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drawings/drawing4.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drawings/drawing5.xml" ContentType="application/vnd.openxmlformats-officedocument.drawing+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drawings/drawing6.xml" ContentType="application/vnd.openxmlformats-officedocument.drawing+xml"/>
  <Override PartName="/xl/charts/chart40.xml" ContentType="application/vnd.openxmlformats-officedocument.drawingml.chart+xml"/>
  <Override PartName="/xl/charts/chart4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BarbaraAlmeidadeCarv\Downloads\"/>
    </mc:Choice>
  </mc:AlternateContent>
  <xr:revisionPtr revIDLastSave="0" documentId="13_ncr:1_{843BACB3-BA0E-4507-A029-E508D98FA124}" xr6:coauthVersionLast="47" xr6:coauthVersionMax="47" xr10:uidLastSave="{00000000-0000-0000-0000-000000000000}"/>
  <bookViews>
    <workbookView xWindow="-120" yWindow="-120" windowWidth="29040" windowHeight="15720" tabRatio="793" activeTab="6" xr2:uid="{00000000-000D-0000-FFFF-FFFF00000000}"/>
  </bookViews>
  <sheets>
    <sheet name="LEGENDA" sheetId="50" r:id="rId1"/>
    <sheet name="Monitoria Anual - 1" sheetId="1" r:id="rId2"/>
    <sheet name="Painel de Gestão - 1" sheetId="2" r:id="rId3"/>
    <sheet name="Monitoria Anual - 2" sheetId="44" r:id="rId4"/>
    <sheet name="Painel de Gestão - 2" sheetId="45" r:id="rId5"/>
    <sheet name="Monitoria Anual - 3" sheetId="46" r:id="rId6"/>
    <sheet name="Painel de Gestão - 3" sheetId="47" r:id="rId7"/>
    <sheet name="Monitoria Anual - 4" sheetId="48" r:id="rId8"/>
    <sheet name="Painel de Gestão - 4" sheetId="49" r:id="rId9"/>
    <sheet name="Monitoria Final" sheetId="35" r:id="rId10"/>
    <sheet name="Painel de Gestão Final" sheetId="36"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 i="47" l="1"/>
  <c r="D7" i="45"/>
  <c r="F17" i="49"/>
  <c r="J41" i="49"/>
  <c r="J40" i="49"/>
  <c r="J39" i="49"/>
  <c r="J38" i="49"/>
  <c r="J37" i="49"/>
  <c r="J36" i="49"/>
  <c r="J35" i="49"/>
  <c r="J34" i="49"/>
  <c r="J33" i="49"/>
  <c r="J32" i="49"/>
  <c r="I41" i="49"/>
  <c r="I40" i="49"/>
  <c r="I39" i="49"/>
  <c r="I38" i="49"/>
  <c r="I37" i="49"/>
  <c r="I36" i="49"/>
  <c r="I35" i="49"/>
  <c r="I34" i="49"/>
  <c r="I33" i="49"/>
  <c r="I32" i="49"/>
  <c r="H41" i="49"/>
  <c r="H40" i="49"/>
  <c r="H39" i="49"/>
  <c r="H38" i="49"/>
  <c r="H37" i="49"/>
  <c r="H36" i="49"/>
  <c r="H35" i="49"/>
  <c r="H34" i="49"/>
  <c r="H33" i="49"/>
  <c r="H32" i="49"/>
  <c r="G41" i="49"/>
  <c r="G40" i="49"/>
  <c r="G39" i="49"/>
  <c r="G38" i="49"/>
  <c r="G37" i="49"/>
  <c r="G36" i="49"/>
  <c r="G35" i="49"/>
  <c r="G34" i="49"/>
  <c r="G33" i="49"/>
  <c r="G32" i="49"/>
  <c r="F41" i="49"/>
  <c r="F40" i="49"/>
  <c r="F39" i="49"/>
  <c r="F38" i="49"/>
  <c r="F37" i="49"/>
  <c r="F36" i="49"/>
  <c r="F35" i="49"/>
  <c r="F34" i="49"/>
  <c r="F33" i="49"/>
  <c r="F32" i="49"/>
  <c r="E41" i="49"/>
  <c r="E40" i="49"/>
  <c r="E39" i="49"/>
  <c r="E38" i="49"/>
  <c r="E37" i="49"/>
  <c r="E36" i="49"/>
  <c r="E35" i="49"/>
  <c r="E34" i="49"/>
  <c r="E33" i="49"/>
  <c r="E32" i="49"/>
  <c r="D29" i="49"/>
  <c r="F15" i="49"/>
  <c r="D24" i="49"/>
  <c r="D23" i="49"/>
  <c r="D20" i="49"/>
  <c r="D19" i="49"/>
  <c r="D18" i="49"/>
  <c r="D17" i="49"/>
  <c r="D16" i="49"/>
  <c r="J41" i="47"/>
  <c r="J40" i="47"/>
  <c r="J39" i="47"/>
  <c r="J38" i="47"/>
  <c r="J37" i="47"/>
  <c r="J36" i="47"/>
  <c r="J35" i="47"/>
  <c r="J34" i="47"/>
  <c r="J33" i="47"/>
  <c r="J32" i="47"/>
  <c r="I41" i="47"/>
  <c r="I40" i="47"/>
  <c r="I39" i="47"/>
  <c r="I38" i="47"/>
  <c r="I37" i="47"/>
  <c r="I36" i="47"/>
  <c r="I35" i="47"/>
  <c r="I34" i="47"/>
  <c r="I33" i="47"/>
  <c r="I32" i="47"/>
  <c r="H41" i="47"/>
  <c r="H40" i="47"/>
  <c r="H39" i="47"/>
  <c r="H38" i="47"/>
  <c r="H37" i="47"/>
  <c r="H36" i="47"/>
  <c r="H35" i="47"/>
  <c r="H34" i="47"/>
  <c r="H33" i="47"/>
  <c r="H32" i="47"/>
  <c r="G41" i="47"/>
  <c r="G40" i="47"/>
  <c r="G39" i="47"/>
  <c r="G38" i="47"/>
  <c r="G37" i="47"/>
  <c r="G36" i="47"/>
  <c r="G35" i="47"/>
  <c r="G34" i="47"/>
  <c r="G33" i="47"/>
  <c r="G32" i="47"/>
  <c r="F41" i="47"/>
  <c r="F40" i="47"/>
  <c r="F39" i="47"/>
  <c r="F38" i="47"/>
  <c r="F37" i="47"/>
  <c r="F36" i="47"/>
  <c r="F35" i="47"/>
  <c r="F34" i="47"/>
  <c r="F33" i="47"/>
  <c r="F32" i="47"/>
  <c r="E41" i="47"/>
  <c r="E40" i="47"/>
  <c r="E39" i="47"/>
  <c r="E38" i="47"/>
  <c r="E37" i="47"/>
  <c r="E36" i="47"/>
  <c r="E35" i="47"/>
  <c r="E34" i="47"/>
  <c r="E33" i="47"/>
  <c r="E32" i="47"/>
  <c r="F15" i="47"/>
  <c r="D24" i="47"/>
  <c r="D23" i="47"/>
  <c r="D20" i="47"/>
  <c r="D19" i="47"/>
  <c r="D18" i="47"/>
  <c r="D17" i="47"/>
  <c r="D16" i="47"/>
  <c r="J36" i="45"/>
  <c r="J35" i="45"/>
  <c r="J34" i="45"/>
  <c r="J33" i="45"/>
  <c r="J32" i="45"/>
  <c r="I36" i="45"/>
  <c r="I35" i="45"/>
  <c r="I34" i="45"/>
  <c r="I33" i="45"/>
  <c r="I32" i="45"/>
  <c r="H36" i="45"/>
  <c r="H35" i="45"/>
  <c r="H34" i="45"/>
  <c r="H33" i="45"/>
  <c r="H32" i="45"/>
  <c r="G36" i="45"/>
  <c r="G35" i="45"/>
  <c r="G34" i="45"/>
  <c r="G33" i="45"/>
  <c r="G32" i="45"/>
  <c r="E32" i="45"/>
  <c r="F32" i="45"/>
  <c r="E33" i="45"/>
  <c r="F33" i="45"/>
  <c r="E34" i="45"/>
  <c r="F34" i="45"/>
  <c r="E35" i="45"/>
  <c r="F35" i="45"/>
  <c r="E36" i="45"/>
  <c r="F36" i="45"/>
  <c r="D32" i="45" l="1"/>
  <c r="D29" i="45"/>
  <c r="D24" i="45"/>
  <c r="D23" i="45"/>
  <c r="D20" i="45"/>
  <c r="D19" i="45"/>
  <c r="D18" i="45"/>
  <c r="D17" i="45"/>
  <c r="F15" i="45"/>
  <c r="D16" i="45"/>
  <c r="A2" i="35"/>
  <c r="A2" i="48"/>
  <c r="A2" i="46"/>
  <c r="A2" i="44"/>
  <c r="B4" i="35"/>
  <c r="B4" i="48"/>
  <c r="B4" i="46"/>
  <c r="B4" i="44"/>
  <c r="D41" i="49" l="1"/>
  <c r="D40" i="49"/>
  <c r="D39" i="49"/>
  <c r="D38" i="49"/>
  <c r="D37" i="49"/>
  <c r="D36" i="49"/>
  <c r="D35" i="49"/>
  <c r="D34" i="49"/>
  <c r="D33" i="49"/>
  <c r="D32" i="49"/>
  <c r="AA20" i="49" a="1"/>
  <c r="AA20" i="49" s="1"/>
  <c r="Z20" i="49" a="1"/>
  <c r="Z20" i="49" s="1"/>
  <c r="AA19" i="49" a="1"/>
  <c r="AA19" i="49" s="1"/>
  <c r="Z19" i="49" a="1"/>
  <c r="Z19" i="49" s="1"/>
  <c r="AA18" i="49" a="1"/>
  <c r="AA18" i="49" s="1"/>
  <c r="Z18" i="49" a="1"/>
  <c r="Z18" i="49" s="1"/>
  <c r="AA17" i="49" a="1"/>
  <c r="AA17" i="49" s="1"/>
  <c r="Z17" i="49" a="1"/>
  <c r="Z17" i="49" s="1"/>
  <c r="AA16" i="49"/>
  <c r="Z16" i="49"/>
  <c r="D22" i="49"/>
  <c r="E19" i="49" s="1"/>
  <c r="D7" i="49"/>
  <c r="D5" i="49"/>
  <c r="B3" i="49"/>
  <c r="D41" i="47"/>
  <c r="D40" i="47"/>
  <c r="D39" i="47"/>
  <c r="D38" i="47"/>
  <c r="D37" i="47"/>
  <c r="D36" i="47"/>
  <c r="D35" i="47"/>
  <c r="D34" i="47"/>
  <c r="D33" i="47"/>
  <c r="D32" i="47"/>
  <c r="D29" i="47"/>
  <c r="AA20" i="47" a="1"/>
  <c r="AA20" i="47" s="1"/>
  <c r="Z20" i="47" a="1"/>
  <c r="Z20" i="47" s="1"/>
  <c r="AA19" i="47" a="1"/>
  <c r="AA19" i="47" s="1"/>
  <c r="Z19" i="47" a="1"/>
  <c r="Z19" i="47" s="1"/>
  <c r="AA18" i="47" a="1"/>
  <c r="AA18" i="47" s="1"/>
  <c r="Z18" i="47" a="1"/>
  <c r="Z18" i="47" s="1"/>
  <c r="AA17" i="47" a="1"/>
  <c r="AA17" i="47" s="1"/>
  <c r="Z17" i="47" a="1"/>
  <c r="Z17" i="47" s="1"/>
  <c r="AB17" i="47" s="1"/>
  <c r="AA16" i="47"/>
  <c r="Z16" i="47"/>
  <c r="D22" i="47"/>
  <c r="E20" i="47" s="1"/>
  <c r="D5" i="47"/>
  <c r="B3" i="47"/>
  <c r="D35" i="45"/>
  <c r="D34" i="45"/>
  <c r="D33" i="45"/>
  <c r="D5" i="45"/>
  <c r="B3" i="45"/>
  <c r="C166" i="48"/>
  <c r="F21" i="49" s="1"/>
  <c r="F21" i="45"/>
  <c r="D5" i="2"/>
  <c r="J32" i="2"/>
  <c r="AB18" i="47" l="1"/>
  <c r="AB18" i="49"/>
  <c r="F18" i="49" s="1"/>
  <c r="F18" i="45"/>
  <c r="AB16" i="47"/>
  <c r="F16" i="47" s="1"/>
  <c r="AB16" i="49"/>
  <c r="F16" i="49" s="1"/>
  <c r="F16" i="45"/>
  <c r="F17" i="45"/>
  <c r="F19" i="45"/>
  <c r="AB17" i="49"/>
  <c r="F20" i="45"/>
  <c r="AB20" i="49"/>
  <c r="F20" i="49" s="1"/>
  <c r="AB20" i="47"/>
  <c r="F20" i="47" s="1"/>
  <c r="AB19" i="47"/>
  <c r="E18" i="49"/>
  <c r="E17" i="49"/>
  <c r="AB19" i="49"/>
  <c r="F19" i="49" s="1"/>
  <c r="E16" i="49"/>
  <c r="E20" i="49"/>
  <c r="E17" i="47"/>
  <c r="E16" i="47"/>
  <c r="E18" i="47"/>
  <c r="E19" i="47"/>
  <c r="D22" i="45"/>
  <c r="E20" i="45" s="1"/>
  <c r="D36" i="45"/>
  <c r="F15" i="2"/>
  <c r="E18" i="45" l="1"/>
  <c r="E16" i="45"/>
  <c r="E17" i="45"/>
  <c r="E22" i="49"/>
  <c r="E19" i="45"/>
  <c r="F22" i="49"/>
  <c r="G16" i="49" s="1"/>
  <c r="E22" i="47"/>
  <c r="F22" i="47"/>
  <c r="G20" i="47" s="1"/>
  <c r="F33" i="2"/>
  <c r="G33" i="2"/>
  <c r="H33" i="2"/>
  <c r="I33" i="2"/>
  <c r="J33" i="2"/>
  <c r="E22" i="45" l="1"/>
  <c r="G19" i="49"/>
  <c r="G16" i="47"/>
  <c r="G17" i="49"/>
  <c r="G15" i="49"/>
  <c r="G21" i="49"/>
  <c r="G18" i="49"/>
  <c r="G20" i="49"/>
  <c r="G21" i="47"/>
  <c r="G17" i="47"/>
  <c r="G18" i="47"/>
  <c r="G15" i="47"/>
  <c r="G19" i="47"/>
  <c r="D33" i="2"/>
  <c r="G22" i="49" l="1"/>
  <c r="G22" i="47"/>
  <c r="D5" i="36"/>
  <c r="F25" i="36"/>
  <c r="G25" i="36"/>
  <c r="F26" i="36"/>
  <c r="G26" i="36"/>
  <c r="F27" i="36"/>
  <c r="G27" i="36"/>
  <c r="F28" i="36"/>
  <c r="G28" i="36"/>
  <c r="F29" i="36"/>
  <c r="G29" i="36"/>
  <c r="F30" i="36"/>
  <c r="G30" i="36"/>
  <c r="F31" i="36"/>
  <c r="G31" i="36"/>
  <c r="F32" i="36"/>
  <c r="G32" i="36"/>
  <c r="F33" i="36"/>
  <c r="G33" i="36"/>
  <c r="F34" i="36"/>
  <c r="G34" i="36"/>
  <c r="E34" i="36"/>
  <c r="E33" i="36"/>
  <c r="E32" i="36"/>
  <c r="E31" i="36"/>
  <c r="E30" i="36"/>
  <c r="E29" i="36"/>
  <c r="D29" i="36" s="1"/>
  <c r="E28" i="36"/>
  <c r="E27" i="36"/>
  <c r="D22" i="36"/>
  <c r="E26" i="36"/>
  <c r="E25" i="36"/>
  <c r="D17" i="36"/>
  <c r="D16" i="36"/>
  <c r="D15" i="36"/>
  <c r="D24" i="2"/>
  <c r="D23" i="2"/>
  <c r="D27" i="36" l="1"/>
  <c r="D33" i="36"/>
  <c r="D31" i="36"/>
  <c r="D26" i="36"/>
  <c r="D25" i="36"/>
  <c r="D28" i="36"/>
  <c r="D30" i="36"/>
  <c r="D32" i="36"/>
  <c r="D34" i="36"/>
  <c r="D20" i="2"/>
  <c r="F20" i="2" s="1"/>
  <c r="D19" i="2"/>
  <c r="F19" i="2" s="1"/>
  <c r="D18" i="2"/>
  <c r="D16" i="2"/>
  <c r="F16" i="2" s="1"/>
  <c r="D17" i="2"/>
  <c r="F17" i="2" s="1"/>
  <c r="D7" i="36"/>
  <c r="B3" i="36"/>
  <c r="F22" i="45" l="1"/>
  <c r="G21" i="45" s="1"/>
  <c r="F18" i="2"/>
  <c r="D18" i="36"/>
  <c r="E17" i="36" s="1"/>
  <c r="D7" i="2"/>
  <c r="G18" i="45" l="1"/>
  <c r="G16" i="45"/>
  <c r="G19" i="45"/>
  <c r="G20" i="45"/>
  <c r="G15" i="45"/>
  <c r="G17" i="45"/>
  <c r="E15" i="36"/>
  <c r="E16" i="36"/>
  <c r="D22" i="2"/>
  <c r="E18" i="2" s="1"/>
  <c r="G22" i="45" l="1"/>
  <c r="E18" i="36"/>
  <c r="E19" i="2"/>
  <c r="E16" i="2"/>
  <c r="E20" i="2"/>
  <c r="E17" i="2"/>
  <c r="E32" i="2"/>
  <c r="G32" i="2"/>
  <c r="H32" i="2"/>
  <c r="I32" i="2"/>
  <c r="G34" i="2"/>
  <c r="H34" i="2"/>
  <c r="I34" i="2"/>
  <c r="J34" i="2"/>
  <c r="G35" i="2"/>
  <c r="H35" i="2"/>
  <c r="I35" i="2"/>
  <c r="J35" i="2"/>
  <c r="G36" i="2"/>
  <c r="H36" i="2"/>
  <c r="I36" i="2"/>
  <c r="J36" i="2"/>
  <c r="F36" i="2"/>
  <c r="D36" i="2" s="1"/>
  <c r="F35" i="2"/>
  <c r="F34" i="2"/>
  <c r="F32" i="2"/>
  <c r="E36" i="2"/>
  <c r="E35" i="2"/>
  <c r="E34" i="2"/>
  <c r="E33" i="2"/>
  <c r="F21" i="2"/>
  <c r="D29" i="2"/>
  <c r="B3" i="2"/>
  <c r="D32" i="2" l="1"/>
  <c r="D34" i="2"/>
  <c r="D35" i="2"/>
  <c r="F22" i="2"/>
  <c r="G15" i="2" l="1"/>
  <c r="G21" i="2"/>
  <c r="G19" i="2"/>
  <c r="G18" i="2"/>
  <c r="G16" i="2"/>
  <c r="G20" i="2"/>
  <c r="G17" i="2"/>
  <c r="E22" i="2" l="1"/>
  <c r="G22" i="2"/>
</calcChain>
</file>

<file path=xl/sharedStrings.xml><?xml version="1.0" encoding="utf-8"?>
<sst xmlns="http://schemas.openxmlformats.org/spreadsheetml/2006/main" count="2615" uniqueCount="992">
  <si>
    <t xml:space="preserve">                              CONCEITOS DA MATRIZ DE MONITORIA</t>
  </si>
  <si>
    <r>
      <rPr>
        <b/>
        <sz val="14"/>
        <color theme="0"/>
        <rFont val="Calibri"/>
        <family val="2"/>
        <scheme val="minor"/>
      </rPr>
      <t>Planejamento das ações</t>
    </r>
    <r>
      <rPr>
        <b/>
        <sz val="12"/>
        <color theme="0"/>
        <rFont val="Calibri"/>
        <family val="2"/>
        <scheme val="minor"/>
      </rPr>
      <t xml:space="preserve">
</t>
    </r>
    <r>
      <rPr>
        <sz val="12"/>
        <color theme="0"/>
        <rFont val="Calibri"/>
        <family val="2"/>
        <scheme val="minor"/>
      </rPr>
      <t>Devem ser inseridos os dados da Matriz de Planejameno do PAN, informando o objetivo específico, a ação, o produto, os resultados esperados, o período (data de início e data de término), o articulador, o custo estimado, os colaboradores, a localização (localidades e área de relevância) e as observações da ação.</t>
    </r>
  </si>
  <si>
    <t>Ação</t>
  </si>
  <si>
    <t>Representa o que deve ser feito para alcançar o Objetivo Específico, buscando reverter as ameaças a ele associadas. As ações devem ser específicas, mensuráveis, relevantes, exequíveis e ter efeito dentro do tempo determinado para o ciclo de gestão do PAN, e estar situadas dentro da esfera de atribuições e competências dos participantes da Oficina de Planejamento.</t>
  </si>
  <si>
    <t>Produto</t>
  </si>
  <si>
    <t>Aquilo que é obtido pela realização da ação. Deve ser mensurável, tangível, comprovar a execução da ação e estar situado dentro da esfera de atribuições e competências dos participantes da Oficina de Planejamento.</t>
  </si>
  <si>
    <t>Resultados esperados</t>
  </si>
  <si>
    <t>Indica qual resultado pretende-se alcançar com a execução da ação. Diferente do produto, este item pode estar fora da esfera de atribuições e competências dos participantes da oficina e não é de preenchimento obrigatório.</t>
  </si>
  <si>
    <t>Período</t>
  </si>
  <si>
    <t>Datas de início e término da implementação da ação, sendo que o término deve estar dentro do tempo determinado para o ciclo de gestão do PAN.</t>
  </si>
  <si>
    <t>Articulador</t>
  </si>
  <si>
    <t>Pessoa responsável por articular a implementação da ação e apresentar o produto obtido. No entanto, ele não é o único responsável pela execução da ação.</t>
  </si>
  <si>
    <t>Colaboradores</t>
  </si>
  <si>
    <t xml:space="preserve">Pessoas ou instituições corresponsáveis pela execução da ação, que auxiliam nas diferentes etapas de sua implementação. </t>
  </si>
  <si>
    <t>Custo estimado (R$)</t>
  </si>
  <si>
    <t xml:space="preserve">É um campo numérico com a estimativa dos recursos financeiros necessários para a implementação da ação. </t>
  </si>
  <si>
    <t>Localização (Localidade)</t>
  </si>
  <si>
    <t>Localização geográfica onde será executada a ação durante o ciclo de gestão vigente. Geralmente, a localidade possui menor escala e está relacionada com a área de atuação do articulador e colaboradores da ação, sendo a unidade geográfica mínima o município ou a bacia/tributário onde a ação será realizada.</t>
  </si>
  <si>
    <t>Localização (Área de Relevância)</t>
  </si>
  <si>
    <t>Localização geográfica de todas as áreas importantes para a execução da ação, independente da área de atuação do articulador e colaboradores. Assim, a Área de Relevância é aquela onde a execução da ação é necessária, ainda que não seja viável no atual ciclo de gestão.</t>
  </si>
  <si>
    <t>Observações</t>
  </si>
  <si>
    <t>Informações relevantes para a execução da ação.</t>
  </si>
  <si>
    <t>Linha Temática</t>
  </si>
  <si>
    <t xml:space="preserve">É um campo para a classificação temática da ação, a partir de uma lista suspensa pré-definida. (Definição de cada linha temática abaixo) </t>
  </si>
  <si>
    <r>
      <rPr>
        <b/>
        <sz val="14"/>
        <color rgb="FF000000"/>
        <rFont val="Calibri"/>
        <family val="2"/>
        <scheme val="minor"/>
      </rPr>
      <t>Situação atual das ações</t>
    </r>
    <r>
      <rPr>
        <sz val="12"/>
        <color rgb="FF000000"/>
        <rFont val="Calibri"/>
        <family val="2"/>
        <scheme val="minor"/>
      </rPr>
      <t xml:space="preserve">
Sinaliza a situação da ação no período relativo à monitoria informando se a ação está em andamento, concluída no prazo previsto ou com problemas de realização. Descreve o andamento da ação, o produto obtido (parcial ou final), os problemas enfrentados e a(s) pessoa(s) responsável(is) pela informação sobre o andamento da ação.</t>
    </r>
  </si>
  <si>
    <t>Ação cujo início planejado é posterior ao período monitorado</t>
  </si>
  <si>
    <t>São ações que estão planejadas para iniciar em uma data futura à da monitoria, e que portanto não precisam ser analisadas detalhadamente. Elas são indicadas para permitir a visualização da situação do PAN como um todo.</t>
  </si>
  <si>
    <t>Ação não iniciada ou não concluída</t>
  </si>
  <si>
    <t>Gerencialmente, significa um alerta para compreender a razão do atraso e estabelecer medidas que favoreçam a boa execução do PAN. Tanto a situação da ação cujo prazo de conclusão expirou sem que tenha sido finalizada, quanto à ação que não foi iniciada na data planejada, devem ser tratadas com atenção, indicando a necessidade de uma reformulação ou reprogramação.</t>
  </si>
  <si>
    <t>Ação em andamento com problemas de realização</t>
  </si>
  <si>
    <t>É a ação que foi iniciada e cujo prazo de conclusão ainda não expirou, mas que, de acordo com o andamento de sua execução, provavelmente não será possível concluir no prazo estipulado. Em termos de cronograma, o GAT deve compreender os problemas e propor uma reprogramação de período, maior engajamento do articulador e colaboradores, ou outras soluções que possam melhorar a execução da ação.</t>
  </si>
  <si>
    <t xml:space="preserve">Ação em andamento no período previsto </t>
  </si>
  <si>
    <t>Ação iniciada cujo prazo de conclusão ainda não expirou e, considerando o grau de execução, provavelmente será finalizada dentro do prazo estipulado.
Este tipo de ação não necessita de reprogramação significativa.</t>
  </si>
  <si>
    <t>Ação concluída</t>
  </si>
  <si>
    <t>Ação finalizada, com os produtos entregues. Mostra o quanto do PAN já está concluído. Neste caso, não importará, no gráfico, se a ação atrasou ou não para ser concluída, lembrando que a memória da execução nos anos anteriores</t>
  </si>
  <si>
    <t>Ação excluída ou agrupada</t>
  </si>
  <si>
    <t>Ações que foram excluídas do PAN ou agrupadas em outras ações cujo escopo é semelhante ou mais abrangente. As ações que se enquadram nesta categoria devem indicar, na aba da matriz de monitoria, a situação que se encontravam no momento da monitoria com as cores anteriormente citadas, além de serem marcadas no campo de agrupada ou excluída. No campo de observação da reprogramação deve ser informado o motivo da exclusão/agrupamento e em qual ação ela foi agrupada (no caso de agrupamento).</t>
  </si>
  <si>
    <t>Ação iniciada e não concluída no período previsto</t>
  </si>
  <si>
    <t>Essa categoria foi criada para diferenciar, na última monitoria, as ações não iniciadas (vermelhas) das iniciadas mas não concluídas (roxas). É utilizada para ações que foram iniciadas e tiveram bom andamento durante o PAN, com a entrega de produtos intermediários, mas que não foram totalmente concluídas (o produto final não foi obtido).</t>
  </si>
  <si>
    <t>Novas ações</t>
  </si>
  <si>
    <t>Ação que foi inserida no plano de ação no momento da monitoria. Essa ação deve ser analisada e validada com o GAT e ter todas as informações previtas na matriz de planejamento (produto, resultado esperado, período, articulador, custo estimado, colaboradores, localização, área de abrangência, observações)</t>
  </si>
  <si>
    <t>Descrição do andamento da ação</t>
  </si>
  <si>
    <t>Colocar as informações de andamento da ação, como foi feito, destaques da implementação, informações relevantes do andamento da ação. Observação: lembre-se que esse campo é importante para a análise das ações e servirá como um histórico de andamento da ação</t>
  </si>
  <si>
    <t>Produto obtido</t>
  </si>
  <si>
    <t xml:space="preserve">Citar os produtos que foram obtidos durante a execução da ação. Se o produto não for o planejado, justificar a integração ou ajustar o produto no campo de reprogramação. 
Observação: aqui não é para descrever o produto, somente citá-lo. Os produtos devem ser inseridos no SEI. </t>
  </si>
  <si>
    <t>Problemas enfrentados que justificam a não execução, a execução parcial da ação, a exclusão ou o agrupamento</t>
  </si>
  <si>
    <t xml:space="preserve">Registrar quais foram os problemas enfrentados para execução da ação. Caso já tenha alguma sugestão para soluciona-lo, colocar no campo Recomendações ou Observações. </t>
  </si>
  <si>
    <t>Responsável pela informação sobre o andamento da ação</t>
  </si>
  <si>
    <t xml:space="preserve">Inserir quem registrou as informações de descrição, produto, problemas e recomendações. </t>
  </si>
  <si>
    <t xml:space="preserve">Recomendações ou Observações </t>
  </si>
  <si>
    <t>Informações ou sugestões relevantes para a execução da ação.</t>
  </si>
  <si>
    <r>
      <rPr>
        <b/>
        <sz val="14"/>
        <color rgb="FF000000"/>
        <rFont val="Calibri"/>
        <family val="2"/>
        <scheme val="minor"/>
      </rPr>
      <t>Reprogramação das ações</t>
    </r>
    <r>
      <rPr>
        <sz val="12"/>
        <color rgb="FF000000"/>
        <rFont val="Calibri"/>
        <family val="2"/>
        <scheme val="minor"/>
      </rPr>
      <t xml:space="preserve">
Indica as reprogramações das ações relativas à revisão de: texto da ação, produto, resultado esperado, período (data de início e data de término), articulador, estimativa de custo, colaboradores, localização (localidades e área de relevância) e recomendações gerais/observações.</t>
    </r>
  </si>
  <si>
    <t>Revisão do texto da ação</t>
  </si>
  <si>
    <t>Ajuste das informações referente ao texto da ação</t>
  </si>
  <si>
    <t>Revisão do produto da ação</t>
  </si>
  <si>
    <t>Ajuste das informações referente ao produto da ação</t>
  </si>
  <si>
    <t>Revisão do resultado esperado</t>
  </si>
  <si>
    <t>Ajuste das informações referente ao resultado esperado</t>
  </si>
  <si>
    <t>Revisão da data de início</t>
  </si>
  <si>
    <t>Ajuste referente a data de início da ação</t>
  </si>
  <si>
    <t>Revisão da data de término</t>
  </si>
  <si>
    <t>Ajuste referente a data final da ação</t>
  </si>
  <si>
    <t>Revisão do articulador da ação</t>
  </si>
  <si>
    <t>Ajuste referente ao articulador da ação</t>
  </si>
  <si>
    <t>Revisão do custo estimado</t>
  </si>
  <si>
    <t>Ajuste referente ao custo estimado da ação</t>
  </si>
  <si>
    <t>Revisão dos colaboradores</t>
  </si>
  <si>
    <t>Ajustes referente aos colaboradores da ação</t>
  </si>
  <si>
    <t>Revisão das localidades</t>
  </si>
  <si>
    <t>Ajuste referente a localidade da ação</t>
  </si>
  <si>
    <t>Revisão Área de Relevância</t>
  </si>
  <si>
    <t>Ajuste referente a área de abrangência da ação</t>
  </si>
  <si>
    <t>Revisão das Observações</t>
  </si>
  <si>
    <t>Ajuste referente às observações da ação</t>
  </si>
  <si>
    <t>Revisão da Linha Temática</t>
  </si>
  <si>
    <t>Ajuste referente à classificação temática da ação</t>
  </si>
  <si>
    <t>LINHAS TEMÁTICAS</t>
  </si>
  <si>
    <r>
      <t>Capacitação e EA</t>
    </r>
    <r>
      <rPr>
        <sz val="12"/>
        <color rgb="FF000000"/>
        <rFont val="Calibri"/>
        <family val="2"/>
        <scheme val="minor"/>
      </rPr>
      <t> </t>
    </r>
  </si>
  <si>
    <r>
      <t>Capacitação</t>
    </r>
    <r>
      <rPr>
        <sz val="12"/>
        <rFont val="Calibri"/>
        <family val="2"/>
        <scheme val="minor"/>
      </rPr>
      <t>: Processo de aprendizagem, que visa contribuir para o desenvolvimento de competências. (Adaptado do PNDP, 2006);</t>
    </r>
    <r>
      <rPr>
        <u/>
        <sz val="12"/>
        <rFont val="Calibri"/>
        <family val="2"/>
        <scheme val="minor"/>
      </rPr>
      <t xml:space="preserve">
Educação ambiental</t>
    </r>
    <r>
      <rPr>
        <sz val="12"/>
        <rFont val="Calibri"/>
        <family val="2"/>
        <scheme val="minor"/>
      </rPr>
      <t xml:space="preserve">: práticas voltadas à sensibilização da coletividade sobre as questões ambientais, formação de multiplicadores e engajamento em prol do meio ambiente (PNEA - Lei nº 9795/1999) </t>
    </r>
  </si>
  <si>
    <r>
      <t>Comunicação e Divulgação</t>
    </r>
    <r>
      <rPr>
        <sz val="12"/>
        <color rgb="FF000000"/>
        <rFont val="Calibri"/>
        <family val="2"/>
        <scheme val="minor"/>
      </rPr>
      <t> </t>
    </r>
  </si>
  <si>
    <t>Ações voltadas para difundir, promover ou publicar assuntos relacionados ao PAN, tornando-os acessíveis para o público em geral.  </t>
  </si>
  <si>
    <t>Espécies Exóticas Invasoras  </t>
  </si>
  <si>
    <t>Atividades que envolvem prevenção, detecção, controle ou erradicação de espécie exótica cuja introdução ou dispersão ameaça a diversidade biológica. Como espécie exótica entende-se espécie, subespécie ou táxon de hierarquia inferior ocorrendo fora de sua área de distribuição natural, incluindo qualquer parte do indivíduo que possa sobreviver e reproduzir-se, como gametas, sementes, ovos ou propágulos (IN ICMBio Nº 6/2019).  </t>
  </si>
  <si>
    <t>Financiamento</t>
  </si>
  <si>
    <t>Identificação de fontes de captação de recursos financeiros para execução das ações.  </t>
  </si>
  <si>
    <r>
      <t>Fiscalização</t>
    </r>
    <r>
      <rPr>
        <sz val="12"/>
        <color rgb="FF000000"/>
        <rFont val="Calibri"/>
        <family val="2"/>
        <scheme val="minor"/>
      </rPr>
      <t> </t>
    </r>
  </si>
  <si>
    <t>Controle e vigilância destinados a impedir estabelecimento ou continuidade de atividades consideradas lesivas ao meio ambiente ou em desconformidade com que foi autorizado. (IAP – Instituto Ambiental do Paraná).  </t>
  </si>
  <si>
    <t>Gestão da Informação</t>
  </si>
  <si>
    <t>Geração, organização, disponibilização e análise de dados sobre biodiversidade.   </t>
  </si>
  <si>
    <t>Licenciamento</t>
  </si>
  <si>
    <t>Proposição de medidas facilitadoras, mitigadoras ou compensatórias relacionadas ao processo de licenciamento ambiental.   </t>
  </si>
  <si>
    <t>Manejo de Habitat</t>
  </si>
  <si>
    <t>Atividades relacionadas à recuperação, manutenção, restauração ou conectividade de ambientes naturais. </t>
  </si>
  <si>
    <t>Manejo ex situ</t>
  </si>
  <si>
    <t>Intervenção sobre espécimes da fauna em ambiente controlado sob interferência e cuidado humano com a finalidade de manter e/ou reproduzir tais espécimes em cativeiro (IN ICMBio Nº 5/2021).  </t>
  </si>
  <si>
    <r>
      <t>Manejo in situ</t>
    </r>
    <r>
      <rPr>
        <sz val="12"/>
        <color rgb="FF000000"/>
        <rFont val="Calibri"/>
        <family val="2"/>
        <scheme val="minor"/>
      </rPr>
      <t> </t>
    </r>
  </si>
  <si>
    <t>Intervenção sobre espécimes da fauna em seu habitat natural visando à manutenção e recuperação de populações viáveis (IN ICMBio Nº 5/2021).  </t>
  </si>
  <si>
    <r>
      <t>Normativas</t>
    </r>
    <r>
      <rPr>
        <sz val="12"/>
        <color rgb="FF000000"/>
        <rFont val="Calibri"/>
        <family val="2"/>
        <scheme val="minor"/>
      </rPr>
      <t> </t>
    </r>
  </si>
  <si>
    <t>Proposição de elaboração, revisão ou alteração de diretrizes, regras ou normas e articulação com outros órgãos nas diferentes esferas para sua efetiva incorporação e implementação em seus instrumentos legais.    </t>
  </si>
  <si>
    <r>
      <t>Ordenamento e gestão territorial</t>
    </r>
    <r>
      <rPr>
        <sz val="12"/>
        <color rgb="FF000000"/>
        <rFont val="Calibri"/>
        <family val="2"/>
        <scheme val="minor"/>
      </rPr>
      <t> </t>
    </r>
  </si>
  <si>
    <t>Estratégias que orientem a priorização das ações necessárias para uma gestão adequada do território (ordenamento territorial, áreas prioritárias, zoneamento urbano)  </t>
  </si>
  <si>
    <r>
      <t>Pesquisa </t>
    </r>
    <r>
      <rPr>
        <sz val="12"/>
        <color rgb="FF000000"/>
        <rFont val="Calibri"/>
        <family val="2"/>
        <scheme val="minor"/>
      </rPr>
      <t> </t>
    </r>
  </si>
  <si>
    <t>Monitoramento, investigação e produção de conhecimento técnico-científico. </t>
  </si>
  <si>
    <t xml:space="preserve">Unidade de Conservação </t>
  </si>
  <si>
    <t>Unidades de Conservação- Criação, implementação, ampliação de unidades do SNUC e áreas protegidas. </t>
  </si>
  <si>
    <r>
      <t>Uso Sustentável</t>
    </r>
    <r>
      <rPr>
        <sz val="12"/>
        <color rgb="FF000000"/>
        <rFont val="Calibri"/>
        <family val="2"/>
        <scheme val="minor"/>
      </rPr>
      <t> </t>
    </r>
  </si>
  <si>
    <t>Utilização racional de componentes da biodiversidade, mantendo seu potencial para atender às necessidades das gerações presentes e futuras (Adaptado da CDB - Decreto Legislativo nº 2, de 1994) - Mitigação e melhoria em equipamentos e estrutura.  </t>
  </si>
  <si>
    <t>PLANO DE AÇÃO NACIONAL DE CONSERVAÇÃO DE ESPÉCIES AMEAÇADAS DE EXTINÇÃO - PAN</t>
  </si>
  <si>
    <t>"Plano de Ação Nacional para a Conservação dos Peixes Rivulídeos Ameaçados de Extinção - PAN Rivulídeos"</t>
  </si>
  <si>
    <t>Objetivo geral do PAN</t>
  </si>
  <si>
    <t>Consolidar e ampliar estratégias de conservação dos peixes rivulídeos ameaçados de extinção e dos seus ambientes, em cinco anos</t>
  </si>
  <si>
    <t>Data da monitoria</t>
  </si>
  <si>
    <t>26/09/2023 - 28/09/2023 (presencial)</t>
  </si>
  <si>
    <t>Agrupada</t>
  </si>
  <si>
    <t>Excluída</t>
  </si>
  <si>
    <t>PLANEJAMENTO DO PAN</t>
  </si>
  <si>
    <t xml:space="preserve">SITUAÇÃO ATUAL </t>
  </si>
  <si>
    <t>REPROGRAMAÇÃO DO PAN</t>
  </si>
  <si>
    <t>OBJETIVOS ESPECÍFICOS</t>
  </si>
  <si>
    <t>Nº</t>
  </si>
  <si>
    <t>Localização</t>
  </si>
  <si>
    <t>Revisão das observações</t>
  </si>
  <si>
    <t>Início</t>
  </si>
  <si>
    <t>Fim</t>
  </si>
  <si>
    <t>Localidades</t>
  </si>
  <si>
    <t>Área de Relevância</t>
  </si>
  <si>
    <t>1- AMPLIAÇÃO E DIVULGAÇÃO DO CONHECIMENTO, DE FORMA TRANSVERSAL, SOBRE PEIXES RIVULÍDEOS E SEUS AMBIENTES PARA TODA A SOCIEDADE</t>
  </si>
  <si>
    <t>1.1</t>
  </si>
  <si>
    <t>Criar e manter um núcleo de comunicação social do PAN para divulgação dos peixes rivulídeos e seus ambientes.</t>
  </si>
  <si>
    <t>Núcleo criado com diretrizes definidas.
Perfil institucional criado em redes sociais e outros veículos de comunicação.
Plano de comunicação elaborado.</t>
  </si>
  <si>
    <r>
      <rPr>
        <sz val="11"/>
        <rFont val="Calibri"/>
        <family val="2"/>
      </rPr>
      <t>Criação</t>
    </r>
    <r>
      <rPr>
        <sz val="11"/>
        <color rgb="FFFF0000"/>
        <rFont val="Calibri"/>
        <family val="2"/>
      </rPr>
      <t xml:space="preserve"> </t>
    </r>
    <r>
      <rPr>
        <sz val="11"/>
        <color rgb="FF000000"/>
        <rFont val="Calibri"/>
        <family val="2"/>
      </rPr>
      <t>de um plano básico de comunicação social; compilação e distribuição de conteúdo gerado pelo PAN e seus parceiros; divulgação de ações, eventos e políticas públicas ligadas a conservação das espécies de rivulídeos; padronização e monitoramento do alcance das ações do PAN nas redes sociais; e promover a interatividade entre a pesquisa e comunidade.</t>
    </r>
  </si>
  <si>
    <t>Gustavo Arruda (Rastro - Ecologia Criativa)</t>
  </si>
  <si>
    <t xml:space="preserve">R$ 240.000,00 </t>
  </si>
  <si>
    <t>Anna Carolina Lins (WWF-Brasil), Paulo Gama (SEMAC-RJ), Matheus Volcan (Instituto Pró-Pampa), João Marins (INEA-RJ) , Werther Ramalho (Instituto Boitatá), Francisco Severo Neto (UFMS), Larissa França (SEMA-AM), Gustavo Fonseca (Rastro - Ecologia Criativa), Alany Gonçalves (INPA), Marco Aurélio Azevedo (SEMA-RS), Fábio Origuela de Lira (Meandros), Humberto de Mello (FPMZB), Telton Ramos (UEPB), Luciano Montag (UFPA), Domingos Garrone Neto (UNESP), Simone Mannheimer (MPRJ), Márcio Joaquim da Silva (UFPA), Mozart Lauxen (IBAMA), Francisco de Assis Néo (ICMBIO/CEPTA), Mariana Gutiérrez de Menezes (WWF-Brasil)</t>
  </si>
  <si>
    <t>Nacional</t>
  </si>
  <si>
    <t>(1) As informações serão fornecidas pelos parceiros do PAN, sendo necessário definir o fluxo de informações.
(2) Avaliar no Plano de Comunicação uma estratégia para a divulgação de conteúdos de forma que possam engajar redes e público alvo.
(3) Devido a ampla gama de parceiros que proporcionarão conteúdo, sugere-se aproveitar o máximo possível os canais de comunicação correspondentes e avaliar a criação de um perfil no Instagram ao invés de usar todas as redes sociais.  (4) Estimou-se um custo de R$ 2.000,00/mês por 10 anos.</t>
  </si>
  <si>
    <t>x</t>
  </si>
  <si>
    <t xml:space="preserve">A ação está acontecendo de forma natural. Vídeos, cartilhas, material de divulgação, músicas foram produzidos. Falta organizar melhor todo o material.  Existe um núcleo de comunicação informal, falta formalizar. Fazer Plano de Comunicação de forma mais simplificada (5 páginas no máximo). Convidar mais pessoas. Sara vai passar o Plano de Comunicação do PAT Chapada Diamantina-Serra da Jiboia e PAT Campanha Sul e Serra do Sudeste como exemplos (aprovado no Pró-Espécies), com identidade visual, logo, etc. </t>
  </si>
  <si>
    <t>Gustavo Arruda (Rastro Ecologia Criativa)</t>
  </si>
  <si>
    <t xml:space="preserve">Criar tabela no Google Docs, para o pessoal ir preenchendo conforme as atividades forem sendo realizadas. Entregar Plano de Comunicação em março de 2024. </t>
  </si>
  <si>
    <t xml:space="preserve">Núcleo criado com diretrizes definidas.
Plano de comunicação elaborado. </t>
  </si>
  <si>
    <t>Retirar Francisco de Assis Néo (ICMBIO/CEPTA); Incluir Carlos Luz (Universidade Cidade de São Paulo); Alterar Insituição Telton Ramos (UFPB/Instituto Peixes da Caatinga) e João Marins (NGI ICMBio Trombetas)</t>
  </si>
  <si>
    <t>1.2</t>
  </si>
  <si>
    <t>Divulgar o PAN nos órgãos públicos de meio ambiente, órgãos licenciadores, MPF, MP Estaduais e conselhos ambientais com o objetivo de criar parcerias e sensibilizar para a importância dos peixes rivulídeos ameaçados e seus ambientes.</t>
  </si>
  <si>
    <t>Documentos oficiais (Oficios, Atas de reuniões, Relatórios)</t>
  </si>
  <si>
    <t>Instituições públicas cientificadas do PAN RIvulídeos</t>
  </si>
  <si>
    <t>Izabel Boock (ICMBio/CEPTA)</t>
  </si>
  <si>
    <t>Paulo Gama (SMAC-RJ), Werther Ramalho (Instituto Boitatá), Anna Carolina Lins (WWF/Brasil), Claudia Leite (SEAS-RJ), Alany Gonçalves (INPA), Marco Aurélio Azevedo (SEMA-RS), João Marins (INEA-RJ), Francisco de Assis Neo (ICMBio/CEPTA), Rogério Garcia Machado (ICMBio/CEPTA), Simone Mannheimer (MPRJ)</t>
  </si>
  <si>
    <t>(1) Reunião com servidores públicos nas áreas de ocorrência dos peixes rivulídeos ameaçados. 
(2) Verificar como funcionam os órgãos de justiça e segurança pública. (3) Enviar o Sumário Executivo. (4) O custo estimado envolve viagens (passagem e diárias) e impressão do Sumário.</t>
  </si>
  <si>
    <t xml:space="preserve">A ação está em andamento. Rastro realizou palestra sobre o PAN Rivulídeos para representantes de prefeituras, e diferentes governos do estado do Brasil. Em 2021 - Palestra sobre o PAN para o CONSELHO MUNICIPAL DE PROTEÇÃO AMBIENTAL DE PELOTAS, durante Reunião Ordinária do Conselho, em 03/05/2021;Atlas  com registros por municipio finalizado, feito pela analista Sheila Rancura. Em agosto de 2024, reunião com o IMA/AL e a equipe CEPTA e apresentação sobre o PAN Rivulídeos e PAN São Francisco; integração com PAT Campanha Sul e Serra do Sudeste. Houve contato do ICMBio com APA CIP (Cananeia/Iguape/Peruíbe). </t>
  </si>
  <si>
    <t>2021 - Palestra sobre o PAN para o CONSELHO MUNICIPAL DE PROTEÇÃO AMBIENTAL DE PELOTAS, durante Reunião Ordinária do Conselho, em 03/05/2021;
Atlas com registros por municipio finalizado;reunião com o Instituto de Meio Ambiente de Alagoas - IMA/AL e a equipe CEPTA e apresentação do PAN Rivulídeos e PAN São Francisco (registro da reunião no relatório técnico), Palestra realizada em 10/02/2023, pela Rastro e coordenadora do PAN sobre Educomunicação “Diálogos: Educação Ambiental e a Comunicação Social no contexto da gestão ambiental e da conservação da biodiversidade”</t>
  </si>
  <si>
    <t>Aguardando a finalização do protocolo com as diretrizes básicas para o licenciamento ambiental, e sumário executivo do PAN.</t>
  </si>
  <si>
    <t>Izabel Boock (ICMBio/CEPTA); GAT PAN Rivulídeos</t>
  </si>
  <si>
    <t>Retirar Francisco de Assis Neo (ICMBio/CEPTA)</t>
  </si>
  <si>
    <t>(1) Reunião com servidores públicos nas áreas de ocorrência dos peixes rivulídeos ameaçados. 
(2) Verificar como funcionam os órgãos de justiça e segurança pública. (3) Enviar o Sumário Executivo. (4) O custo estimado envolve viagens (passagem e diárias) e impressão do Sumário. (5) Incluir ABEMA e ANAMA.</t>
  </si>
  <si>
    <t>1.3</t>
  </si>
  <si>
    <t>Promover estudos voltados para taxonomia, genética, biologia, ecologia e limites de distribuição geográfica para conservação dos peixes rivulídeos ameaçados de extinção.</t>
  </si>
  <si>
    <t>Artigos, teses, dissertações</t>
  </si>
  <si>
    <t>Ampliação do conhecimento sobre as espécies e proposta de medidas para sua conservação</t>
  </si>
  <si>
    <t>Matheus Volcan (Instituto Pró-Pampa)</t>
  </si>
  <si>
    <t>Luis Estaban Lanés (Instituto Pró-Pampa), Werther Ramalho (Instituto Boitatá), Gustavo Fonseca (Rastro - Ecologia Criativa), Francisco Severo Neto (UFMS), Alany Gonçalves (INPA), Domingos Garrone Neto (UNESP), Luciano Montag (UFPA), Márcio Joaquim da Silva (UFPA), Telton Ramos (UEPB), Gabriel Cotrim (UniFG), Luisa Maria Sarmento Soares (Nossos Riachos)</t>
  </si>
  <si>
    <t>Áreas de ocorrência de peixes rivulídeos ameaçados extinção</t>
  </si>
  <si>
    <t>Amazônia, Cerrado/Pantanal</t>
  </si>
  <si>
    <t>Muitas áreas subamostradas, problemas taxonômicos, necessidade de realizar um levantamento das informações existentes.</t>
  </si>
  <si>
    <t>Ação em andamento. Em 2022 - Expedição em Itaúnas/ES (espécie-alvo Xenurolebias myersi) - Luisa Sarmento, Ronaldo Pinheiro, Rodrigo Damasio;
2022 - Contratação de empresa de consultoria para excução da ação no RS;
2023 - 5 expedições realizadas (norte MG, Ceará, Oeste de MG, Pernambuco/Bahia, Planície Bragantina e Xingu/PA e MA); 6 PIBIC no CEPTA: 2020 - Ecologia reprodutiva do peixe anual Hypsolebias auratus (Cyprinidontiformes:Rivulidae) - Davi Hinncands de Oliveira (orient. Carla Natacha Marcolino Polaz); Otimização do uso do SISBio para sistematização de informações sobre as espécies de peixes rivulídeos ameaçadas de extinção - Gabrielli Furlan (orient. Luciana Carvalho Crema); Uso de geotecnologias para análise do uso e ocupação do solo em áreas úmidas com ocorrência de peixes rivulídeos ameaçados de extinção no Cerrado - Monique Priscila Bezerra (orient. Wellington Adriano Moreira Peres); 
2021 - Avaliação do Banco de Ovos do Peixe-Anual Hypsolebias Auratus (Cyprinodontiformes: Rivulidae), uma Espécie Criticamente Ameaçada de Extinção - Talita Andrade Regiani Carleti (orient. Carla Polaz e Izabel Boock; Comunidade zooplanctônica de poças temporárias típicas de peixes-anuais ameaçados de extinção da mata atlântica, litoral sul de São Paulo - Nathália Cristina Soares (orient. Wellington Adriano Moreira Peres e Luciana Hitomi Hayashi Martins); 
2022 - Caracterização do hábitat e área de distribuição do peixe rivulídeo Melanorivulus leali Costa, 2013 (Cyprinodontiformes: Rivulidae), uma espécie DD - Júlia Isabela da Silva Kohler (Orient. Luciana Carvalho Crema e Izabel Boock); Telton realizou expedição "Nuvens do Sertão" em abril de 2023, na bacia do rio São Francisco, trechos submédio e baixo, tendo como espécie-alvo a Hypsolebias flavicaudatus. Márcio realizou expedição em 2022, com financiamento da FAPESPA, sobre revisão do status de conservação de peixes rivulídeos amazônicos. Há outras coletas prevista para 2024, na mesma área coletada em 2022 (Márcio). Domingos realizou 14 expedições entre 2019 e 2022, com financiamento da FAPESP (Iniciação Científica) e Fundação OBoticário (apoio financeiro), sobre revisão do status de conservação de peixes rivulídeos do Vale do Ribeira e Litoral Sul de São Paulo. Inclusão dos rivulídeos do PELD Paisagens Fragmentadas do Sudoeste Goiano (Werther), financiado pela FAPEG. Livro publicado "Expansão urbana no Rio de Janeiro e o peixe das nuvens" do Fabio Origuela (Egler, C.; Nielsen, D.; Lira, F. O.; Gusmão, P. 2019, 1a Ediçao, 104 p., Editora Andrea Jakobsson) - versão impressa. Rita Barreto (ICMBio/CEPTA) está a frente, como representante do CEPTA, de projeto envolvendo identificação genômica dos peixes-anuais (Acordo de Cooperação entre ICMBio e ITV- Instituto Tecnologico Vale).</t>
  </si>
  <si>
    <t>Relatórios Técnicos das expedições financiadas pelo GEF Pró-Espécies, banco de fotos e vídeos das localidades visitadas)</t>
  </si>
  <si>
    <t>GAT PAN Rivulídeos</t>
  </si>
  <si>
    <t>Artigos, teses, dissertações, relatórios técnicos, resumos em anais de congressos.</t>
  </si>
  <si>
    <t>Incluir Carlos Luz (Universidade Cidade de São Paulo); Silvana Rodrigues (IF Goiano campus Rio Verde); Alterar instituição Telton Ramos (UFPB/Instituto Peixes da Caatinga)</t>
  </si>
  <si>
    <t>1.4</t>
  </si>
  <si>
    <t>Construir e executar estratégia de comunicação para conservação dos peixes rivulídeos ameaçados de extinção voltado para produtores rurais.</t>
  </si>
  <si>
    <t>Material didático sobre metodologia de escavação para construção de açudes com manejo de peixes rivulídeos ameaçados de extinção, vídeos educativos, cartilhas para diferentes públicos (grandes e pequenos produtores). 
Projeto de financiamento coletivo.</t>
  </si>
  <si>
    <t>Coscientização do público diretamente relacionado</t>
  </si>
  <si>
    <t>Gustavo Fonseca (Rastro - Ecologia Criativa)</t>
  </si>
  <si>
    <t>Gabriel Cotrim (UNIFG), Tiago Aquino (SEMAD-GO), Luis Estaban Lanés (Instituto Pró-Pampa), Rogério Garcia (ICMBio/CEPTA), Luciano Montag (UFPA), Márcio Joaquim da Silva (UFPA), Werther Ramalho (Instituto Boitatá), Anna Carolina Lins (WWF-Brasil), João Marins (INEA-RJ), Shayene Marzarotto (MAPA), Francisco Severo Neto (UFMS), Luisa Maria Sarmento Soares (Nossos Riachos)</t>
  </si>
  <si>
    <t>Caatinga (Guanambi), Pampas, Cerrado (Goiás), Tocantins, Mata Atlântica (RJ, RS e SC), Pará</t>
  </si>
  <si>
    <t>Amazônia</t>
  </si>
  <si>
    <t>Primeiro piloto desenvolvido entre Rastro e Pampiana, no âmbito do contrato com o ICMBio/CEPTA (vídeos, cards, cartazes infográficos) e ações do Programa de Educação Ambiental do DNIT com produtores, condicionante do IBAMA para mitigação ambiental da duplicação da BR 116/RS trecho Pelotas-Guaíba. Em todas as expedições têm sido realizados diálogos com os produtores, informalmente. Produtos entregues pela Pampiana da ação 1.7, já constam na página do PAN no site do ICMBio.</t>
  </si>
  <si>
    <t>2 Infográficos com ameaças aos peixes rivulídeos; 1 infográfico com o ciclo de vida dos peixes-anuais; 
7 cards com informações sobre espécies ameaçadas do pampa; 
1 cartaz sobre os peixes-anuais do pampa; 1 música sobre os peixes-anuais</t>
  </si>
  <si>
    <t xml:space="preserve">Gustavo Arruda (Rastro Ecologia Criativa) </t>
  </si>
  <si>
    <t>Reforçar essa ação no Plano de Comunicação</t>
  </si>
  <si>
    <t xml:space="preserve">Material didático sobre boas práticas de manejo para evitar e mitigar os possíveis impactos sobre os habitats de peixes rivulídeos ameaçados de extinção; vídeos educativos; cartilhas para diferentes públicos (grandes e pequenos produtores). </t>
  </si>
  <si>
    <t>Retirar Shayene Marzarotto (MAPA); Alterar instituição João Marins (NGI ICMBio Trombetas)</t>
  </si>
  <si>
    <t>1.5</t>
  </si>
  <si>
    <t>Capacitar multiplicadores através de EAD, cursos presenciais e desenvolver material didático com foco nos peixes rivulídeos ameaçados e seus ambientes.</t>
  </si>
  <si>
    <t>Cursos realizados, planos de aula e materiais didáticos desenvolvidos. 
Oficinas realizadas, informações fornecidas (oficios) periodicamente aos agentes ambientais licenciadores das OEMAS quanto a ocorrência dos rivulídeos. Plataforma on line atualizada periodicamente.
Plano de Redução de Impactos aos rivulídeos apresentado</t>
  </si>
  <si>
    <t>Curso dentro da plataforma EAD; Ciência do maior número de instituiçoes públicas sobre a problemática dos rivulídeos, possibilitando assim uma maior proteção dos seus ambientes.</t>
  </si>
  <si>
    <t>Rogerio Garcia (ICMBio/CEPTA)</t>
  </si>
  <si>
    <t>Fábio Origuela (Meandros), Paulo Gama (SMAC-RJ), Gustavo Arruda (Rastro - Ecologia Criativa), Helder Espirito Santo (UFPA), Telton Ramos (UEPB), Luciano Montag (UFPA), Márcio Joaquim da Silva (UFPA), Rogério Garcia (ICMBIO/CEPTA), Adriana Castilho (CESTESB), Werther Ramalho (Instituto Boitatá), Leonardo Urruth (UFRJ), Edgar  Pereira (IBAMA/Sede), Daniel Raices  (ICMBIO/COESP), Luisa Maria Sarmento Soares (Nossos Riachos)</t>
  </si>
  <si>
    <t>RS, RJ, MG, BA, PA (prioritários). Outros: CE, BSB, GO, MT.  RS, RJ, MG, BA (PRIORITÁRIOS). Outros: CE, PA, BSB, GO, MT</t>
  </si>
  <si>
    <t>(1) Capacitar agentes ambientais licenciadores das OEMAS quanto a ocorrência dos rivulídeos. 
(2) Considerar o Pará como prioritário em virtude da expansão mineral. 
(3) Curso EAD (sugestão: AVA ICMBio). 
(4) Considerar as informações do manual que vai ser elaborado no objetivo 3. 
(5) Apresentar um Plano de Redução de Impacto para órgãos licenciadores federais, estaduais e municipais (sugestão: O Plano deve apresentar as diversas tipologias de empreendimentos que afetem rivulídeos e formas de mitigar os impactos).</t>
  </si>
  <si>
    <t xml:space="preserve">Foi feita uma consulta a ACADEBIO se poderiam dar suporte técnico. Troca de chefia prejudicou o andamento da ação. Plataforma SALVE foi divulgada online, mas ainda não está totalmente finalizada.  Produto a ser entregue: Divulgação da Plataforma SALVE para membros do GAT e secretarias de meio ambiente estaduais e municípios-alvo. </t>
  </si>
  <si>
    <t>Devido ao atraso na publicação do 2o Ciclo do PAN, por mudanças ocorridas na ACADEBIO na gestão anterior e pelo fato de que nem todas as fichas dos rivulídeos ameaçados foram disponibilizadas na Plataforma Salve para divulgação.</t>
  </si>
  <si>
    <t>Rogério Garcia (ICMBio/CEPTA)</t>
  </si>
  <si>
    <t xml:space="preserve">Atualizar o formato da ação na reunião de monitoria. Propor curso para gestores saberem manejar o SALVE. Gravação de  conteudo com aulas (ICMBio/CEPTA) e disponibilização para secretarias estaduais/ municípios-alvo. Utilizar e organizar conteúdo já elaborado pelo GAT sobre a temática. Protocolo/Guia sobre rivulídeos pode ser uma alternativa, associando com apresentação e entrega qualificada (Sara) às OEMAs. Cursos online são oferecidos de maneira esporádica, sendo uma limitação, opção é realizar curso de fluxo contínuo, sem tutoria (AVA ICMBio ou ENAP), para progressão de carreira. Organizar caravanas nos municípios-alvo, divulgando o Atlas, presencialmente, de maneira bianual, lançamento regional (Denise). Realizar eventos online para cada município, com gravação do conteudo no YouTube para ser acessível. Sugestão de data: Semana do Meio Ambiente (Domingos). Exemplo: curso PAT Chapada Diamantina-Serra da Jiboia, duas aulas por semana, durante 4 semanas. </t>
  </si>
  <si>
    <t>Capacitar multiplicadores com foco nos peixes rivulídeos ameaçados e seus ambientes.</t>
  </si>
  <si>
    <t xml:space="preserve">Cursos e oficinas realizados.
Plataforma on-line atualizada periodicamente (AVA ICMBio, Youtube).
</t>
  </si>
  <si>
    <t>Alterar instituição Telton Ramos (UFPB/Instituto Peixes da Caatinga)</t>
  </si>
  <si>
    <t>Incluir o combate à captura ilegal e o tráfico de ovos de peixes rivulídeos.</t>
  </si>
  <si>
    <t>1.6</t>
  </si>
  <si>
    <t>Identificar e propor mecanismos de financiamento para ações do PAN.</t>
  </si>
  <si>
    <t>Projetos submetidos a agentes financiadores</t>
  </si>
  <si>
    <t>Ações do PAN financiadas</t>
  </si>
  <si>
    <t>Anna Carolina Lins (WWF-Brasil), Gustavo Arruda (Rastro - Ecologia Criativa), Márcio Joaquim da Silva (UFPA), Werther Ramalho (Instituto Boitatá), Francisco Severo Neto (UFMS), Matheus Volcan (Instituto Pró-Pampa), Denise Rambaldi (SMMADS-RJ) , Gustavo Fonseca (Rastro - Ecologia Criativa)</t>
  </si>
  <si>
    <t>(1) O MMA elaborou uma cartilha “fontes de financiamento para educação ambiental”. 
(2) Buscar recursos para execução de ações do PAN: projeto/financiamento coletivo (consultar os resultados da consultoria para tratar da sustentabilidade financeira dos PANs - Pro-espécies).</t>
  </si>
  <si>
    <r>
      <rPr>
        <sz val="11"/>
        <color rgb="FF000000"/>
        <rFont val="Calibri"/>
        <family val="2"/>
        <scheme val="minor"/>
      </rPr>
      <t>Os projetos desenvolvidos em 2021 a 2023 foram financiados pelo Pró-Espécie. Márcio aprovou projeto FAPESP</t>
    </r>
    <r>
      <rPr>
        <sz val="11"/>
        <color rgb="FF000000"/>
        <rFont val="Calibri"/>
        <family val="2"/>
      </rPr>
      <t>A intitulado "Revisão do status de conservação de peixes da família Rivulidae da Amazônia Brasileira", onde são previstas as expedições de campo Ecorregiões EADC e Xingu</t>
    </r>
    <r>
      <rPr>
        <sz val="11"/>
        <color rgb="FF000000"/>
        <rFont val="Calibri"/>
        <family val="2"/>
        <scheme val="minor"/>
      </rPr>
      <t xml:space="preserve">; Domingos também aprovou projeto Conservação de duas espécies de peixes anuais criticamente ameaçadas de extinção no Vale do Ribeira, estado de São Paulo, financiado pela Fundação OBoticário; Pampiana submeteu projeto Peixes anuais na área do PAT Campanha Sul e Serra do Sudeste (Fundo de Reposição Florestal); Instituto Boitatá/IF Rio Verde adequou projeto na FAPEG para amostragem de rivulídeos no sudoeste do estado do Goiás. Denise aprovou projeto na Câmara de Compensação Ambiental do estado do Rio de Janeiro (R$1.200.000,00). </t>
    </r>
  </si>
  <si>
    <t xml:space="preserve">7 propostas submetidas ao GEF Pró-Espécies em 2022 (chamada interna COPAN)
Projeto enviado e aprovado na FAPESPA (Márcio Silva)
Projeto enviado e aprovado pela Fundação OBoticário (Domingos Garrone)
Projeto submetido ao Fundo de Reposição Florestal do RS (Esteban Lanés)
Projeto submetido e aprovado pela FAPEG (Instituto Boitatá)
Projeto submetido e aprovado na Camara de Compensação Ambiental do estado do RJ (prefeitura de Casimiro de Abreu)
</t>
  </si>
  <si>
    <t xml:space="preserve">Outra possível fonte: Recursos de Conversão de Multas do IBAMA (Sara). </t>
  </si>
  <si>
    <t>Alterar instituição Denise Rambaldi (INEA/RJ)</t>
  </si>
  <si>
    <t>1.7</t>
  </si>
  <si>
    <t>Subsidiar o desenvolvimento de iniciativas de educação ambiental para a conservação dos peixes rivulídeos ameaçados de extinção e seus ambientes.</t>
  </si>
  <si>
    <t>(1) Lista de instituições de ensino e pesquisa situadas em municípios que possuem espécies de rivulídeos registradas;
(2) Material informativo e educativo produzido pelo PAN distribuídos para as instituições mapeadas;
(3) Palestras em municípios considerados importantes para conservação dos rivulídeos (10 ações);
(4) Animação que elucide para crianças e adolescentes a importância da conservação das espécies de peixes rivulídeos</t>
  </si>
  <si>
    <t>Tema peixes rivulídeos ameaçados de extinção incluídos nas políticas de educação ambiental</t>
  </si>
  <si>
    <t>Helder Espírito Santo (UFPA), José Leonardo Mattos (UFRJ), Paulo Gama (SEMAC-RJ), Fabio Origuela (Meandros),  Luciano Montag (UFPA), Márcio Joaquim da Silva (UFPA), Rogério Garcia (ICMBIO/CEPTA), Gustavo Fonseca (Rastro - Ecologia Criativa), Werther Ramalho (Instituto Boitatá), Luis Esteban Lanés (Instituto Pró-Pampa), Francisco Severo Neto (UFMS), João Rafael Marins (INEA-RJ), Humberto Espírito Santo de Mello (FZB-BH), Oscar Barroso Junior (Instituto Natureza do Tocantins), Luisa Maria Sarmento Soares (Nossos Riachos)</t>
  </si>
  <si>
    <t>Mata Atlântica, Pampa</t>
  </si>
  <si>
    <t>(1) Através de dados secundários, identificar escolas, universidades e secretarias de educação municipais e estaduais situadas em municípios que possuem espécies de rivulídeos registradas; 
 (2) Distribuir o material informativo e educativo que já está sendo produzido pelo PAN para as instituições de ensino mapeadas;
(3) Promover uma vez ao ano, de forma itinerante, palestras em cidades consideradas importantes para conservação dos rivulídeos - totalizando 10 ações;
(4) Produzir uma animação com 3min. de duração que elucide para crianças e adolescentes a importância da conservação das espécies de peixes rivulídeos;
(5) Integrar o produto com a ação do guia (1.8).
(6) Material para escolas e outros públicos.
(7) O custo estimado inclui uma consultoria para identificar e mapear as instituições, além do financiamento das palestras educativas (R$ 5.000,00 por palestra educativa, portanto R$ 50.000 ao todo). Uma animação 2D custa em média de R$ 2.000,00 a R$3.000,00 reais o minuto.</t>
  </si>
  <si>
    <t xml:space="preserve">Palestras realizadas em alguns municípios; materiais com foto/vídeo obtido durante as expedições serão utilizados em ações de EA (Pampa, Xingu, Caatinga, Cerrado, Mata Atlântica). Em 2022 houve contratação de empresa de consultoria para execução da ação no RS. Lista com instituições está sendo elaborada. </t>
  </si>
  <si>
    <r>
      <rPr>
        <sz val="11"/>
        <color rgb="FF444444"/>
        <rFont val="Calibri"/>
        <family val="2"/>
      </rPr>
      <t>2021 - ciclo de palestras Peixes-Anuais: Políticas Públicas, Pesquisa eEducação Brasil afora, que teve como tema: Qual o papel do Plano de Ação Nacional e do ProjetoPró-Espécies na conservação da biodiversidade brasileira?, que aconteceu no dia 06 de maio de2021, às 16:00h na modalidade online;
2022 - Divulgação da espécie Xenurolebias myersi na rádio Dunas de Itaúnas (Luisa Sarmento e equipe) - nov./2022;
2022 - Apresentação sobre a espécie Xenurolebias myersi na sede do Parque Estadual de Itaúnas/ES - nov/2022;
2023 - Diálogos: Educação Ambiental e Comunicação Social no contexto da Gestão Ambiental e da Conservação da Biodiversidade (IBAMA, ICMBio, Rastro, STE e Cais - Educação e Ambiente) - fev./2023. Intervenções e outras ações de sensibilização e disseminação de conteúdo relacionado a C. dorsimaculatus em Iguape – SP pela equipe coordenada pelo Domingos garrone (UNESP):
– Oficinas com professores (2 remotas e 2 presencias);
– 3 Encontros com estudantes de três escolas situadas nos arredores da localidade-tipo de C. dorsimaculatus;
– 1 Encontro com estudantes do projeto “Agente Ambiental Mirim”;
– Distribuição de banners, pôsteres e livreto + palestra;
– 346 pessoas diretamente alcançadas</t>
    </r>
    <r>
      <rPr>
        <sz val="11"/>
        <color rgb="FF000000"/>
        <rFont val="Calibri"/>
        <family val="2"/>
      </rPr>
      <t>;</t>
    </r>
    <r>
      <rPr>
        <sz val="11"/>
        <color rgb="FFFF0000"/>
        <rFont val="Calibri"/>
        <family val="2"/>
      </rPr>
      <t xml:space="preserve"> </t>
    </r>
    <r>
      <rPr>
        <sz val="11"/>
        <color rgb="FF000000"/>
        <rFont val="Calibri"/>
        <family val="2"/>
      </rPr>
      <t xml:space="preserve">Livro publicado "Expansão urbana no Rio de Janeiro e o peixe das nuvens" do Fabio Origuela (Egler, C.; Nielsen, D.; Lira, F. O.; Gusmão, P. 2019, 1a Ediçao, 104 p., Editora Andrea Jakobsson) - versão impressa.; 4 Oficinas com professores (duas remotas e duas presenciais), 3 encontros com estudantes de escolas públicas, 1 encontro com estudantes de projeto específico (Agente Ambiental Mirim), com 346 participantes em Iguape/SP (Domingos). </t>
    </r>
  </si>
  <si>
    <t>Izabel Boock (ICMBio/CEPTA); Gustavo Arruda (Rastro Ecologia Criativa); Márcio Joaquim da Silva (UFPA); Domingos Garrone (Unesp Registro)</t>
  </si>
  <si>
    <t>(1) Lista de instituições de ensino e pesquisa situadas em municípios que possuem espécies de rivulídeos registradas;
(2) Material informativo e educativo produzido pelo PAN distribuídos para as instituições mapeadas;
(3) Palestras em municípios considerados importantes para conservação dos rivulídeos (10 ações);
(4) Animação que elucide para crianças e adolescentes a importância da conservação das espécies de peixes rivulídeos (dependente de captação de recursos financeiros)</t>
  </si>
  <si>
    <t>Incluir Carlos Luz (Universidade Cidade de São Paulo); Alterar instituição João Rafael Marins (NGI ICMBio Trombetas)</t>
  </si>
  <si>
    <t>1.8</t>
  </si>
  <si>
    <t>Criar um guia temático para gestão ambiental que oriente a conservação dos peixes rivulídeos ameaçados de extinção e seus ambientes.</t>
  </si>
  <si>
    <t>Guia elaborado, manual de boas práticas que oriente a conservação dos peixes rivulídeos e seus ambientes, especialmente nos processos de licenciamento municipais e estaduais</t>
  </si>
  <si>
    <t>Populações de rivulídeos e seus ambientes contemplados na gestão ambiental, especialmente nos processos de licenciamento ambiental</t>
  </si>
  <si>
    <t>Paulo Gama (SMAC-RJ), Anna Carolina Lins (WWF-Brasil), Matheus Volcan, Werther (Instituto Boitatá), Lailton (SEAMA), Leonardo, Gustavo Fonseca, Esteban, Gabriel Cotrim (UNIFG), Marco, Alany Gonçalves (INPA), Fábio Origuela, Inácia e Bruno (MAPA), Márcio, Luciano Montag (UFPA), Telton Ramos (UEPB), Domingos Garrone Neto (UNESP)</t>
  </si>
  <si>
    <t xml:space="preserve">Nos estados e municípios de ocorrência dos peixes rivulídeos ameaçados.  </t>
  </si>
  <si>
    <t>(1) Incluir informações dos mecanismos de incentivos tributários existentes;
(2) Definir as informações entre os colaboradores do PAN, regionalizar, possibilidades de disponibilizar links, expandir o tema; 
(3) Elaborar uma lista de especialistas, núcleos de instituições que trabalham com rivulídeos;
(4) Utilizar as informações do protocolo mínimo como base;
(5) O custo estimado inclui: design gráfico, diagramação e impressão de 5.000 a 10.000 cartilhas - pensando num material com 10 páginas - tendo conteúdo adicional via QR Code.</t>
  </si>
  <si>
    <t>Capítulo de livro aceito sobre licenciamento ambiental intitulado "Biodiversidade e Conservação de Ecossistemas Aquáticos do Sul do Brasil" da Prefeitura Municipal de  Pelotas e proposta de projeto de qualificação de licenciamento ambiental do Rio Grande do Sul (Esteban). Ação contemplada nas ações 1.6 e  4.3 (Protocolo mínimo de licenciamento ambiental)</t>
  </si>
  <si>
    <t xml:space="preserve">A ação foi considerada como não concluída devido ao prazo curto para sua finalização (julho/2023), apesar de a ação estar sendo executada. </t>
  </si>
  <si>
    <t>Luis Esteban Lanés (Instituto Pró-Pampa)</t>
  </si>
  <si>
    <t>Alterar instituição Matheus Volcan (Instituto Pró-Pampa), Leonardo Urruth (SEMA/RS), Gustavo Fonseca (Rastro Ecologia Criativa), Luis Esteban Lanés (Insituto Pró-Pampa), Fábio Origuela (Meandros), Telton Ramos (UFPB/Instituto Peixes da Caatinga), Marco Aurélio Azevedo (SEMA-RS)</t>
  </si>
  <si>
    <t xml:space="preserve">Ação excluída por estar contemplada nas ações 1.6 e  4.3 </t>
  </si>
  <si>
    <t>1.9</t>
  </si>
  <si>
    <t>Propor ao ICMBIO a realização de um seminário nacional dos Planos de Ação Nacional para a conservação de espécies ameaçadas – Lições aprendidas, experiências partilhadas.</t>
  </si>
  <si>
    <t>Proposta encaminhada</t>
  </si>
  <si>
    <t>Seminário realizado</t>
  </si>
  <si>
    <t>Carla Polaz (ICMBIO/CEPTA), Luciana Crema, Claudio Fabi (ICMBIO/CEPTA), Sara Brito Alves (INEMA-BA), Márcio Joaquim da Silva (UFPA), Oscar Barroso Junior (Instituto Natureza do Tocantins), Adriana Castilho (CETESB), Luciano Montag (UFPA), Telton Ramos (UEPB), Rogério Garcia (ICMBIO/CEPTA), Gustavo Arruda (Rastro - Ecologia Criativa), Anna Carolina Lins (WWF-Brasil), Joana Mendes Ferraz (COPAN/ICMBio), Marcelo Raseira (ICMBio/CEPAM)</t>
  </si>
  <si>
    <t>Brasília/DF</t>
  </si>
  <si>
    <t xml:space="preserve">O GAT entendeu que a ação foi concluída. Apesar de não ter sido enviada uma proposta formal para COPAN, duas iniciativas foram realizadas: 1) Em 2021 a COPAN realizou diversas reuniões com os órgãos estaduais de meio ambiente com objetivo de nivelamento conceitual sobre PANs, aproximação e integração com o seguinte cronograma: PANs da região Sudeste: até 27/08/2021; PANs da região Centro-Oeste: 03/09/2021; PANs da região Nordeste: 10/09/2021; PANs da região Norte: 17/09/2021; PANS da região Sul: 24/09/2021. Além disso, em maio de 2022 foi realizado um evento sobre a Integração Centros de Pesquisa (ICMBIO) e Subgrupo Conservação (ABEMA). 2) Em 10 e 11 de outubro de 2022 foi realizado um evento sobre boas práticas para a Gestão de PANs o evento foi organizado pelo CEPTA e COPAN e contou com a participação de todos os CNPC do ICMBio que coordenam PANs. Além disso, as discussões contribuíram para o trabalho de conclusão do curso de Formação em Gestão para Resultados da servidora Luciana Carvalho Crema “Gestão de Stakeholders como chave para melhoria do alcance dos objetivos dos Planos de Ação Nacional para Espécies Ameaçadas de Extinção - PANs”. 
 </t>
  </si>
  <si>
    <t>TAF Luciana Crema (ICMBio)</t>
  </si>
  <si>
    <t xml:space="preserve">Inicialmente, as reuniões e encontros ocorreriam internamente (ICMBio). COPAN poderia ajudar na divulgação do PAN Rivulídeos para MPF, MP estaduais. </t>
  </si>
  <si>
    <t>2- COMPATIBILIZAÇÃO DAS PRÁTICAS AGROPECUÁRIAS COM A CONSERVAÇÃO DOS PEIXES RIVULÍDEOS AMEAÇADOS DE EXTINÇÃO E SEUS AMBIENTES</t>
  </si>
  <si>
    <t>2.1</t>
  </si>
  <si>
    <t>Prospectar populações de peixes rivulídeos, principalmente em unidades de produção que estão em processo de certificação orgânica ou que tenham práticas agroecológicas.</t>
  </si>
  <si>
    <t>Lista das unidades de produção, mapas das populações de peixes rivulídeos, relatório de avaliação sobre a presença de rivulídeos e uso da área, mapa de densidade das espécies de rivulídeos</t>
  </si>
  <si>
    <t>Identificar possíveis produtores parceiros em áreas privadas para proteção dos rivulídeos</t>
  </si>
  <si>
    <t>André Luiz de Oliveira (IRGA), Tiago Henrique de Aquino (SEMA-GO),  João Rafael Marins (INEA-RJ), Sara Brito Alves (INEMA-BA), Oscar Barroso Junior (Instituto Natureza do Tocantins), Luciano Montag (UFPA), Márcio Joaquim da Silva (UFPA), Werther Ramalho (Instituto Boitatá), Claudia Leite (SEAS-RJ), Matheus Volcan (Instituto Pró-Pampa), Abílio Vinícius  (WWF-Brasil),  Kolbe Santos (WWF-Brasil)</t>
  </si>
  <si>
    <r>
      <t>Pampa, Goiás, DF, Minas, Rio de Janeiro,</t>
    </r>
    <r>
      <rPr>
        <sz val="11"/>
        <rFont val="Calibri"/>
        <family val="2"/>
      </rPr>
      <t xml:space="preserve"> Bahia, Tocantins, Pará</t>
    </r>
  </si>
  <si>
    <t>(1) Entrar em contato com os estados com ocorrência de rivulídeos para expansão da ação.  (2) Elaborar um protocolo de metodologia para prospecção e monitoramento dessas áreas.(3) Apesar do RJ ter sido listado como área prioritária, deve-se levar em conta que a maior parte das áreas de ocorrência são urbanas.</t>
  </si>
  <si>
    <t xml:space="preserve">O articulador perdeu o contato com a empresa de certificação IRGA, problemas internos na empresa de certificação Ecovida. Projeto da Pampiana submetido para fundo RFO, no território PAT Campanha Sul - Serra do Sudeste (mapeamento e listagem das propriedades). </t>
  </si>
  <si>
    <t xml:space="preserve">Rio Grande do Sul será projeto piloto, para ser utilizado em outros estados de ocorrência dos rivulídeos. Verificar quais selos de certificação já existentes se enquadram nesta ação. </t>
  </si>
  <si>
    <t xml:space="preserve">Prospectar possíveis parceiros em propriedades rurais que  adotem boas práticas agropecuárias.                            </t>
  </si>
  <si>
    <t>Alterar instituição João Rafael Marins (NGI ICMBio Trombetas)</t>
  </si>
  <si>
    <t>2.2</t>
  </si>
  <si>
    <r>
      <t>Realizar levantamento de populações de rivulídeos em unidades de produção no entorno do Parque Estadual do Camaquã</t>
    </r>
    <r>
      <rPr>
        <sz val="11"/>
        <rFont val="Calibri"/>
        <family val="2"/>
      </rPr>
      <t xml:space="preserve"> visando a identificação de áreas potenciais para criação de reserva legal e/ou a criação de RPPN.</t>
    </r>
  </si>
  <si>
    <t xml:space="preserve">Mapa e relatório técnico do registro de ocorrência das espécies, com identificação de áreas para constituição de reserva legal </t>
  </si>
  <si>
    <t>Aumento de RL no entorno do Parque, RL como ambientes remanescentes de vegetação original</t>
  </si>
  <si>
    <t>Leonardo Urruth (SEMA-RS)</t>
  </si>
  <si>
    <t>Luis Esteban Lanés (Instituto Pró-Pampa), André Luiz de Oliveira (IRGA), Marco Aurélio Azevedo (SEMA-RS)</t>
  </si>
  <si>
    <t>Entorno do Parque Estadual do Camaquã/RS</t>
  </si>
  <si>
    <t xml:space="preserve">(1) A ação pretende dar subsídios para localização de áreas de reserva legal como instrumento de conservação de rivulídeos nas unidades de produção, cumprindo o papel de zona de amortecimento em torno do Parque. (2) Esta ação pode ser replicada para os Estados do Rio de Janeiro e Bahia (Guanambi) e em outros objetivos específicos.  (3) Levantar as ameaças potenciais que justifique a ampliação da UC. (4) Vincular este mapeamento às ações de capacitação e selo (ação 2.3). </t>
  </si>
  <si>
    <r>
      <rPr>
        <sz val="11"/>
        <color rgb="FFFF0000"/>
        <rFont val="Calibri"/>
        <family val="2"/>
        <scheme val="minor"/>
      </rPr>
      <t xml:space="preserve">Ação não foi cocluída dentro do prazo. No entanto, </t>
    </r>
    <r>
      <rPr>
        <strike/>
        <sz val="11"/>
        <color rgb="FFFF0000"/>
        <rFont val="Calibri"/>
        <family val="2"/>
        <scheme val="minor"/>
      </rPr>
      <t>Es</t>
    </r>
    <r>
      <rPr>
        <sz val="11"/>
        <color rgb="FF000000"/>
        <rFont val="Calibri"/>
        <family val="2"/>
        <scheme val="minor"/>
      </rPr>
      <t>sta ação pode ser considerada como iniciada, pois a gestão do Parque Estadual do Camaquã (PEC) está em contato frequente com Luis Esteban Lanés (Instituto Pró-Pampa) e Marco Aurélio Azevedo (SEMA-RS), para agendamento de uma primeira visita técnica ao PEC prevista para o início da primavera de 2023. Tal visita técnica subsidiará o planejamento da execução da ação, incluindo a avaliação do custo logístico e financeiro para sua plena execução (Leonardo).  Provavelmente esse prazo inicialmente estipulado para a visita técnica terá que ser adiado, porque eventos climáticos extremos, como ciclones, afetaram o PEC (Esteban).</t>
    </r>
  </si>
  <si>
    <t xml:space="preserve">A ação foi considerada como não concluída devido ao prazo curto para sua finalização (julho/2023), apesar de a ação estar sendo executada. O prazo foi reprogramado para a próxima monitoria. </t>
  </si>
  <si>
    <t>Leonardo Urruth (SEMA-RS)/ Luís Esteban Lanés (Instituto Pró-Pampa)</t>
  </si>
  <si>
    <t>Temos a expectativa de alocar recursos de medidas compensatórias da SEMA, regionalmente conhecida como Reposição Florestal Obrigatória, que é fonte de recursos que potencialmente pode incluir ações de conservação para peixes rivulídeos em Reservas Legais de unidades produtivas de propriedades rurais no entorno do PEC (Leonardo).</t>
  </si>
  <si>
    <t>2.3</t>
  </si>
  <si>
    <t>Construir uma identificação visual para produtores rurais “amigos” dos peixes rivulídeos chancelados pelo PAN.</t>
  </si>
  <si>
    <t>(1) Cadastro dos produtores rurais com práticas de conservação dos peixes rivulídeos; (2) projeto/financiamento coletivo para produção de conteúdo didático: Manual de Boas Práticas (3) criação do selo "amigo do rivulídeos” (4) encontros de diálogo com os produtores sobre importância da conservação dos peixes rivulídeos, divulgação do selo e do manual de boas práticas</t>
  </si>
  <si>
    <t>criação de rede de comunicação (uma associação) entre os produtores amigos dos peixes rivulídeos</t>
  </si>
  <si>
    <t>Luis Esteban Lanés (Instituto Pró-Pampa), Alany Gonçalves (INPA), Gabriel Cotrim (UNIFG), Telton Ramos (UEPB)</t>
  </si>
  <si>
    <t>Locais identificados na ação 2.1</t>
  </si>
  <si>
    <t>Mata Atlântica</t>
  </si>
  <si>
    <t>Além da identificação sugere-se também promover encontros para lançamento do manual de boas práticas e do selo (sugestão de evento com divulgação de experiências práticas)</t>
  </si>
  <si>
    <t xml:space="preserve">Projeto da Pampiana submetido para fundo RFO, no território PAT Campanha Sul - Serra do Sudeste (mapeamento e listagem das propriedades). Metodologia está sendo desenvolvida pela Rastro Ecologia Criativa e pesquisadora Greice Maia (NUFRS/UFPEL). </t>
  </si>
  <si>
    <t>Luis Esteban Lanés (Instituto Pró-Pampa/ Gustavo Arruda (Rastro Ecologia Criativa)</t>
  </si>
  <si>
    <t>2.4</t>
  </si>
  <si>
    <t>Propor, aos órgãos estaduais de meio ambiente, a ocorrência de peixes rivulídeos ameaçados de extinção como critério para seleção de áreas de Reserva Legal no âmbito do CAR.</t>
  </si>
  <si>
    <t>(1) Documento com recomendação enviada a todos os órgãos estaduais e municipais de meio ambiente; (2) convite enviado a ABEMA para apoio a articulação com os Estados; (3) reuniões técnicas com OEMAS</t>
  </si>
  <si>
    <t>Áreas de rivulídeos em propriedades rurais demarcadas como reserva legal.</t>
  </si>
  <si>
    <t>Luciana Crema (ICMBIO/CEPTA), Francisco Neo (ICMBIO/CEPTA), Telton Ramos (UEPB), Márcio Joaquim da Silva (UFPA)</t>
  </si>
  <si>
    <t xml:space="preserve">Nacionalmente </t>
  </si>
  <si>
    <t>ICMBio e seus Centros – COPAN reunir com a ABEMA e ANAMA para inclusão das espécies ameaçadas no âmbito do CAR (a conversa já está sendo iniciada pelo projeto Pró-espécies). Documento de sensibilização e biologia dos rivulídeos (serão gerados em outras ações).</t>
  </si>
  <si>
    <t xml:space="preserve">Não iniciada. </t>
  </si>
  <si>
    <t xml:space="preserve">Falta de articulação. </t>
  </si>
  <si>
    <t>Izabel Boock (ICMBio/CEPTA); Denise Rambaldi (INEA/RJ); Sara Alves (INEMA/BA)</t>
  </si>
  <si>
    <t xml:space="preserve">PAN poderia propor para que estados adotassem uma resolução CONAMA ou estaduais (conselhos de meio ambiente), reconhecendo como APP aquelas áreas de ocorrência comprovada de espécies de rivulídeos ameaçados de extinção.  Priorizar a validação do CAR, incorporando como APP essas áreas de ocorrência. Sugestão: falar com Leonardo Urruth (SEMA/RS). Atualmente, está em vigor o segundo módulo do CAR (validação). O INEA/RJ está utilizando o sistema do INCRA. Áreas que tem ocorrência de rivulídeos confirmada, verificar se propriedade tem CAR, contatar município e solicitar a validação. Incluir área do ponto de ocorrência como RL, APP (locais de ocorrência de espécies ameaçadas) ou área de uso restrito (Denise). Conversa inicial com estados para cadastrar áreas de ocorrência de rivulídeos como áreas prioritárias para validação do CAR (Sara). Atrelar esta ação à ação de certificação (Edgar). Verificar se existe outros selos de certificação (Gustavo). </t>
  </si>
  <si>
    <t>Propor, aos órgãos estaduais de meio ambiente, a ocorrência de peixes rivulídeos ameaçados de extinção como critério para seleção de áreas de Reserva Legal (RL) e Áreas de Proteção Permanente (APP) no âmbito do CAR.</t>
  </si>
  <si>
    <t>Áreas de ocorrência de rivulídeos ameaçados de extinção demarcadas como Áreas de Proteção Permanente (APP) e Reservas Legais (RL)</t>
  </si>
  <si>
    <t>Retirar Luciana Crema (ICMBIO/CEPTA), Francisco Neo (ICMBIO/CEPTA); Incluir Denise Rambaldi (INEA/RJ), Sara Alves (INEMA/BA), Leonardo Urruth (SEMA/RS); Alterar insituição Telton Ramos (UFPB/Instituto Peixes da Caatinga)</t>
  </si>
  <si>
    <t>2.5</t>
  </si>
  <si>
    <t>Propor a inclusão de áreas de ocorrência de espécies de peixes rivulídeos ameaçados de extinção como importantes para serem contempladas em instrumentos de compensação ambiental (conversão de multas, supressão de habitats, Termo de Ajustamento de Conduta, transação penal, entre outros).</t>
  </si>
  <si>
    <t>Diagnostico do status legal dos instrumentos de compensação e uma proposta básica de inclusão dos peixes no processo de compensação</t>
  </si>
  <si>
    <t>(1) inserção efetiva do proprietário na conservação; (2) recursos de compensação ambiental alocados para conservação de biótopos marginais de rodovias</t>
  </si>
  <si>
    <t xml:space="preserve">Marco Aurélio Azevedo (SEMA-RS), Denise Rambaldi (SMMADS-RJ), ABEMA e ANAMA, Mozart Lauxen (IBAMA), Adriana Castilho (CETESB), Simone Mannheimer (MPRJ) </t>
  </si>
  <si>
    <t>Mata Atlântica, Pampa (está começando no RS)</t>
  </si>
  <si>
    <t>Pampa</t>
  </si>
  <si>
    <t>Esta ação pode acompanhar a execução da ação 1.4. Existe uma IN SEMA 01/2018 no RS que deu a oportunidade de a compensação ser direcionada a compra e manutenção de área e não só a compra de mudas e está direcionada a Mata Atlântica e Pampa.</t>
  </si>
  <si>
    <r>
      <rPr>
        <sz val="11"/>
        <color rgb="FF000000"/>
        <rFont val="Calibri"/>
        <family val="2"/>
        <scheme val="minor"/>
      </rPr>
      <t xml:space="preserve">A ação está em pleno andamento, visto que em articulação entre a Coordenação do PAT Campanha Sul e Serra do Sudeste (PAT CASSS) pela SEMA-RS, e os pesquisadores Luis Esteban Lanés e Mateus Volcan (Instituto Pró-Pampa), e Gustavo Arruda, e Gustavo Matos da Fonseca da empresa Rastro Selvagem Ltda, foi elaborado, submetido e aprovado pela SEMA-RS o projeto "CONSERVAÇÃO DE PEIXES-ANUAIS NO ÂMBITO DO PAT CAMPANHA SUL E SERRA DO SUDESTE". Tal projeto passou a estar apto para ser adotado por devedores de Reposição Florestal Obrigatória, nos termos da IN SEMA n. 01/2018, e está em etapa de firmatura de contrato entre a proponente e uma empresa de trasmissão de energia. Tal projeto objetiva resumidamente "prospectar novas áreas de ocorrência de peixes-anuais e mapear as populações das espécies-alvo do PAT CASSS; Identificar vetores de pressão e áreas relevantes para a conservação; Promover mobilização de proprietários rurais para sensibilização sobre conservação dos habitat de  peixes-anuais em campos nativos do Pampa; Promover reuniões técnicas de nivelamento com profissionais responsáveis pelo licenciamento ambiental acerca dos peixes rivulídeos ameaçados, e alertar sobre  a necessidade de incluir o grupo em análises do licenciamento ambiental; Produzir materiais expositivos e documentário para divulgação, sensibilização e popularização da temática dos peixes-anuais junto às comunidades dos municípios abrangidos pelo PAT". 
Com a efetivação dessa experiência se atingirá, ainda que de forma regional, os objetivos (2) </t>
    </r>
    <r>
      <rPr>
        <i/>
        <sz val="12"/>
        <color rgb="FF000000"/>
        <rFont val="Calibri"/>
        <family val="2"/>
        <scheme val="minor"/>
      </rPr>
      <t>recursos de compensação ambiental alocados para conservação de biótopos marginais de rodovias</t>
    </r>
    <r>
      <rPr>
        <sz val="11"/>
        <color rgb="FF000000"/>
        <rFont val="Calibri"/>
        <family val="2"/>
        <scheme val="minor"/>
      </rPr>
      <t xml:space="preserve"> e (1) inserção efetiva do proprietário na conservação. 
As próximas etapas para cumprir a presente ação envolverão a realização do "Diagnóstico do status legal dos instrumentos de compensação", por meio da consulta a órgãos ambientais Estaduais do Brasil, sobre a existência de instrumentos de compensação ambiental análogos. E, posteriormente, se objetiva elaborar um documento de sensibilização para tais órgãos descrevendo a experiência da SEMA-RS com opera tal modalidade de compensação ambiental, as bases legais, e lógica adotadas, bem como relatar a experiência real com o citado projeto com peixes rivulídeos no Pampa. </t>
    </r>
  </si>
  <si>
    <t>2.6</t>
  </si>
  <si>
    <t>Propor a inclusão da ocorrência de peixes rivulideos ameaçados de extinção como critério para inserção no programa “Produtor de Água”, da Agência Nacional de Águas (ANA), que contempla pagamento por serviços ambientais (PSA).</t>
  </si>
  <si>
    <t>Proposta de inclusão do critério (ocorrência de peixes rivulídeos ameaçados) enviado para a ANA</t>
  </si>
  <si>
    <t xml:space="preserve">inserção efetiva do produtor no programa de conservação </t>
  </si>
  <si>
    <t>Shayene Marzarotto (MAPA)</t>
  </si>
  <si>
    <t>Flavio da Costa Santos (MPGO), Edgar Pereira (IBAMA), Werther Ramalho (Instituto Boitatá)</t>
  </si>
  <si>
    <t>Brasília, Goiânia</t>
  </si>
  <si>
    <t>Cerrado/Pantanal</t>
  </si>
  <si>
    <t>Para se atingir esse produto, será necessário sensibilizar os Comitês de Bacia. Incluir esta ação no GEF Pró-Espécies. É necessário articular e sensibilizar os atores envolvidos ANTES do envio da proposta</t>
  </si>
  <si>
    <t xml:space="preserve">Sem andamento. Articuladora saiu do Ministério. Encaminhou e-mail à Diretora de Aquicultura Juliana Lopes Silva para indicação de outra pessoa. Entrar em contato com ANA para indicação de outra pessoa (Márcio Araujo/ ANA). </t>
  </si>
  <si>
    <t xml:space="preserve">Articuladora saiu da instituição. </t>
  </si>
  <si>
    <t>Shayenne Marzarotto (FAB)</t>
  </si>
  <si>
    <t>Contatar Márcio Araújo ANA, para possibilidade de atuar como articulador da ação.</t>
  </si>
  <si>
    <t xml:space="preserve"> Izabel Boock (ICMBio/CEPTA) </t>
  </si>
  <si>
    <t>2.7</t>
  </si>
  <si>
    <t>Propor a ocorrência de peixes rivulídeos ameaçados de extinção como critério para desconto no Imposto Territorial Rural (ITR).</t>
  </si>
  <si>
    <t>Proposta enviada à Secretaria da Receita Federal do Brasil (RFB)</t>
  </si>
  <si>
    <t xml:space="preserve">inserção efetiva do proprietário na conservação </t>
  </si>
  <si>
    <t>Flavio da Costa Santos (MPGO)</t>
  </si>
  <si>
    <t>Brasília</t>
  </si>
  <si>
    <t>É necessário articular e sensibilizar os atores envolvidos antes do envio da proposta.</t>
  </si>
  <si>
    <t xml:space="preserve">Sem andamento. Articuladora saiu do Ministério. Encaminhou e-mail à Diretora de Aquicultura Juliana Lopes Silva para indicação de outra pessoa. A ação não é prioritária, as outras ações já propostas são mais factíveis. O valor do ITR é muito baixo. </t>
  </si>
  <si>
    <t xml:space="preserve">A ação foi excluída por não ser prioritária, e já ter outras ações na mesma linha que são mais factíveis. </t>
  </si>
  <si>
    <t>2.8</t>
  </si>
  <si>
    <t>Propor a ocorrência de peixes rivulídeos ameaçados de extinção como critério para obtenção de Imposto sobre Circulação de Mercadorias e Serviços  - ICMS Ecológico.</t>
  </si>
  <si>
    <t>Proposta enviada aos órgãos competentes (Secretarias de Fazenda Estaduais e OEMAS)</t>
  </si>
  <si>
    <t>Tiago Aquino (SEMAD-GO)</t>
  </si>
  <si>
    <t xml:space="preserve">Flavio da Costa Santos (MPGO), Edgar Pereira (IBAMA) </t>
  </si>
  <si>
    <t>Estados e municípios com ocorrência de peixes rivulídeos ameaçados de extinção</t>
  </si>
  <si>
    <t>COPAN e MMA estão articulando a inclusão dos critérios dos PAN (espécies ameaçadas). É necessário articular e sensibilizar os atores envolvidos antes do envio da proposta.</t>
  </si>
  <si>
    <t xml:space="preserve">A Ação não teve andamento. </t>
  </si>
  <si>
    <t xml:space="preserve">Articulador foi apenas representar um colega da SEMAD-GO na oficina de Elaboração do PAN Rivulídeos em dezembro 2019, que não pôde ir. Articulador solicitou sua substituição e indicou possíveis contatos. </t>
  </si>
  <si>
    <t xml:space="preserve">Contatos das pessoas sugeridas pelo Tiago está no e-mail que ele encaminhou ao NPAN (Caio, Flávio, pesquisadores da UEG). Tentar procurar estados para analisar a viabilidade do ICMS Ecológico. Denise fará uma consulta no estado do Rio de Janeiro. Cada estado define como será o repasse do ICMS para a qualidade ambiental (score dos municípios), o ICMS Ecológico varia ano a ano. Cobertura florestal no RS, RJ não abarcaria os rivulídeos.  Tentar entender quais são os critérios dos estados. </t>
  </si>
  <si>
    <t>Incluir Denise Rambaldi (INEA/RJ).</t>
  </si>
  <si>
    <t>2.9</t>
  </si>
  <si>
    <t>Promover e estimular a criação de Reservas Particulares do Patrimônio Natural (RPPNs) em áreas de ocorrência confirmada de rivulídeos ameaçados de extinção.</t>
  </si>
  <si>
    <t>(1) Documento explicativo, voltado para o produtor rural, sobre os benefícios, oportunidades e ônus gerados pela criação de RPPN; (2) Rede de colaboradores criada para apoiar a criação de RPPNs (parceiros para gerar os mapas que os produtores rurais precisam, por exemplo)</t>
  </si>
  <si>
    <t>RPPNs criadas</t>
  </si>
  <si>
    <t>João Marins (INEA-RJ)</t>
  </si>
  <si>
    <t>Marco Aurélio Azevedo (SEMA-RS)</t>
  </si>
  <si>
    <t>Criação de parcerias. O INEA está realizando atividades para criação de RPPNs, como congressos.  Esclarecer os produtores, pensar em estratégias para diminuir custos. Integrar com o núcleo de RPPNs do ICMBio.</t>
  </si>
  <si>
    <t>Segundo as informações do chefe do núcleo de RPPNs do INEA, ainda não foram atualizadas as áreas definidas como prioritárias para a criação de RPPNs estaduais do RJ, informação produzida em 2019, devido à demora na aprovação de Projeto para Fortalecimento do Serviço de Criação de RPPN. Essa atualização prevê a utilização de dados espacializados de ocorrência de espécies ameaçadas. Porém há expectativas de criação de duas RPPN em área com ocorrência comprovada de Rivulídeos, nos municípios de Maricá e Magé.
Foi criado um grupo de Whatsapp, após a reunião do PAN, onde especialistas de Rivulídeos (ex.: Fábio Origuela) e pessoas com conhecimento sobre as espécies confeccionaram um mapa com a ocorrência das espécies do RJ, para servir como base para a sugestão de criação de áreas protegidas (particulares ou não). O mesmo mapa será encaminhado para a Diretoria de Licenciamento Ambiental do INEA. Produto a ser entregue: Mapeamento atualizado de áreas prioritárias para a criação de RPPNs, consideradas as áreas indicadas com a ocorrência dos rivulídeos ameaçados de extinção.</t>
  </si>
  <si>
    <t>João Rafael Marins (NGI ICMBio Trombetas)</t>
  </si>
  <si>
    <t xml:space="preserve">No dia 12/09/23 foi aprovado o de Projeto para Fortalecimento do Serviço de Criação de RPPN, que entrará em licitação e posterior contratação da empresa selecionada e definição da equipe de terceirizados que irão atuar, no projeto. Fazer levantamento do que existe nos demais estados. </t>
  </si>
  <si>
    <t>Rede de colaboradores criada para apoiar a criação de RPPNs (parceiros para gerar os mapas que os produtores rurais precisam, por exemplo)</t>
  </si>
  <si>
    <t>Alterar instituição do articulador (ICMBio/NGI Trombetas)</t>
  </si>
  <si>
    <t>3- INSERÇÃO DO TEMA PEIXES RIVULÍDEOS E SEUS AMBIENTES EM POLÍTICAS PÚBLICAS DE PLANEJAMENTO TERRITORIAL E CONTROLE AMBIENTAL EM ZONAS URBANAS</t>
  </si>
  <si>
    <t>3.1</t>
  </si>
  <si>
    <t>Oficiar periodicamente os órgãos públicos estaduais e municipais sobre a necessidade de inserção dos peixes rivulídeos ameaçados e seus ambientes no planejamento urbano e gestão ambiental das cidades.</t>
  </si>
  <si>
    <t xml:space="preserve">Ofícios encaminhados </t>
  </si>
  <si>
    <t>Populações de rivulídeos e seus ambientes sejam contemplados nos licenciamentos ambientais municipais</t>
  </si>
  <si>
    <t>Paulo Gama (SMAC-RJ), Denise Rambaldi (SMMADS-RJ), Matheus Volcan (Instituto Pró-Pampa), João Rafael Marins (INEA-RJ), Leonardo Urruth (SEMA-RS), Gabriel Cotrim (UNIFG), Alany Gonçalves (INPA), Flavio da Costa Santos (MPGO), Simone Mannheimer (MPRJ)</t>
  </si>
  <si>
    <t xml:space="preserve">O ofício deve ir minimamente para prefeituras e secretárias municipais e estaduais (meio ambiente, planejamento e urbanismo) e conselhos de meio ambiente. O guia elaborado no objetivo 5 será enviado juntamente com o ofício.  Se possível, entrega física do produto por representantes regionais do PAN. Importante pautar diferentes temas anualmente como mecanismo de diálogo. Enviar juntamente ao ofício uma consulta de quais atividades o estado e município estão fazendo para a conservação dos rivulídeos ameçados </t>
  </si>
  <si>
    <t xml:space="preserve">Não iniciada, aguardando a elaboração de guias/protocolos. Modelo do ofício já está pronto (do ciclo passado). </t>
  </si>
  <si>
    <t xml:space="preserve">A ação não foi iniciada, pois a articuladora está aguardando a elaboração de guias/protocolos para subsidiar o desenvolvimento desta ação. </t>
  </si>
  <si>
    <t xml:space="preserve">Encaminhar sumário executivo do novo ciclo. </t>
  </si>
  <si>
    <t>Alterar insituição Denise Rambaldi (INEA/RJ),  João Rafael Marins (NGI ICMBio Trombetas)</t>
  </si>
  <si>
    <t>3.2</t>
  </si>
  <si>
    <t>Propor uma normativa, construída conjuntamente com todos os PANs, que oriente os estados e municípios, contemplando os peixes rivulídeos ameaçados e seus ambientes, no zoneamento e gestão ambiental em áreas urbanas e de expansão urbana.</t>
  </si>
  <si>
    <t>Proposta de normativa entregue ao MMA</t>
  </si>
  <si>
    <t>Normativa publicada</t>
  </si>
  <si>
    <t>Luis Esteban Lanés (Instituto Pró-Pampa), Paulo Gama (SEMAC-RJ), Márcio Joaquim da Silva (UFPA), Francisco de Assis Néo (ICMBIO/CEPTA)</t>
  </si>
  <si>
    <t>Não iniciada. Pensar em como encaixar essa temática no Plano Diretor de municípios, Ministério das Cidades.</t>
  </si>
  <si>
    <t xml:space="preserve">Falta de articulação para a execução desta ação. </t>
  </si>
  <si>
    <t>INEMA/BA encaminhou sumário executivo e outras informações via ofício para Ministério das Cidades, sobre os PATs do estado. Informar ANAMA (155 municípios alvo do PAN). Propor curso de capacitação para técnicos das prefeituras dos municípios-alvo na ACADEBIO, verificar fonte de recurso financeiro.</t>
  </si>
  <si>
    <t>Sensibilizar, principalmente os estados e municípios, para que  contemplem os peixes rivulídeos ameaçados e seus ambientes no Plano Diretor, zoneamento, licenciamento e gestão ambiental em áreas urbanas e de expansão urbana.</t>
  </si>
  <si>
    <t>Oficio encaminhado e entrega qualificada aos estados e municípios-alvo do PAN</t>
  </si>
  <si>
    <t>Estados e municípios sensibilizados; Planos Diretores contemplando a ocorrência e proteção de rivulídeos ameaçados de extinção.</t>
  </si>
  <si>
    <t>Retirar Francisco de Assis Néo (ICMBIO/CEPTA)</t>
  </si>
  <si>
    <t>3.3</t>
  </si>
  <si>
    <t>Identificar oportunidades e propor incentivos tributários para conservação dos peixes rivulídeos ameaçados de extinção em zonas urbanas.</t>
  </si>
  <si>
    <t>Relatório analítico com propostas de incentivos</t>
  </si>
  <si>
    <t>Incentivar a conservação das áreas urbanas que abrigam os biótopos de peixes rivulídeos ameaçados de extinção</t>
  </si>
  <si>
    <t>Paulo Gama (SMAC-RJ)</t>
  </si>
  <si>
    <t>Denise Rambaldi (SMMADS-RJ), João Rafael Marins (INEA-RJ), Izabel Boock (ICMBio/CEPTA)</t>
  </si>
  <si>
    <t>Exemplo de incentivo tributário – isenção de IPTU na área com registro de ocorrência de rivulídeo</t>
  </si>
  <si>
    <t>A Ação não teve andamento pois se ela inicia no mês corrente. O único incentivo tributário seria isenção de IPTU.</t>
  </si>
  <si>
    <t xml:space="preserve"> Sem produto obtido pelo início recente</t>
  </si>
  <si>
    <t xml:space="preserve">A ação ainda não foi iniciada pelo articulador devido ao seu início recente. </t>
  </si>
  <si>
    <t>Identificar oportunidades e construir coletivamente com os municípios-alvo mecanismos de   conservação dos peixes rivulídeos ameaçados de extinção em zonas urbanas.</t>
  </si>
  <si>
    <t>Relatório com propostas de incentivos</t>
  </si>
  <si>
    <t>Alterar instituição Denise Rambaldi (INEA/RJ),  João Rafael Marins (NGI ICMBio Trombetas)</t>
  </si>
  <si>
    <t>3.4</t>
  </si>
  <si>
    <t>Propor a criação de comissões tripartites estaduais ao MMA para discutir a gestão compartilhada de estratégias de conservação dos peixes rivulídeos ameaçados de extinção e seus ambientes ou inserir o tema nas comissões já existentes.</t>
  </si>
  <si>
    <t>Proposta de criação das comissões tripartites encaminhadas ao MMA e Ata das reuniões</t>
  </si>
  <si>
    <t>Portaria MMA publicada</t>
  </si>
  <si>
    <t>Claudia Leite (SEAS-RJ)</t>
  </si>
  <si>
    <t>Paulo Gama (SMAC-RJ), Leonardo Urruth (SEMA-RS), Marco Aurélio Azevedo (SEMA-RS), Marcelo Raseira (ICMBIO/CEPAM), Fabio Origuela (Meandros), Rubens Aquino (IDEFLOR-BIO/PA)</t>
  </si>
  <si>
    <t>Identificar as comissões e pautar o tema nas reuniões. Caso essas comissões não existam procurar os conselhos estaduais e municipais, ABEMA e ANAMA. Consultar o Art. 4º da Lei Complementar 140/2011</t>
  </si>
  <si>
    <t xml:space="preserve">Minha pesquisa na SEAS sobre a existência de comissão tripartite, onde a Secretaria já fosse participante  resultou nos documentos, enviados em anexo. Uma das Comissões existentes já era com o próprio MMA, o que facilitaria o processo, podendo incluir o tema dos rivulídeos, se esta estivesse ativa ou renová-la incluindo o referido tema. A ideia também era de que tais documentos pudessem ser usados como modelo para uma nova minuta, caso necessário. Ocorre que as mudanças de gestão na SEAS frearam quaisquer possibilidades de levar a proposta adiante. Muitas propostas foram recusadas. Considero o momento bastante favorável para que esta ação volte a caminhar no âmbito da SEAS. </t>
  </si>
  <si>
    <t>Portaria MMA Nº 289, DE 19 DE NOVEMBRO DE 2004 ( Comissões Técnicas Tripartites Estaduais); Decreto Estadual Rio de Janeiro Nº 40793, DE 05 DE JUNHO DE 2007</t>
  </si>
  <si>
    <t xml:space="preserve">Mudanças de gestão na SEAS frearam quaisquer possibilidades de levar a proposta adiante. Muitas propostas foram recusadas. Considero o momento bastante favorável para que esta ação volte a caminhar no âmbito da SEAS. </t>
  </si>
  <si>
    <t>Claudia Leite irá se aposentar. Alterar articuladora para Renata Lopes (SEAS/RJ)</t>
  </si>
  <si>
    <t>Alterar articuladora Renata Lopes (SEAS/RJ)</t>
  </si>
  <si>
    <t>3.5</t>
  </si>
  <si>
    <t>Propor criação e ou ampliação de unidades de conservação e outras áreas protegidas, especialmente estaduais e municipais, nas áreas de ocorrência dos peixes rivulídeos ameaçados de extinção.</t>
  </si>
  <si>
    <t>Proposta de criação de unidades de conservação enviadas aos órgãos competentes</t>
  </si>
  <si>
    <t>UCs criadas ou ampliadas</t>
  </si>
  <si>
    <t>Denise Rambaldi (SMMADS-RJ)</t>
  </si>
  <si>
    <t>João Rafael Marins (INEA-RJ), Claudia Leite (SEAS-RJ), Anna Carolina Lins (WWF-Brasil), Paulo Gama (SMAC-RJ), Rubens Aquino (IDEFLOR-Bio/PA), Simone Mannheimer (MPRJ)</t>
  </si>
  <si>
    <t>Casimiro de Abreu (RJ), Rio de Janeiro (RJ) e demais áreas de ocorrência dos rivulídeos ameaçados de extinção</t>
  </si>
  <si>
    <t xml:space="preserve">Mata Atlântica, Pampa </t>
  </si>
  <si>
    <t>Propostas federais, estaduais ou municipais. Incentivar a criação de unidades de conservação de proteção integral. Atentar para os aspectos socioeconômicos da compensação ambiental. Outras áreas protegidas: APP, áreas verdes, reserva arborização</t>
  </si>
  <si>
    <t xml:space="preserve">Projeto executivo/financeiro para criação de UC no distrito de Barra de São João, Casimiro de Abreu enviado e aprovado pela Camara de Compensação Ambiental/FMA, que há um ano solicitou atualização do orçamento do projeto. Orçamento atualizado pela PMCA/SEMMADS e recebido pela CCA na ultima semana de agosto 2023. projeto com orçamento atualizado em análise pela CCA com vistas à contratação pelo gestor do FMA.  Revis Alto do Camboatá foi revogada, suspensão de região da UC dentro de área militar, sendo desafetada (município do Rio de Janeiro). Denise irá verificar a situação. </t>
  </si>
  <si>
    <t>Orçamento atualizado</t>
  </si>
  <si>
    <t>Denise Rambaldi (INEA/RJ)</t>
  </si>
  <si>
    <t xml:space="preserve">Fala.br (denúncias); entrar em contato com Rebio Tinguá e APA Cananeia/Iguape/Peruíbe para expandir limites e incluir pontos de ocorrência de rivulídeos amostrados nas áreas recentemente. </t>
  </si>
  <si>
    <t>Proposta de criação e revisão de limites de unidades de conservação enviadas aos órgãos competentes</t>
  </si>
  <si>
    <t>4- INCLUSÃO DO TEMA PEIXES RIVULÍDEOS E SEUS AMBIENTES NOS PROCESSOS DE PLANEJAMENTO, LICENCIAMENTO E FINANCIAMENTO DE PROJETOS DE INFRAESTRUTURA</t>
  </si>
  <si>
    <t>4.1</t>
  </si>
  <si>
    <t>Disponibilizar mapas de ocorrência (manchas de distribuição) dos peixes rivulídeos ameaçados de extinção para acesso público</t>
  </si>
  <si>
    <t>Shapefile com manchas de distribuição disponibilizado.</t>
  </si>
  <si>
    <t>Ampliação do conhecimento do público em geral sobre a distribuição dos peixes rivulídeos no Brasil</t>
  </si>
  <si>
    <t>Marcio Joaquim da Silva (UFPA)</t>
  </si>
  <si>
    <t xml:space="preserve">CEPTA, Telton Ramos (UEPB), Luciano Montag (UFPA), Francisco Severo Neto (UFMS), Werther Ramalho (Instituto Boitatá), Matheus Volcan (Instituto Pró-Pampa), Luis Esteban Lanés (Instituto Pró-Pampa), Alany Gonçalves (INPA), Helder Espírito Santo (UFPA), Fabio Origuela (Meandros), Domingos Garrone Neto (UNESP) </t>
  </si>
  <si>
    <t>Disponibilizar na página do PAN. Usar o mesmo recorte geográfico que as Áreas Prioritárias (Utilizar as Ottobacias como desenho da área). Incluir o produto dessa ação no objetivo 2 (ação 2.3 – manual de boas práticas). Sobrepor os registros com limites dos municípios e Ucs</t>
  </si>
  <si>
    <r>
      <rPr>
        <sz val="11"/>
        <color rgb="FFFF0000"/>
        <rFont val="Calibri"/>
        <family val="2"/>
        <scheme val="minor"/>
      </rPr>
      <t>Ação está sendo executada, mas não foi finalizada no prazo previsto.</t>
    </r>
    <r>
      <rPr>
        <sz val="11"/>
        <color rgb="FF000000"/>
        <rFont val="Calibri"/>
        <family val="2"/>
        <scheme val="minor"/>
      </rPr>
      <t xml:space="preserve">Mapas para a região de Altamira já foram elaborados. Fazer por manchas de distribuição (trechos de drenagens para regiões menores). SALVE possui mapas de distribuição para download. Solicitar uso de imagens IDEFLOR-Bio, gestora do PAT Xingu Nívia Pereira.  Fazer buffer de 10km nos pontos de ocorrência das espécies (Márcio). 130 espécies. Fazer o levantamento das espécies no SALVE para elaborar mapa (do próprio SALVE). Localizar fotos das espécies. </t>
    </r>
  </si>
  <si>
    <t xml:space="preserve">A ação foi considerada como não concluída devido ao prazo curto para sua finalização (janeiro/2023), apesar de a ação estar sendo executada. O prazo foi reprogramado para a próxima monitoria. </t>
  </si>
  <si>
    <t>Márcio Silva (UFPA)</t>
  </si>
  <si>
    <t xml:space="preserve">Shapefile com manchas de distribuição disponibilizado na página do PAN e na INDE </t>
  </si>
  <si>
    <t>4.2</t>
  </si>
  <si>
    <t>Atualizar e disponibilizar mapas de ocorrência (ponto) das espécies para órgãos licenciadores, MPF e MP estaduais</t>
  </si>
  <si>
    <t>Shapefile com o ponto de ocorrência das espécies encaminhado</t>
  </si>
  <si>
    <t>Divulgação e utilização das informações de registros de ocorrência de peixes rivulídeos em processos de licenciamento ambiental</t>
  </si>
  <si>
    <t>Márcio Joaquim da Silva (UFPA), Luciano Montag (UFPA), Telton Ramos (UEPB), Oscar Barroso Junior (Instituto Natureza do Tocantins), Luis Esteban Lanés (Instituto Pró-Pampa), Alany Gonçalves (INPA), Gabriel Cotrim (UNIFG), Flavio da Costa Santos (MPGO), Leonardo Urruth (SEMA-RS), Domingos Garrone Neto (UNESP), Francisco Severo Neto (UFMS),  Simone Mannheimer (MPRJ)</t>
  </si>
  <si>
    <t>Levar em consideração informações estaduais. Esse mapa deve ter acesso restrito.  Sobrepor os registros com limites dos municípios e Ucs</t>
  </si>
  <si>
    <t>Mapas enviados aos municípios de Guanambi/BA e Rio de Janeiro/RJ. Atlas está pronto, aguardando elaboração do guia para ser enviado em conjunto</t>
  </si>
  <si>
    <t>Shapefile com o ponto de ocorrência das espécies encaminhado aos órgãos licenciadores, MPF e estaduais</t>
  </si>
  <si>
    <t>Alterar instituição Telton Ramos (UFPB/(UFPB/Instituto Peixes da Caatinga))</t>
  </si>
  <si>
    <t>4.3</t>
  </si>
  <si>
    <t>Elaborar e disponibilizar um protocolo mínimo para subsidiar os Termos de Referência e Planos Básico Ambiental (PBAs) de empreendimentos passíveis de atos autorizativos.</t>
  </si>
  <si>
    <t>Protocolo elaborado e divulgado</t>
  </si>
  <si>
    <t>Inclusão de peixes rivulídeos nos processos de licenciamento ambiental, desde as primeiras etapas processuais</t>
  </si>
  <si>
    <t>Telton Ramos (UEPB), Mozart Lauxen (IBAMA), Mariana Espécie (EPE), Francisco de Assis Néo (ICMBIO/CEPTA), Adriana Castilho (CETESB), Werther Ramalho (Instituto Boitatá), Matheus Volcan (Instituto Pró-Pampa), Leonardo Urruth (SEMA-RS), Luis Esteban Lanés (Instituto Pró-Pampa), Alany Gonçalves (INPA), Fabio Origuela (Meandros)</t>
  </si>
  <si>
    <t xml:space="preserve">Pará, Rio de Janeiro, Bahia, Minas Gerais, bem como todos os demais estados com ocorrência. </t>
  </si>
  <si>
    <t>Elaboração do protocolo deve ser feita no 1º ano. Considerar informações básicas das espécies, medidas de mitigação, métodos de coleta. Levar em consideração as informações do 1º ciclo. Considerar as especificidades das regiões e das tipologias de empreendimentos. Ressaltar a importância de depositar em coleções científicas de instituição de referência. Colocar essa ação antes da de capacitação. Lembrar de incluir uma planilha (LAF-SISBIO) com informações mínimas. Inserir no protocolo a consulta aos PRIMs existentes.  Atenção: existem obras que impactam rivulídeos e que não incluem nos termos de referência informação sobre a ictiofauna. Promotor de meio ambiente de Goiás, Nelson, disponível para abrigar capacitação sobre rivulídeos.</t>
  </si>
  <si>
    <t>Arquivo está sendo revisado pelos membros do GAT.</t>
  </si>
  <si>
    <t xml:space="preserve">Elaborar e disponibilizar um protocolo mínimo para subsidiar os Termos de Referência e Planos Básico Ambiental (PBAs) de empreendimentos passíveis de atos autorizativos, incluindo empreendimentos já licenciados com ocorrência comprovada de rivulídeos ameaçados. </t>
  </si>
  <si>
    <t>Protocolo elaborado e divulgado; Atas de reuniões, ofícios de solicitação de informações enviados, página do PAN e orgãos do SISNAMA</t>
  </si>
  <si>
    <t>Retirar Francisco de Assis Néo (ICMBIO/CEPTA); Alterar instituição Telton Ramos (UFPB/Instituto Peixes da Caatinga))</t>
  </si>
  <si>
    <t>4.4</t>
  </si>
  <si>
    <t>Articular com os órgãos licenciadores que os dados de rivulídeos oriundos dos licenciamentos sejam incorporados, de forma sistemática, à base de dados do ICMBio/CEPTA.</t>
  </si>
  <si>
    <t>Relatórios com os dados, planilhas recebidas</t>
  </si>
  <si>
    <t>Ampliar a base de dados de ocorrência de rivulídeos</t>
  </si>
  <si>
    <t>Francisco  de Assis Néo (ICMBIO/CEPTA)</t>
  </si>
  <si>
    <t>Mozart Lauxen (IBAMA), Telton Ramos (UEPB), Márcio Joaquim da Silva (UFPA), Oscar Barroso Junior (Instituto Natureza do Tocantins), Domingos Garrone Neto (UNESP), Simone Mannheimer (MPRJ)</t>
  </si>
  <si>
    <t>A forma de disponibilização deverá constar no protocolo mínimo. Sugestão de utilizar a planilha LAF-SISBIO como modelo</t>
  </si>
  <si>
    <t xml:space="preserve">Dados de licenciamento são gerenciados nos órgãos estaduais, e muitas vezes não estão sistematizados, aumentando a dificuldade para acessar as informações. SISBIO não autoriza coleta para licenciamento. Informações dos rivulídeos do RS foram enviadas à coordenadora Izabel, via IBAMA. </t>
  </si>
  <si>
    <t xml:space="preserve">Falta de sistematização de dados pelos órgãos estaduais, dificultando o encontro das informações. </t>
  </si>
  <si>
    <t>Incluir Edgar Santos Pereira (IBAMA); Alterar instituição Telton Ramos (UFPB/Instituto Peixes da Caatinga)</t>
  </si>
  <si>
    <t>4.5</t>
  </si>
  <si>
    <t>Estimular estudos em áreas de empreendimentos licenciados e quando houver identificação de peixes rivulídeos ameaçados de extinção, indicar um programa de monitoramento da espécie, caso identificado relação de causa e efeito do impacto.</t>
  </si>
  <si>
    <t>Atas de reuniões, ofícios de solicitação de informações enviados</t>
  </si>
  <si>
    <t>Estudos e/ou monitoramentos inseridos no processo de licenciamento ambiental (etapa de renovação de LO, por exemplo)</t>
  </si>
  <si>
    <t>Alany Gonçalves (INPA)</t>
  </si>
  <si>
    <t>Luis Esteban Lanés (Instituto Pró-Pampa), Simone Mannheimer (MPRJ), Izabel Boock (ICMBio/CEPTA)</t>
  </si>
  <si>
    <t>Xingu (Amazônia), RS, RJ, MG, CE</t>
  </si>
  <si>
    <t>Amazônia, Pampa</t>
  </si>
  <si>
    <t xml:space="preserve">FEPAM, IBAMA, INEA potenciais para contactar. Atualmente existe o SiSG-laf que contém informações do licenciamento. É preciso conseguir a lista de empreendimentos com locais de ocorrência dos rivulídeos nas secretarias estaduais. Fazer gestão para inserir estudos ou monitoramentos de peixes rivulídeos ameaçados de extinção detectados em etapas posteriores à implantação de empreendimentos, no processo de licenciamento ambiental (por exemplo, PBA). </t>
  </si>
  <si>
    <t>Sem retorno da articuladora. Edgar entrará em contato com Mozart (IBAMA). Licenciamento corretivo. Incluir esse tópico no guia de licenciamento, para empreendimentos já licenciados com ocorrência comprovada de rivulídeos, incluir programa de monitoramento. Agrupada com ação 4.3</t>
  </si>
  <si>
    <t xml:space="preserve">Não há informações sobre o andamento da ação porque a articuladora não retornou as mensagens de e-mail do NPAN/ICMBio/CEPTA. </t>
  </si>
  <si>
    <t>Não houve articulação. Ação foi agrupada com a ação 4.3, incluída como tópico  no guia de licenciamento, para empreendimentos já licenciados com ocorrência comprovada de rivulídeos.</t>
  </si>
  <si>
    <t>5- ESTABELECIMENTO DE ESTRATÉGIAS PARA CONSERVAÇÃO EX-SITU E COMBATE À EXPLOTAÇÃO ILEGAL DE PEIXES RIVULÍDEOS E SEUS OVOS</t>
  </si>
  <si>
    <t>5.1</t>
  </si>
  <si>
    <t>Implementar uma rede de criadores científicos com finalidade de pesquisa ou conservação e zoológicos/aquários.</t>
  </si>
  <si>
    <t>Criadores cadastrados no SISFAUNA</t>
  </si>
  <si>
    <t>Participar da gestão dos plantéis de peixes rivulídeos ameaçados de extinção</t>
  </si>
  <si>
    <t>Edgar Pereira (IBAMA/Sede)</t>
  </si>
  <si>
    <t>Daniel Carvalho (IBAMA), Shayene Marzarotto (MAPA), Sara Brito Alves (INEMA-BA), Adriana Castilho (CETESB), Telton Ramos (UEPB), Márcio Joaquim da Silva (UFPA), José Leonardo Mattos (UFRJ), Humberto Espírito Santo de Mello (FZB-BH)</t>
  </si>
  <si>
    <t>Estados onde estão os criadores (SISBIO)</t>
  </si>
  <si>
    <t>Utilizar SISBIO como fonte de informação inicial e edital público para cadastro</t>
  </si>
  <si>
    <t>Ação em estágio inicial. Andamento da etapa prévia de análise ex ante da proposta de regulamentação, via normativa Ibama, relativa à instauração de rede de criadores científicos para pesquisa ou conservação, visando subsidiar decisão de gestão. Utilização da publicação “Avaliação de políticas públicas : guia prático de análise ex ante, volume 1” da Casa Civil da Presidência da República, Instituto de Pesquisa Econômica Aplicada (2018).</t>
  </si>
  <si>
    <t>Justifica-se a execução parcial do presente objetivo ao fato da agenda de prioridades do tema fauna, durante os últimos 4 anos, ter sido orientada pela priorização de temas como fauna exótica e seu controle, gestão e aprimoramento de sistemas legado e análises das bases de dados preexistentes. Compreende-se que há maior abertura na gestão atual para apreciação do tema, incorporando-o no escopo de medidas evolutivas de sistemas, a depender tanto de construção normativa quanto adaptação de sistema competente para a gestão das informações (Sisfauna).</t>
  </si>
  <si>
    <t>Edgar Pereira (IBAMA)</t>
  </si>
  <si>
    <t>até o fechamento deste documento restava pendente consulta feita pelo articulador ao gestor do Sisfauna para levantamento atual dos eventuais criadouros para pesquisa/conservação para espécies de rivulídeos.</t>
  </si>
  <si>
    <t xml:space="preserve">Proposta de normativa visando disciplinar atividade de criação científica com finalidade de pesquisa e/ ou conservação de espécies rivulídeas nativas encaminhada ao IBAMA. </t>
  </si>
  <si>
    <t>Retirar Shayenne Marzarotto (MAPA); Alterar instituição Telton Ramos (UFPB/Instituto Peixes da Caatinga)</t>
  </si>
  <si>
    <t>5.2</t>
  </si>
  <si>
    <t>Desenvolver protocolo de rastreabilidade para rivulídeos.</t>
  </si>
  <si>
    <t>Método de rastreamento desenvolvido</t>
  </si>
  <si>
    <t>Desenvolvimento de pacote tecnológico que permita a marcação individual de rivulídeos</t>
  </si>
  <si>
    <t>Domingos Garrone Neto (UNESP)</t>
  </si>
  <si>
    <t>Fabio Origuela (Meandros), Helder Espírito Santo (UFPA)</t>
  </si>
  <si>
    <t>O resultado final esperado desta ação é a utilização deste tipo de marcador para iniciar uma possível criação comercial</t>
  </si>
  <si>
    <t xml:space="preserve">Não realizada. A ideia era criar um banco de germoplasma, a fim de permitir a identificação através de genética molecular de algumas das espécies que têm sido alvo de tráfico. Ação excluída pois não é factível. </t>
  </si>
  <si>
    <r>
      <t>Não foi possível estabelecer a parceria com o laboratório de genética, pois durante a pandemia de COVID-19 as instalações da Universidade de Mogi das Cruzes ficaram fechadas.</t>
    </r>
    <r>
      <rPr>
        <b/>
        <sz val="11"/>
        <color theme="1"/>
        <rFont val="Calibri"/>
        <family val="2"/>
        <scheme val="minor"/>
      </rPr>
      <t xml:space="preserve"> </t>
    </r>
  </si>
  <si>
    <t xml:space="preserve">Talvez tentar implementar essa atividade utilizando a infraestrutura e pessoal capacitado do CEPTA/ICMBio, em conjunto com colaboradores externos. Se existir indicativo para a factibilidade da ação, incluir uma nova ação. </t>
  </si>
  <si>
    <t xml:space="preserve">Ação excluída pois não é factível no momento. Talvez tentar implementar essa atividade utilizando a infraestrutura e pessoal capacitado do CEPTA/ICMBio, em conjunto com colaboradores externos. Se existir indicativo para a factibilidade da ação, incluir uma nova ação. </t>
  </si>
  <si>
    <t>5.3</t>
  </si>
  <si>
    <t>Identificar as espécies prioritárias para manutenção ex situ (científico para pesquisa, conservação e comercial) com base em uma matriz de critérios.</t>
  </si>
  <si>
    <t>(1) Matriz elaborada por categoria de criadouro; (2) Lista de espécies prioritárias por categoria de criadouro; (3) Elaborar e disponibilizar nota técnica para subsidiar decisão dos órgãos licenciadores (IBAMA e MAPA)</t>
  </si>
  <si>
    <t>Protocolos estabelecidos para manutenção ex situ; Verificar viabilidade de criação comercial de rivulídeos com rastreabilidade e normas de segurança; Manutenção ex situ de espécies extintas na natureza com finalidade de conservação</t>
  </si>
  <si>
    <t>Daniel Carvalho (IBAMA)</t>
  </si>
  <si>
    <t>José Leonardo Mattos (UFRJ), Inácia (MAPA), Izabel Boock (ICMBIO/CEPTA), Fabio Origuela (Meandros)</t>
  </si>
  <si>
    <t>A lista elaborada será um piloto para os criadouros, com a indicação, a princípio, de 1 espécie para criadouro comercial. A espécie indicada para criação comercial deve ser uma espécie não ameaçada de extinção. A proposta de manutenção ex situ com finalidade científica deve contemplar a indicação de espécies “extintas na natureza”</t>
  </si>
  <si>
    <t xml:space="preserve">Izabel fez reunião com AZAB, eles recomendaram entrar em contato com a IUCN CSS (sede Parque das Aves/ Foz do Iguaçu - Fabiana Rocha). Acordo com AZAB foi finalizado em 2023. Elaborar lista com espécies prioritárias. </t>
  </si>
  <si>
    <t xml:space="preserve">Acordo com AZAB foi finalizado em 2023. Há indicativos de renovação. </t>
  </si>
  <si>
    <t>5.4</t>
  </si>
  <si>
    <t>Promover ações de capacitação dos agentes ambientais municipais, estaduais e federais para combater a captura ilegal e o tráfico de ovos de peixes rivulídeos.</t>
  </si>
  <si>
    <t>Módulo EAD de capacitação implementado</t>
  </si>
  <si>
    <t>Agentes capacitados</t>
  </si>
  <si>
    <t>Fabio Origuela (Meandros), Matheus Volcan (Instituto Pró-Pampa), Luis Esteban Lanés (Instituto Pró-Pampa), Izabel Boock (ICMBIO/CEPTA), Márcio Joaquim da Silva (UFPA), Daniel Carvalho (IBAMA), Werther Ramalho (Instituto Boitatá)</t>
  </si>
  <si>
    <t>Verificar possibilidade de incluir este módulo dentro do Projeto multiplicadores aquícolas (MAPA), Atlas informativo para auxiliar nas identificações e plataforma AVA do MMA. Regionalizar informações para os agentes, incluindo os períodos do ano propícios para ações fiscalizatórias. Formar uma rede para denúncias entre os agentes capacitados. Elaborar conteúdo para os módulos do curso</t>
  </si>
  <si>
    <t xml:space="preserve">Sem andamento. Articuladora saiu do Ministério. Encaminhou e-mail à Diretora de Aquicultura Juliana Lopes Silva para indicação de outra pessoa. Ação semelhante e agrupada com ação 1.5. </t>
  </si>
  <si>
    <t xml:space="preserve">Articuladora saiu da instituição.  Ação semelhante e agrupada com ação 1.5. </t>
  </si>
  <si>
    <t>5.5</t>
  </si>
  <si>
    <t>Diagnosticar a explotação ilegal dos rivulídeos com base nas apreensões e ações fiscalizatórias realizadas por órgãos de controle e comércio eletrônico.</t>
  </si>
  <si>
    <t>Relatórios anuais e sugestão de inclusão dos rivulídeos na CITES</t>
  </si>
  <si>
    <t>Inclusão na CITES</t>
  </si>
  <si>
    <t>Alany Gonçalves (INPA), Izabel Boock (ICMBIO/CEPTA), Telton Ramos (UEPB), Simone Mannheimer (MPRJ), Domingos Garrone Neto (UNESP), Márcio Joaquim da Silva (UFPA), Sara Brito Alves (INEMA-BA), Roberta Holmes (MMA/DESP)</t>
  </si>
  <si>
    <t>Solicitar apoio da Organização Traffic, ABIN, ICCWC/ONU, Freeland Brasil. Consultar Associações de killifish no exterior. Verificar quais foram as espécies consultadas para criação comercial no MAPA. Próxima reunião CITES será realizada em outubro/21</t>
  </si>
  <si>
    <t xml:space="preserve">Em 2022, houve a oportunidade de incluir espécies do CEPTA na CITES. Estruturar os formulários das espécies para uma próxima oportunidade que houver. CGCON está disposta a articular. </t>
  </si>
  <si>
    <t>Izabel vai encaminhar os formulários das espécies ao GAT.</t>
  </si>
  <si>
    <t>Sugestão de inclusão dos rivulídeos na CITES</t>
  </si>
  <si>
    <t>Incluir Daniel Carvalho (IBAMA); Alterar instituição Telton Ramos (UFPB/Instituto Peixes da Caatinga)</t>
  </si>
  <si>
    <t>5.6</t>
  </si>
  <si>
    <t>Fortalecer e ampliar a cooperação técnica entre ICMBio e AZAB para peixes rivulídeos ameaçados de extinção, em conformidade com o PAN.</t>
  </si>
  <si>
    <t>Acordos de Cooperação Técnica, protocolos de manutenção ex situ</t>
  </si>
  <si>
    <t>Mais espécies de rivulídeos sendo mantidas em programas de conservação ex situ</t>
  </si>
  <si>
    <t>Humberto Espírito Santo de Mello (FZB-BH), Daniel Carvalho (IBAMA)</t>
  </si>
  <si>
    <t>Instituições legalizadas para manutenção ex situ</t>
  </si>
  <si>
    <t>Acordo com AZAB se encerrou em 2023, porém está em análise sua continuidade, com possibilidade de inclusão de novas espécies de rivulídeos.</t>
  </si>
  <si>
    <t xml:space="preserve">Acordo com AZAB se encerrou em 2023, porém está em análise sua continuidade. </t>
  </si>
  <si>
    <t xml:space="preserve">Acionar CGCON/DIBIO sobre a possibilidade de renovação, indicando a relevância para o PAN. </t>
  </si>
  <si>
    <t>5.7</t>
  </si>
  <si>
    <t>Identificar e capacitar atores sociais locais que possam atuar como guardiões de ambientes de peixes rivulídeos.</t>
  </si>
  <si>
    <t>(1) Lista de comunidades próximas aos biótopos conhecidos; (2) Eventos de capacitação realizados</t>
  </si>
  <si>
    <t>Programa de Fiscalização Comunitária implementado</t>
  </si>
  <si>
    <t>Daniel Carvalho (IBAMA), Gustavo Arruda (Rastro - Ecologia Criativa), Gabriel Cotrim (UNIFG), Izabel Boock (ICMBIO/CEPTA),  Denise Rambaldi (SMMADS-RJ), Lailton Câmara Fernandes (SEMA-BA), Paulo Gama (SMAC-RJ)</t>
  </si>
  <si>
    <t>Piloto - Casimiro de Abreu, Rio das Ostras e Cabo Frio. Locais de ocorrência de peixes rivulídeos ameaçados de extinção</t>
  </si>
  <si>
    <r>
      <t xml:space="preserve">Como referência, consultar o aplicativo InvasorasRS. Produção de material impresso, bonés, kits para a comunidade. Piloto em Casimiro de Abreu, Rio das Ostras e Cabo Frio (biótopos das espécies </t>
    </r>
    <r>
      <rPr>
        <i/>
        <sz val="11"/>
        <color theme="1"/>
        <rFont val="Calibri"/>
        <family val="2"/>
      </rPr>
      <t xml:space="preserve">Ophthalmolebias constanciae, Nematolebias whitei </t>
    </r>
    <r>
      <rPr>
        <sz val="11"/>
        <color theme="1"/>
        <rFont val="Calibri"/>
        <family val="2"/>
      </rPr>
      <t>e</t>
    </r>
    <r>
      <rPr>
        <i/>
        <sz val="11"/>
        <color theme="1"/>
        <rFont val="Calibri"/>
        <family val="2"/>
      </rPr>
      <t xml:space="preserve"> Notholebias cruzi</t>
    </r>
    <r>
      <rPr>
        <sz val="11"/>
        <color theme="1"/>
        <rFont val="Calibri"/>
        <family val="2"/>
      </rPr>
      <t>)</t>
    </r>
  </si>
  <si>
    <r>
      <rPr>
        <sz val="11"/>
        <color rgb="FF000000"/>
        <rFont val="Calibri"/>
        <family val="2"/>
        <scheme val="minor"/>
      </rPr>
      <t>Não executada. Produto a ser entregue: Lista de atores sociais por municípios de ocorrência de espécies rivulídeos na perspectiva de público beneficiário de iniciativas de educação ambiental inseridos no contexto social e com potencial de multiplicação dos conhecimentos na perspectiva da proteção e conservação das espécies alvo (Edgar). No Xingu, ação é muito possível de ser realizada (Marcio).</t>
    </r>
    <r>
      <rPr>
        <sz val="11"/>
        <color rgb="FFFF0000"/>
        <rFont val="Calibri"/>
        <family val="2"/>
        <scheme val="minor"/>
      </rPr>
      <t xml:space="preserve"> </t>
    </r>
    <r>
      <rPr>
        <sz val="11"/>
        <color rgb="FF000000"/>
        <rFont val="Calibri"/>
        <family val="2"/>
        <scheme val="minor"/>
      </rPr>
      <t xml:space="preserve">Refazer o texto da ação. Construir rede com a comunidade local (mateiros, contratação de ajudantes locais etc), por grupos de whatsapp ou outras formas de comunicação.  </t>
    </r>
  </si>
  <si>
    <t xml:space="preserve">Foram relatadas dificuldades na execução da ação com relação a periculosidade que membros das comunidades estão expostos por agirem como "guardiões" dos ambientes. Função da fiscalização de OEMAs e órgãos federais. </t>
  </si>
  <si>
    <t>No âmbito do Plano Nacional de Gestão da Educação Ambiental do Ibama – PANGEA – há inter-relação da ação 5.7 com iniciativas de sensibilização sociais, conforme consta do referido plano, que abrange o biênio 2022-2023, em seu Objetivo 4 – “Desenvolver ações educativas relativas ao Manejo de Fauna e Recursos pesqueiros”, e que descreve como meta “Produzir material de suporte pedagógico para utilização em atividades de mobilização e sensibilização ambiental com enfoque em espécie ameaçada de extinção”, à cargo da Unidade do Ibama em Goiás, com perspectiva de trabalhar espécies em risco da região. Iniciativa com potencial de disseminação no ciclo 2024- 2025 de estratégia similar para mais estados onde ocorram espécies de relevante interesse.</t>
  </si>
  <si>
    <t xml:space="preserve">(1) Lista de comunidades próximas aos biótopos conhecidos (contatos e localidades); (2) Atividades locais informais para sensibilização da comunidade </t>
  </si>
  <si>
    <t xml:space="preserve">Rede de informação comunitária sobre os ambientes de ocorrência de rivulídeos ameaçados de extinção.  </t>
  </si>
  <si>
    <t>PLANEJAMENTO DE NOVAS AÇÕES</t>
  </si>
  <si>
    <t>NOVAS AÇÕES:</t>
  </si>
  <si>
    <t>OBJETIVO ESPECÍFICO</t>
  </si>
  <si>
    <t>Área de relevância</t>
  </si>
  <si>
    <t>INSERIR O NOME DO OBJETIVO ESPECÍFICO</t>
  </si>
  <si>
    <t>Inserir nova ação</t>
  </si>
  <si>
    <t>OBJETIVO</t>
  </si>
  <si>
    <t>Objetivo Geral do PAN</t>
  </si>
  <si>
    <t>PAINEL DE GESTÃO DO PAN</t>
  </si>
  <si>
    <t>RESUMO DA SITUAÇÃO DAS AÇÕES DO PAN</t>
  </si>
  <si>
    <t>SITUAÇÃO DAS AÇÕES</t>
  </si>
  <si>
    <t xml:space="preserve">MONITORIA </t>
  </si>
  <si>
    <t>%</t>
  </si>
  <si>
    <t>PÓS MONITORIA</t>
  </si>
  <si>
    <t xml:space="preserve"> Excluída ou Agrupada - Pós-monitoria</t>
  </si>
  <si>
    <t xml:space="preserve"> Início planejado é posterior ao período monitorado</t>
  </si>
  <si>
    <t xml:space="preserve"> Não iniciada ou não concluída</t>
  </si>
  <si>
    <t xml:space="preserve"> Em andamento com problemas de realização</t>
  </si>
  <si>
    <t xml:space="preserve"> Em andamento no período previsto </t>
  </si>
  <si>
    <t xml:space="preserve"> Concluída</t>
  </si>
  <si>
    <t xml:space="preserve"> Ações Novas - Pós-monitoria</t>
  </si>
  <si>
    <r>
      <t xml:space="preserve"> </t>
    </r>
    <r>
      <rPr>
        <b/>
        <sz val="11"/>
        <color theme="0"/>
        <rFont val="Calibri"/>
        <family val="2"/>
        <scheme val="minor"/>
      </rPr>
      <t>TOTAL DE AÇÕES DO PAN</t>
    </r>
  </si>
  <si>
    <t xml:space="preserve"> Ações Agrupadas na Monitoria</t>
  </si>
  <si>
    <t xml:space="preserve"> Ações Excluídas na Monitoria</t>
  </si>
  <si>
    <t>PAINEL DE OBJETIVOS ESPECÍFICOS DO PAN</t>
  </si>
  <si>
    <t>Número de Objetivos Específicos</t>
  </si>
  <si>
    <t>Objetivos Específicos</t>
  </si>
  <si>
    <t>Ações</t>
  </si>
  <si>
    <t>OBJETIVO 1</t>
  </si>
  <si>
    <t>OBJETIVO 2</t>
  </si>
  <si>
    <t>OBJETIVO 3</t>
  </si>
  <si>
    <t>OBJETIVO 4</t>
  </si>
  <si>
    <t>OBJETIVO 5</t>
  </si>
  <si>
    <t>05/11/2024 - 07/11/2024 (virtual)</t>
  </si>
  <si>
    <t>Anna Carolina Lins (WWF-Brasil), Paulo Gama (SEMAC-RJ), Matheus Volcan (Instituto Pró-Pampa), João Marins (NGI ICMBio Trombetas) , Werther Ramalho (Instituto Boitatá), Francisco Severo Neto (UFMS), Larissa França (SEMA-AM), Gustavo Fonseca (Rastro - Ecologia Criativa), Alany Gonçalves (INPA), Marco Aurélio Azevedo (SEMA-RS), Fábio Origuela de Lira (Meandros), Humberto de Mello (FPMZB), Telton Ramos (UFPB/Instituto Peixes da Caatinga), Luciano Montag (UFPA), Domingos Garrone Neto (UNESP), Simone Mannheimer (MPRJ), Márcio Joaquim da Silva (UFPA), Mozart Lauxen (IBAMA), Mariana Gutiérrez de Menezes (WWF-Brasil), Carlos Luz (Universidade Cidade de São Paulo)</t>
  </si>
  <si>
    <t>(1) As informações serão fornecidas pelos parceiros do PAN, sendo necessário definir o fluxo de informações.
(2) Avaliar no Plano de Comunicação uma estratégia para a divulgação de conteúdos de forma que possam engajar redes e público alvo.
(3) Devido a ampla gama de parceiros que proporcionarão conteúdo, sugere-se aproveitar o máximo possível os canais de comunicação correspondentes e avaliar a criação de um perfil no Instagram ao invés de usar todas as redes sociais.                                                       (4) Estimou-se um custo de R$ 2.000,00/mês por 10 anos.</t>
  </si>
  <si>
    <r>
      <rPr>
        <sz val="11"/>
        <color rgb="FF000000"/>
        <rFont val="Calibri"/>
        <family val="2"/>
      </rPr>
      <t xml:space="preserve">Plano de comunicação do PAN ainda não está elaborado, dos PATs estão mais definidos. Tomar os Planos de Comunicação dos PATs como base e fazer de uma maneira simplificada para o PAN, por sua abrangência nacional. Diagnóstico participativo da comunidade foi iniciado no RS. Projetos e Núcleos de pessoas: Peixes da Caatinga (Telton) - redes sociais, Marcio, Domingos (comunicação e divulgação científica). Sugestão: fazer reuniões para definir melhor o Plano de Comunicação. Protocolo de Licenciamento ambiental: sugestões para educação ambiental sobre peixes rivulídeos. Iniciativas e ações já existem, falta compilar e organizar o documento. Izabel: programa de voluntariado do ICMBio para comunicação (poderia abrir chamadas para voluntários fazerem postagens nas redes sociais do CEPTA sobre regiões do PAN Rivulídeos - 1 voluntário por região?). Gustavo: fazer ações de divulgação com os órgãos licenciadores e produtores rurais (comunidade local) para conservação das espécies. </t>
    </r>
    <r>
      <rPr>
        <sz val="11"/>
        <color rgb="FFFF0000"/>
        <rFont val="Calibri"/>
        <family val="2"/>
      </rPr>
      <t>Artigo sobre metodologia de educação ambiental (enviado pelo Gustavo Arruda).</t>
    </r>
    <r>
      <rPr>
        <sz val="11"/>
        <color rgb="FF000000"/>
        <rFont val="Calibri"/>
        <family val="2"/>
      </rPr>
      <t xml:space="preserve"> Sugestão: fazer curso sobre processos de comunicação e educação ambiental (para cada território). Rogério: encaminhar material de rivulídeos para divulgação em outros centros de comunicação do ICMBio (página do ICMBio). Falta de recursos do Projeto Pró-Espécies pode afetar a elaboração de novos projetos. Gustavo: documento piloto sobre como captar recursos financeiros para comunicação e educação ambiental (vai compartilhar quando estiver finalizado). Mozart: condicionante para obrigatoriedade do empreendedor para realizar ações de educação ambiental nos locais dos empreendimentos. Plano de Comunicação precisa prever essas diretrizes para realização de educação ambiental. Izabel sugeriu realizar seleção de voluntários do ICMBio para este propósito. </t>
    </r>
  </si>
  <si>
    <t>Falta de tempo pessoal qualificado/agenda para organizar o documento, ainda mais sem recursos financeiros. Deslocamento para realização de ações de educação ambiental na Amazônia é difícil (Márcio).</t>
  </si>
  <si>
    <t>Gustavo Arruda (Rastro - Ecologia Criativa), Márcio Silva (UFPA), Rogério Garcia (ICMBio/CEPTA), Mozart Laurent (IBAMA), Izabel Boock (ICMBio/CEPTA)</t>
  </si>
  <si>
    <t>Sugestão: fazer curso sobre processos de comunicação e educação ambiental (para cada território do PAN), para encaminhar/iniciar o Plano de Comunicação do PAN. Fazer reuniões com o GAT para definir melhor o Plano de Comunicação.</t>
  </si>
  <si>
    <t>Paulo Gama (SMAC-RJ), Werther Ramalho (Instituto Boitatá), Anna Carolina Lins (WWF/Brasil), Claudia Leite (SEAS-RJ), Alany Gonçalves (INPA), Marco Aurélio Azevedo (SEMA-RS), João Marins (INEA-RJ), Rogério Garcia Machado (ICMBio/CEPTA), Simone Mannheimer (MPRJ)</t>
  </si>
  <si>
    <t>(1) Reunião com servidores públicos nas áreas de ocorrência dos peixes rivulídeos ameaçados. 
(2) Verificar como funcionam os órgãos de justiça e segurança pública.                                                                                                       (3) Enviar o Sumário Executivo.                                                               (4) O custo estimado envolve viagens (passagem e diárias) e impressão do Sumário.                                                                             (5) Incluir ABEMA e ANAMA.</t>
  </si>
  <si>
    <r>
      <rPr>
        <sz val="11"/>
        <color rgb="FF000000"/>
        <rFont val="Calibri"/>
        <family val="2"/>
        <scheme val="minor"/>
      </rPr>
      <t xml:space="preserve">Ação em andamento. Entre 2023 e 2024 foram realizadas reuniões com MPF Guanambi, INEA/RJ, IMA/AL (equipe CEPTA apresentou o PAN Rivulídeos e PAN São Francisco, em agosto 2024). Integração com PAT Campanha Sul e Serra do Sudeste. Atualização da base de dados do CEPTA e revisão do Atlas com registros por municipio e estados finalizado (Área Temática de  Geoprocessoamento do CEPTA), ofícios prontos para envio. Matheus: entraram em contato com prefeituras (pegar depois), Bacia do Rio Camaquã, (prefeituras de Pedro Osório e Jaguarão), SEMA/RS, entrega de documento para licenciamento no âmbito dos PATs (Campanha Sul e Serra do Sudeste), licenciamento municipal (criação de núcleos regionais). </t>
    </r>
    <r>
      <rPr>
        <sz val="11"/>
        <color rgb="FF000000"/>
        <rFont val="Calibri"/>
        <family val="2"/>
      </rPr>
      <t>Publicação de livro (capítulo sobre licenciamento ambiental).</t>
    </r>
    <r>
      <rPr>
        <sz val="11"/>
        <color rgb="FFFF0000"/>
        <rFont val="Calibri"/>
        <family val="2"/>
      </rPr>
      <t xml:space="preserve"> </t>
    </r>
    <r>
      <rPr>
        <sz val="11"/>
        <color rgb="FF000000"/>
        <rFont val="Calibri"/>
        <family val="2"/>
      </rPr>
      <t xml:space="preserve">Ideia é realizar algo semelhante com os outros municípios de ocorrência dos rivulídeos. Silvana: PAT Veredas, questionamento da SEMA/GO sobre licenciamento ambiental de áreas de ocorrência de rivulídeos. De acordo com ela foi proposto que houvesse a criação de um documento que se assemelha ao que foi criado no Rio Grande do Sul para subsidiar o licenciamento em áreas com rivulídeos.   </t>
    </r>
  </si>
  <si>
    <r>
      <rPr>
        <sz val="11"/>
        <color rgb="FF000000"/>
        <rFont val="Calibri"/>
        <family val="2"/>
        <scheme val="minor"/>
      </rPr>
      <t>Produtos intermediários: reuniões, produtos finais: ofícios às OEMAs, ABEMA, ANAMA; (IPPampa)</t>
    </r>
    <r>
      <rPr>
        <sz val="11"/>
        <rFont val="Calibri"/>
        <family val="2"/>
        <scheme val="minor"/>
      </rPr>
      <t xml:space="preserve"> </t>
    </r>
    <r>
      <rPr>
        <sz val="11"/>
        <rFont val="Calibri"/>
        <family val="2"/>
      </rPr>
      <t xml:space="preserve">capítulo 15 do livro “Ecologia e Conservação de Ecossistemas Aquáticos do Sul do Brasil" (Diretrizes básicas para o licenciamento ambiental em Pelotas) </t>
    </r>
  </si>
  <si>
    <t>Necessário finalizar o Sumario Executivo e Documento com diretrizes para o licenciamento</t>
  </si>
  <si>
    <t>Luis Estaban Lanés (Instituto Pró-Pampa), Werther Ramalho (Instituto Boitatá), Gustavo Fonseca (Rastro - Ecologia Criativa), Francisco Severo Neto (UFMS), Alany Gonçalves (INPA), Domingos Garrone Neto (UNESP), Luciano Montag (UFPA), Márcio Joaquim da Silva (UFPA), Telton Ramos (UFPB/Instituto Peixes da Caatinga), Gabriel Cotrim (UniFG), Luisa Maria Sarmento Soares (Nossos Riachos), Carlos Luz (Universidade Cidade de São Paulo); Silvana Rodrigues (IF Goiano campus Rio Verde)</t>
  </si>
  <si>
    <r>
      <t>Existem diversos trabalhos e estudos que foram realizados, mas não promovidos pelo PAN. Financiamento de expedições com o Projeto GEF Pró-Espécies no âmbito do PAN Rivulídeos (Sertão Mineiro, Amazônia). Carta-convite para Pampiana com espécies CR lacuna. Proposição de um simpósio no próximo EBI (Márcio)</t>
    </r>
    <r>
      <rPr>
        <sz val="11"/>
        <rFont val="Calibri"/>
        <family val="2"/>
        <scheme val="minor"/>
      </rPr>
      <t xml:space="preserve">. </t>
    </r>
    <r>
      <rPr>
        <sz val="11"/>
        <rFont val="Calibri (Corpo)"/>
      </rPr>
      <t xml:space="preserve">Werther Ramalho (Instituto Boitatá) falou dos Projetos com rivulídeos com financiamento GEF Pró-espécies do PAT, PELD e de Compensação de multas que o Instituto Boitatá possui. Rita Barreto (ICMBio/CEPTA) está a frente, como representante do CEPTA, de projeto envolvendo identificação genômica dos peixes-anuais. Para 2025 Márcio SIlva (UFPA) encaminhou proposta de simpósio para o próximo EBI, além de resumos.  </t>
    </r>
  </si>
  <si>
    <r>
      <t>Materiais de comunicação, postagens, relatórios de viagens, CBZ: publicado registros novos no Xingu (para avaliação de espécies) e espécie nova coletada e está em fase de descrição; redescoberta do Melanorivulus paracatuensis, e outras espécies que não eram coletadas há muito tempo, além de espécies novas</t>
    </r>
    <r>
      <rPr>
        <sz val="11"/>
        <rFont val="Calibri"/>
        <family val="2"/>
        <scheme val="minor"/>
      </rPr>
      <t xml:space="preserve">. </t>
    </r>
    <r>
      <rPr>
        <sz val="11"/>
        <rFont val="Calibri (Corpo)"/>
      </rPr>
      <t>Duas dissertações de mestrado (Davi Oliveira e André Malheiro), e algumas monografias de alunos associados ao CEPTA.</t>
    </r>
  </si>
  <si>
    <t>Matheus Volcan (Instituto Pró-Pampa), Esteban Lanés (Instituto Pró-Pampa), Márcio Silva (UFPA), Izabel Boock (ICMBio/CEPTA), Silvana Barbosa (Instituto Boitatá) e Werther Ramalho (Instituto Boitatá)</t>
  </si>
  <si>
    <t>Gabriel Cotrim (UNIFG), Tiago Aquino (SEMAD-GO), Luis Estaban Lanés (Instituto Pró-Pampa), Rogério Garcia (ICMBio/CEPTA), Luciano Montag (UFPA), Márcio Joaquim da Silva (UFPA), Werther Ramalho (Instituto Boitatá), Anna Carolina Lins (WWF-Brasil), João Marins (NGI ICMBio Trombetas), Francisco Severo Neto (UFMS), Luisa Maria Sarmento Soares (Nossos Riachos)</t>
  </si>
  <si>
    <r>
      <rPr>
        <sz val="11"/>
        <color rgb="FF000000"/>
        <rFont val="Calibri"/>
        <family val="2"/>
        <scheme val="minor"/>
      </rPr>
      <t xml:space="preserve">1 solicitação do Ibama para trabalhar com comunidade local, na duplicação da BR 116 (via Emater), Pampiana e Rastro estão fazendo diagnóstico participativo com produtores rurais. Projeto Piloto (por 3 anos) e projeto do licenciamento Ibama (comunicação qualificada). Matheus: também foi realizado contato com as prefeituras. </t>
    </r>
    <r>
      <rPr>
        <sz val="11"/>
        <rFont val="Calibri"/>
        <family val="2"/>
      </rPr>
      <t xml:space="preserve">Gustavo irá compartilhar o relatório com GAT. </t>
    </r>
    <r>
      <rPr>
        <sz val="11"/>
        <color rgb="FF000000"/>
        <rFont val="Calibri"/>
        <family val="2"/>
      </rPr>
      <t xml:space="preserve">Márcio: Telton está com contato com pessoal do interior do Nordeste, monitoramento de poças e enviando informações ao Telton (ciência cidadã). Para Amazônia a questão é complicada por causa da logística. Márcio conseguiu contato com pessoal das áreas monitoradas da Amazônia, por enquanto nenhuma informação extra dos locais. Tentar conseguir parcerias, junto com pessoal do ICMBio usando embarcações, para levar material de comunicação para as comunidades. </t>
    </r>
  </si>
  <si>
    <t>Gustavo Arruda (Rastro Ecologia Criativa), Matheus Volcan (Instituto Pró-Pampa) e Márcio Silva (UFPA)</t>
  </si>
  <si>
    <t>Alterar para Gustavo Arruda (Rastro Ecologia Criativa)</t>
  </si>
  <si>
    <t>Cursos e oficinas realizados.
Plataforma on-line atualizada periodicamente (AVA ICMBio, Youtube).</t>
  </si>
  <si>
    <t>Fábio Origuela (Meandros), Paulo Gama (SMAC-RJ), Gustavo Arruda (Rastro - Ecologia Criativa), Helder Espirito Santo (UFPA), Telton Ramos (UFPB/Instituto Peixes da Caatinga), Luciano Montag (UFPA), Márcio Joaquim da Silva (UFPA), Rogério Garcia (ICMBIO/CEPTA), Adriana Castilho (CESTESB), Werther Ramalho (Instituto Boitatá), Leonardo Urruth (UFRJ), Edgar  Pereira (IBAMA/Sede), Daniel Raices  (ICMBIO/COESP), Luisa Maria Sarmento Soares (Nossos Riachos)</t>
  </si>
  <si>
    <t>(1) Capacitar agentes ambientais licenciadores das OEMAS quanto a ocorrência dos rivulídeos. 
(2) Considerar o Pará como prioritário em virtude da expansão mineral. 
(3) Curso EAD (sugestão: AVA ICMBio). 
(4) Considerar as informações do manual que vai ser elaborado no objetivo 3. 
(5) Apresentar um Plano de Redução de Impacto para órgãos licenciadores federais, estaduais e municipais (sugestão: O Plano deve apresentar as diversas tipologias de empreendimentos que afetem rivulídeos e formas de mitigar os impactos).                            (6) Incluir o combate à captura ilegal e o tráfico de ovos de peixes rivulídeos.</t>
  </si>
  <si>
    <t>A ação encontra-se parada. A ACADEBIO tem pouco pessoal e muita demanda. Foi feita nova tentativa para iniciar a ação. Aguardando o retorno da ACADEBIO. Semana que vem Rogério fará uma reunião com pessoal da ACADEBIO (Plataforma AVA do ICMBio)</t>
  </si>
  <si>
    <t>A ACADEBIO tem pouco pessoal e muita demanda.</t>
  </si>
  <si>
    <t>Rogerio Machado (ICMBio/CEPTA)</t>
  </si>
  <si>
    <t>Fazer novas tentativas para conseguir a implementação da ação junto a ACADEBIO</t>
  </si>
  <si>
    <t>Anna Carolina Lins (WWF-Brasil), Gustavo Arruda (Rastro - Ecologia Criativa), Márcio Joaquim da Silva (UFPA), Werther Ramalho (Instituto Boitatá), Francisco Severo Neto (UFMS), Matheus Volcan (Instituto Pró-Pampa), Denise Rambaldi (INEA/RJ) , Gustavo Fonseca (Rastro - Ecologia Criativa)</t>
  </si>
  <si>
    <r>
      <t xml:space="preserve">Não houve busca ativa por novos financiamentos, porém o PAN conseguiu executar ações com recursos do GEF Pró-Espécies (término em dez. 2024) e mais recentemente um projeto de pesquisa para avaliar os impactos das enchentes no RS sobre a fauna, incluindo rivulideos (2025-2026). </t>
    </r>
    <r>
      <rPr>
        <sz val="11"/>
        <rFont val="Calibri (Corpo)"/>
      </rPr>
      <t>Proposição de projeto ao INCT (Márcio), submissão até início de dezembro/2024, tentar alinhar com Prof. Leonardo Maltchik FURGS. Chamada DIBIO para ações do PAN (2025), Fundo de Conversão de Multas ICMBio. Fonte de financiamento do Rio de Janeiro (Fundo da Mata Atlântica - INEA/SEAS), câmara de compensação ambiental, FECAN?, TACs, doações, etc fontes de recursos para estados. PELD (Goiás) - Werther, submissão de proposta para continuação do PELD por 5 anos. Projeto Araguaia Vivo (Werther), recursos disponibilizados.</t>
    </r>
    <r>
      <rPr>
        <sz val="11"/>
        <color rgb="FFFF0000"/>
        <rFont val="Calibri (Corpo)"/>
      </rPr>
      <t xml:space="preserve"> Pegar dados com Werther e Silvana</t>
    </r>
  </si>
  <si>
    <t>Vários projetos em execução</t>
  </si>
  <si>
    <t>Organização do grupo do PAN para busca de recursos externos</t>
  </si>
  <si>
    <t>Izabel Boock, Esteban, Márcio, Paulo, Deise, Werther</t>
  </si>
  <si>
    <t xml:space="preserve">Sugestão: Elaborar listagem dos fundos com parceiros do PAN durante a oficina e compartilhar com GAT (colocar contatos). Projetos de pesquisa envolvendo peixes rivulídeos. </t>
  </si>
  <si>
    <t>(1) Lista de instituições de ensino e pesquisa situadas em municípios que possuem espécies de rivulídeos registradas;
(2) Material informativo e educativo produzido pelo PAN distribuídos para as instituições mapeadas;
(3) Palestras em municípios considerados importantes para conservação dos rivulídeos (10 ações);                                                  (4) Animação que elucide para crianças e adolescentes a importância da conservação das espécies de peixes rivulídeos (dependente de captação de recursos financeiros)</t>
  </si>
  <si>
    <t>Helder Espírito Santo (UFPA), José Leonardo Mattos (UFRJ), Paulo Gama (SEMAC-RJ), Fabio Origuela (Meandros),  Luciano Montag (UFPA), Márcio Joaquim da Silva (UFPA), Rogério Garcia (ICMBIO/CEPTA), Gustavo Fonseca (Rastro - Ecologia Criativa), Werther Ramalho (Instituto Boitatá), Luis Esteban Lanés (Instituto Pró-Pampa), Francisco Severo Neto (UFMS), João Rafael Marins (NGI ICMBio Trombetas), Humberto Espírito Santo de Mello (FZB-BH), Oscar Barroso Junior (Instituto Natureza do Tocantins), Luisa Maria Sarmento Soares (Nossos Riachos),  Carlos Luz (Universidade Cidade de São Paulo)</t>
  </si>
  <si>
    <r>
      <t>Ações estão sendo desenvolvidas por vários parceiros do PAN (diagnóstico participativo, criação de ações e aplicação). Luisa Sarmento (Itaúnas/ES) -</t>
    </r>
    <r>
      <rPr>
        <sz val="11"/>
        <rFont val="Calibri"/>
        <family val="2"/>
        <scheme val="minor"/>
      </rPr>
      <t xml:space="preserve"> trabalho com ciência cidadã na comunidade local junto com a </t>
    </r>
    <r>
      <rPr>
        <sz val="11"/>
        <rFont val="Calibri (Corpo)"/>
      </rPr>
      <t>ONG, dentro do Parque (Xenurolebias myersi). Silvana: conversar com Gustavo sobre sensibilização com produtores rurais, estão realizando divulgação científica nas escolas (distribuição de panfletos dos Rivu), PELD, Sudoeste Goiano (Rio Verde)</t>
    </r>
  </si>
  <si>
    <t>Gustavo Arruda (Rastro Ecologia Criativa) e Izabel Boock (ICMBio/CEPTA)</t>
  </si>
  <si>
    <t>Ação excluída na Monitoria Anual 1.</t>
  </si>
  <si>
    <t>Propor ao ICMBIO a realização de um seminário nacional dos Planos de Ação Nacional para a conservação de espécies ameaçadas – Lições aprendidas, experiências partilhadas. (AÇÃO CONCLUÍDA NA 1 MONITORIA).</t>
  </si>
  <si>
    <t>Carla Polaz (ICMBIO/CEPTA), Luciana Crema, Claudio Fabi (ICMBIO/CEPTA), Sara Brito Alves (INEMA-BA), Márcio Joaquim da Silva (UFPA), Oscar Barroso Junior (Instituto Natureza do Tocantins), Adriana Castilho (CETESB), Luciano Montag (UFPA), Telton Ramos (UFPB/Instituto Peixes da Caatinga), Rogério Garcia (ICMBIO/CEPTA), Gustavo Arruda (Rastro - Ecologia Criativa), Anna Carolina Lins (WWF-Brasil), Joana Mendes Ferraz (COPAN/ICMBio), Marcelo Raseira (ICMBio/CEPAM)</t>
  </si>
  <si>
    <t xml:space="preserve">Prospectar possíveis parceiros em propriedades rurais que  adotem boas práticas agropecuárias.       </t>
  </si>
  <si>
    <t>André Luiz de Oliveira (IRGA), Tiago Henrique de Aquino (SEMA-GO),  João Rafael Marins (NGI ICMBio Trombetas), Sara Brito Alves (INEMA-BA), Oscar Barroso Junior (Instituto Natureza do Tocantins), Luciano Montag (UFPA), Márcio Joaquim da Silva (UFPA), Werther Ramalho (Instituto Boitatá), Claudia Leite (SEAS-RJ), Matheus Volcan (Instituto Pró-Pampa), Abílio Vinícius  (WWF-Brasil),  Kolbe Santos (WWF-Brasil)</t>
  </si>
  <si>
    <t xml:space="preserve">Em andamento. Foram realizados alguns avanços a partir de contatos com produtores por meio do desenvolvimento de dois projetos da Pampiana Consultoria Ambiental realizados no bioma Pampa (carta-convite Pró-Espécies e RFO/Sema-RS) pelo Dr. Luis Esteban Krause Lanés e Dr. Matheus Volcan, na Caatinga por projetos de Peixes da Caatinga (Dr. Telton Ramos) e Amazônia (prof. Dr. Márcio J. Silva). Os contatos estão sendo planilhados com informações para identificação básica como o nome do proprietário/parceiro, espécie beneficiada, município/Estado, coordenadas geográficas e número de telefone/whattsapp (ver tabela excel anexa).
Particularmente no Pampa, os produtores listados possuem charcos com ocorrência confirmada em suas propriedades e se mostraram de certa forma sensibilizados com a temática dos peixes-anuais. Após encontro com os proprietários durante atividades de amostragem foi realizada uma contextualização sobre os rivulídeos, suas peculiaridades e principais ameaças e foi distribuído o sumário executivo do PATCSSS. Foi obtido o contato telefônico e whattsapp destes produtores e foram enviados materiais online, vídeos e imagens das espécies. </t>
  </si>
  <si>
    <t>Produto intermediário: Listagem das espécies contempladas e informações geográfica e coordenadas sobre localização, nome e contato telefônico/e-mail do proprietário/parceiro. Estes dados permitirão o mapeamento das unidades de produção parceiras e subsidiarão ações e projetos futuros.</t>
  </si>
  <si>
    <t>Falta de uma articulação mais constante e de um projeto específico para atingir esta ação que demanda esforço e demanda a colaboração e interação de distintos e diversos atores.</t>
  </si>
  <si>
    <r>
      <t xml:space="preserve">De maneira geral percebe-se que os proprietários que se sensibilizam pela temática dos peixes rivulídeos possuem pequenas propriedades e praticam agricultura/agropecuária familiar. Um dos maiores desafios para garantir a conservação dos biótopos nas propriedades maiores, mais relacionadas à produção e cultivo de commodities é o temor de que a ocorrência das espécies inviabilize ou resulte na perda de áreas de cultivo. Além disso a simples presença de quaisquer agentes relacionados ao meio ambiente (órgãos licenciadores, fiscalizadores, pesquisadores) geralmente lhes causa temor e repulsa. 
De maneira geral, a falta de informações básicas sobre a importância e serviços ecossistêmicos e oportunidades representadas pela temática dos peixes-anuais, bem como a ausência de um sistema de estímulo/recompensa/pagamento por serviços ambientais são mencionados como fatores que dificultam a proteção dos biótopos. </t>
    </r>
    <r>
      <rPr>
        <sz val="11"/>
        <color rgb="FFFF0000"/>
        <rFont val="Calibri (Corpo)"/>
      </rPr>
      <t xml:space="preserve">Preencher com informações de GO (Werther), Bahia e Minas Gerais (Maria Rita), compartilhar planilha com grupo. Listar localidades-tipo das espécies e verificar se estão inseridas dentro de UCs ou não, verificar localidades de banco de dados </t>
    </r>
  </si>
  <si>
    <t xml:space="preserve">Esteban entrou em contato com Leonardo Urruth (SEMA RS). Enchentes do RS afetaram o Parque, sem acesso a estrada. Leonardo conseguiu viatura para acessar o local, embarcação. Expectativa de que ano que vem a ação será realizada. </t>
  </si>
  <si>
    <t>Enchentes do RS afetaram o local</t>
  </si>
  <si>
    <t>Realizar levantamento de populações de rivulídeos em unidades de produção no entorno do Parque Estadual do Camaquã e em seu interior, visando a identificação de áreas potenciais para criação de reserva legal e/ou a criação de RPPN.</t>
  </si>
  <si>
    <t>Luis Esteban Lanés (Instituto Pró-Pampa), Alany Gonçalves (INPA), Gabriel Cotrim (UNIFG), Telton Ramos (UFPB/Instituto Peixes da Caatinga)</t>
  </si>
  <si>
    <t xml:space="preserve">Pampiana e SEMA/RS criaram projeto com produtores rurais. A questão não é criar selos, e sim elaborar os critérios para isso e monitorá-los. Estados já possuem diversos selos. Esteban: Identificação de produtores para isenção de tributação para conservação das áreas, principalmente em áreas de agronegócio. A identidade visual do selo por si só não traz vantagens, sugestão de exclusão de ação. Denise: pensar em algo relacionado com preservação dos habitats dos animais, e a possibilidade de ter uma placa indicando a ocorrência dos peixes no local (semelhante aos micos). Pagamento por serviços ambientais (Izabel)?, tentar reestruturar o texto da ação. Gustavo: CEPTA entrar em contato com SEMA/RS e IMA. Deise: Pagamentos por serviços ambientais (PSA). Paulo: facilidade em conceder empréstimos ao produtor rural. </t>
  </si>
  <si>
    <t xml:space="preserve">Criação de selos requer monitoramento e critérios para isso. </t>
  </si>
  <si>
    <t>Gustavo Arruda (Rastro Ecologia Criativa), Esteban Lanés (Instituto Pró-Pampa), Denise Rambaldi (INEA/RJ), Malu Araújo (ICMBio/CEPTA), Paulo Gama (Prefeitura do Rio de Janeiro) e Deise Delfino (SEAS/RJ)</t>
  </si>
  <si>
    <t xml:space="preserve">Alterar o texto da ação para desenvolvimento de seleção de critérios (PSA). </t>
  </si>
  <si>
    <t xml:space="preserve">Desenvolver diretrizes/critérios para pagamento por serviços ambientais aos produtores rurais que adotem práticas de conservação dos peixes rivulídeos  </t>
  </si>
  <si>
    <t xml:space="preserve">Documento com diretrizes/critérios para pagamento por serviços ambientais aos produtores rurais que adotem práticas de conservação dos peixes rivulídeos  </t>
  </si>
  <si>
    <t xml:space="preserve">Certificados firmados com produtores rurais </t>
  </si>
  <si>
    <t>Alterar para Matheus Volcan (Instituto Pró-Pampa)</t>
  </si>
  <si>
    <t>Incluir Deise Delfino (SEAS/RJ)</t>
  </si>
  <si>
    <t>Pensar em zonas de amortecimento de locais de ocorrência dos rivulídeos</t>
  </si>
  <si>
    <t>Telton Ramos (UFPB/Instituto Peixes da Caatinga), Márcio Joaquim da Silva (UFPA), Denise Rambaldi (INEA/RJ), Sara Alves (INEMA/BA), Leonardo Urruth (SEMA/RS)</t>
  </si>
  <si>
    <t>A articulação entre a COPAN e ABEMA está aparentemente parada, no entanto foi elaborado um ofício para a ABEMA e ANAMA as recomendações para proteção aos rivulídeos e Atlas. INEA/RJ e CEPTA estão organizando um evento para divulgação das espécies e ações para o licenciamento (seminário previsto para ocorrer até o primeiro trimestre de 2025)</t>
  </si>
  <si>
    <t>Retomar articulação com a ANAMA para potencializar o alcance dos objetivos do PAN</t>
  </si>
  <si>
    <t>pegar contatos do RJ com Deise (INEA)</t>
  </si>
  <si>
    <t xml:space="preserve">Marco Aurélio Azevedo (SEMA-RS), Denise Rambaldi (INEA/RJ), ABEMA e ANAMA, Mozart Lauxen (IBAMA), Adriana Castilho (CETESB), Simone Mannheimer (MPRJ) </t>
  </si>
  <si>
    <t>Temos o exemplo prático no RS, da possibilidade de utilização de recursos de compensação ambiental, no caso de Reposição Florestal Obrigatória, como viável e exequível. Então, é importante identificar em outros Estados mecanismos semelhantes. Nessa semana, estamos recebendo novos estagiários na minha divisão na SEMA, e proponho a realização do levantamento desses instrumentos nos Estados que sejam mais relevantes para Rivulideos.</t>
  </si>
  <si>
    <t>Leonardo Urruth (SEMA/RS)</t>
  </si>
  <si>
    <t>Ação não iniciada. Não houve contato com a Agência Nacional de Águas e Saneamento Básico (ANA) sobre o programa “Produtor de Água” por parte da articuladora e outros colaboradores. Os Comitês de Bacia Hidrográficas, importantes para o produto da ação, ainda serão delimitados para que ela seja iniciada, conforme identificação das áreas mais críticas. Esse levantamento dos Comitês pode ser feito atrelado ao encaminhamento do Atlas, que está em andamento na Área Temática de Planejamento para Conservação do ICMBio/CEPTA.</t>
  </si>
  <si>
    <t>É necessária maior articulação entre o grupo para obter informações sobre o programa e como podemos nos inserir</t>
  </si>
  <si>
    <t>Listar CBHs importantes para o PAN</t>
  </si>
  <si>
    <t xml:space="preserve">Ação excluída na Monitoria Anual 1. </t>
  </si>
  <si>
    <t>Flavio da Costa Santos (MPGO), Edgar Pereira (IBAMA), Denise Rambaldi (INEA/RJ)</t>
  </si>
  <si>
    <t xml:space="preserve">Ação não iniciada. Pensar em formas de como estabelecer os critérios para os peixes rivulídeos. Essa ação necessita de articulação com a COPAN sobre uma proposta conjunta de todos os PANs do ICMBio. Articulação do ICMBio e ABEMA está parada. Devem ser pensados formas de estabelecimento de critérios para o Imposto sobre Circulação de Mercadorias e Serviços (ICMS Ecológico); necessário também fazer consulta sobre a reformulação dos tributos para avaliação se esta ação deve permanecer, ser alterada ou excluída na próxima monitoria.  </t>
  </si>
  <si>
    <t>Necessário articular com a COPAN sobre o envio de proposta conjunta para os PANs do ICMBio. Articulação do ICMBio com ABEMA está parada.</t>
  </si>
  <si>
    <r>
      <rPr>
        <sz val="11"/>
        <rFont val="Calibri"/>
        <family val="2"/>
        <scheme val="minor"/>
      </rPr>
      <t xml:space="preserve">Fazer consulta a respeito da reformulação do ICMS Ecológico. </t>
    </r>
    <r>
      <rPr>
        <sz val="11"/>
        <rFont val="Calibri (Corpo)"/>
      </rPr>
      <t xml:space="preserve">Contatar COPAN para retomar contato com ABEMA. </t>
    </r>
  </si>
  <si>
    <t>João Marins (ICMBio/NGI Trombetas)</t>
  </si>
  <si>
    <t xml:space="preserve">Sem resposta do articulador. No RJ existe um setor específico que promove a criação de RPPN no INEA (Deise).  Bel participa de grupo do Mosaico Central Fluminense (RPPN com ocorrência de rivulídeos). Silvana relatou sobre a possibilidade de criação de RPPN na região do Sudoeste Goiano (próximo a Rio Verde). Região de agronegócio, o que está preservado é RL ou APP. Articulador passou recentemente no concurso. REVIS criada no município do RJ, para proteção de áreas úmidas. </t>
  </si>
  <si>
    <t>Articulador passou recentemente em concurso. Consultá-lo sobre a possibilidade de continuar como articulador da ação.</t>
  </si>
  <si>
    <t>Mariana, Deise, Izabel, Silvana</t>
  </si>
  <si>
    <t>Possibilidade de incluir como sítios RAMSAR (Paulo vai encaminhar o ato normativo), para pequenas áreas que não justifiquem a criação de UC. Ou criação de APP (e abrir mão da RL para continuar a produção da propriedade) - verificar a possilidade no CAR</t>
  </si>
  <si>
    <t>Paulo Gama (SMAC-RJ), Matheus Volcan (Instituto Pró-Pampa), Leonardo Urruth (SEMA-RS), Gabriel Cotrim (UNIFG), Alany Gonçalves (INPA), Flavio da Costa Santos (MPGO), Simone Mannheimer (MPRJ), Denise Rambaldi (INEA/RJ),  João Rafael Marins (NGI ICMBio Trombetas)</t>
  </si>
  <si>
    <t xml:space="preserve">O ofício deve ir minimamente para prefeituras e secretárias municipais e estaduais (meio ambiente, planejamento e urbanismo) e conselhos de meio ambiente. O guia elaborado no objetivo 5 será enviado juntamente com o ofício.  Se possível, entrega física do produto por representantes regionais do PAN. Importante pautar diferentes temas anualmente como mecanismo de diálogo. Enviar juntamente ao ofício uma consulta de quais atividades o estado e município estão fazendo para a conservação dos rivulídeos ameçados. Encaminhar sumário executivo do novo ciclo. </t>
  </si>
  <si>
    <t>Em andamento: ofícios elaborados para envio juntamente com o atlas. Previsão de envio em março de 2025</t>
  </si>
  <si>
    <t>Estavamos aguardando para envio de vários produtos em um único ofício, porém decidimos enviar somente o Atlas, por ter sido atualizado recentemente. Alta demanda de trabalho impossibilitou a finalização de outros produtos (Sumario e Doc. licenciamento)</t>
  </si>
  <si>
    <t>Luis Esteban Lanés (Instituto Pró-Pampa), Paulo Gama (SEMAC-RJ), Márcio Joaquim da Silva (UFPA)</t>
  </si>
  <si>
    <t xml:space="preserve">Ofícios elaborados para envio juntamente com o atlas. Previsão de envio em março de 2025. Para o município de Pelotas já existe um documento (junto com SEMA/RS) de diretrizes de licenciamento. </t>
  </si>
  <si>
    <t>Há necessidade de maior articulação entre os membros do PAN para possibilitar a entrega qualificada dos produtos:ex. agendar reuniões com as instituições, eventos de divulgação, etc</t>
  </si>
  <si>
    <t xml:space="preserve">Encaminhar via CEPTA ofício para prefeitura de Pelotas, juntamente com documento sobre licenciamento ambiental e atlas </t>
  </si>
  <si>
    <t>Denise Rambaldi (INEA/RJ), João Rafael Marins (ICMBio NGI Trombetas), Izabel Boock (ICMBio/CEPTA)</t>
  </si>
  <si>
    <t xml:space="preserve">O articulador Paulo comunicou sua aposentadoria em breve (18 meses) e que não sabe se irá permanecer na articulação desta ação. O articulador comentou sobre a mudança no texto e escopo da ação: "Não tenho dúvidas que a desapropriação da área do imóvel onde ocorre a espécie ameaçada em área particular e protegê-la através de uma UC ou até de uma APP, o que é possível criar via Código Florestal, seria o caminho mais seguro, em tese. Porém, nos meus 34 anos de experiência no serviço público (INEA/RJ, IBAMA/ICMBio e SMAC/RJ), não tenho esperança que os governos irão desembolsar recursos para tal fim, assim como gestão e recursos humanos para pequenos sítios a serem protegidos, pelo menos em sua grande maioria. Soma-se que os recursos de outras entidades internacionais assim como de ONGs normalmente não prevêem desapropriação de terras. Visto isso, na oficina que participei, chegamos a conclusão que nos casos da impossibilidade da desapropriação ou criação de UCs, a isenção tributária como compensação ou estímulo assim como o pagamento por serviços ecossistêmicos seria um caminho a ser perseguido e que tem funcionado em muitos lugares pelo Brasil. No caso do Município do RJ, vc pode através atos normativos tornar algumas áreas de grande importância ecológica como "non aedificandi" sem desapropriá-las. Para compensar esta "perda" de uso pelo proprietário, ele fica isento do IPTU, o que seria justo pelo seu não uso. Isso já acontece no Rio de Janeiro com áreas de APP, propriedades em UC, áreas de reflorestamento da prefeitura, e áreas com floresta nativa em cotas altas (&gt;100) e extensão de área acima de 1 ha. 
O objetivo desta ação seria emitir relatório com algumas propostas para que todos os municípios alvos, dentro de suas viabilidades, implementem os atos normativos espelhados nos exemplos aqui do Rio de Janeiro e de outros que possam ter. 
Entendo que construir esta proposta com todos os municípios alvo realmente acho não factível." Dessa forma, após diálogo durante a oficina, sugeriu permanecer no PAN como articulador, e manter a ação, que está em andamento, pelo menos até a próxima Monitoria, em 2025 antes de sua aposentadoria.  </t>
  </si>
  <si>
    <t xml:space="preserve">Articulador não foi comunicado sobre a alteração no texto da ação e irá se aposentar em breve. </t>
  </si>
  <si>
    <t>Paulo Gama (Prefeitura do Rio de Janeiro)</t>
  </si>
  <si>
    <t>Criar condicionantes robustas, ou criar APP (isenção de impostos de IPTU, áreas de reflorestamento) ou tornar uma área não edificante (área urbana), por meio de decreto municipal. Cardápio com opções para incentivar os municípios a conservação dos ambientes e peixes rivulídeos</t>
  </si>
  <si>
    <t>Identificar oportunidades e mecanismos de conservação dos peixes rivulídeos ameaçados de extinção em zonas urbanas.</t>
  </si>
  <si>
    <t>Relatório com oportunidades e mecanismos de conservação identificados</t>
  </si>
  <si>
    <t>Renata Lopes (SEAS/RJ)</t>
  </si>
  <si>
    <t>Articulação com MMA não foi feita, mas que há possibilidade de incluir o tema dos rivulídeos junto à ABEMA na Câmara Estadual de Biodiversidade. Sugeriu alterar o texto da ação para inserir o tema da conservação dos peixes rivulídeos e seus ambientes nas Comissões tripartites já existentes (estaduais).</t>
  </si>
  <si>
    <t>Dificuldade na interlocução junto ao MMA</t>
  </si>
  <si>
    <t>Deise Delfino (SEAS/RJ)</t>
  </si>
  <si>
    <t>Articulação junto à ABEMA na Câmara Estadual de Biodiversidade</t>
  </si>
  <si>
    <t xml:space="preserve">Inserir o tema de estratégias de conservação dos peixes rivulídeos ameaçados de extinção e seus ambientes nas comissões  tripartites estaduais já existentes para discutir a gestão compartilhada.  </t>
  </si>
  <si>
    <t>Proposta de inserção do tema nas comissões tripartites estaduais existentes encaminhadas à ABEMA e Ata das reuniões</t>
  </si>
  <si>
    <t>Portarias estaduais publicadas</t>
  </si>
  <si>
    <t xml:space="preserve">Criação de UC (REVIS dos Campos de Sernambetiba) no município do Rio de Janeiro, existem estudos no INEA para a criação de novas UCs no estado do RJ. Processo de recategorização da APA das Brisas para Parque/REVIS (Proteção Integral). Projeto em Casimiro de Abreu está aguardando liberação de recursos da SEAS (revisão de categoria da UC proposta se forem encontradas outras populações de rivulídeos). Denise irá verificar onde está a proposta. Oficina de priorização de UCs do ICMBio foi realizada em 2024, reforçaram sobre o encaminhamento de novas propostas para o setor do ICMBio. </t>
  </si>
  <si>
    <t>Criação da REVIS dos Campos de Sernambetiba (2022); Processo de recategorização da APA das Brisas para Parque/REVIS (Proteção Integral)</t>
  </si>
  <si>
    <t>Deise Delfino (SEAS/RJ), Paulo Gama (Prefeitura do Rio de Janeiro) e Denise Rambaldi (INEA/RJ)</t>
  </si>
  <si>
    <t xml:space="preserve">CEPTA, Telton Ramos (UFPB/Instituto Peixes da Caatinga), Luciano Montag (UFPA), Francisco Severo Neto (UFMS), Werther Ramalho (Instituto Boitatá), Matheus Volcan (Instituto Pró-Pampa), Luis Esteban Lanés (Instituto Pró-Pampa), Alany Gonçalves (INPA), Helder Espírito Santo (UFPA), Fabio Origuela (Meandros), Domingos Garrone Neto (UNESP) </t>
  </si>
  <si>
    <t>Ação não iniciada. A ação não é dificil de ser executada. Preciso apenas que os dados mais atuais de registros de espécies sejam disponibilizados para que eu monte os mapas. Com os dados em mãos consigo fazer isso em um ou dois dias. O problema é o acesso as bases de dados atualizadas.</t>
  </si>
  <si>
    <t>O problema é o acesso às bases de dados atualizadas.</t>
  </si>
  <si>
    <t xml:space="preserve">Encaminhar shapefile da base de dados de registros de ocorrência do CEPTA ao Márcio. </t>
  </si>
  <si>
    <t>Ação contínua. Versões poderão ser feitas a partir da atualização de banco de dados de ocorrência das espécies</t>
  </si>
  <si>
    <t>Márcio Joaquim da Silva (UFPA), Luciano Montag (UFPA), Telton Ramos (UFPB/Instituto Peixes da Caatinga), Oscar Barroso Junior (Instituto Natureza do Tocantins), Luis Esteban Lanés (Instituto Pró-Pampa), Alany Gonçalves (INPA), Gabriel Cotrim (UNIFG), Flavio da Costa Santos (MPGO), Leonardo Urruth (SEMA-RS), Domingos Garrone Neto (UNESP), Francisco Severo Neto (UFMS),  Simone Mannheimer (MPRJ)</t>
  </si>
  <si>
    <t>Ação iniciada. Os mapas foram gerados, bem como os arquivos em formato kml e shapfile. Ofício em fase final de elaboração para envio até março de 2025.</t>
  </si>
  <si>
    <t>Reenviar os dados sempre que houver atualização da base do CEPTA</t>
  </si>
  <si>
    <t>Telton Ramos (UFPB/Instituto Peixes da Caatinga), Mozart Lauxen (IBAMA), Mariana Espécie (EPE), Adriana Castilho (CETESB), Werther Ramalho (Instituto Boitatá), Matheus Volcan (Instituto Pró-Pampa), Leonardo Urruth (SEMA-RS), Luis Esteban Lanés (Instituto Pró-Pampa), Alany Gonçalves (INPA), Fabio Origuela (Meandros)</t>
  </si>
  <si>
    <t>Mapa encaminhado à coordenadora Izabel e protocolo mínimo elaborado em sua primeira versão</t>
  </si>
  <si>
    <t>Marcio Silva (UFPA)</t>
  </si>
  <si>
    <t xml:space="preserve">Sugestão: refazer mapa com buffer/manchas de distribuição ou polígono feito com os pontos de ocorrência de rivulídeos para cada estado. </t>
  </si>
  <si>
    <t>Izabel Boock (ICMBIO/CEPTA)</t>
  </si>
  <si>
    <t>Mozart Lauxen (IBAMA), Telton Ramos (UFPB/Instituto Peixes da Caatinga), Márcio Joaquim da Silva (UFPA), Oscar Barroso Junior (Instituto Natureza do Tocantins), Domingos Garrone Neto (UNESP), Simone Mannheimer (MPRJ)</t>
  </si>
  <si>
    <r>
      <t xml:space="preserve">A base vem sendo atualizada com dados de trabalhos acadêmicos e eventualmente com informações recebidas de processos de licenciamento, quando há soliticação de parecer do CEPTA. Segundo Mozart, no que se refere ao Ibama, em 2025 deverá entrar em pleno funcionamento o Sisbia, que foi desenvolvido em parceria com o ICMBio para receber todos os dados de fauna e flora produzidos nos processos de licenciamento ambiental federal, um banco de dados similar ao Sisbio. Há possibilidade dele ser disponibilizado aos estados e municípios, mas depende de adequações técnicas e não deve ocorrer tão cedo. Em outubro/2024 começamos uma fase piloto, em que cerca de dez grandes empresas estão inserindo dados legados de forma assistida, com o auxílio de analistas do Ibama. Uma das empresas que indiquei foi a Eletrobras, com o processo do Parque Minuano, no Chuí, onde existem importantes registros de populações de Austrolebias charrua, A. luteoflammulatus e A. prognathus, a maior parte coletada pelo Esteban e Mateus.
Com isso, na esfera federal deve ficar resolvida esta ação, pois o Sisbia será de acesso público e o CEPTA terá acesso aos dados.
Em relação aos estados e municípios, a planilha LAF-Sisbio não está mais disponível no site do ICMBio, </t>
    </r>
    <r>
      <rPr>
        <sz val="11"/>
        <rFont val="Calibri (Corpo)"/>
      </rPr>
      <t>mas sugiro anexarmos uma planilha com dados básicos no protocolo de licenciamento (se é que já não está lá), minimamente data da coleta, espécie, quantidade, lat/long e coletor.</t>
    </r>
  </si>
  <si>
    <t>Base de dados atualizada</t>
  </si>
  <si>
    <t>Necessidade de maior articulação com orgãos licenciadores, para obtenção dos dados (solicitar apoio da COPAN, pois é atividade de interesse para todos as espécies ameaçadas)</t>
  </si>
  <si>
    <t>Izabel Boock (ICMBio/CEPTA) e Mozart Laurent (IBAMA)</t>
  </si>
  <si>
    <t xml:space="preserve"> Sugestão: anexarmos uma planilha com dados básicos no protocolo de licenciamento (se é que já não está lá), minimamente data da coleta, espécie, quantidade, lat/long e coletor, nº tombo, responsável técnico pela área da ictiologia da consultoria ambiental, nome do empreendimento (verificar modelos spplink, GBIF, modelo SALVE/ICMBio)</t>
  </si>
  <si>
    <t xml:space="preserve">Ação agrupada com ação 4.3 na Monitoria Anual 1. </t>
  </si>
  <si>
    <t>Proposta de normativa visando disciplinar atividade de criação científica com finalidade de pesquisa e/ ou conservação de espécies rivulídeos nativas encaminhada ao IBAMA.</t>
  </si>
  <si>
    <t>Daniel Carvalho (IBAMA), Sara Brito Alves (INEMA-BA), Adriana Castilho (CETESB), Telton Ramos (UFPB/Instituto Peixes da Caatinga), Márcio Joaquim da Silva (UFPA), José Leonardo Mattos (UFRJ), Humberto Espírito Santo de Mello (FZB-BH)</t>
  </si>
  <si>
    <t>Sem informações do articulador. Entrar em contato novamente com Edgar/Mozart (rodada virtual)</t>
  </si>
  <si>
    <t>Articulador não retornou o contato.</t>
  </si>
  <si>
    <t>Mariana Bissoli (ICMBio/CEPTA)</t>
  </si>
  <si>
    <t>Perguntar ao Paulo Gama sobre Notholebias mimimus como parte da condicionante ambiental de condomínio no RJ (manutenção da espécie no Projeto Piabanha). Entrar em contato com representante da AZAB, e Aquário de Belo Horizonte (Thiago Carvalho)</t>
  </si>
  <si>
    <t>Implementar uma rede de criadores científicos com finalidade de pesquisa ou conservação e zoológicos/aquários/instituições do terceiro setor.</t>
  </si>
  <si>
    <t xml:space="preserve">Sem informações do articulador. Tentar entrar em contato novamente. Em 2023, foi finalizado o acordo de cooperação do ICMBio com AZAB (rivulídeo - Ophtalmolebias constanciae). CSE IUCN tem sede em Foz do Iguaçu e pode avaliar as espécie para ver se é necessário algum programa de cativeiro. </t>
  </si>
  <si>
    <t>CSE IUCN tem sede em Foz do Iguaçu e pode avaliar as espécie para ver se é necessário algum programa de cativeiro. Avaliar a possibilidade de incluir rivulídeo.</t>
  </si>
  <si>
    <t xml:space="preserve">Ação agrupada com ação 1.5 na Monitoria Anual 1. </t>
  </si>
  <si>
    <t>Alany Gonçalves (INPA), Izabel Boock (ICMBIO/CEPTA), Telton Ramos (UFPB/Instituto Peixes da Caatinga), Simone Mannheimer (MPRJ), Domingos Garrone Neto (UNESP), Márcio Joaquim da Silva (UFPA), Sara Brito Alves (INEMA-BA), Roberta Holmes (MMA/DESP),  Daniel Carvalho (IBAMA)</t>
  </si>
  <si>
    <t>Proposta CITES em elaboração. Grupo já se reuniu para definir diretrizes da proposta (se incluir toda a família Rivulidae ou selecionar apenas alguns gêneros) e deve encaminhar uma proposta até o início de 2025 para que possa ser avaliada na proxima Conferencia das Partes (COP 30 no 2º semestre de 2025)</t>
  </si>
  <si>
    <t>Detalhar questões biológicas do grupo na proposta</t>
  </si>
  <si>
    <t xml:space="preserve">O acordo firmado entre ICMBio e AZAB será prorrogado, com possibilidade de inclusão de novas atividades e espécies (minuta no novo ACT está sendo elaborada). Ophtalmolebias constanciae deve ser mantida (2 locais com manutanção da espécie). Mestrado Davi Oliveira CEPTA: protocolo de manutenção de Hypsolebias janaubensis, e protocolo iniciado para Campellolebias?. </t>
  </si>
  <si>
    <t xml:space="preserve">Protocolo elaborado para o gênero Hypsolebias (mestrado Davi Oliveira CEPTA)  </t>
  </si>
  <si>
    <t>Daniel Carvalho (IBAMA), Gustavo Arruda (Rastro - Ecologia Criativa), Gabriel Cotrim (UNIFG), Izabel Boock (ICMBIO/CEPTA),  Denise Rambaldi (INEA/RJ), Lailton Câmara Fernandes (SEMA-BA), Paulo Gama (SMAC-RJ)</t>
  </si>
  <si>
    <t xml:space="preserve">Sem informação do articulador. Projeto em Casimiro de Abreu está para ser iniciado. Aguardando liberação de recursos pelo SEAS. Lista elaborada por Esteban com os contatos dos produtores rurais pode ser utilizada. </t>
  </si>
  <si>
    <t xml:space="preserve">Lista elaborada por Esteban com os contatos dos produtores rurais pode ser utilizada. </t>
  </si>
  <si>
    <t>Integração entre PAN Rivulídeos, PAN Lagoas do Sul, PATs e outros PANs com áreas de ocorrência de peixes rivulídeos</t>
  </si>
  <si>
    <t>Parcerias entre PATs e PAN Lagoas do Sul estabelecidas, relatórios de atividades compartilhados</t>
  </si>
  <si>
    <t>Integração e otimização  das ações similares do PAN Rivulídeos, outros PANs e PATs</t>
  </si>
  <si>
    <t>pessoas do gat e colaboradores que participam de PATs</t>
  </si>
  <si>
    <t>Levantamento necessita ser realizado</t>
  </si>
  <si>
    <t>PAN Lagoas do Sul, PATs, PAN Iguaçu (Austrolebias araucarianus)</t>
  </si>
  <si>
    <t>29/09/2025 - 03/10/2025 (presencial)</t>
  </si>
  <si>
    <t>(1) Fluxo de informação ainda não foi definido; (2) Já existe um aumento de publicações sobre os peixes-anuais e o PAN via CEPTA/ICMBio, PAT Campanha Sul e Serra do Sudeste, Peixes da Caatinga, Gestão ambiental da duplicação da BR-116/RS - DNIT, entre outros, porém de forma autônoma - sem um Plano de Comunicação; (3) Não houve aporte de recurso para contratação da empresa, mas há um aumento das publicações; (4) Houve pedido de recurso via projeto de compensação de multas do IBAMA, aguardando interessado (Izabel).</t>
  </si>
  <si>
    <t>Existe o aumento significativo na produção de conteúdo, só não existe o plano formalizado ou estratégia do PAN, por falta de recurso e de uma equipe dedicada exclusivamente para isso.</t>
  </si>
  <si>
    <t>Ofício enviados para ABEMA, ANAMMA, MPF, MPEs, IBAMA, 19 estados com ocorrência de rivulídeos (acompanhados do atlas e protocolo mínimo).</t>
  </si>
  <si>
    <t>Ofícios enviados (processos SEI 02031.000016/2025-47 e 02031.000020/2025-13)</t>
  </si>
  <si>
    <t>Enviar ofícios e entrega qualificada às 491 prefeituras de municípios com ocorrência de peixes rivulídeos. Submeter projetos para obtenção de diárias para entrega qualificadas aos municípios.  Enviar e-mail para ANNAMA questionando como foi o repasse dos materias.</t>
  </si>
  <si>
    <t xml:space="preserve">Diversos projetos de pesquisa estão sendo executados, em todos os biomas com registro de espécies ameaçadas. </t>
  </si>
  <si>
    <t>Já existe um documento interno, em construção, onde constam as publicações sobre rivulídeos no período de vigência do segundo ciclo do PAN.</t>
  </si>
  <si>
    <t>Solicitar ao GAT publicações e links</t>
  </si>
  <si>
    <t>Construir e executar estratégia de comunicação para conservação dos peixes rivulídeos ameaçados de extinção voltada para produtores rurais.</t>
  </si>
  <si>
    <t>Conscientização do público diretamente relacionado</t>
  </si>
  <si>
    <t xml:space="preserve">(1) Segue atendido pelas mesmas atividades do item 1.1, com a mesma necessidade de expansão para outros estados e estímulo a publicação científica do que já está em andamento para que sirva de base teórica e prática para outros multiplicadores; (2) Instituto Peixes da Caatinga está produzindo uma história em formato de cordel; (3) DNIT: Cartilha Peixes dos Pampas (boletim sobre boas práticas; artigo dos filhos dos produtores rurais) e (4) Instituto Boitatá tem projeto em execução nos estados de GO e MG com recurso do CRBio 04 (edital PAPE); (5) Publicado no Boletim Informativo do IBAMA (Edição 55 - Setembro/Outubro 2024) com a matéria "Alinhando Programas de Comunicação e PANs", por Mozart Lauxen e Cristiano Souza, para que empreendimentos que estejam sendo implantados em locais onde hajam espécies de PANs e PATS, tenham suas gestões ambientais em sinergia com os objetivos dos planos. Existe verba para elaboração de 1 cartilha para produtores rurais no ambito do PAT Campanha Sul Serra do Sudeste/RS (Gustavo Arruda). </t>
  </si>
  <si>
    <t>03 programas socioambientais ativos que tem os peixes-anuais como um dos focos no Rio Grande do Sul - 01 de projeto de conservação e 02 via gestão ambiental pública. Boletim Informativo do IBAMA (Edição 55 - Setembro/Outubro 2024) com a matéria "Alinhando Programas de Comunicação e PANs", por Mozart Lauxen e Cristiano Souza.</t>
  </si>
  <si>
    <t xml:space="preserve">Ampliar a divulgação das iniciativas em execução. Abordar essa temática no Plano de Comunicação. </t>
  </si>
  <si>
    <t xml:space="preserve">Está com problema de execução. Reunião com servidora da ACADEBio para inserir a capacitação dentro da plataforma AVA ICMBio, porém a plataforma se encontra no momento inoperante por problemas técnico e não há servidores suficientes para iniciarem novos cursos. Existe um plano anual de desenvolvimento de pessoas (PDP) no ICMBio e é necessário a inclusão da demanda no PDP. </t>
  </si>
  <si>
    <t>A plataforma AVA ICMBio encontra-se inoperante e não há servidores suficientes para iniciarem novos cursos.</t>
  </si>
  <si>
    <t>Capacitar multiplicadores de órgãos públicos com foco nos peixes rivulídeos ameaçados e seus ambientes.</t>
  </si>
  <si>
    <t>Anna Carolina Lins (CONFIRMAR SE STÁ NO ICMBIO - WWF-Brasil), Gustavo Arruda (Rastro - Ecologia Criativa), Márcio Joaquim da Silva (UFPA), Werther Ramalho (Instituto Boitatá), Francisco Severo Neto (UFMS), Matheus Volcan (Instituto Pró-Pampa), Denise Rambaldi (INEA/RJ) , Gustavo Fonseca (Rastro - Ecologia Criativa)</t>
  </si>
  <si>
    <t>Verificar período de 07 de novembro DE 2024 até setembro/2025. Projeto submetido ao PAT Planalto Sul e aprovado; Projeto submetido ao Programa de conversão de multas do Ibama; Projeto das Enchentes do RS aprovado; Projeto submetido e financiado pela FAPEG e CNPQ - PELD EBMN(renovado em 2025); Projeto aprovado PIBIC micronúcleo de Rivulidae IF Goiano; Bolsa de doutorado da Silvana Barbosa, Pós Doc Telton Ramos; Bolsa FAPESPA (aluna de Márcio Silva); Projeto IC FAPESP (Pedro Rizatto); Projeto que busca espécies de rivulídeos CR PEX aprovado pelo Instituto Boitatá; expedição financiada GEF Pró-Espécies (MG e GO)</t>
  </si>
  <si>
    <t>listagem de projetos aprovados (documento em elaboração)</t>
  </si>
  <si>
    <t xml:space="preserve">Aproximação com Ministérios Públicos para utilização de recursos de TAC. </t>
  </si>
  <si>
    <t xml:space="preserve">Ações estão sendo desenvolvidas nas comunidades, com produção de material e músicas. Animação ainda não foi iniciada. Cartilha sobre rivulídeos foi publicada. </t>
  </si>
  <si>
    <t>Diversos (2 músicas, vídeos, matérias jornalísticas, documentários, inserção em eventos, cartilha, cards, exposições itinerantes, etc.)</t>
  </si>
  <si>
    <t>Segue atendido pelas mesmas atividades do item 1.4, com a mesma necessidade de expansão para outros estados e estímulo a publicação científica do que já está em andamento para que sirva de base teórica e prática para outros multiplicadores. Tentar divulgar ações em Bom Jesus da Lapa/BA (Feira Literária de Bom Jesus da Lapa - FLILAPA). Recomenda-se que o CEPTA ICMBio crie uma biblioteca virtual para centralizar todos os materiais produzidos, incluindo os parceiros.</t>
  </si>
  <si>
    <t>Ação excluída por estar contemplada nas ações 1.6 e  4.3</t>
  </si>
  <si>
    <t>1.10</t>
  </si>
  <si>
    <t>Integração entre PAN Rivulídeos, Planos de Ação Territoriais e outros PANs do ICMBio, em áreas de ocorrência de peixes rivulídeos</t>
  </si>
  <si>
    <t>Parcerias entre PATs e PANs (ex. PAN Lagoas do Sul) estabelecidas, relatórios de atividades compartilhados</t>
  </si>
  <si>
    <t>Werther Ramalho (Insituto Boitatá), Gustavo Arruda (Rastro Ecologia Criativa), Luis Esteban Lanés (Instituto Pró-Pampa), Matheus Volcan (Instituto Pró-Pampa), Luisa Sarmento-Soares (Instituto Nossos Riachos)</t>
  </si>
  <si>
    <r>
      <t>PAN Lagoas do Sul, PATs, PAN Iguaçu (</t>
    </r>
    <r>
      <rPr>
        <i/>
        <sz val="11"/>
        <color rgb="FF000000"/>
        <rFont val="Calibri"/>
        <family val="2"/>
        <scheme val="minor"/>
      </rPr>
      <t>Austrolebias araucarianu</t>
    </r>
    <r>
      <rPr>
        <sz val="11"/>
        <color rgb="FF000000"/>
        <rFont val="Calibri"/>
        <family val="2"/>
        <scheme val="minor"/>
      </rPr>
      <t>s). Fazer levantamento das localidades.</t>
    </r>
  </si>
  <si>
    <t xml:space="preserve">Ação está em andamento. Articulação e aproximação com PAN Lagoas do Sul (2° ciclo). Maior integração com PAT Campanha Sul e Serra do Sudeste (RS) e PAT Veredas Goyas-Geraes (GO e MG). Integração com PAT Xingú (PA) para realização de expedição em 2023. Início de diálogo com PAT Planalto Sul (RS e SC). Integração com PAN Iguaçu (dois rivulídeos beneficiados), para viabilização de expedição na bacia do rio Iguaçu. </t>
  </si>
  <si>
    <t>Relatórios de expedições</t>
  </si>
  <si>
    <r>
      <t>PAN Lagoas do Sul, PATs, PAN Iguaçu (Garcia</t>
    </r>
    <r>
      <rPr>
        <i/>
        <sz val="11"/>
        <color rgb="FF000000"/>
        <rFont val="Calibri"/>
        <family val="2"/>
        <scheme val="minor"/>
      </rPr>
      <t>lebias araucarianu</t>
    </r>
    <r>
      <rPr>
        <sz val="11"/>
        <color rgb="FF000000"/>
        <rFont val="Calibri"/>
        <family val="2"/>
        <scheme val="minor"/>
      </rPr>
      <t>s). Fazer levantamento das localidades.</t>
    </r>
  </si>
  <si>
    <r>
      <t>Pampa, Goiás, DF, Minas, Rio de Janeiro,</t>
    </r>
    <r>
      <rPr>
        <sz val="11"/>
        <rFont val="Calibri"/>
        <family val="2"/>
        <scheme val="minor"/>
      </rPr>
      <t xml:space="preserve"> Bahia, Tocantins, Pará</t>
    </r>
  </si>
  <si>
    <t>Ação em andamento. Foram realizados alguns avanços a partir de contatos com produtores por meio do desenvolvimento de projetos da (1) Pampiana Consultoria Ambiental, realizados no bioma Pampa (carta-convite Pró-Espécies e fundo de Reposição Florestal Obrigatória- RFO através do PAT Campanha Sul e Serra do Sudeste/Sema-RS- PATCSSS) pelos pesquisadores Dr. Luis Esteban Krause Lanés e Dr. Matheus Volcan; (2) na Caatinga por projetos do Peixes da Caatinga (Dr. Telton Ramos) e do CEPTA, (3) na Amazônia (prof. Dr. Márcio J. Silva) e (4) no Cerrado pela equipe do CEPTA (Dra. Maria Rita Barreto).
Os contatos vem sendo planilhados com informações para identificação básica como o nome do proprietário/parceiro, espécie beneficiada, município/Estado, coordenadas geográficas e número de telefone/whattsapp.
Particularmente no Pampa, os produtores listados que possuem charcos com ocorrência confirmada em suas propriedades se mostraram de certa forma sensibilizados com a temática dos peixes-anuais. Após encontro com os proprietários durante atividades de amostragem foi realizada uma contextualização sobre os rivulídeos, suas peculiaridades e principais ameaças e foi distribuído o sumário executivo do PATCSSS. Foi obtido o contato telefônico e whattsapp destes produtores e foram enviados materiais digitais como o pdf do sumário executivo do PAN Rivulídeos, materiais online, vídeos e imagens das espécies. 
Recentemente foi realizado um Diagnóstico Rápido Participativo Territorial (DRPT), desenvolvido pela Pampiana, o qual foi direcionado especificamente para os peixes-anuais numa comunidade que abrange as localidades-tipo e áreas de distribuição de Matilebias camaquensis e Garcialebias bagual. Está prevista a realização de outros DRPT e ações de educomunicação na área de ocorrência de outra dezena de espécies de peixes-anuais do território do PATCSSS em 2026, portanto, esperamos aumentar significativamente a lista de proprietários, subsidiando a entrega dos produtos vinculados à ação.</t>
  </si>
  <si>
    <t>Produto intermediário: Planilha com informações sobre produtores rurais</t>
  </si>
  <si>
    <t xml:space="preserve">Elaboração e desenvolvimento de um projeto específico de prospecção, comunicação e sensibilização de proprietários que abriguem populações de peixes rivulídeos. Também são necessárias metodologias mais eficazes de busca/contato dos proprietários e estratégias de cruzamento de dados (dados de processos de licenciamento ambiental, site do Registro de Imóveis (Registradores.onr.org.br) para imóveis urbanos Acervo Fundiário do Incra (www.gov.br) para imóveis rurais, e dados do Cadastro Ambiental Rural que abrigam populações das espécies de rivulídeos. 
Outra sugestão é a utilização das áreas de ocorrência de peixes-anuais na indicação de Reserva Legal no Cadastro Ambiental Rural (CAR) como instrumento de regularização ambiental de propriedades rurais. A Reserva Legal (RL) é uma área de vegetação nativa obrigatória dentro de propriedades rurais no Brasil, destinada à conservação da biodiversidade e ao uso sustentável dos recursos naturais. Seu percentual varia conforme a localização da propriedade e o tipo de bioma.
De maneira geral percebe-se que os proprietários que se sensibilizam pela temática dos peixes rivulídeos possuem pequenas propriedades e praticam agricultura/agropecuária familiar. 
Um dos maiores desafios para garantir a conservação dos biótopos nas propriedades maiores, relacionadas à produção e cultivo de commodities (por exemplo soja e milho transgênicos) é o temor de que a ocorrência das espécies inviabilize ou resulte na perda de áreas de cultivo. Além disso a simples presença de quaisquer agentes relacionados ao meio ambiente (órgãos licenciadores, fiscalizadores, pesquisadores) geralmente tende a causar temor e repulsa nestes produtores. 
A falta de informações básicas sobre a importância e serviços ecossistêmicos e oportunidades representadas pela temática dos peixes-anuais, bem como a ausência de um sistema de estímulo/recompensa/pagamento por serviços ambientais são mencionados como fatores que dificultam a proteção dos biótopos. Neste sentido, recentemente, a Pampiana Consultoria Ambiental LTDA elaborou um documento contendo uma proposta técnica sobre alternativas de incentivo à conservação de áreas de ocorrência de peixes-anuais como um dos produtos do projeto Ecologia e conservação dos peixes-anuais endêmicos e ameaçados no Pampa do brasil (Carta-Convite Pró-Espécies CON 002894-21).
</t>
  </si>
  <si>
    <t>Ação em andamento. Expedição de campo será realizada em outubro de 2025.</t>
  </si>
  <si>
    <t>Luis Esteban Lanés (Instituto Pró-Pampa), Alany Gonçalves (INPA), Gabriel Cotrim (UNIFG), Telton Ramos (UFPB/Instituto Peixes da Caatinga), Deise Delfino (SEAS/RJ)</t>
  </si>
  <si>
    <t>Ação não iniciada.</t>
  </si>
  <si>
    <t>Falta de articulação da equipe</t>
  </si>
  <si>
    <t>Pesquisar sobre Crédito por biodiversidade (semelhante ao crédito de carbono) - conversar com Hugo Fernandes (UECE) e com Leonardo Urruth SEMA-RS)</t>
  </si>
  <si>
    <t>(1) Documento com recomendação enviado a todos os órgãos estaduais e municipais de meio ambiente; (2) convite enviado a ABEMA para apoio a articulação com os Estados; (3) reuniões técnicas com OEMAS</t>
  </si>
  <si>
    <t>junho/2026</t>
  </si>
  <si>
    <t xml:space="preserve">Ação não teve novos andamentos. </t>
  </si>
  <si>
    <t>Não houve novos desdobramentos da ação.</t>
  </si>
  <si>
    <t>Diagnóstico do status legal dos instrumentos de compensação e uma proposta básica de inclusão dos peixes no processo de compensação</t>
  </si>
  <si>
    <t xml:space="preserve">Em andamento. Foi elaborado, no âmbito do GEF Pró-Espécies, um documento sobre os serviços ambientais (12/2024). </t>
  </si>
  <si>
    <t xml:space="preserve">Produto intermediário: Relatório da Consultoria Pampiana para o RS (processo SEI/ICMBio 02031.000108/2021-01) </t>
  </si>
  <si>
    <t>Usar documento do RS como referência para inclusão em outros estados</t>
  </si>
  <si>
    <t xml:space="preserve">Inserção dos rivulídeos que possuem ocorrência na bacia do rio Paranaíba pelo Programa Produtor de Água da ANA, realizada em 2025. </t>
  </si>
  <si>
    <t>Produto parcial: Primeira versão do Produto 06 "Plano de Ações" do Plano Integrado de Recursos Hídricos da Bacia do Paranaíba foi encaminhada para revisão (ainda não disponível para o público em geral).</t>
  </si>
  <si>
    <t>Buscar a inclusão no Programa Produtor de Água do CBH São Francisco (Alto SF).</t>
  </si>
  <si>
    <t>Ação está parada, sem andamentos.</t>
  </si>
  <si>
    <t>falta de mobilização com órgãos estaduais</t>
  </si>
  <si>
    <t>ação não iniciada.</t>
  </si>
  <si>
    <t xml:space="preserve">Sugestão: utilizar o roteiro metodológico de RPPNs do ICMBio; Elaborar lista/rede de colaboradores. </t>
  </si>
  <si>
    <t>Alterar para Silvana Barbosa (Instituto Boitatá)</t>
  </si>
  <si>
    <t>Inserir Márcio Silva, Werther Ramalho, Gustavo Arruda</t>
  </si>
  <si>
    <t>Foram encaminhados e-mails para secretarias estaduais e órgão representativo dos municípios (ANAMMA) com ATLAS dos Rivulídeos e Protocolo Mínimo de Licenciamento. Posteriormente, iniciamos consultas aos estados (em andamento), através do Serviço de Informação Cidadão das Secretarias de Meio Ambiente (BA, CE, GO, SC, SP, RJ e RS), sobre ações de licenciamento que incluam os peixes Rivulidae. Ação agrupada com ação 3.2.</t>
  </si>
  <si>
    <t>Necessário envio de ofício aos municípios com maior concentração de espécies/registros de Rivulidae. Fazer contato com estados para obter lista de municípios que licenciam, para que sejam priorizados.</t>
  </si>
  <si>
    <t>Foram encaminhados e-mails para secretarias estaduais e órgão representativo dos municípios (ANAMMA) com ATLAS dos Rivulídeos e Protocolo Mínimo de Licenciamento. Posteriormente, iniciamos consultas aos estados (em andamento), através do Serviço de Informação Cidadão das Secretarias de Meio Ambiente (BA, CE, GO, SC, SP, RJ e RS), sobre ações de licenciamento que incluam os peixes Rivulidae.</t>
  </si>
  <si>
    <t>Sensibilizar periodicamente, principalmente os estados e municípios, para que  contemplem os peixes rivulídeos ameaçados e seus ambientes no Plano Diretor, zoneamento, licenciamento e gestão ambiental em áreas urbanas e de expansão urbana.</t>
  </si>
  <si>
    <t xml:space="preserve">Periodicidade: anos ímpares, devido a alternância de poderes nos estados e municípios </t>
  </si>
  <si>
    <t>Relatório está sendo elaborada para o município do Rio de Janeiro/RJ. Inserção dos rivulídeos nos planos municipais de Conservação da Mata Atlântica no esltado do RJ pelo SEAS/INEA/RJ (Programa Mentoria). Inserção de rivulídeos nos PAT Campanha Sul Serra do Sudeste e PAN Lagoas do Sul; Reposição Florestal Obrigatória; TACs do Ministério Público; licenciamento ambiental do IBAMA.</t>
  </si>
  <si>
    <t>Paulo Gama (SMAC-RJ) e Felipe Abrunhosa (SEAS/RJ)</t>
  </si>
  <si>
    <t>Listar municípios do RJ e RS (apoio de Gustavo Arruda e Felipe Abrunhosa). Solicitar o Plano de Sustentabilidade do PAT Chapada Diamantina para Gustavo Arruda, como modelo.</t>
  </si>
  <si>
    <t xml:space="preserve">Inserir o tema de estratégias de conservação dos peixes rivulídeos ameaçados de extinção e seus ambientes nas comissões tripartites estaduais já existentes para discutir a gestão compartilhada.  </t>
  </si>
  <si>
    <t>Reunião ainda vai acontecer, Deise Delfino (INEA) agendará com ABEMA para inserir a temática (âmbito nacional).</t>
  </si>
  <si>
    <t>Felipe Abrunhosa (SEAS/RJ)</t>
  </si>
  <si>
    <t>Propostas encaminhadas: Ampliação da UC em Guapimirim/RJ; criação de UC em Casimiro de Abreu/RJ (está parada, houve a desapropriação); proposta de criação de UC municipal via MPF em Guanambi/BA; proposta de ampliação do Parque Municipal de Gericinó/RJ; proposta de criação de ARIE Ilha dos Macacos, em São Pedro da Aldeia/RJ.</t>
  </si>
  <si>
    <t>Felipe Abrunhosa (SEAS/RJ) e Izabel Boock (ICMBio/CEPTA)</t>
  </si>
  <si>
    <t>Disponibilizar na página do PAN. Usar o mesmo recorte geográfico que as Áreas Prioritárias (Utilizar as Ottobacias como desenho da área). Incluir o produto dessa ação no objetivo 2 (ação 2.3 – manual de boas práticas). Sobrepor os registros com limites dos municípios e Ucs. Ação contínua. Versões poderão ser feitas a partir da atualização de banco de dados de ocorrência das espécies</t>
  </si>
  <si>
    <t>Foi produzido um mapa (Márcio Silva e Dalton Nielsen) de épocas de coleta com maior probabilidade de ocorrência dos rivulídeos anuais durante a preparação do documento de protocolo mínimo. Shapefile com manchas de distribuição não foi produzido, porém os registros já foram organizados em planilha específica.</t>
  </si>
  <si>
    <t>A produção de um shapefile de manchas de distribuição depende da disponibilização da base de dados do ICMBio/Salve ou similar para a produção.</t>
  </si>
  <si>
    <t>A produção desse shapefile é muito simples de se fazer, desde que a base de dados seja disponibilizada e filtrada para dados válidos (base validada na oficina de avaliação de espécies, por exemplo). Márcio irá solicitar à equipe CEPTA.</t>
  </si>
  <si>
    <t>Foram encaminhados e-mails para secretarias estaduais de meio ambiente, órgão representativo dos municípios (ANAMMA) e Ministérios Públicos Federal e Estaduais, informando sobre a disponibilidade dos dados (shapefile) e anexando cópia do ATLAS dos Rivulídeos e Protocolo Mínimo de Licenciamento.</t>
  </si>
  <si>
    <t>Atlas divulgado (processos SEI 02031.000016/2025-47 e 02031.000020/2025-13)</t>
  </si>
  <si>
    <t>Realizar mais uma atualização dos registros de ocorrência das espécies contempladas no PAN e atualizar os órgãoes públicos. Quando encaminhar ofícios, copiar email dos colaboradores para auxiliar nos trâmites internos.</t>
  </si>
  <si>
    <t>Atualizar periodicamente e disponibilizar mapas de ocorrência (ponto) das espécies para órgãos licenciadores, MPF e MP estaduais</t>
  </si>
  <si>
    <t>Realizar mais uma atualização dos registros de ocorrência das espécies contempladas no PAN e atualizar os órgãos públicos</t>
  </si>
  <si>
    <t>A ação foi concluída. O documento foi produzido e disponibilizado no site do PAN e divulgado via ofício aos órgãos do SISNAMA.</t>
  </si>
  <si>
    <t>Protocolo mínimo elaborado, encaminhado aos órgãos do SISNAMA e divulgado no site do PAN</t>
  </si>
  <si>
    <t>Marcio Joaquim da Silva (UFPA); Izabel Boock (ICMBio/CEPTA)</t>
  </si>
  <si>
    <t>Ampliar a divulgação e eventualmente fazer uma nova rodada de divulgação para os órgãos do SISNAMA</t>
  </si>
  <si>
    <t xml:space="preserve">Foram encaminhados e-mails contendo Protocolo Mínimo de Licenciamento. Posteriormente, iniciamos consultas aos estados, através do Serviço de Informação Cidadão das Secretarias de Meio Ambiente, sobre ações de licenciamento que incluam os peixes Rivulidae. Os estados que retornaram ate o momento (BA, CE, GO, SC, SP, RJ e RS)  indicaram que que as bases não estão sistematizadas por eles. INEA-RJ encaminhou planilha com processos atuais via servidor presente na Oficina (Tainá Zuim). </t>
  </si>
  <si>
    <t>Todos os estados que retornaram destacaram que esses dados ainda são difusos, não há sistematização dentro dos órgãos. Os registros de ocorrência estão disponíveis em relatórios.</t>
  </si>
  <si>
    <t>Ter contatos específicos dentro das secretarias e subsecretarias estaduais talvez seja um caminho com mais potencial para obter essas informações de maneira sistematizada (Exemplo do RJ, com a Tainá Zuim)</t>
  </si>
  <si>
    <t>Ação foi agrupada com a ação 4.3, incluída como tópico  no guia de licenciamento, para empreendimentos já licenciados com ocorrência comprovada de rivulídeos.</t>
  </si>
  <si>
    <t>Proposta de normativa visando disciplinar atividade de criação científica com finalidade de pesquisa e/ ou conservação de espécies rivulídeas nativas encaminhada ao IBAMA.</t>
  </si>
  <si>
    <t xml:space="preserve">O CEPTA está iniciando a organização e planejamento dos Programas de Manejo Populacional ( PMPs). Não houve retorno do articulador. </t>
  </si>
  <si>
    <t>A Instrução Normativa  ICMBio n. 5/2021, que trata dos PMPs, alterou o andamento da ação.</t>
  </si>
  <si>
    <t>Izabel Boock  (ICMBio/CEPTA) e Neliton Lara (ICMBio/CEPTA)</t>
  </si>
  <si>
    <t>Criar uma rede de criadores científicos com finalidade de pesquisa ou conservação e zoológicos/aquários/instituições do terceiro setor, por meio dos Planos de Manejo Populacionais (PMPs).</t>
  </si>
  <si>
    <t xml:space="preserve"> Lista com instituições cadastradas.</t>
  </si>
  <si>
    <t>Participar da gestão dos plantéis de peixes rivulídeos ameaçados de extinção, no âmbito dos PMPs</t>
  </si>
  <si>
    <t>Alterar para Izabel Boock (ICMBio/CEPTA)</t>
  </si>
  <si>
    <t>Ação excluída pois não é factível no momento. Talvez tentar implementar essa atividade utilizando a infraestrutura e pessoal capacitado do CEPTA/ICMBio, em conjunto com colaboradores externos. Se existir indicativo para a factibilidade da ação, incluir uma nova ação.</t>
  </si>
  <si>
    <t xml:space="preserve">O CEPTA está iniciando a organização e planejamento dos PMPs. Lista prévia com a seleção das espécies de rivulídeos foi iniciada e discutida durante a apresentação dos PMPs ministrada por Marina Somenzari (IUCN/CSS). </t>
  </si>
  <si>
    <t>Identificar as espécies prioritárias para manutenção ex situ (científico para pesquisa e conservação) com base em uma matriz de critérios.</t>
  </si>
  <si>
    <t>(1) Matriz elaborada por categoria de criadouro; (2) Lista de espécies prioritárias por categoria de criadouro para PMPs</t>
  </si>
  <si>
    <t xml:space="preserve">Ação de escopo semelhante e agrupada com ação 1.5. </t>
  </si>
  <si>
    <t xml:space="preserve">Está sendo desenvolvido um Trabalho de Conclusão de Curso (Raíssa Smaniotto Silva - UFPR), que trará um diagnóstico sobre a explotação ilegal dos rivulídeos com base nas apreensões e ações fiscalizatórias realizadas por órgãos de controle e comércio eletrônico. A proposta CITES está sendo elaborada, porém não haverá tempo hábil para inserí-la em reunião da COP durante o tempo de gestão do PAN Rivulídeos (Plano estará finalizado). Pensar sobre a inclusão de todas as espécies ameaçadas (130). </t>
  </si>
  <si>
    <t xml:space="preserve">Diagnosticar a explotação ilegal dos rivulídeos com base nas apreensões e ações fiscalizatórias realizadas por órgãos de controle e comércio eletrônico, e elaborar proposta de inclusão das espécies na CITES. </t>
  </si>
  <si>
    <t>Diagnóstico e proposta de inclusão dos rivulídeos na CITES elaborados.</t>
  </si>
  <si>
    <r>
      <t xml:space="preserve">Como referência, consultar o aplicativo InvasorasRS. Produção de material impresso, bonés, kits para a comunidade. Piloto em Casimiro de Abreu, Rio das Ostras e Cabo Frio (biótopos das espécies </t>
    </r>
    <r>
      <rPr>
        <i/>
        <sz val="11"/>
        <color rgb="FF000000"/>
        <rFont val="Calibri"/>
        <family val="2"/>
        <scheme val="minor"/>
      </rPr>
      <t xml:space="preserve">Ophthalmolebias constanciae, Nematolebias whitei </t>
    </r>
    <r>
      <rPr>
        <sz val="11"/>
        <color rgb="FF000000"/>
        <rFont val="Calibri"/>
        <family val="2"/>
        <scheme val="minor"/>
      </rPr>
      <t>e</t>
    </r>
    <r>
      <rPr>
        <i/>
        <sz val="11"/>
        <color rgb="FF000000"/>
        <rFont val="Calibri"/>
        <family val="2"/>
        <scheme val="minor"/>
      </rPr>
      <t xml:space="preserve"> Notholebias cruzi</t>
    </r>
    <r>
      <rPr>
        <sz val="11"/>
        <color rgb="FF000000"/>
        <rFont val="Calibri"/>
        <family val="2"/>
        <scheme val="minor"/>
      </rPr>
      <t>)</t>
    </r>
  </si>
  <si>
    <t xml:space="preserve">Mesmo andamento da ação 2.1. Existe uma lista elaborada com produtores rurais na ação 2.1 (contato, município, coodenadas geográficas), formação de mobilizadores é desenvolvida no RS e pelo Peixes da Caatinga. Ação excluída. Será inserida nova ação no Objetivo Específico 1. </t>
  </si>
  <si>
    <t>1.11</t>
  </si>
  <si>
    <t>Identificar e capacitar atores sociais locais que possam atuar como mobilizadores para contribuírem com os objetivos do PAN Rivulídeos.</t>
  </si>
  <si>
    <t>(1) Lista de comunidades próximas aos biótopos conhecidos (contatos e localidades); (2) Lista de atores capacitados/lista de presença</t>
  </si>
  <si>
    <t>Daniel Carvalho (IBAMA), Gustavo Arruda (Rastro - Ecologia Criativa), Gabriel Cotrim (UNIFG), Izabel Boock (ICMBIO/CEPTA),  Denise Rambaldi (INEA/RJ), Lailton Câmara Fernandes (SEMA-BA), Paulo Gama (SMAC-RJ); Rogério Garcia (ICMBio/CEPTA), Márcio Silva (UFPA); Telton Ramos (UFRN); Pedro Rizzato (USP)</t>
  </si>
  <si>
    <t>Tentar realizar 1 evento de capacitação em cada bioma</t>
  </si>
  <si>
    <t>OBJETIVO 6</t>
  </si>
  <si>
    <t>OBJETIVO 7</t>
  </si>
  <si>
    <t>OBJETIVO 8</t>
  </si>
  <si>
    <t>OBJETIVO 9</t>
  </si>
  <si>
    <t>OBJETIVO 10</t>
  </si>
  <si>
    <t>01/10/2016 - 04/10/2016 (virtual)</t>
  </si>
  <si>
    <t>Texto objetivo 1</t>
  </si>
  <si>
    <t>1.12</t>
  </si>
  <si>
    <t>1.13</t>
  </si>
  <si>
    <t>1.14</t>
  </si>
  <si>
    <t>1.15</t>
  </si>
  <si>
    <t>Texto objetivo 2</t>
  </si>
  <si>
    <t>2.10</t>
  </si>
  <si>
    <t>2.11</t>
  </si>
  <si>
    <t>2.12</t>
  </si>
  <si>
    <t>2.13</t>
  </si>
  <si>
    <t>2.14</t>
  </si>
  <si>
    <t>2.15</t>
  </si>
  <si>
    <t>Texto objetivo 3</t>
  </si>
  <si>
    <t>ação 3</t>
  </si>
  <si>
    <t>3.6</t>
  </si>
  <si>
    <t>3.7</t>
  </si>
  <si>
    <t>3.8</t>
  </si>
  <si>
    <t>3.9</t>
  </si>
  <si>
    <t>3.10</t>
  </si>
  <si>
    <t>3.11</t>
  </si>
  <si>
    <t>3.12</t>
  </si>
  <si>
    <t>3.13</t>
  </si>
  <si>
    <t>3.14</t>
  </si>
  <si>
    <t>3.15</t>
  </si>
  <si>
    <t>Texto objetivo 4</t>
  </si>
  <si>
    <t>ação 4</t>
  </si>
  <si>
    <t>4.6</t>
  </si>
  <si>
    <t>4.7</t>
  </si>
  <si>
    <t>4.8</t>
  </si>
  <si>
    <t>4.9</t>
  </si>
  <si>
    <t>4.10</t>
  </si>
  <si>
    <t>4.11</t>
  </si>
  <si>
    <t>4.12</t>
  </si>
  <si>
    <t>4.13</t>
  </si>
  <si>
    <t>4.14</t>
  </si>
  <si>
    <t>4.15</t>
  </si>
  <si>
    <t>Texto objetivo 5</t>
  </si>
  <si>
    <t>ação 5</t>
  </si>
  <si>
    <t>5.8</t>
  </si>
  <si>
    <t>5.9</t>
  </si>
  <si>
    <t>5.10</t>
  </si>
  <si>
    <t>5.11</t>
  </si>
  <si>
    <t>5.12</t>
  </si>
  <si>
    <t>5.13</t>
  </si>
  <si>
    <t>5.14</t>
  </si>
  <si>
    <t>5.15</t>
  </si>
  <si>
    <t>Texto objetivo 6</t>
  </si>
  <si>
    <t>6.1</t>
  </si>
  <si>
    <t>ação 6</t>
  </si>
  <si>
    <t>6.2</t>
  </si>
  <si>
    <t>6.3</t>
  </si>
  <si>
    <t>6.4</t>
  </si>
  <si>
    <t>6.5</t>
  </si>
  <si>
    <t>6.6</t>
  </si>
  <si>
    <t>6.7</t>
  </si>
  <si>
    <t>6.8</t>
  </si>
  <si>
    <t>6.9</t>
  </si>
  <si>
    <t>6.10</t>
  </si>
  <si>
    <t>6.11</t>
  </si>
  <si>
    <t>6.12</t>
  </si>
  <si>
    <t>6.13</t>
  </si>
  <si>
    <t>6.14</t>
  </si>
  <si>
    <t>6.15</t>
  </si>
  <si>
    <t>Texto objetivo 7</t>
  </si>
  <si>
    <t>7.1</t>
  </si>
  <si>
    <t>ação 7</t>
  </si>
  <si>
    <t>7.2</t>
  </si>
  <si>
    <t>7.3</t>
  </si>
  <si>
    <t>7.4</t>
  </si>
  <si>
    <t>7.5</t>
  </si>
  <si>
    <t>7.6</t>
  </si>
  <si>
    <t>7.7</t>
  </si>
  <si>
    <t>7.8</t>
  </si>
  <si>
    <t>7.9</t>
  </si>
  <si>
    <t>7.10</t>
  </si>
  <si>
    <t>7.11</t>
  </si>
  <si>
    <t>7.12</t>
  </si>
  <si>
    <t>7.13</t>
  </si>
  <si>
    <t>7.14</t>
  </si>
  <si>
    <t>7.15</t>
  </si>
  <si>
    <t>Texto objetivo 8</t>
  </si>
  <si>
    <t>8.1</t>
  </si>
  <si>
    <t>ação 8</t>
  </si>
  <si>
    <t>8.2</t>
  </si>
  <si>
    <t>8.3</t>
  </si>
  <si>
    <t>8.4</t>
  </si>
  <si>
    <t>8.5</t>
  </si>
  <si>
    <t>8.6</t>
  </si>
  <si>
    <t>8.7</t>
  </si>
  <si>
    <t>8.8</t>
  </si>
  <si>
    <t>8.9</t>
  </si>
  <si>
    <t>8.10</t>
  </si>
  <si>
    <t>8.11</t>
  </si>
  <si>
    <t>8.12</t>
  </si>
  <si>
    <t>8.13</t>
  </si>
  <si>
    <t>8.14</t>
  </si>
  <si>
    <t>8.15</t>
  </si>
  <si>
    <t>Texto objetivo 9</t>
  </si>
  <si>
    <t>9.1</t>
  </si>
  <si>
    <t>ação 9</t>
  </si>
  <si>
    <t>9.2</t>
  </si>
  <si>
    <t>9.3</t>
  </si>
  <si>
    <t>9.4</t>
  </si>
  <si>
    <t>9.5</t>
  </si>
  <si>
    <t>9.6</t>
  </si>
  <si>
    <t>9.7</t>
  </si>
  <si>
    <t>9.8</t>
  </si>
  <si>
    <t>9.9</t>
  </si>
  <si>
    <t>9.10</t>
  </si>
  <si>
    <t>9.11</t>
  </si>
  <si>
    <t>9.12</t>
  </si>
  <si>
    <t>9.13</t>
  </si>
  <si>
    <t>9.14</t>
  </si>
  <si>
    <t>9.15</t>
  </si>
  <si>
    <t>Texto objetivo 10</t>
  </si>
  <si>
    <t>10.1</t>
  </si>
  <si>
    <t>ação 10</t>
  </si>
  <si>
    <t>10.2</t>
  </si>
  <si>
    <t>10.3</t>
  </si>
  <si>
    <t>10.4</t>
  </si>
  <si>
    <t>10.5</t>
  </si>
  <si>
    <t>10.6</t>
  </si>
  <si>
    <t>10.7</t>
  </si>
  <si>
    <t>10.8</t>
  </si>
  <si>
    <t>10.9</t>
  </si>
  <si>
    <t>10.10</t>
  </si>
  <si>
    <t>10.11</t>
  </si>
  <si>
    <t>10.12</t>
  </si>
  <si>
    <t>10.13</t>
  </si>
  <si>
    <t>10.14</t>
  </si>
  <si>
    <t>10.15</t>
  </si>
  <si>
    <t>SITUAÇÃO ATUAL DAS AÇÕES - 4ª MONITORIA (2020)</t>
  </si>
  <si>
    <t>SITUAÇÃO ATUAL DAS AÇÕES - MONITORIA FINAL (2021)</t>
  </si>
  <si>
    <t>Não iniciada ou não concluída</t>
  </si>
  <si>
    <t>Iniciada e não concluída no período previsto</t>
  </si>
  <si>
    <t>Concluída</t>
  </si>
  <si>
    <t>TOTAL DE AÇÕES DO PAN</t>
  </si>
  <si>
    <r>
      <rPr>
        <sz val="11"/>
        <rFont val="Calibri"/>
        <family val="2"/>
        <scheme val="minor"/>
      </rPr>
      <t>Criação</t>
    </r>
    <r>
      <rPr>
        <sz val="11"/>
        <color rgb="FFFF0000"/>
        <rFont val="Calibri"/>
        <family val="2"/>
        <scheme val="minor"/>
      </rPr>
      <t xml:space="preserve"> </t>
    </r>
    <r>
      <rPr>
        <sz val="11"/>
        <color rgb="FF000000"/>
        <rFont val="Calibri"/>
        <family val="2"/>
        <scheme val="minor"/>
      </rPr>
      <t>de um plano básico de comunicação social; compilação e distribuição de conteúdo gerado pelo PAN e seus parceiros; divulgação de ações, eventos e políticas públicas ligadas a conservação das espécies de rivulídeos; padronização e monitoramento do alcance das ações do PAN nas redes sociais; e promover a interatividade entre a pesquisa e comunidade.</t>
    </r>
  </si>
  <si>
    <r>
      <rPr>
        <sz val="11"/>
        <color rgb="FF000000"/>
        <rFont val="Calibri"/>
        <family val="2"/>
        <scheme val="minor"/>
      </rPr>
      <t>Fazer aporte financeiro para contratar um(a) bolsista, jornalista ou empresa especializada - por um ou dois anos - para montar o plano de comunicação e operá-lo por um período pré-determinado. Elaborar Núcleo de Comunicação Social e Educação Ambiental do PAN Rivulídeos no Whatsapp: GAT Rivulídeos e colaboradores (Gustavo Arruda, Telton Ramos, Márcio Silva, Esteban Lanés, Silvana Barbosa, Rogério Machado,</t>
    </r>
    <r>
      <rPr>
        <sz val="11"/>
        <color rgb="FFFF0000"/>
        <rFont val="Calibri"/>
        <family val="2"/>
        <scheme val="minor"/>
      </rPr>
      <t xml:space="preserve"> </t>
    </r>
    <r>
      <rPr>
        <sz val="11"/>
        <color rgb="FF000000"/>
        <rFont val="Calibri"/>
        <family val="2"/>
        <scheme val="minor"/>
      </rPr>
      <t xml:space="preserve">Mariana Gutierrez WWF, Luisa Sarmento-Soares) - dividir o documento em capítulos </t>
    </r>
  </si>
  <si>
    <r>
      <rPr>
        <sz val="11"/>
        <color rgb="FF000000"/>
        <rFont val="Calibri"/>
        <family val="2"/>
        <scheme val="minor"/>
      </rPr>
      <t>Ações ainda são bastante restritas regionalmente. É necessário estimular a replicação dos bons exemplos.</t>
    </r>
    <r>
      <rPr>
        <sz val="11"/>
        <color rgb="FFFF0000"/>
        <rFont val="Calibri"/>
        <family val="2"/>
        <scheme val="minor"/>
      </rPr>
      <t xml:space="preserve"> </t>
    </r>
  </si>
  <si>
    <r>
      <rPr>
        <sz val="11"/>
        <color rgb="FF000000"/>
        <rFont val="Calibri"/>
        <family val="2"/>
        <scheme val="minor"/>
      </rPr>
      <t>Foi sugerido contato com a ENAP, para prosseguir o andamento da ação. Além disso, foi sugerido incluir as iniciativas, publicações, vídeos no site do PAN Rivulídeos e/ou no canal do Youtube do CEPTA, para não depender de outras fontes. Usar como referência o curso com foco em espécies ameaçadas de extinção desenvolvido pelo INEMA/BA (Programa de Educação Ambiental).</t>
    </r>
    <r>
      <rPr>
        <sz val="11"/>
        <color rgb="FFFF0000"/>
        <rFont val="Calibri"/>
        <family val="2"/>
        <scheme val="minor"/>
      </rPr>
      <t xml:space="preserve"> </t>
    </r>
  </si>
  <si>
    <r>
      <t>Falta de uma articulação mais constante e de um projeto específico para prospecção e sensibilização de proprietários para execução plena da ação. Esta ação é bastante ousada e sensível, demanda esforço e requer a colaboração e interação de distintos e diversos atores. Além disso, devido à representatividade do grupo taxonômico, são necessárias metodologias mais eficazes de busca/contato dos proprietários e estratégias de cruzamento de dados (dados de processos de licenciamento ambiental, site do </t>
    </r>
    <r>
      <rPr>
        <u/>
        <sz val="11"/>
        <color rgb="FF0563C1"/>
        <rFont val="Calibri"/>
        <family val="2"/>
        <scheme val="minor"/>
      </rPr>
      <t>Registro de Imóveis</t>
    </r>
    <r>
      <rPr>
        <sz val="11"/>
        <color theme="1"/>
        <rFont val="Calibri"/>
        <family val="2"/>
        <scheme val="minor"/>
      </rPr>
      <t xml:space="preserve"> e </t>
    </r>
    <r>
      <rPr>
        <u/>
        <sz val="11"/>
        <color rgb="FF0563C1"/>
        <rFont val="Calibri"/>
        <family val="2"/>
        <scheme val="minor"/>
      </rPr>
      <t>Acervo Fundiário do Incra</t>
    </r>
    <r>
      <rPr>
        <sz val="11"/>
        <color theme="1"/>
        <rFont val="Calibri"/>
        <family val="2"/>
        <scheme val="minor"/>
      </rPr>
      <t> (</t>
    </r>
    <r>
      <rPr>
        <u/>
        <sz val="11"/>
        <color rgb="FF0563C1"/>
        <rFont val="Calibri"/>
        <family val="2"/>
        <scheme val="minor"/>
      </rPr>
      <t>www.gov.br</t>
    </r>
    <r>
      <rPr>
        <sz val="11"/>
        <color theme="1"/>
        <rFont val="Calibri"/>
        <family val="2"/>
        <scheme val="minor"/>
      </rPr>
      <t xml:space="preserve">), bem como dados do Cadastro Ambiental Rural para identificação efetiva dos proprietários que abrigam populações de espécies de rivulídeos. </t>
    </r>
  </si>
  <si>
    <r>
      <rPr>
        <sz val="11"/>
        <color rgb="FF000000"/>
        <rFont val="Calibri"/>
        <family val="2"/>
        <scheme val="minor"/>
      </rPr>
      <t>Sem informações do articulador.</t>
    </r>
    <r>
      <rPr>
        <sz val="11"/>
        <color rgb="FFFF0000"/>
        <rFont val="Calibri"/>
        <family val="2"/>
        <scheme val="minor"/>
      </rPr>
      <t xml:space="preserve"> </t>
    </r>
    <r>
      <rPr>
        <sz val="11"/>
        <color rgb="FF000000"/>
        <rFont val="Calibri"/>
        <family val="2"/>
        <scheme val="minor"/>
      </rPr>
      <t xml:space="preserve">Iniciativa em GO com lista de proprietários rurais que tem interesse em transformar área em RPPN. </t>
    </r>
  </si>
  <si>
    <r>
      <t xml:space="preserve">O acordo de cooperação do ICMBio com AZAB está sendo renovado. Deve-se manter a espécie </t>
    </r>
    <r>
      <rPr>
        <i/>
        <sz val="11"/>
        <color theme="1"/>
        <rFont val="Calibri"/>
        <family val="2"/>
        <scheme val="minor"/>
      </rPr>
      <t>Ophthalmolebias constanciae</t>
    </r>
    <r>
      <rPr>
        <sz val="11"/>
        <color theme="1"/>
        <rFont val="Calibri"/>
        <family val="2"/>
        <scheme val="minor"/>
      </rPr>
      <t xml:space="preserve"> e incluir novas espécies que serão discutidas no PMP. Não há governabilidade sobre o assunto pelo PAN (2 aquários com O. constanciae : Belo Horizonte e Colégio Dante Alliguieri)</t>
    </r>
  </si>
  <si>
    <t>SITUAÇÃO ATUAL DAS AÇÕES - 1ª MONITORIA (2023)</t>
  </si>
  <si>
    <t>SITUAÇÃO ATUAL DAS AÇÕES - 2ª MONITORIA (2024)</t>
  </si>
  <si>
    <t>SITUAÇÃO ATUAL DAS AÇÕES - 3ª MONITORIA (2025)</t>
  </si>
  <si>
    <t>(1) As informações serão fornecidas pelos parceiros do PAN, sendo necessário definir o fluxo de informações.
(2) Avaliar no Plano de Comunicação uma estratégia para a divulgação de conteúdos de forma que possam engajar redes e público alvo.
(3) Devido a ampla gama de parceiros que proporcionarão conteúdo, sugere-se aproveitar o máximo possível os canais de comunicação correspondentes e avaliar a criação de um perfil no Instagram ao invés de usar todas as redes sociais.
(4) Estimou-se um custo de R$ 2.000,00/mês por 10 anos.</t>
  </si>
  <si>
    <t>(1) Capacitar agentes ambientais licenciadores das OEMAS quanto a ocorrência dos rivulídeos. 
(2) Considerar o Pará como prioritário em virtude da expansão mineral. 
(3) Curso EAD (sugestão: AVA ICMBio). 
(4) Considerar as informações do manual que vai ser elaborado no objetivo 3. 
(5) Apresentar um Plano de Redução de Impacto para órgãos licenciadores federais, estaduais e municipais (sugestão: O Plano deve apresentar as diversas tipologias de empreendimentos que afetem rivulídeos e formas de mitigar os impactos).
(6) Incluir o combate à captura ilegal e o tráfico de ovos de peixes rivulídeos.</t>
  </si>
  <si>
    <t>Comunicação e Divulgação </t>
  </si>
  <si>
    <t>Pesquisa  </t>
  </si>
  <si>
    <t>Capacitação e EA </t>
  </si>
  <si>
    <t>Ordenamento e gestão territorial </t>
  </si>
  <si>
    <t>Uso Sustentável </t>
  </si>
  <si>
    <t>Normativas </t>
  </si>
  <si>
    <t>Fiscalização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</si>
</sst>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8" formatCode="&quot;R$&quot;\ #,##0.00;[Red]\-&quot;R$&quot;\ #,##0.00"/>
    <numFmt numFmtId="164" formatCode="[$-416]mmmm\-yy;@"/>
    <numFmt numFmtId="165" formatCode="mm/yy"/>
    <numFmt numFmtId="166" formatCode="mmmm/yyyy"/>
    <numFmt numFmtId="167" formatCode="&quot;R$&quot;\ #,##0.00"/>
    <numFmt numFmtId="168" formatCode="[$-416]mmmm\-yy"/>
    <numFmt numFmtId="169" formatCode="[$R$ -416]#,##0.00"/>
  </numFmts>
  <fonts count="49">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2"/>
      <color theme="1"/>
      <name val="Calibri"/>
      <family val="2"/>
      <scheme val="minor"/>
    </font>
    <font>
      <sz val="14"/>
      <name val="Calibri"/>
      <family val="2"/>
      <scheme val="minor"/>
    </font>
    <font>
      <b/>
      <sz val="12"/>
      <color theme="1"/>
      <name val="Calibri"/>
      <family val="2"/>
      <scheme val="minor"/>
    </font>
    <font>
      <b/>
      <sz val="12"/>
      <name val="Calibri"/>
      <family val="2"/>
      <scheme val="minor"/>
    </font>
    <font>
      <b/>
      <sz val="14"/>
      <color theme="0"/>
      <name val="Calibri"/>
      <family val="2"/>
      <scheme val="minor"/>
    </font>
    <font>
      <b/>
      <sz val="12"/>
      <color theme="0"/>
      <name val="Calibri"/>
      <family val="2"/>
      <scheme val="minor"/>
    </font>
    <font>
      <b/>
      <sz val="16"/>
      <name val="Calibri"/>
      <family val="2"/>
      <scheme val="minor"/>
    </font>
    <font>
      <sz val="11"/>
      <color rgb="FFFF0000"/>
      <name val="Calibri"/>
      <family val="2"/>
      <scheme val="minor"/>
    </font>
    <font>
      <b/>
      <sz val="11"/>
      <color rgb="FFFF0000"/>
      <name val="Calibri"/>
      <family val="2"/>
      <scheme val="minor"/>
    </font>
    <font>
      <sz val="12"/>
      <color theme="0"/>
      <name val="Calibri"/>
      <family val="2"/>
      <scheme val="minor"/>
    </font>
    <font>
      <sz val="12"/>
      <name val="Calibri"/>
      <family val="2"/>
      <scheme val="minor"/>
    </font>
    <font>
      <sz val="11"/>
      <name val="Calibri"/>
      <family val="2"/>
      <scheme val="minor"/>
    </font>
    <font>
      <b/>
      <sz val="16"/>
      <color theme="0"/>
      <name val="Calibri"/>
      <family val="2"/>
      <scheme val="minor"/>
    </font>
    <font>
      <b/>
      <sz val="16"/>
      <color theme="1"/>
      <name val="Calibri"/>
      <family val="2"/>
      <scheme val="minor"/>
    </font>
    <font>
      <sz val="14"/>
      <color theme="1"/>
      <name val="Calibri"/>
      <family val="2"/>
      <scheme val="minor"/>
    </font>
    <font>
      <b/>
      <sz val="18"/>
      <color theme="1"/>
      <name val="Calibri"/>
      <family val="2"/>
      <scheme val="minor"/>
    </font>
    <font>
      <sz val="12"/>
      <name val="Calibri"/>
      <family val="2"/>
    </font>
    <font>
      <sz val="10"/>
      <name val="Arial"/>
      <family val="2"/>
    </font>
    <font>
      <b/>
      <sz val="12"/>
      <color rgb="FFFFFFFF"/>
      <name val="Calibri"/>
      <family val="2"/>
      <scheme val="minor"/>
    </font>
    <font>
      <b/>
      <sz val="18"/>
      <color rgb="FF003366"/>
      <name val="Calibri"/>
      <family val="2"/>
    </font>
    <font>
      <b/>
      <sz val="14"/>
      <color rgb="FF003366"/>
      <name val="Calibri"/>
      <family val="2"/>
    </font>
    <font>
      <sz val="11"/>
      <color rgb="FF000000"/>
      <name val="Calibri"/>
      <family val="2"/>
      <scheme val="minor"/>
    </font>
    <font>
      <sz val="12"/>
      <color rgb="FF000000"/>
      <name val="Calibri"/>
      <family val="2"/>
      <scheme val="minor"/>
    </font>
    <font>
      <b/>
      <sz val="14"/>
      <color rgb="FF000000"/>
      <name val="Calibri"/>
      <family val="2"/>
      <scheme val="minor"/>
    </font>
    <font>
      <b/>
      <sz val="12"/>
      <color rgb="FF000000"/>
      <name val="Calibri"/>
      <family val="2"/>
      <scheme val="minor"/>
    </font>
    <font>
      <u/>
      <sz val="12"/>
      <name val="Calibri"/>
      <family val="2"/>
      <scheme val="minor"/>
    </font>
    <font>
      <sz val="11"/>
      <color theme="1"/>
      <name val="Calibri"/>
      <family val="2"/>
    </font>
    <font>
      <sz val="11"/>
      <color rgb="FF000000"/>
      <name val="Calibri"/>
      <family val="2"/>
    </font>
    <font>
      <sz val="11"/>
      <name val="Calibri"/>
      <family val="2"/>
    </font>
    <font>
      <sz val="11"/>
      <color rgb="FFFF0000"/>
      <name val="Calibri"/>
      <family val="2"/>
    </font>
    <font>
      <sz val="11"/>
      <name val="Cambria"/>
      <family val="2"/>
      <scheme val="major"/>
    </font>
    <font>
      <sz val="11"/>
      <color rgb="FF000000"/>
      <name val="Cambria"/>
      <family val="2"/>
      <scheme val="major"/>
    </font>
    <font>
      <i/>
      <sz val="11"/>
      <color theme="1"/>
      <name val="Calibri"/>
      <family val="2"/>
    </font>
    <font>
      <sz val="11"/>
      <color rgb="FF444444"/>
      <name val="Calibri"/>
      <family val="2"/>
      <charset val="1"/>
    </font>
    <font>
      <sz val="11"/>
      <color theme="1"/>
      <name val="Calibri (Corpo)"/>
    </font>
    <font>
      <sz val="11"/>
      <color rgb="FF444444"/>
      <name val="Calibri"/>
      <family val="2"/>
    </font>
    <font>
      <strike/>
      <sz val="11"/>
      <color rgb="FFFF0000"/>
      <name val="Calibri"/>
      <family val="2"/>
      <scheme val="minor"/>
    </font>
    <font>
      <i/>
      <sz val="12"/>
      <color rgb="FF000000"/>
      <name val="Calibri"/>
      <family val="2"/>
      <scheme val="minor"/>
    </font>
    <font>
      <sz val="12"/>
      <color rgb="FF000000"/>
      <name val="Calibri"/>
      <family val="2"/>
    </font>
    <font>
      <sz val="11"/>
      <name val="Calibri (Corpo)"/>
    </font>
    <font>
      <sz val="11"/>
      <color rgb="FFFF0000"/>
      <name val="Calibri (Corpo)"/>
    </font>
    <font>
      <i/>
      <sz val="11"/>
      <color rgb="FF000000"/>
      <name val="Calibri"/>
      <family val="2"/>
      <scheme val="minor"/>
    </font>
    <font>
      <u/>
      <sz val="11"/>
      <color rgb="FF0563C1"/>
      <name val="Calibri"/>
      <family val="2"/>
      <scheme val="minor"/>
    </font>
    <font>
      <i/>
      <sz val="11"/>
      <color theme="1"/>
      <name val="Calibri"/>
      <family val="2"/>
      <scheme val="minor"/>
    </font>
  </fonts>
  <fills count="34">
    <fill>
      <patternFill patternType="none"/>
    </fill>
    <fill>
      <patternFill patternType="gray125"/>
    </fill>
    <fill>
      <patternFill patternType="solid">
        <fgColor theme="0" tint="-4.9989318521683403E-2"/>
        <bgColor indexed="64"/>
      </patternFill>
    </fill>
    <fill>
      <patternFill patternType="solid">
        <fgColor theme="0" tint="-0.34998626667073579"/>
        <bgColor indexed="64"/>
      </patternFill>
    </fill>
    <fill>
      <patternFill patternType="solid">
        <fgColor theme="0"/>
        <bgColor indexed="64"/>
      </patternFill>
    </fill>
    <fill>
      <patternFill patternType="solid">
        <fgColor theme="6" tint="0.39997558519241921"/>
        <bgColor indexed="64"/>
      </patternFill>
    </fill>
    <fill>
      <patternFill patternType="solid">
        <fgColor rgb="FFFF0000"/>
        <bgColor indexed="64"/>
      </patternFill>
    </fill>
    <fill>
      <patternFill patternType="solid">
        <fgColor rgb="FFFFC000"/>
        <bgColor indexed="64"/>
      </patternFill>
    </fill>
    <fill>
      <patternFill patternType="solid">
        <fgColor rgb="FF92D050"/>
        <bgColor indexed="64"/>
      </patternFill>
    </fill>
    <fill>
      <patternFill patternType="solid">
        <fgColor rgb="FF0070C0"/>
        <bgColor indexed="64"/>
      </patternFill>
    </fill>
    <fill>
      <patternFill patternType="solid">
        <fgColor theme="9" tint="0.79998168889431442"/>
        <bgColor indexed="64"/>
      </patternFill>
    </fill>
    <fill>
      <patternFill patternType="solid">
        <fgColor rgb="FFB15407"/>
        <bgColor indexed="64"/>
      </patternFill>
    </fill>
    <fill>
      <patternFill patternType="solid">
        <fgColor rgb="FFFF99CC"/>
        <bgColor indexed="64"/>
      </patternFill>
    </fill>
    <fill>
      <patternFill patternType="solid">
        <fgColor rgb="FF7030A0"/>
        <bgColor indexed="64"/>
      </patternFill>
    </fill>
    <fill>
      <patternFill patternType="solid">
        <fgColor rgb="FF006600"/>
        <bgColor indexed="64"/>
      </patternFill>
    </fill>
    <fill>
      <patternFill patternType="solid">
        <fgColor theme="6" tint="0.39997558519241921"/>
        <bgColor rgb="FF93C47D"/>
      </patternFill>
    </fill>
    <fill>
      <patternFill patternType="solid">
        <fgColor rgb="FF006600"/>
        <bgColor rgb="FF93C47D"/>
      </patternFill>
    </fill>
    <fill>
      <patternFill patternType="solid">
        <fgColor indexed="27"/>
        <bgColor indexed="41"/>
      </patternFill>
    </fill>
    <fill>
      <patternFill patternType="solid">
        <fgColor theme="0"/>
        <bgColor rgb="FF000000"/>
      </patternFill>
    </fill>
    <fill>
      <patternFill patternType="solid">
        <fgColor rgb="FF003366"/>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rgb="FF548235"/>
        <bgColor rgb="FF000000"/>
      </patternFill>
    </fill>
    <fill>
      <patternFill patternType="solid">
        <fgColor rgb="FFE2EFDA"/>
        <bgColor rgb="FFE2EFDA"/>
      </patternFill>
    </fill>
    <fill>
      <patternFill patternType="solid">
        <fgColor rgb="FFC6E0B4"/>
        <bgColor rgb="FFC6E0B4"/>
      </patternFill>
    </fill>
    <fill>
      <patternFill patternType="solid">
        <fgColor rgb="FFFFFFFF"/>
        <bgColor rgb="FFFFFFFF"/>
      </patternFill>
    </fill>
    <fill>
      <patternFill patternType="solid">
        <fgColor theme="0"/>
        <bgColor theme="0"/>
      </patternFill>
    </fill>
    <fill>
      <patternFill patternType="solid">
        <fgColor theme="9" tint="-0.499984740745262"/>
        <bgColor indexed="64"/>
      </patternFill>
    </fill>
    <fill>
      <patternFill patternType="solid">
        <fgColor rgb="FFFFFFFF"/>
        <bgColor indexed="64"/>
      </patternFill>
    </fill>
    <fill>
      <patternFill patternType="solid">
        <fgColor rgb="FFFFFFFF"/>
        <bgColor auto="1"/>
      </patternFill>
    </fill>
    <fill>
      <patternFill patternType="solid">
        <fgColor theme="4"/>
        <bgColor indexed="64"/>
      </patternFill>
    </fill>
    <fill>
      <patternFill patternType="solid">
        <fgColor rgb="FFFFFFFF"/>
        <bgColor rgb="FF000000"/>
      </patternFill>
    </fill>
    <fill>
      <patternFill patternType="solid">
        <fgColor rgb="FF974706"/>
        <bgColor rgb="FF000000"/>
      </patternFill>
    </fill>
  </fills>
  <borders count="8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style="medium">
        <color indexed="64"/>
      </right>
      <top/>
      <bottom style="medium">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8"/>
      </left>
      <right/>
      <top/>
      <bottom style="medium">
        <color indexed="8"/>
      </bottom>
      <diagonal/>
    </border>
    <border>
      <left style="thin">
        <color theme="0"/>
      </left>
      <right style="thin">
        <color theme="0"/>
      </right>
      <top style="thin">
        <color theme="0"/>
      </top>
      <bottom style="thin">
        <color theme="0"/>
      </bottom>
      <diagonal/>
    </border>
    <border>
      <left/>
      <right/>
      <top/>
      <bottom style="thin">
        <color rgb="FFFFFFFF"/>
      </bottom>
      <diagonal/>
    </border>
    <border>
      <left style="thin">
        <color indexed="64"/>
      </left>
      <right style="medium">
        <color indexed="64"/>
      </right>
      <top/>
      <bottom style="medium">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top/>
      <bottom style="double">
        <color rgb="FF000000"/>
      </bottom>
      <diagonal/>
    </border>
    <border>
      <left style="medium">
        <color indexed="64"/>
      </left>
      <right style="thin">
        <color indexed="64"/>
      </right>
      <top/>
      <bottom/>
      <diagonal/>
    </border>
    <border>
      <left style="medium">
        <color indexed="64"/>
      </left>
      <right/>
      <top style="medium">
        <color indexed="64"/>
      </top>
      <bottom style="thin">
        <color theme="0"/>
      </bottom>
      <diagonal/>
    </border>
    <border>
      <left/>
      <right/>
      <top style="medium">
        <color indexed="64"/>
      </top>
      <bottom style="thin">
        <color theme="0"/>
      </bottom>
      <diagonal/>
    </border>
    <border>
      <left/>
      <right style="medium">
        <color indexed="64"/>
      </right>
      <top style="medium">
        <color indexed="64"/>
      </top>
      <bottom style="thin">
        <color theme="0"/>
      </bottom>
      <diagonal/>
    </border>
    <border>
      <left style="thin">
        <color theme="0"/>
      </left>
      <right style="medium">
        <color indexed="64"/>
      </right>
      <top style="thin">
        <color theme="0"/>
      </top>
      <bottom style="thin">
        <color theme="0"/>
      </bottom>
      <diagonal/>
    </border>
    <border>
      <left style="medium">
        <color indexed="64"/>
      </left>
      <right style="thin">
        <color theme="0"/>
      </right>
      <top style="thin">
        <color theme="0"/>
      </top>
      <bottom style="thin">
        <color theme="0"/>
      </bottom>
      <diagonal/>
    </border>
    <border>
      <left style="medium">
        <color indexed="64"/>
      </left>
      <right style="thin">
        <color theme="0"/>
      </right>
      <top/>
      <bottom style="thin">
        <color theme="0"/>
      </bottom>
      <diagonal/>
    </border>
    <border>
      <left style="medium">
        <color indexed="64"/>
      </left>
      <right style="thin">
        <color theme="0"/>
      </right>
      <top/>
      <bottom/>
      <diagonal/>
    </border>
    <border>
      <left style="medium">
        <color indexed="64"/>
      </left>
      <right style="thin">
        <color theme="0"/>
      </right>
      <top style="thin">
        <color theme="0"/>
      </top>
      <bottom/>
      <diagonal/>
    </border>
    <border>
      <left style="medium">
        <color indexed="64"/>
      </left>
      <right style="medium">
        <color indexed="64"/>
      </right>
      <top style="medium">
        <color indexed="64"/>
      </top>
      <bottom/>
      <diagonal/>
    </border>
    <border>
      <left style="medium">
        <color indexed="64"/>
      </left>
      <right style="thin">
        <color theme="0"/>
      </right>
      <top style="medium">
        <color indexed="64"/>
      </top>
      <bottom/>
      <diagonal/>
    </border>
    <border>
      <left/>
      <right style="thin">
        <color theme="0"/>
      </right>
      <top style="medium">
        <color indexed="64"/>
      </top>
      <bottom/>
      <diagonal/>
    </border>
    <border>
      <left style="thin">
        <color theme="0"/>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style="thin">
        <color rgb="FFFFFFFF"/>
      </left>
      <right/>
      <top style="thin">
        <color rgb="FFFFFFFF"/>
      </top>
      <bottom/>
      <diagonal/>
    </border>
    <border>
      <left style="thin">
        <color rgb="FFFFFFFF"/>
      </left>
      <right/>
      <top style="thin">
        <color theme="0"/>
      </top>
      <bottom style="thick">
        <color rgb="FFFFFFFF"/>
      </bottom>
      <diagonal/>
    </border>
    <border>
      <left/>
      <right/>
      <top style="thin">
        <color theme="0"/>
      </top>
      <bottom style="thick">
        <color rgb="FFFFFFFF"/>
      </bottom>
      <diagonal/>
    </border>
    <border>
      <left/>
      <right style="thin">
        <color rgb="FFFFFFFF"/>
      </right>
      <top style="thick">
        <color rgb="FFFFFFFF"/>
      </top>
      <bottom/>
      <diagonal/>
    </border>
    <border>
      <left/>
      <right/>
      <top style="thin">
        <color theme="0"/>
      </top>
      <bottom/>
      <diagonal/>
    </border>
    <border>
      <left/>
      <right style="thin">
        <color theme="0"/>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style="medium">
        <color indexed="64"/>
      </bottom>
      <diagonal/>
    </border>
    <border>
      <left/>
      <right/>
      <top style="medium">
        <color indexed="64"/>
      </top>
      <bottom style="double">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medium">
        <color rgb="FF000000"/>
      </top>
      <bottom style="thin">
        <color rgb="FF000000"/>
      </bottom>
      <diagonal/>
    </border>
    <border>
      <left/>
      <right/>
      <top/>
      <bottom style="thin">
        <color rgb="FF000000"/>
      </bottom>
      <diagonal/>
    </border>
    <border>
      <left style="thin">
        <color indexed="64"/>
      </left>
      <right style="thin">
        <color indexed="64"/>
      </right>
      <top style="thin">
        <color rgb="FF000000"/>
      </top>
      <bottom style="thin">
        <color indexed="64"/>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indexed="64"/>
      </left>
      <right/>
      <top/>
      <bottom style="thin">
        <color indexed="64"/>
      </bottom>
      <diagonal/>
    </border>
    <border>
      <left style="thin">
        <color indexed="64"/>
      </left>
      <right style="thin">
        <color rgb="FF000000"/>
      </right>
      <top style="thin">
        <color indexed="64"/>
      </top>
      <bottom style="thin">
        <color indexed="64"/>
      </bottom>
      <diagonal/>
    </border>
  </borders>
  <cellStyleXfs count="5">
    <xf numFmtId="0" fontId="0" fillId="0" borderId="0"/>
    <xf numFmtId="9" fontId="1" fillId="0" borderId="0" applyFont="0" applyFill="0" applyBorder="0" applyAlignment="0" applyProtection="0"/>
    <xf numFmtId="0" fontId="1" fillId="0" borderId="0"/>
    <xf numFmtId="0" fontId="22" fillId="0" borderId="0"/>
    <xf numFmtId="0" fontId="22" fillId="17" borderId="32">
      <alignment horizontal="center" vertical="center" wrapText="1"/>
    </xf>
  </cellStyleXfs>
  <cellXfs count="392">
    <xf numFmtId="0" fontId="0" fillId="0" borderId="0" xfId="0"/>
    <xf numFmtId="0" fontId="0" fillId="4" borderId="0" xfId="0" applyFill="1"/>
    <xf numFmtId="0" fontId="0" fillId="0" borderId="0" xfId="0" applyAlignment="1">
      <alignment vertical="center"/>
    </xf>
    <xf numFmtId="0" fontId="12" fillId="0" borderId="0" xfId="0" applyFont="1" applyAlignment="1">
      <alignment horizontal="center" wrapText="1"/>
    </xf>
    <xf numFmtId="9" fontId="5" fillId="0" borderId="0" xfId="1" applyFont="1" applyBorder="1" applyAlignment="1">
      <alignment horizontal="center"/>
    </xf>
    <xf numFmtId="9" fontId="0" fillId="0" borderId="0" xfId="0" applyNumberFormat="1" applyAlignment="1">
      <alignment horizontal="center"/>
    </xf>
    <xf numFmtId="0" fontId="2" fillId="0" borderId="0" xfId="0" applyFont="1" applyAlignment="1">
      <alignment horizontal="center" vertical="center"/>
    </xf>
    <xf numFmtId="0" fontId="12" fillId="0" borderId="0" xfId="0" applyFont="1"/>
    <xf numFmtId="0" fontId="0" fillId="0" borderId="0" xfId="0" applyAlignment="1">
      <alignment wrapText="1"/>
    </xf>
    <xf numFmtId="0" fontId="6" fillId="0" borderId="0" xfId="0" applyFont="1" applyAlignment="1">
      <alignment vertical="center" wrapText="1"/>
    </xf>
    <xf numFmtId="0" fontId="0" fillId="0" borderId="0" xfId="0" applyAlignment="1">
      <alignment horizontal="left" vertical="center"/>
    </xf>
    <xf numFmtId="0" fontId="4" fillId="0" borderId="0" xfId="0" applyFont="1"/>
    <xf numFmtId="0" fontId="14" fillId="0" borderId="0" xfId="0" applyFont="1" applyAlignment="1">
      <alignment horizontal="left" vertical="center"/>
    </xf>
    <xf numFmtId="0" fontId="0" fillId="11" borderId="8" xfId="0" applyFill="1" applyBorder="1"/>
    <xf numFmtId="0" fontId="0" fillId="3" borderId="8" xfId="0" applyFill="1" applyBorder="1"/>
    <xf numFmtId="0" fontId="0" fillId="6" borderId="8" xfId="0" applyFill="1" applyBorder="1"/>
    <xf numFmtId="0" fontId="0" fillId="13" borderId="8" xfId="0" applyFill="1" applyBorder="1"/>
    <xf numFmtId="0" fontId="0" fillId="7" borderId="8" xfId="0" applyFill="1" applyBorder="1"/>
    <xf numFmtId="0" fontId="0" fillId="8" borderId="8" xfId="0" applyFill="1" applyBorder="1"/>
    <xf numFmtId="0" fontId="0" fillId="9" borderId="9" xfId="0" applyFill="1" applyBorder="1"/>
    <xf numFmtId="9" fontId="15" fillId="0" borderId="13" xfId="1" applyFont="1" applyBorder="1" applyAlignment="1">
      <alignment horizontal="center" vertical="center"/>
    </xf>
    <xf numFmtId="9" fontId="15" fillId="0" borderId="10" xfId="1" applyFont="1" applyBorder="1" applyAlignment="1">
      <alignment horizontal="center" vertical="center"/>
    </xf>
    <xf numFmtId="9" fontId="15" fillId="0" borderId="14" xfId="1" applyFont="1" applyBorder="1" applyAlignment="1">
      <alignment horizontal="center" vertical="center"/>
    </xf>
    <xf numFmtId="0" fontId="0" fillId="2" borderId="5" xfId="0" applyFill="1" applyBorder="1" applyAlignment="1">
      <alignment horizontal="center"/>
    </xf>
    <xf numFmtId="0" fontId="0" fillId="2" borderId="17" xfId="0" applyFill="1" applyBorder="1" applyAlignment="1">
      <alignment horizontal="center"/>
    </xf>
    <xf numFmtId="0" fontId="0" fillId="2" borderId="1" xfId="0" applyFill="1" applyBorder="1" applyAlignment="1">
      <alignment horizontal="center"/>
    </xf>
    <xf numFmtId="0" fontId="0" fillId="2" borderId="10" xfId="0" applyFill="1" applyBorder="1" applyAlignment="1">
      <alignment horizontal="center"/>
    </xf>
    <xf numFmtId="0" fontId="0" fillId="2" borderId="18" xfId="0" applyFill="1" applyBorder="1" applyAlignment="1">
      <alignment horizontal="center"/>
    </xf>
    <xf numFmtId="0" fontId="0" fillId="2" borderId="11" xfId="0" applyFill="1" applyBorder="1" applyAlignment="1">
      <alignment horizontal="center"/>
    </xf>
    <xf numFmtId="0" fontId="0" fillId="2" borderId="12" xfId="0" applyFill="1" applyBorder="1" applyAlignment="1">
      <alignment horizontal="center"/>
    </xf>
    <xf numFmtId="0" fontId="5" fillId="0" borderId="0" xfId="0" applyFont="1" applyAlignment="1">
      <alignment vertical="center"/>
    </xf>
    <xf numFmtId="0" fontId="5" fillId="0" borderId="16" xfId="0" applyFont="1" applyBorder="1" applyAlignment="1">
      <alignment vertical="center"/>
    </xf>
    <xf numFmtId="0" fontId="5" fillId="0" borderId="5" xfId="0" applyFont="1" applyBorder="1" applyAlignment="1">
      <alignment vertical="center"/>
    </xf>
    <xf numFmtId="0" fontId="0" fillId="0" borderId="1" xfId="0" applyBorder="1" applyAlignment="1">
      <alignment horizontal="center" vertical="center"/>
    </xf>
    <xf numFmtId="0" fontId="7" fillId="0" borderId="0" xfId="0" applyFont="1" applyAlignment="1">
      <alignment horizontal="center" vertical="center"/>
    </xf>
    <xf numFmtId="0" fontId="18" fillId="0" borderId="24" xfId="0" applyFont="1" applyBorder="1" applyAlignment="1">
      <alignment horizontal="left" vertical="center"/>
    </xf>
    <xf numFmtId="0" fontId="18" fillId="0" borderId="23" xfId="0" applyFont="1" applyBorder="1" applyAlignment="1">
      <alignment horizontal="left" vertical="center"/>
    </xf>
    <xf numFmtId="0" fontId="18" fillId="0" borderId="0" xfId="0" applyFont="1" applyAlignment="1">
      <alignment horizontal="left" vertical="center"/>
    </xf>
    <xf numFmtId="0" fontId="0" fillId="5" borderId="1" xfId="0" applyFill="1" applyBorder="1" applyAlignment="1">
      <alignment horizontal="center" vertical="center"/>
    </xf>
    <xf numFmtId="0" fontId="0" fillId="5" borderId="11" xfId="0" applyFill="1" applyBorder="1" applyAlignment="1">
      <alignment horizontal="center" vertical="center"/>
    </xf>
    <xf numFmtId="0" fontId="20" fillId="12" borderId="22" xfId="0" applyFont="1" applyFill="1" applyBorder="1" applyAlignment="1">
      <alignment horizontal="center" vertical="center"/>
    </xf>
    <xf numFmtId="0" fontId="20" fillId="0" borderId="23" xfId="0" applyFont="1" applyBorder="1" applyAlignment="1">
      <alignment horizontal="center" vertical="center"/>
    </xf>
    <xf numFmtId="0" fontId="20" fillId="0" borderId="15" xfId="0" applyFont="1" applyBorder="1" applyAlignment="1">
      <alignment horizontal="center" vertical="center"/>
    </xf>
    <xf numFmtId="0" fontId="0" fillId="0" borderId="0" xfId="0" applyAlignment="1">
      <alignment vertical="center" wrapText="1"/>
    </xf>
    <xf numFmtId="0" fontId="4" fillId="0" borderId="0" xfId="0" applyFont="1" applyAlignment="1">
      <alignment vertical="center"/>
    </xf>
    <xf numFmtId="0" fontId="0" fillId="0" borderId="3" xfId="0" applyBorder="1" applyAlignment="1">
      <alignment vertical="center"/>
    </xf>
    <xf numFmtId="0" fontId="0" fillId="0" borderId="3" xfId="0" applyBorder="1" applyAlignment="1" applyProtection="1">
      <alignment vertical="center"/>
      <protection locked="0"/>
    </xf>
    <xf numFmtId="0" fontId="5" fillId="0" borderId="3" xfId="0" applyFont="1" applyBorder="1" applyAlignment="1">
      <alignment horizontal="center" vertical="center"/>
    </xf>
    <xf numFmtId="0" fontId="0" fillId="0" borderId="1" xfId="0" applyBorder="1" applyAlignment="1">
      <alignment vertical="center"/>
    </xf>
    <xf numFmtId="0" fontId="0" fillId="0" borderId="0" xfId="0" applyAlignment="1">
      <alignment horizontal="center" vertical="center"/>
    </xf>
    <xf numFmtId="0" fontId="0" fillId="2" borderId="3" xfId="0" applyFill="1" applyBorder="1" applyAlignment="1">
      <alignment horizontal="center"/>
    </xf>
    <xf numFmtId="0" fontId="0" fillId="2" borderId="13" xfId="0" applyFill="1" applyBorder="1" applyAlignment="1">
      <alignment horizontal="center"/>
    </xf>
    <xf numFmtId="0" fontId="3" fillId="0" borderId="6" xfId="0" applyFont="1" applyBorder="1" applyAlignment="1">
      <alignment horizontal="center" vertical="center"/>
    </xf>
    <xf numFmtId="0" fontId="0" fillId="2" borderId="19" xfId="0" applyFill="1" applyBorder="1" applyAlignment="1">
      <alignment horizontal="center"/>
    </xf>
    <xf numFmtId="0" fontId="0" fillId="2" borderId="20" xfId="0" applyFill="1" applyBorder="1" applyAlignment="1">
      <alignment horizontal="center"/>
    </xf>
    <xf numFmtId="0" fontId="0" fillId="2" borderId="21" xfId="0" applyFill="1" applyBorder="1" applyAlignment="1">
      <alignment horizontal="center"/>
    </xf>
    <xf numFmtId="0" fontId="15" fillId="0" borderId="5" xfId="0" applyFont="1" applyBorder="1" applyAlignment="1">
      <alignment horizontal="center" vertical="center"/>
    </xf>
    <xf numFmtId="0" fontId="15" fillId="0" borderId="17" xfId="0" applyFont="1" applyBorder="1" applyAlignment="1">
      <alignment horizontal="center" vertical="center"/>
    </xf>
    <xf numFmtId="0" fontId="15" fillId="0" borderId="29" xfId="0" applyFont="1" applyBorder="1" applyAlignment="1">
      <alignment horizontal="center" vertical="center"/>
    </xf>
    <xf numFmtId="164" fontId="21" fillId="5" borderId="1" xfId="0" applyNumberFormat="1" applyFont="1" applyFill="1" applyBorder="1" applyAlignment="1">
      <alignment horizontal="center" vertical="center" wrapText="1"/>
    </xf>
    <xf numFmtId="164" fontId="21" fillId="5" borderId="11" xfId="0" applyNumberFormat="1" applyFont="1" applyFill="1" applyBorder="1" applyAlignment="1">
      <alignment horizontal="center" vertical="center" wrapText="1"/>
    </xf>
    <xf numFmtId="0" fontId="0" fillId="2" borderId="31" xfId="0" applyFill="1" applyBorder="1" applyAlignment="1">
      <alignment horizontal="center"/>
    </xf>
    <xf numFmtId="0" fontId="0" fillId="2" borderId="22" xfId="0" applyFill="1" applyBorder="1" applyAlignment="1">
      <alignment horizontal="center"/>
    </xf>
    <xf numFmtId="0" fontId="0" fillId="0" borderId="0" xfId="0" applyProtection="1">
      <protection locked="0"/>
    </xf>
    <xf numFmtId="9" fontId="15" fillId="0" borderId="13" xfId="1" applyFont="1" applyBorder="1" applyAlignment="1" applyProtection="1">
      <alignment horizontal="center" vertical="center"/>
    </xf>
    <xf numFmtId="9" fontId="5" fillId="0" borderId="0" xfId="1" applyFont="1" applyBorder="1" applyAlignment="1" applyProtection="1">
      <alignment horizontal="center"/>
    </xf>
    <xf numFmtId="9" fontId="15" fillId="0" borderId="10" xfId="1" applyFont="1" applyBorder="1" applyAlignment="1" applyProtection="1">
      <alignment horizontal="center" vertical="center"/>
    </xf>
    <xf numFmtId="9" fontId="15" fillId="0" borderId="14" xfId="1" applyFont="1" applyBorder="1" applyAlignment="1" applyProtection="1">
      <alignment horizontal="center" vertical="center"/>
    </xf>
    <xf numFmtId="0" fontId="0" fillId="0" borderId="3" xfId="0" applyBorder="1" applyAlignment="1">
      <alignment horizontal="center" vertical="center"/>
    </xf>
    <xf numFmtId="0" fontId="13" fillId="0" borderId="0" xfId="0" applyFont="1" applyAlignment="1">
      <alignment horizontal="center"/>
    </xf>
    <xf numFmtId="0" fontId="10" fillId="14" borderId="8" xfId="0" applyFont="1" applyFill="1" applyBorder="1" applyAlignment="1">
      <alignment horizontal="center" vertical="center"/>
    </xf>
    <xf numFmtId="0" fontId="26" fillId="15" borderId="33" xfId="0" applyFont="1" applyFill="1" applyBorder="1" applyAlignment="1">
      <alignment horizontal="left" vertical="center" wrapText="1"/>
    </xf>
    <xf numFmtId="0" fontId="17" fillId="19" borderId="0" xfId="0" applyFont="1" applyFill="1" applyAlignment="1">
      <alignment horizontal="left" vertical="center"/>
    </xf>
    <xf numFmtId="0" fontId="9" fillId="19" borderId="0" xfId="0" applyFont="1" applyFill="1" applyAlignment="1">
      <alignment horizontal="right" vertical="center"/>
    </xf>
    <xf numFmtId="0" fontId="0" fillId="19" borderId="0" xfId="0" applyFill="1" applyAlignment="1">
      <alignment vertical="center"/>
    </xf>
    <xf numFmtId="0" fontId="0" fillId="19" borderId="0" xfId="0" applyFill="1" applyAlignment="1">
      <alignment vertical="center" wrapText="1"/>
    </xf>
    <xf numFmtId="0" fontId="0" fillId="19" borderId="0" xfId="0" applyFill="1"/>
    <xf numFmtId="0" fontId="4" fillId="19" borderId="0" xfId="0" applyFont="1" applyFill="1"/>
    <xf numFmtId="0" fontId="2" fillId="19" borderId="37" xfId="0" applyFont="1" applyFill="1" applyBorder="1" applyAlignment="1">
      <alignment horizontal="center" vertical="center" wrapText="1"/>
    </xf>
    <xf numFmtId="0" fontId="2" fillId="19" borderId="36" xfId="0" applyFont="1" applyFill="1" applyBorder="1" applyAlignment="1">
      <alignment horizontal="center" vertical="center"/>
    </xf>
    <xf numFmtId="0" fontId="2" fillId="19" borderId="36" xfId="0" applyFont="1" applyFill="1" applyBorder="1" applyAlignment="1">
      <alignment horizontal="center" vertical="center" wrapText="1"/>
    </xf>
    <xf numFmtId="0" fontId="2" fillId="19" borderId="50" xfId="0" applyFont="1" applyFill="1" applyBorder="1" applyAlignment="1">
      <alignment horizontal="center" vertical="center"/>
    </xf>
    <xf numFmtId="0" fontId="2" fillId="19" borderId="51" xfId="0" applyFont="1" applyFill="1" applyBorder="1" applyAlignment="1">
      <alignment horizontal="center" vertical="center"/>
    </xf>
    <xf numFmtId="0" fontId="4" fillId="11" borderId="52" xfId="0" applyFont="1" applyFill="1" applyBorder="1" applyAlignment="1">
      <alignment horizontal="left" vertical="center"/>
    </xf>
    <xf numFmtId="0" fontId="0" fillId="3" borderId="53" xfId="0" applyFill="1" applyBorder="1" applyAlignment="1">
      <alignment horizontal="left" vertical="center"/>
    </xf>
    <xf numFmtId="0" fontId="0" fillId="6" borderId="51" xfId="0" applyFill="1" applyBorder="1" applyAlignment="1">
      <alignment horizontal="left" vertical="center"/>
    </xf>
    <xf numFmtId="0" fontId="0" fillId="7" borderId="51" xfId="0" applyFill="1" applyBorder="1" applyAlignment="1">
      <alignment horizontal="left" vertical="center"/>
    </xf>
    <xf numFmtId="0" fontId="0" fillId="8" borderId="53" xfId="0" applyFill="1" applyBorder="1" applyAlignment="1">
      <alignment horizontal="left" vertical="center"/>
    </xf>
    <xf numFmtId="0" fontId="4" fillId="9" borderId="54" xfId="0" applyFont="1" applyFill="1" applyBorder="1" applyAlignment="1">
      <alignment horizontal="left" vertical="center"/>
    </xf>
    <xf numFmtId="0" fontId="0" fillId="12" borderId="54" xfId="0" applyFill="1" applyBorder="1" applyAlignment="1">
      <alignment horizontal="left" vertical="center"/>
    </xf>
    <xf numFmtId="0" fontId="4" fillId="19" borderId="55" xfId="0" applyFont="1" applyFill="1" applyBorder="1" applyAlignment="1">
      <alignment horizontal="left" vertical="center" wrapText="1"/>
    </xf>
    <xf numFmtId="0" fontId="4" fillId="19" borderId="56" xfId="0" applyFont="1" applyFill="1" applyBorder="1" applyAlignment="1">
      <alignment horizontal="center" vertical="center"/>
    </xf>
    <xf numFmtId="9" fontId="4" fillId="19" borderId="28" xfId="0" applyNumberFormat="1" applyFont="1" applyFill="1" applyBorder="1" applyAlignment="1">
      <alignment horizontal="center" vertical="center"/>
    </xf>
    <xf numFmtId="0" fontId="4" fillId="19" borderId="57" xfId="0" applyFont="1" applyFill="1" applyBorder="1" applyAlignment="1">
      <alignment horizontal="center" vertical="center"/>
    </xf>
    <xf numFmtId="9" fontId="4" fillId="19" borderId="58" xfId="0" applyNumberFormat="1" applyFont="1" applyFill="1" applyBorder="1" applyAlignment="1">
      <alignment horizontal="center" vertical="center"/>
    </xf>
    <xf numFmtId="0" fontId="4" fillId="11" borderId="22" xfId="0" applyFont="1" applyFill="1" applyBorder="1" applyAlignment="1">
      <alignment horizontal="left" vertical="center"/>
    </xf>
    <xf numFmtId="0" fontId="4" fillId="11" borderId="31" xfId="0" applyFont="1" applyFill="1" applyBorder="1" applyAlignment="1">
      <alignment horizontal="left" vertical="center"/>
    </xf>
    <xf numFmtId="0" fontId="30" fillId="24" borderId="63" xfId="0" applyFont="1" applyFill="1" applyBorder="1" applyAlignment="1">
      <alignment vertical="center" wrapText="1"/>
    </xf>
    <xf numFmtId="0" fontId="29" fillId="25" borderId="61" xfId="0" applyFont="1" applyFill="1" applyBorder="1" applyAlignment="1">
      <alignment horizontal="center" vertical="center" wrapText="1"/>
    </xf>
    <xf numFmtId="0" fontId="29" fillId="24" borderId="61" xfId="0" applyFont="1" applyFill="1" applyBorder="1" applyAlignment="1">
      <alignment horizontal="center" vertical="center" wrapText="1"/>
    </xf>
    <xf numFmtId="0" fontId="23" fillId="13" borderId="33" xfId="0" applyFont="1" applyFill="1" applyBorder="1" applyAlignment="1">
      <alignment horizontal="center" vertical="center" wrapText="1"/>
    </xf>
    <xf numFmtId="0" fontId="29" fillId="24" borderId="66" xfId="0" applyFont="1" applyFill="1" applyBorder="1" applyAlignment="1">
      <alignment horizontal="center" vertical="center" wrapText="1"/>
    </xf>
    <xf numFmtId="0" fontId="7" fillId="10" borderId="67" xfId="0" applyFont="1" applyFill="1" applyBorder="1" applyAlignment="1">
      <alignment horizontal="center" vertical="center" wrapText="1"/>
    </xf>
    <xf numFmtId="0" fontId="5" fillId="10" borderId="67" xfId="0" applyFont="1" applyFill="1" applyBorder="1" applyAlignment="1">
      <alignment vertical="center" wrapText="1"/>
    </xf>
    <xf numFmtId="9" fontId="4" fillId="19" borderId="9" xfId="0" applyNumberFormat="1" applyFont="1" applyFill="1" applyBorder="1" applyAlignment="1">
      <alignment horizontal="center" vertical="center"/>
    </xf>
    <xf numFmtId="0" fontId="4" fillId="13" borderId="51" xfId="0" applyFont="1" applyFill="1" applyBorder="1" applyAlignment="1">
      <alignment horizontal="left" vertical="center"/>
    </xf>
    <xf numFmtId="0" fontId="0" fillId="6" borderId="53" xfId="0" applyFill="1" applyBorder="1" applyAlignment="1">
      <alignment horizontal="left" vertical="center"/>
    </xf>
    <xf numFmtId="0" fontId="4" fillId="19" borderId="68" xfId="0" applyFont="1" applyFill="1" applyBorder="1" applyAlignment="1">
      <alignment horizontal="center" vertical="center"/>
    </xf>
    <xf numFmtId="0" fontId="4" fillId="19" borderId="6" xfId="0" applyFont="1" applyFill="1" applyBorder="1" applyAlignment="1">
      <alignment horizontal="left" vertical="center" wrapText="1"/>
    </xf>
    <xf numFmtId="0" fontId="2" fillId="19" borderId="7" xfId="0" applyFont="1" applyFill="1" applyBorder="1" applyAlignment="1">
      <alignment horizontal="center" vertical="center" wrapText="1"/>
    </xf>
    <xf numFmtId="0" fontId="2" fillId="19" borderId="6" xfId="0" applyFont="1" applyFill="1" applyBorder="1" applyAlignment="1">
      <alignment horizontal="center" vertical="center" wrapText="1"/>
    </xf>
    <xf numFmtId="0" fontId="6" fillId="0" borderId="16" xfId="0" applyFont="1" applyBorder="1" applyAlignment="1">
      <alignment vertical="center"/>
    </xf>
    <xf numFmtId="0" fontId="6" fillId="0" borderId="5" xfId="0" applyFont="1" applyBorder="1" applyAlignment="1">
      <alignment vertical="center"/>
    </xf>
    <xf numFmtId="0" fontId="11" fillId="0" borderId="45" xfId="0" applyFont="1" applyBorder="1" applyAlignment="1">
      <alignment vertical="center"/>
    </xf>
    <xf numFmtId="0" fontId="7" fillId="5" borderId="33" xfId="0" applyFont="1" applyFill="1" applyBorder="1" applyAlignment="1">
      <alignment horizontal="center" vertical="center"/>
    </xf>
    <xf numFmtId="0" fontId="7" fillId="5" borderId="33" xfId="0" applyFont="1" applyFill="1" applyBorder="1" applyAlignment="1">
      <alignment horizontal="center" vertical="center" wrapText="1"/>
    </xf>
    <xf numFmtId="0" fontId="8" fillId="5" borderId="33" xfId="0" applyFont="1" applyFill="1" applyBorder="1" applyAlignment="1">
      <alignment horizontal="center" vertical="center"/>
    </xf>
    <xf numFmtId="0" fontId="8" fillId="3" borderId="33" xfId="0" applyFont="1" applyFill="1" applyBorder="1" applyAlignment="1">
      <alignment horizontal="center" vertical="center" wrapText="1"/>
    </xf>
    <xf numFmtId="0" fontId="15" fillId="22" borderId="33" xfId="0" applyFont="1" applyFill="1" applyBorder="1" applyAlignment="1">
      <alignment vertical="center" wrapText="1"/>
    </xf>
    <xf numFmtId="0" fontId="8" fillId="6" borderId="33" xfId="0" applyFont="1" applyFill="1" applyBorder="1" applyAlignment="1">
      <alignment horizontal="center" vertical="center" wrapText="1"/>
    </xf>
    <xf numFmtId="0" fontId="8" fillId="7" borderId="33" xfId="0" applyFont="1" applyFill="1" applyBorder="1" applyAlignment="1">
      <alignment horizontal="center" vertical="center" wrapText="1"/>
    </xf>
    <xf numFmtId="1" fontId="8" fillId="8" borderId="33" xfId="0" applyNumberFormat="1" applyFont="1" applyFill="1" applyBorder="1" applyAlignment="1">
      <alignment horizontal="center" vertical="center" wrapText="1"/>
    </xf>
    <xf numFmtId="1" fontId="15" fillId="22" borderId="33" xfId="0" applyNumberFormat="1" applyFont="1" applyFill="1" applyBorder="1" applyAlignment="1">
      <alignment vertical="center" wrapText="1"/>
    </xf>
    <xf numFmtId="0" fontId="8" fillId="9" borderId="33" xfId="0" applyFont="1" applyFill="1" applyBorder="1" applyAlignment="1">
      <alignment horizontal="center" vertical="center" wrapText="1"/>
    </xf>
    <xf numFmtId="0" fontId="8" fillId="11" borderId="33" xfId="0" applyFont="1" applyFill="1" applyBorder="1" applyAlignment="1">
      <alignment horizontal="center" vertical="center" wrapText="1"/>
    </xf>
    <xf numFmtId="0" fontId="8" fillId="12" borderId="33" xfId="0" applyFont="1" applyFill="1" applyBorder="1" applyAlignment="1">
      <alignment horizontal="center" vertical="center" wrapText="1"/>
    </xf>
    <xf numFmtId="0" fontId="7" fillId="22" borderId="33" xfId="0" applyFont="1" applyFill="1" applyBorder="1" applyAlignment="1">
      <alignment horizontal="center" vertical="center" wrapText="1"/>
    </xf>
    <xf numFmtId="0" fontId="5" fillId="22" borderId="33" xfId="0" applyFont="1" applyFill="1" applyBorder="1" applyAlignment="1">
      <alignment vertical="center" wrapText="1"/>
    </xf>
    <xf numFmtId="0" fontId="7" fillId="10" borderId="33" xfId="0" applyFont="1" applyFill="1" applyBorder="1" applyAlignment="1">
      <alignment horizontal="center" vertical="center" wrapText="1"/>
    </xf>
    <xf numFmtId="0" fontId="5" fillId="10" borderId="33" xfId="0" applyFont="1" applyFill="1" applyBorder="1" applyAlignment="1">
      <alignment vertical="center" wrapText="1"/>
    </xf>
    <xf numFmtId="0" fontId="27" fillId="25" borderId="62" xfId="0" applyFont="1" applyFill="1" applyBorder="1" applyAlignment="1">
      <alignment vertical="center" wrapText="1"/>
    </xf>
    <xf numFmtId="0" fontId="27" fillId="24" borderId="62" xfId="0" applyFont="1" applyFill="1" applyBorder="1" applyAlignment="1">
      <alignment vertical="center" wrapText="1"/>
    </xf>
    <xf numFmtId="0" fontId="0" fillId="4" borderId="0" xfId="0" applyFill="1" applyAlignment="1">
      <alignment vertical="center"/>
    </xf>
    <xf numFmtId="0" fontId="8" fillId="4" borderId="0" xfId="0" applyFont="1" applyFill="1" applyAlignment="1">
      <alignment horizontal="center" vertical="center"/>
    </xf>
    <xf numFmtId="0" fontId="5" fillId="4" borderId="0" xfId="0" applyFont="1" applyFill="1" applyAlignment="1">
      <alignment horizontal="center" vertical="center" wrapText="1"/>
    </xf>
    <xf numFmtId="0" fontId="17" fillId="19" borderId="70" xfId="0" applyFont="1" applyFill="1" applyBorder="1" applyAlignment="1">
      <alignment horizontal="left" vertical="center"/>
    </xf>
    <xf numFmtId="0" fontId="11" fillId="4" borderId="71" xfId="0" applyFont="1" applyFill="1" applyBorder="1" applyAlignment="1">
      <alignment horizontal="left" vertical="center"/>
    </xf>
    <xf numFmtId="0" fontId="0" fillId="4" borderId="0" xfId="0" applyFill="1" applyAlignment="1">
      <alignment vertical="center" wrapText="1"/>
    </xf>
    <xf numFmtId="0" fontId="0" fillId="0" borderId="4" xfId="0" applyBorder="1" applyAlignment="1">
      <alignment horizontal="center" vertical="center"/>
    </xf>
    <xf numFmtId="0" fontId="0" fillId="0" borderId="2" xfId="0" applyBorder="1" applyAlignment="1">
      <alignment vertical="center"/>
    </xf>
    <xf numFmtId="165" fontId="31" fillId="0" borderId="72" xfId="0" applyNumberFormat="1" applyFont="1" applyBorder="1" applyAlignment="1">
      <alignment vertical="center" wrapText="1"/>
    </xf>
    <xf numFmtId="0" fontId="31" fillId="0" borderId="72" xfId="0" applyFont="1" applyBorder="1" applyAlignment="1">
      <alignment horizontal="center" vertical="center" wrapText="1"/>
    </xf>
    <xf numFmtId="0" fontId="32" fillId="0" borderId="72" xfId="0" applyFont="1" applyBorder="1" applyAlignment="1">
      <alignment horizontal="center" vertical="center" wrapText="1"/>
    </xf>
    <xf numFmtId="166" fontId="31" fillId="0" borderId="72" xfId="0" applyNumberFormat="1" applyFont="1" applyBorder="1" applyAlignment="1">
      <alignment horizontal="center" vertical="center" wrapText="1"/>
    </xf>
    <xf numFmtId="17" fontId="31" fillId="0" borderId="72" xfId="0" applyNumberFormat="1" applyFont="1" applyBorder="1" applyAlignment="1">
      <alignment horizontal="center" vertical="center" wrapText="1"/>
    </xf>
    <xf numFmtId="167" fontId="33" fillId="0" borderId="72" xfId="0" applyNumberFormat="1" applyFont="1" applyBorder="1" applyAlignment="1">
      <alignment horizontal="center" vertical="center" wrapText="1"/>
    </xf>
    <xf numFmtId="0" fontId="33" fillId="0" borderId="72" xfId="0" applyFont="1" applyBorder="1" applyAlignment="1">
      <alignment horizontal="center" vertical="center" wrapText="1"/>
    </xf>
    <xf numFmtId="0" fontId="35" fillId="0" borderId="72" xfId="0" applyFont="1" applyBorder="1" applyAlignment="1">
      <alignment horizontal="center" vertical="center" wrapText="1"/>
    </xf>
    <xf numFmtId="167" fontId="31" fillId="0" borderId="72" xfId="0" applyNumberFormat="1" applyFont="1" applyBorder="1" applyAlignment="1">
      <alignment horizontal="center" vertical="center" wrapText="1"/>
    </xf>
    <xf numFmtId="165" fontId="31" fillId="26" borderId="72" xfId="0" applyNumberFormat="1" applyFont="1" applyFill="1" applyBorder="1" applyAlignment="1">
      <alignment horizontal="left" vertical="center" wrapText="1"/>
    </xf>
    <xf numFmtId="165" fontId="31" fillId="0" borderId="72" xfId="0" applyNumberFormat="1" applyFont="1" applyBorder="1" applyAlignment="1">
      <alignment horizontal="center" vertical="center" wrapText="1"/>
    </xf>
    <xf numFmtId="4" fontId="31" fillId="0" borderId="72" xfId="0" applyNumberFormat="1" applyFont="1" applyBorder="1" applyAlignment="1">
      <alignment horizontal="center" vertical="center" wrapText="1"/>
    </xf>
    <xf numFmtId="0" fontId="31" fillId="0" borderId="72" xfId="0" applyFont="1" applyBorder="1" applyAlignment="1">
      <alignment vertical="center" wrapText="1"/>
    </xf>
    <xf numFmtId="0" fontId="36" fillId="27" borderId="72" xfId="0" applyFont="1" applyFill="1" applyBorder="1" applyAlignment="1">
      <alignment horizontal="center" vertical="center" wrapText="1"/>
    </xf>
    <xf numFmtId="168" fontId="33" fillId="27" borderId="72" xfId="0" applyNumberFormat="1" applyFont="1" applyFill="1" applyBorder="1" applyAlignment="1">
      <alignment horizontal="center" vertical="center" wrapText="1"/>
    </xf>
    <xf numFmtId="167" fontId="33" fillId="0" borderId="72" xfId="0" applyNumberFormat="1" applyFont="1" applyBorder="1" applyAlignment="1">
      <alignment horizontal="center" vertical="center"/>
    </xf>
    <xf numFmtId="168" fontId="31" fillId="0" borderId="72" xfId="0" applyNumberFormat="1" applyFont="1" applyBorder="1" applyAlignment="1">
      <alignment horizontal="center" vertical="center" wrapText="1"/>
    </xf>
    <xf numFmtId="8" fontId="33" fillId="0" borderId="72" xfId="0" applyNumberFormat="1" applyFont="1" applyBorder="1" applyAlignment="1">
      <alignment horizontal="center" vertical="center" wrapText="1"/>
    </xf>
    <xf numFmtId="8" fontId="31" fillId="0" borderId="72" xfId="0" applyNumberFormat="1" applyFont="1" applyBorder="1" applyAlignment="1">
      <alignment horizontal="center" vertical="center" wrapText="1"/>
    </xf>
    <xf numFmtId="169" fontId="33" fillId="0" borderId="72" xfId="0" applyNumberFormat="1" applyFont="1" applyBorder="1" applyAlignment="1">
      <alignment horizontal="center" vertical="center" wrapText="1"/>
    </xf>
    <xf numFmtId="0" fontId="36" fillId="0" borderId="0" xfId="0" applyFont="1" applyAlignment="1">
      <alignment horizontal="center" vertical="center" wrapText="1"/>
    </xf>
    <xf numFmtId="0" fontId="33" fillId="4" borderId="72" xfId="0" applyFont="1" applyFill="1" applyBorder="1" applyAlignment="1">
      <alignment horizontal="center" vertical="center" wrapText="1"/>
    </xf>
    <xf numFmtId="0" fontId="31" fillId="0" borderId="72" xfId="0" applyFont="1" applyBorder="1" applyAlignment="1">
      <alignment horizontal="left" vertical="center" wrapText="1"/>
    </xf>
    <xf numFmtId="166" fontId="33" fillId="0" borderId="72" xfId="0" applyNumberFormat="1" applyFont="1" applyBorder="1" applyAlignment="1">
      <alignment horizontal="center" vertical="center" wrapText="1"/>
    </xf>
    <xf numFmtId="0" fontId="31" fillId="0" borderId="0" xfId="0" applyFont="1" applyAlignment="1">
      <alignment horizontal="center" vertical="center" wrapText="1"/>
    </xf>
    <xf numFmtId="165" fontId="33" fillId="0" borderId="72" xfId="0" applyNumberFormat="1" applyFont="1" applyBorder="1" applyAlignment="1">
      <alignment vertical="center" wrapText="1"/>
    </xf>
    <xf numFmtId="169" fontId="31" fillId="0" borderId="72" xfId="0" applyNumberFormat="1" applyFont="1" applyBorder="1" applyAlignment="1">
      <alignment horizontal="center" vertical="center" wrapText="1"/>
    </xf>
    <xf numFmtId="0" fontId="0" fillId="0" borderId="1" xfId="0" applyBorder="1" applyAlignment="1">
      <alignment horizontal="center" vertical="center" wrapText="1"/>
    </xf>
    <xf numFmtId="165" fontId="31" fillId="0" borderId="73" xfId="0" applyNumberFormat="1" applyFont="1" applyBorder="1" applyAlignment="1">
      <alignment vertical="center" wrapText="1"/>
    </xf>
    <xf numFmtId="165" fontId="31" fillId="4" borderId="73" xfId="0" applyNumberFormat="1" applyFont="1" applyFill="1" applyBorder="1" applyAlignment="1">
      <alignment vertical="center" wrapText="1"/>
    </xf>
    <xf numFmtId="17" fontId="31" fillId="0" borderId="74" xfId="0" applyNumberFormat="1" applyFont="1" applyBorder="1" applyAlignment="1">
      <alignment horizontal="center" vertical="center" wrapText="1"/>
    </xf>
    <xf numFmtId="0" fontId="31" fillId="0" borderId="74" xfId="0" applyFont="1" applyBorder="1" applyAlignment="1">
      <alignment horizontal="center" vertical="center" wrapText="1"/>
    </xf>
    <xf numFmtId="165" fontId="31" fillId="0" borderId="75" xfId="0" applyNumberFormat="1" applyFont="1" applyBorder="1" applyAlignment="1">
      <alignment vertical="center" wrapText="1"/>
    </xf>
    <xf numFmtId="166" fontId="31" fillId="0" borderId="74" xfId="0" applyNumberFormat="1" applyFont="1" applyBorder="1" applyAlignment="1">
      <alignment horizontal="center" vertical="center" wrapText="1"/>
    </xf>
    <xf numFmtId="167" fontId="31" fillId="0" borderId="74" xfId="0" applyNumberFormat="1" applyFont="1" applyBorder="1" applyAlignment="1">
      <alignment horizontal="center" vertical="center" wrapText="1"/>
    </xf>
    <xf numFmtId="17" fontId="31" fillId="0" borderId="76" xfId="0" applyNumberFormat="1" applyFont="1" applyBorder="1" applyAlignment="1">
      <alignment horizontal="center" vertical="center" wrapText="1"/>
    </xf>
    <xf numFmtId="17" fontId="31"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165" fontId="31" fillId="0" borderId="1" xfId="0" applyNumberFormat="1" applyFont="1" applyBorder="1" applyAlignment="1">
      <alignment vertical="center" wrapText="1"/>
    </xf>
    <xf numFmtId="166" fontId="31" fillId="0" borderId="1" xfId="0" applyNumberFormat="1" applyFont="1" applyBorder="1" applyAlignment="1">
      <alignment horizontal="center" vertical="center" wrapText="1"/>
    </xf>
    <xf numFmtId="167" fontId="31" fillId="0" borderId="1" xfId="0" applyNumberFormat="1" applyFont="1" applyBorder="1" applyAlignment="1">
      <alignment horizontal="center" vertical="center" wrapText="1"/>
    </xf>
    <xf numFmtId="17" fontId="31" fillId="0" borderId="44" xfId="0" applyNumberFormat="1" applyFont="1" applyBorder="1" applyAlignment="1">
      <alignment horizontal="center" vertical="center" wrapText="1"/>
    </xf>
    <xf numFmtId="0" fontId="0" fillId="0" borderId="1" xfId="0" applyBorder="1" applyAlignment="1">
      <alignment vertical="center" wrapText="1"/>
    </xf>
    <xf numFmtId="0" fontId="0" fillId="0" borderId="3" xfId="0" applyBorder="1" applyAlignment="1">
      <alignment vertical="center" wrapText="1"/>
    </xf>
    <xf numFmtId="0" fontId="38" fillId="0" borderId="0" xfId="0" applyFont="1" applyAlignment="1">
      <alignment wrapText="1"/>
    </xf>
    <xf numFmtId="0" fontId="31" fillId="0" borderId="1" xfId="0" applyFont="1" applyBorder="1" applyAlignment="1">
      <alignment vertical="center" wrapText="1"/>
    </xf>
    <xf numFmtId="0" fontId="39" fillId="0" borderId="1" xfId="0" applyFont="1" applyBorder="1" applyAlignment="1">
      <alignment vertical="center" wrapText="1"/>
    </xf>
    <xf numFmtId="0" fontId="32" fillId="0" borderId="1" xfId="0" applyFont="1" applyBorder="1" applyAlignment="1">
      <alignment vertical="center" wrapText="1"/>
    </xf>
    <xf numFmtId="0" fontId="40" fillId="29" borderId="1" xfId="0" applyFont="1" applyFill="1" applyBorder="1" applyAlignment="1">
      <alignment wrapText="1"/>
    </xf>
    <xf numFmtId="0" fontId="1" fillId="0" borderId="1" xfId="0" applyFont="1" applyBorder="1" applyAlignment="1">
      <alignment vertical="center" wrapText="1"/>
    </xf>
    <xf numFmtId="0" fontId="38" fillId="29" borderId="1" xfId="0" applyFont="1" applyFill="1" applyBorder="1"/>
    <xf numFmtId="0" fontId="26" fillId="0" borderId="3" xfId="0" applyFont="1" applyBorder="1" applyAlignment="1">
      <alignment vertical="center" wrapText="1"/>
    </xf>
    <xf numFmtId="0" fontId="16" fillId="0" borderId="3" xfId="0" applyFont="1" applyBorder="1" applyAlignment="1">
      <alignment vertical="center" wrapText="1"/>
    </xf>
    <xf numFmtId="49" fontId="43" fillId="30" borderId="77" xfId="0" applyNumberFormat="1" applyFont="1" applyFill="1" applyBorder="1" applyAlignment="1">
      <alignment vertical="center"/>
    </xf>
    <xf numFmtId="0" fontId="43" fillId="30" borderId="77" xfId="0" applyFont="1" applyFill="1" applyBorder="1" applyAlignment="1">
      <alignment vertical="center"/>
    </xf>
    <xf numFmtId="0" fontId="0" fillId="0" borderId="0" xfId="0" applyAlignment="1">
      <alignment horizontal="justify" vertical="center"/>
    </xf>
    <xf numFmtId="0" fontId="12" fillId="0" borderId="3" xfId="0" applyFont="1" applyBorder="1" applyAlignment="1">
      <alignment vertical="center" wrapText="1"/>
    </xf>
    <xf numFmtId="0" fontId="26" fillId="0" borderId="1" xfId="0" applyFont="1" applyBorder="1" applyAlignment="1">
      <alignment vertical="center" wrapText="1"/>
    </xf>
    <xf numFmtId="17" fontId="0" fillId="0" borderId="1" xfId="0" applyNumberFormat="1" applyBorder="1" applyAlignment="1">
      <alignment vertical="center"/>
    </xf>
    <xf numFmtId="17" fontId="0" fillId="0" borderId="3" xfId="0" applyNumberFormat="1" applyBorder="1" applyAlignment="1">
      <alignment vertical="center"/>
    </xf>
    <xf numFmtId="0" fontId="32" fillId="0" borderId="78" xfId="0" applyFont="1" applyBorder="1" applyAlignment="1">
      <alignment wrapText="1"/>
    </xf>
    <xf numFmtId="0" fontId="16" fillId="0" borderId="1" xfId="0" applyFont="1" applyBorder="1" applyAlignment="1">
      <alignment vertical="center" wrapText="1"/>
    </xf>
    <xf numFmtId="0" fontId="0" fillId="28" borderId="1" xfId="0" applyFill="1" applyBorder="1" applyAlignment="1">
      <alignment horizontal="center" vertical="center"/>
    </xf>
    <xf numFmtId="0" fontId="0" fillId="31" borderId="1" xfId="0" applyFill="1" applyBorder="1" applyAlignment="1">
      <alignment horizontal="center" vertical="center"/>
    </xf>
    <xf numFmtId="0" fontId="0" fillId="11" borderId="1" xfId="0" applyFill="1" applyBorder="1" applyAlignment="1">
      <alignment horizontal="center" vertical="center"/>
    </xf>
    <xf numFmtId="0" fontId="32" fillId="0" borderId="0" xfId="0" applyFont="1" applyAlignment="1">
      <alignment wrapText="1"/>
    </xf>
    <xf numFmtId="165" fontId="31" fillId="4" borderId="72" xfId="0" applyNumberFormat="1" applyFont="1" applyFill="1" applyBorder="1" applyAlignment="1">
      <alignment vertical="center" wrapText="1"/>
    </xf>
    <xf numFmtId="2" fontId="0" fillId="0" borderId="1" xfId="0" applyNumberFormat="1" applyBorder="1" applyAlignment="1">
      <alignment horizontal="center" vertical="center"/>
    </xf>
    <xf numFmtId="168" fontId="31" fillId="0" borderId="79" xfId="0" applyNumberFormat="1" applyFont="1" applyBorder="1" applyAlignment="1">
      <alignment horizontal="center" wrapText="1"/>
    </xf>
    <xf numFmtId="0" fontId="16" fillId="0" borderId="3" xfId="0" applyFont="1" applyBorder="1" applyAlignment="1">
      <alignment vertical="center"/>
    </xf>
    <xf numFmtId="0" fontId="31" fillId="0" borderId="3" xfId="0" applyFont="1" applyBorder="1" applyAlignment="1">
      <alignment vertical="center" wrapText="1"/>
    </xf>
    <xf numFmtId="0" fontId="16" fillId="0" borderId="0" xfId="0" applyFont="1" applyAlignment="1">
      <alignment horizontal="justify" vertical="center"/>
    </xf>
    <xf numFmtId="0" fontId="44" fillId="0" borderId="1" xfId="0" applyFont="1" applyBorder="1" applyAlignment="1">
      <alignment vertical="center" wrapText="1"/>
    </xf>
    <xf numFmtId="0" fontId="12" fillId="0" borderId="3" xfId="0" applyFont="1" applyBorder="1" applyAlignment="1">
      <alignment vertical="center"/>
    </xf>
    <xf numFmtId="165" fontId="26" fillId="0" borderId="73" xfId="0" applyNumberFormat="1" applyFont="1" applyBorder="1" applyAlignment="1">
      <alignment vertical="center" wrapText="1"/>
    </xf>
    <xf numFmtId="0" fontId="26" fillId="0" borderId="73" xfId="0" applyFont="1" applyBorder="1" applyAlignment="1">
      <alignment horizontal="center" vertical="center" wrapText="1"/>
    </xf>
    <xf numFmtId="166" fontId="26" fillId="0" borderId="73" xfId="0" applyNumberFormat="1" applyFont="1" applyBorder="1" applyAlignment="1">
      <alignment horizontal="center" vertical="center" wrapText="1"/>
    </xf>
    <xf numFmtId="17" fontId="26" fillId="0" borderId="73" xfId="0" applyNumberFormat="1" applyFont="1" applyBorder="1" applyAlignment="1">
      <alignment horizontal="center" vertical="center" wrapText="1"/>
    </xf>
    <xf numFmtId="167" fontId="26" fillId="0" borderId="73" xfId="0" applyNumberFormat="1" applyFont="1" applyBorder="1" applyAlignment="1">
      <alignment horizontal="center" vertical="center" wrapText="1"/>
    </xf>
    <xf numFmtId="0" fontId="26" fillId="0" borderId="0" xfId="0" applyFont="1" applyAlignment="1">
      <alignment horizontal="center" vertical="center" wrapText="1"/>
    </xf>
    <xf numFmtId="17" fontId="26" fillId="0" borderId="72" xfId="0" applyNumberFormat="1" applyFont="1" applyBorder="1" applyAlignment="1">
      <alignment horizontal="center" vertical="center" wrapText="1"/>
    </xf>
    <xf numFmtId="0" fontId="26" fillId="0" borderId="81" xfId="0" applyFont="1" applyBorder="1" applyAlignment="1">
      <alignment vertical="center" wrapText="1"/>
    </xf>
    <xf numFmtId="165" fontId="26" fillId="0" borderId="81" xfId="0" applyNumberFormat="1" applyFont="1" applyBorder="1" applyAlignment="1">
      <alignment horizontal="center" vertical="center" wrapText="1"/>
    </xf>
    <xf numFmtId="168" fontId="26" fillId="0" borderId="81" xfId="0" applyNumberFormat="1" applyFont="1" applyBorder="1" applyAlignment="1">
      <alignment horizontal="center" vertical="center" wrapText="1"/>
    </xf>
    <xf numFmtId="166" fontId="26" fillId="0" borderId="81" xfId="0" applyNumberFormat="1" applyFont="1" applyBorder="1" applyAlignment="1">
      <alignment horizontal="center" vertical="center" wrapText="1"/>
    </xf>
    <xf numFmtId="4" fontId="26" fillId="0" borderId="81" xfId="0" applyNumberFormat="1" applyFont="1" applyBorder="1" applyAlignment="1">
      <alignment horizontal="center" vertical="center" wrapText="1"/>
    </xf>
    <xf numFmtId="167" fontId="26" fillId="0" borderId="81" xfId="0" applyNumberFormat="1" applyFont="1" applyBorder="1" applyAlignment="1">
      <alignment horizontal="center" vertical="center" wrapText="1"/>
    </xf>
    <xf numFmtId="17" fontId="26" fillId="0" borderId="81" xfId="0" applyNumberFormat="1" applyFont="1" applyBorder="1" applyAlignment="1">
      <alignment horizontal="center" vertical="center" wrapText="1"/>
    </xf>
    <xf numFmtId="0" fontId="26" fillId="0" borderId="81" xfId="0" applyFont="1" applyBorder="1" applyAlignment="1">
      <alignment horizontal="center" vertical="center" wrapText="1"/>
    </xf>
    <xf numFmtId="165" fontId="26" fillId="0" borderId="81" xfId="0" applyNumberFormat="1" applyFont="1" applyBorder="1" applyAlignment="1">
      <alignment vertical="center" wrapText="1"/>
    </xf>
    <xf numFmtId="0" fontId="16" fillId="32" borderId="81" xfId="0" applyFont="1" applyFill="1" applyBorder="1" applyAlignment="1">
      <alignment horizontal="center" vertical="center" wrapText="1"/>
    </xf>
    <xf numFmtId="0" fontId="26" fillId="0" borderId="81" xfId="0" applyFont="1" applyBorder="1" applyAlignment="1">
      <alignment horizontal="left" vertical="center" wrapText="1"/>
    </xf>
    <xf numFmtId="0" fontId="16" fillId="0" borderId="81" xfId="0" applyFont="1" applyBorder="1" applyAlignment="1">
      <alignment horizontal="center" vertical="center" wrapText="1"/>
    </xf>
    <xf numFmtId="8" fontId="26" fillId="0" borderId="81" xfId="0" applyNumberFormat="1" applyFont="1" applyBorder="1" applyAlignment="1">
      <alignment horizontal="center" vertical="center" wrapText="1"/>
    </xf>
    <xf numFmtId="0" fontId="16" fillId="0" borderId="80" xfId="0" applyFont="1" applyBorder="1" applyAlignment="1">
      <alignment horizontal="center" vertical="center" wrapText="1"/>
    </xf>
    <xf numFmtId="0" fontId="26" fillId="33" borderId="80" xfId="0" applyFont="1" applyFill="1" applyBorder="1" applyAlignment="1">
      <alignment horizontal="center" vertical="center" wrapText="1"/>
    </xf>
    <xf numFmtId="0" fontId="16" fillId="0" borderId="73" xfId="0" applyFont="1" applyBorder="1" applyAlignment="1">
      <alignment horizontal="center" vertical="center" wrapText="1"/>
    </xf>
    <xf numFmtId="0" fontId="26" fillId="0" borderId="72" xfId="0" applyFont="1" applyBorder="1" applyAlignment="1">
      <alignment horizontal="center" vertical="center" wrapText="1"/>
    </xf>
    <xf numFmtId="0" fontId="26" fillId="0" borderId="80" xfId="0" applyFont="1" applyBorder="1" applyAlignment="1">
      <alignment horizontal="center" vertical="center" wrapText="1"/>
    </xf>
    <xf numFmtId="165" fontId="26" fillId="32" borderId="81" xfId="0" applyNumberFormat="1" applyFont="1" applyFill="1" applyBorder="1" applyAlignment="1">
      <alignment vertical="center" wrapText="1"/>
    </xf>
    <xf numFmtId="0" fontId="26" fillId="0" borderId="78" xfId="0" applyFont="1" applyBorder="1" applyAlignment="1">
      <alignment horizontal="center" vertical="center" wrapText="1"/>
    </xf>
    <xf numFmtId="0" fontId="16" fillId="0" borderId="72" xfId="0" applyFont="1" applyBorder="1" applyAlignment="1">
      <alignment horizontal="center" vertical="center" wrapText="1"/>
    </xf>
    <xf numFmtId="0" fontId="12" fillId="0" borderId="1" xfId="0" applyFont="1" applyBorder="1" applyAlignment="1">
      <alignment vertical="center"/>
    </xf>
    <xf numFmtId="0" fontId="26" fillId="0" borderId="3" xfId="0" applyFont="1" applyBorder="1" applyAlignment="1">
      <alignment horizontal="center" vertical="center" wrapText="1"/>
    </xf>
    <xf numFmtId="0" fontId="0" fillId="0" borderId="3" xfId="0" applyBorder="1" applyAlignment="1">
      <alignment horizontal="center" vertical="center" wrapText="1"/>
    </xf>
    <xf numFmtId="165" fontId="0" fillId="0" borderId="72" xfId="0" applyNumberFormat="1" applyBorder="1" applyAlignment="1">
      <alignment vertical="center" wrapText="1"/>
    </xf>
    <xf numFmtId="0" fontId="0" fillId="0" borderId="72" xfId="0" applyBorder="1" applyAlignment="1">
      <alignment horizontal="center" vertical="center" wrapText="1"/>
    </xf>
    <xf numFmtId="166" fontId="0" fillId="0" borderId="72" xfId="0" applyNumberFormat="1" applyBorder="1" applyAlignment="1">
      <alignment horizontal="center" vertical="center" wrapText="1"/>
    </xf>
    <xf numFmtId="17" fontId="0" fillId="0" borderId="72" xfId="0" applyNumberFormat="1" applyBorder="1" applyAlignment="1">
      <alignment horizontal="center" vertical="center" wrapText="1"/>
    </xf>
    <xf numFmtId="167" fontId="16" fillId="0" borderId="72" xfId="0" applyNumberFormat="1" applyFont="1" applyBorder="1" applyAlignment="1">
      <alignment horizontal="center" vertical="center" wrapText="1"/>
    </xf>
    <xf numFmtId="0" fontId="0" fillId="0" borderId="3" xfId="0" applyBorder="1" applyAlignment="1" applyProtection="1">
      <alignment horizontal="center" vertical="center"/>
      <protection locked="0"/>
    </xf>
    <xf numFmtId="4" fontId="0" fillId="0" borderId="72" xfId="0" applyNumberFormat="1" applyBorder="1" applyAlignment="1">
      <alignment horizontal="center" vertical="center" wrapText="1"/>
    </xf>
    <xf numFmtId="0" fontId="0" fillId="0" borderId="82" xfId="0" applyBorder="1" applyAlignment="1">
      <alignment horizontal="center" vertical="center" wrapText="1"/>
    </xf>
    <xf numFmtId="167" fontId="0" fillId="0" borderId="72" xfId="0" applyNumberFormat="1" applyBorder="1" applyAlignment="1">
      <alignment horizontal="center" vertical="center" wrapText="1"/>
    </xf>
    <xf numFmtId="165" fontId="0" fillId="26" borderId="72" xfId="0" applyNumberFormat="1" applyFill="1" applyBorder="1" applyAlignment="1">
      <alignment horizontal="left" vertical="center" wrapText="1"/>
    </xf>
    <xf numFmtId="165" fontId="0" fillId="0" borderId="72" xfId="0" applyNumberFormat="1" applyBorder="1" applyAlignment="1">
      <alignment horizontal="center" vertical="center" wrapText="1"/>
    </xf>
    <xf numFmtId="0" fontId="0" fillId="0" borderId="3" xfId="0" applyBorder="1" applyAlignment="1" applyProtection="1">
      <alignment horizontal="center" vertical="center" wrapText="1"/>
      <protection locked="0"/>
    </xf>
    <xf numFmtId="0" fontId="0" fillId="0" borderId="72" xfId="0" applyBorder="1" applyAlignment="1">
      <alignment vertical="center" wrapText="1"/>
    </xf>
    <xf numFmtId="0" fontId="26" fillId="27" borderId="72" xfId="0" applyFont="1" applyFill="1" applyBorder="1" applyAlignment="1">
      <alignment horizontal="center" vertical="center" wrapText="1"/>
    </xf>
    <xf numFmtId="168" fontId="16" fillId="27" borderId="72" xfId="0" applyNumberFormat="1" applyFont="1" applyFill="1" applyBorder="1" applyAlignment="1">
      <alignment horizontal="center" vertical="center" wrapText="1"/>
    </xf>
    <xf numFmtId="167" fontId="16" fillId="0" borderId="72" xfId="0" applyNumberFormat="1" applyFont="1" applyBorder="1" applyAlignment="1">
      <alignment horizontal="center" vertical="center"/>
    </xf>
    <xf numFmtId="168" fontId="0" fillId="0" borderId="72" xfId="0" applyNumberFormat="1" applyBorder="1" applyAlignment="1">
      <alignment horizontal="center" vertical="center" wrapText="1"/>
    </xf>
    <xf numFmtId="8" fontId="16" fillId="0" borderId="72" xfId="0" applyNumberFormat="1" applyFont="1" applyBorder="1" applyAlignment="1">
      <alignment horizontal="center" vertical="center" wrapText="1"/>
    </xf>
    <xf numFmtId="8" fontId="0" fillId="0" borderId="72" xfId="0" applyNumberFormat="1" applyBorder="1" applyAlignment="1">
      <alignment horizontal="center" vertical="center" wrapText="1"/>
    </xf>
    <xf numFmtId="169" fontId="16" fillId="0" borderId="72" xfId="0" applyNumberFormat="1" applyFont="1" applyBorder="1" applyAlignment="1">
      <alignment horizontal="center" vertical="center" wrapText="1"/>
    </xf>
    <xf numFmtId="0" fontId="26" fillId="0" borderId="17" xfId="0" applyFont="1" applyBorder="1" applyAlignment="1">
      <alignment vertical="center" wrapText="1"/>
    </xf>
    <xf numFmtId="168" fontId="0" fillId="0" borderId="79" xfId="0" applyNumberFormat="1" applyBorder="1" applyAlignment="1">
      <alignment horizontal="center" vertical="center" wrapText="1"/>
    </xf>
    <xf numFmtId="0" fontId="0" fillId="0" borderId="44" xfId="0" applyBorder="1" applyAlignment="1">
      <alignment horizontal="center" vertical="center" wrapText="1"/>
    </xf>
    <xf numFmtId="0" fontId="26" fillId="0" borderId="5" xfId="0" applyFont="1" applyBorder="1" applyAlignment="1">
      <alignment horizontal="center" vertical="center"/>
    </xf>
    <xf numFmtId="0" fontId="26" fillId="0" borderId="5" xfId="0" applyFont="1" applyBorder="1" applyAlignment="1">
      <alignment horizontal="center" vertical="center" wrapText="1"/>
    </xf>
    <xf numFmtId="165" fontId="16" fillId="0" borderId="72" xfId="0" applyNumberFormat="1" applyFont="1" applyBorder="1" applyAlignment="1">
      <alignment vertical="center" wrapText="1"/>
    </xf>
    <xf numFmtId="169" fontId="0" fillId="0" borderId="72" xfId="0" applyNumberFormat="1" applyBorder="1" applyAlignment="1">
      <alignment horizontal="center" vertical="center" wrapText="1"/>
    </xf>
    <xf numFmtId="0" fontId="0" fillId="0" borderId="0" xfId="0" applyAlignment="1">
      <alignment horizontal="center" vertical="center" wrapText="1"/>
    </xf>
    <xf numFmtId="0" fontId="0" fillId="0" borderId="72" xfId="0" applyBorder="1" applyAlignment="1">
      <alignment horizontal="left" vertical="center" wrapText="1"/>
    </xf>
    <xf numFmtId="0" fontId="0" fillId="28" borderId="72" xfId="0" applyFill="1" applyBorder="1" applyAlignment="1">
      <alignment horizontal="center" vertical="center"/>
    </xf>
    <xf numFmtId="0" fontId="0" fillId="4" borderId="0" xfId="0" applyFill="1" applyAlignment="1">
      <alignment horizontal="center" vertical="center" wrapText="1"/>
    </xf>
    <xf numFmtId="49" fontId="26" fillId="0" borderId="5" xfId="0" applyNumberFormat="1" applyFont="1" applyBorder="1" applyAlignment="1">
      <alignment horizontal="center" vertical="center"/>
    </xf>
    <xf numFmtId="0" fontId="16" fillId="0" borderId="3" xfId="0" applyFont="1" applyBorder="1" applyAlignment="1">
      <alignment horizontal="center" vertical="center" wrapText="1"/>
    </xf>
    <xf numFmtId="0" fontId="26" fillId="0" borderId="0" xfId="0" applyFont="1" applyAlignment="1">
      <alignment horizontal="center" wrapText="1"/>
    </xf>
    <xf numFmtId="0" fontId="26" fillId="0" borderId="1" xfId="0" applyFont="1" applyBorder="1" applyAlignment="1">
      <alignment horizontal="center" vertical="center" wrapText="1"/>
    </xf>
    <xf numFmtId="0" fontId="12" fillId="0" borderId="1" xfId="0" applyFont="1" applyBorder="1" applyAlignment="1">
      <alignment horizontal="center" vertical="center"/>
    </xf>
    <xf numFmtId="0" fontId="5" fillId="5" borderId="44" xfId="0" applyFont="1" applyFill="1" applyBorder="1" applyAlignment="1">
      <alignment horizontal="center" vertical="center"/>
    </xf>
    <xf numFmtId="0" fontId="5" fillId="5" borderId="17"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3" xfId="0" applyFont="1" applyFill="1" applyBorder="1" applyAlignment="1">
      <alignment horizontal="center" vertical="center"/>
    </xf>
    <xf numFmtId="0" fontId="5" fillId="5" borderId="4" xfId="0" applyFont="1" applyFill="1" applyBorder="1" applyAlignment="1">
      <alignment horizontal="center" vertical="center"/>
    </xf>
    <xf numFmtId="0" fontId="5" fillId="5" borderId="3" xfId="0" applyFont="1" applyFill="1" applyBorder="1" applyAlignment="1">
      <alignment horizontal="center" vertical="center"/>
    </xf>
    <xf numFmtId="0" fontId="5" fillId="5" borderId="4"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15" fillId="5" borderId="44" xfId="0" applyFont="1" applyFill="1" applyBorder="1" applyAlignment="1">
      <alignment horizontal="center" vertical="center"/>
    </xf>
    <xf numFmtId="0" fontId="15" fillId="5" borderId="17" xfId="0" applyFont="1" applyFill="1" applyBorder="1" applyAlignment="1">
      <alignment horizontal="center" vertical="center"/>
    </xf>
    <xf numFmtId="0" fontId="0" fillId="0" borderId="27"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15" fillId="5" borderId="4" xfId="0" applyFont="1" applyFill="1" applyBorder="1" applyAlignment="1">
      <alignment horizontal="center" vertical="center"/>
    </xf>
    <xf numFmtId="0" fontId="15" fillId="5" borderId="3" xfId="0" applyFont="1" applyFill="1" applyBorder="1" applyAlignment="1">
      <alignment horizontal="center" vertical="center"/>
    </xf>
    <xf numFmtId="0" fontId="17" fillId="19" borderId="0" xfId="0" applyFont="1" applyFill="1" applyAlignment="1">
      <alignment horizontal="left" vertical="center"/>
    </xf>
    <xf numFmtId="0" fontId="11" fillId="0" borderId="45" xfId="0" applyFont="1" applyBorder="1" applyAlignment="1">
      <alignment horizontal="left" vertical="center"/>
    </xf>
    <xf numFmtId="0" fontId="8" fillId="20" borderId="7" xfId="0" applyFont="1" applyFill="1" applyBorder="1" applyAlignment="1">
      <alignment horizontal="center" vertical="center"/>
    </xf>
    <xf numFmtId="0" fontId="8" fillId="20" borderId="8" xfId="0" applyFont="1" applyFill="1" applyBorder="1" applyAlignment="1">
      <alignment horizontal="center" vertical="center"/>
    </xf>
    <xf numFmtId="0" fontId="8" fillId="21" borderId="7" xfId="0" applyFont="1" applyFill="1" applyBorder="1" applyAlignment="1">
      <alignment horizontal="center" vertical="center"/>
    </xf>
    <xf numFmtId="0" fontId="8" fillId="21" borderId="8" xfId="0" applyFont="1" applyFill="1" applyBorder="1" applyAlignment="1">
      <alignment horizontal="center" vertical="center"/>
    </xf>
    <xf numFmtId="0" fontId="8" fillId="21" borderId="9" xfId="0" applyFont="1" applyFill="1" applyBorder="1" applyAlignment="1">
      <alignment horizontal="center" vertical="center"/>
    </xf>
    <xf numFmtId="0" fontId="5" fillId="5" borderId="27" xfId="0" applyFont="1" applyFill="1" applyBorder="1" applyAlignment="1">
      <alignment horizontal="center" vertical="center"/>
    </xf>
    <xf numFmtId="0" fontId="5" fillId="5" borderId="30" xfId="0" applyFont="1" applyFill="1" applyBorder="1" applyAlignment="1">
      <alignment horizontal="center" vertical="center"/>
    </xf>
    <xf numFmtId="0" fontId="5" fillId="5" borderId="41" xfId="0" applyFont="1" applyFill="1" applyBorder="1" applyAlignment="1">
      <alignment horizontal="center" vertical="center"/>
    </xf>
    <xf numFmtId="0" fontId="5" fillId="5" borderId="42" xfId="0" applyFont="1" applyFill="1" applyBorder="1" applyAlignment="1">
      <alignment horizontal="center" vertical="center"/>
    </xf>
    <xf numFmtId="0" fontId="5" fillId="5" borderId="27"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5" fillId="5" borderId="25" xfId="0" applyFont="1" applyFill="1" applyBorder="1" applyAlignment="1">
      <alignment horizontal="center"/>
    </xf>
    <xf numFmtId="0" fontId="5" fillId="5" borderId="26" xfId="0" applyFont="1" applyFill="1" applyBorder="1" applyAlignment="1">
      <alignment horizontal="center"/>
    </xf>
    <xf numFmtId="0" fontId="15" fillId="5" borderId="25" xfId="0" applyFont="1" applyFill="1" applyBorder="1" applyAlignment="1">
      <alignment horizontal="center" vertical="center"/>
    </xf>
    <xf numFmtId="0" fontId="15" fillId="5" borderId="26" xfId="0" applyFont="1" applyFill="1" applyBorder="1" applyAlignment="1">
      <alignment horizontal="center" vertical="center"/>
    </xf>
    <xf numFmtId="0" fontId="6" fillId="0" borderId="16" xfId="0" applyFont="1" applyBorder="1" applyAlignment="1">
      <alignment horizontal="left" vertical="center"/>
    </xf>
    <xf numFmtId="0" fontId="6" fillId="0" borderId="5" xfId="0" applyFont="1" applyBorder="1" applyAlignment="1">
      <alignment horizontal="left" vertical="center"/>
    </xf>
    <xf numFmtId="0" fontId="19" fillId="0" borderId="16" xfId="0" applyFont="1" applyBorder="1" applyAlignment="1">
      <alignment horizontal="left" vertical="center"/>
    </xf>
    <xf numFmtId="0" fontId="19" fillId="0" borderId="5" xfId="0" applyFont="1" applyBorder="1" applyAlignment="1">
      <alignment horizontal="left" vertical="center"/>
    </xf>
    <xf numFmtId="0" fontId="10" fillId="14" borderId="7" xfId="0" applyFont="1" applyFill="1" applyBorder="1" applyAlignment="1">
      <alignment horizontal="center" vertical="center"/>
    </xf>
    <xf numFmtId="0" fontId="10" fillId="14" borderId="8" xfId="0" applyFont="1" applyFill="1" applyBorder="1" applyAlignment="1">
      <alignment horizontal="center" vertical="center"/>
    </xf>
    <xf numFmtId="0" fontId="10" fillId="14" borderId="9" xfId="0" applyFont="1" applyFill="1" applyBorder="1" applyAlignment="1">
      <alignment horizontal="center" vertical="center"/>
    </xf>
    <xf numFmtId="0" fontId="8" fillId="11" borderId="27" xfId="0" applyFont="1" applyFill="1" applyBorder="1" applyAlignment="1">
      <alignment horizontal="center" vertical="center" wrapText="1"/>
    </xf>
    <xf numFmtId="0" fontId="8" fillId="11" borderId="30" xfId="0" applyFont="1" applyFill="1" applyBorder="1" applyAlignment="1">
      <alignment horizontal="center" vertical="center" wrapText="1"/>
    </xf>
    <xf numFmtId="0" fontId="5" fillId="10" borderId="2" xfId="0" applyFont="1" applyFill="1" applyBorder="1" applyAlignment="1">
      <alignment horizontal="center" vertical="center" wrapText="1"/>
    </xf>
    <xf numFmtId="0" fontId="5" fillId="10" borderId="30" xfId="0" applyFont="1" applyFill="1" applyBorder="1" applyAlignment="1">
      <alignment horizontal="center" vertical="center" wrapText="1"/>
    </xf>
    <xf numFmtId="0" fontId="5" fillId="22" borderId="27" xfId="0" applyFont="1" applyFill="1" applyBorder="1" applyAlignment="1">
      <alignment horizontal="center" vertical="center" wrapText="1"/>
    </xf>
    <xf numFmtId="0" fontId="5" fillId="22" borderId="30" xfId="0" applyFont="1" applyFill="1" applyBorder="1" applyAlignment="1">
      <alignment horizontal="center" vertical="center" wrapText="1"/>
    </xf>
    <xf numFmtId="0" fontId="5" fillId="22" borderId="43" xfId="0" applyFont="1" applyFill="1" applyBorder="1" applyAlignment="1">
      <alignment horizontal="center" vertical="center" wrapText="1"/>
    </xf>
    <xf numFmtId="0" fontId="5" fillId="22" borderId="35" xfId="0" applyFont="1" applyFill="1" applyBorder="1" applyAlignment="1">
      <alignment horizontal="center" vertical="center" wrapText="1"/>
    </xf>
    <xf numFmtId="0" fontId="5" fillId="10" borderId="46" xfId="0" applyFont="1" applyFill="1" applyBorder="1" applyAlignment="1">
      <alignment horizontal="center" vertical="center" wrapText="1"/>
    </xf>
    <xf numFmtId="0" fontId="5" fillId="10" borderId="42" xfId="0" applyFont="1" applyFill="1" applyBorder="1" applyAlignment="1">
      <alignment horizontal="center" vertical="center" wrapText="1"/>
    </xf>
    <xf numFmtId="0" fontId="8" fillId="3" borderId="27" xfId="0" applyFont="1" applyFill="1" applyBorder="1" applyAlignment="1">
      <alignment horizontal="center" vertical="center" wrapText="1"/>
    </xf>
    <xf numFmtId="0" fontId="8" fillId="3" borderId="30" xfId="0" applyFont="1" applyFill="1" applyBorder="1" applyAlignment="1">
      <alignment horizontal="center" vertical="center" wrapText="1"/>
    </xf>
    <xf numFmtId="0" fontId="8" fillId="6" borderId="27" xfId="0" applyFont="1" applyFill="1" applyBorder="1" applyAlignment="1">
      <alignment horizontal="center" vertical="center" wrapText="1"/>
    </xf>
    <xf numFmtId="0" fontId="8" fillId="6" borderId="30" xfId="0" applyFont="1" applyFill="1" applyBorder="1" applyAlignment="1">
      <alignment horizontal="center" vertical="center" wrapText="1"/>
    </xf>
    <xf numFmtId="0" fontId="18" fillId="12" borderId="38" xfId="0" applyFont="1" applyFill="1" applyBorder="1" applyAlignment="1">
      <alignment horizontal="left" vertical="center"/>
    </xf>
    <xf numFmtId="0" fontId="18" fillId="12" borderId="39" xfId="0" applyFont="1" applyFill="1" applyBorder="1" applyAlignment="1">
      <alignment horizontal="left" vertical="center"/>
    </xf>
    <xf numFmtId="0" fontId="18" fillId="12" borderId="40" xfId="0" applyFont="1" applyFill="1" applyBorder="1" applyAlignment="1">
      <alignment horizontal="left" vertical="center"/>
    </xf>
    <xf numFmtId="0" fontId="8" fillId="7" borderId="27" xfId="0" applyFont="1" applyFill="1" applyBorder="1" applyAlignment="1">
      <alignment horizontal="center" vertical="center" wrapText="1"/>
    </xf>
    <xf numFmtId="0" fontId="8" fillId="7" borderId="30" xfId="0" applyFont="1" applyFill="1" applyBorder="1" applyAlignment="1">
      <alignment horizontal="center" vertical="center" wrapText="1"/>
    </xf>
    <xf numFmtId="1" fontId="8" fillId="8" borderId="27" xfId="0" applyNumberFormat="1" applyFont="1" applyFill="1" applyBorder="1" applyAlignment="1">
      <alignment horizontal="center" vertical="center" wrapText="1"/>
    </xf>
    <xf numFmtId="1" fontId="8" fillId="8" borderId="30" xfId="0" applyNumberFormat="1" applyFont="1" applyFill="1" applyBorder="1" applyAlignment="1">
      <alignment horizontal="center" vertical="center" wrapText="1"/>
    </xf>
    <xf numFmtId="0" fontId="8" fillId="9" borderId="27" xfId="0" applyFont="1" applyFill="1" applyBorder="1" applyAlignment="1">
      <alignment horizontal="center" vertical="center" wrapText="1"/>
    </xf>
    <xf numFmtId="0" fontId="8" fillId="9" borderId="30" xfId="0" applyFont="1" applyFill="1" applyBorder="1" applyAlignment="1">
      <alignment horizontal="center" vertical="center" wrapText="1"/>
    </xf>
    <xf numFmtId="0" fontId="27" fillId="21" borderId="33" xfId="0" applyFont="1" applyFill="1" applyBorder="1" applyAlignment="1">
      <alignment horizontal="center" vertical="center" wrapText="1"/>
    </xf>
    <xf numFmtId="0" fontId="27" fillId="20" borderId="33" xfId="0" applyFont="1" applyFill="1" applyBorder="1" applyAlignment="1">
      <alignment horizontal="center" vertical="center" wrapText="1"/>
    </xf>
    <xf numFmtId="0" fontId="10" fillId="16" borderId="33" xfId="0" applyFont="1" applyFill="1" applyBorder="1" applyAlignment="1">
      <alignment horizontal="center" vertical="center" wrapText="1"/>
    </xf>
    <xf numFmtId="0" fontId="24" fillId="18" borderId="0" xfId="0" applyFont="1" applyFill="1" applyAlignment="1">
      <alignment horizontal="center" vertical="center"/>
    </xf>
    <xf numFmtId="0" fontId="25" fillId="18" borderId="0" xfId="0" applyFont="1" applyFill="1" applyAlignment="1">
      <alignment horizontal="center" vertical="center"/>
    </xf>
    <xf numFmtId="0" fontId="25" fillId="18" borderId="34" xfId="0" applyFont="1" applyFill="1" applyBorder="1" applyAlignment="1">
      <alignment horizontal="center" vertical="center"/>
    </xf>
    <xf numFmtId="0" fontId="23" fillId="23" borderId="64" xfId="0" applyFont="1" applyFill="1" applyBorder="1" applyAlignment="1">
      <alignment horizontal="center" vertical="center"/>
    </xf>
    <xf numFmtId="0" fontId="23" fillId="23" borderId="65" xfId="0" applyFont="1" applyFill="1" applyBorder="1" applyAlignment="1">
      <alignment horizontal="center" vertical="center"/>
    </xf>
    <xf numFmtId="0" fontId="5" fillId="5" borderId="25" xfId="0" applyFont="1" applyFill="1" applyBorder="1" applyAlignment="1">
      <alignment horizontal="center" vertical="center"/>
    </xf>
    <xf numFmtId="0" fontId="5" fillId="5" borderId="26" xfId="0" applyFont="1" applyFill="1" applyBorder="1" applyAlignment="1">
      <alignment horizontal="center" vertical="center"/>
    </xf>
    <xf numFmtId="0" fontId="0" fillId="0" borderId="1" xfId="0" applyBorder="1" applyAlignment="1">
      <alignment horizontal="center" vertical="center" wrapText="1"/>
    </xf>
    <xf numFmtId="0" fontId="17" fillId="19" borderId="0" xfId="0" applyFont="1" applyFill="1" applyAlignment="1">
      <alignment horizontal="center" vertical="center"/>
    </xf>
    <xf numFmtId="0" fontId="5" fillId="0" borderId="16" xfId="0" applyFont="1" applyBorder="1" applyAlignment="1">
      <alignment horizontal="center" vertical="center"/>
    </xf>
    <xf numFmtId="0" fontId="5" fillId="0" borderId="5" xfId="0" applyFont="1" applyBorder="1" applyAlignment="1">
      <alignment horizontal="center" vertical="center"/>
    </xf>
    <xf numFmtId="0" fontId="16" fillId="0" borderId="59" xfId="0" applyFont="1" applyBorder="1" applyAlignment="1">
      <alignment horizontal="center" vertical="center"/>
    </xf>
    <xf numFmtId="0" fontId="16" fillId="0" borderId="60" xfId="0" applyFont="1" applyBorder="1" applyAlignment="1">
      <alignment horizontal="center" vertical="center"/>
    </xf>
    <xf numFmtId="0" fontId="16" fillId="0" borderId="23" xfId="0" applyFont="1" applyBorder="1" applyAlignment="1">
      <alignment horizontal="center" vertical="center"/>
    </xf>
    <xf numFmtId="0" fontId="16" fillId="0" borderId="15" xfId="0" applyFont="1" applyBorder="1" applyAlignment="1">
      <alignment horizontal="center" vertical="center"/>
    </xf>
    <xf numFmtId="0" fontId="18" fillId="0" borderId="16" xfId="0" applyFont="1" applyBorder="1" applyAlignment="1">
      <alignment horizontal="center"/>
    </xf>
    <xf numFmtId="0" fontId="13" fillId="0" borderId="0" xfId="0" applyFont="1" applyAlignment="1">
      <alignment horizontal="center"/>
    </xf>
    <xf numFmtId="0" fontId="9" fillId="19" borderId="47" xfId="0" applyFont="1" applyFill="1" applyBorder="1" applyAlignment="1">
      <alignment horizontal="center" vertical="center" wrapText="1"/>
    </xf>
    <xf numFmtId="0" fontId="9" fillId="19" borderId="48" xfId="0" applyFont="1" applyFill="1" applyBorder="1" applyAlignment="1">
      <alignment horizontal="center" vertical="center" wrapText="1"/>
    </xf>
    <xf numFmtId="0" fontId="9" fillId="19" borderId="49" xfId="0" applyFont="1" applyFill="1" applyBorder="1" applyAlignment="1">
      <alignment horizontal="center" vertical="center" wrapText="1"/>
    </xf>
    <xf numFmtId="0" fontId="2" fillId="19" borderId="0" xfId="0" applyFont="1" applyFill="1" applyAlignment="1">
      <alignment horizontal="center" vertical="center"/>
    </xf>
    <xf numFmtId="0" fontId="6" fillId="0" borderId="16" xfId="0" applyFont="1" applyBorder="1" applyAlignment="1">
      <alignment horizontal="left" vertical="center" wrapText="1"/>
    </xf>
    <xf numFmtId="0" fontId="6" fillId="0" borderId="5" xfId="0" applyFont="1" applyBorder="1" applyAlignment="1">
      <alignment horizontal="left" vertical="center" wrapText="1"/>
    </xf>
    <xf numFmtId="0" fontId="0" fillId="0" borderId="4"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27" xfId="0" applyBorder="1" applyAlignment="1">
      <alignment horizontal="center" vertical="center"/>
    </xf>
    <xf numFmtId="0" fontId="10" fillId="6" borderId="69" xfId="0" applyFont="1" applyFill="1" applyBorder="1" applyAlignment="1">
      <alignment horizontal="center" vertical="center" wrapText="1"/>
    </xf>
    <xf numFmtId="0" fontId="10" fillId="6" borderId="11" xfId="0" applyFont="1" applyFill="1" applyBorder="1" applyAlignment="1">
      <alignment horizontal="center" vertical="center" wrapText="1"/>
    </xf>
    <xf numFmtId="0" fontId="10" fillId="13" borderId="69" xfId="0" applyFont="1" applyFill="1" applyBorder="1" applyAlignment="1">
      <alignment horizontal="center" vertical="center" wrapText="1"/>
    </xf>
    <xf numFmtId="0" fontId="8" fillId="13" borderId="11" xfId="0" applyFont="1" applyFill="1" applyBorder="1" applyAlignment="1">
      <alignment horizontal="center" vertical="center" wrapText="1"/>
    </xf>
    <xf numFmtId="0" fontId="10" fillId="9" borderId="69" xfId="0" applyFont="1" applyFill="1" applyBorder="1" applyAlignment="1">
      <alignment horizontal="center" vertical="center" wrapText="1"/>
    </xf>
    <xf numFmtId="0" fontId="10" fillId="9" borderId="11" xfId="0" applyFont="1" applyFill="1" applyBorder="1" applyAlignment="1">
      <alignment horizontal="center" vertical="center" wrapText="1"/>
    </xf>
    <xf numFmtId="0" fontId="5" fillId="0" borderId="16" xfId="0" applyFont="1" applyBorder="1" applyAlignment="1">
      <alignment horizontal="left" vertical="center"/>
    </xf>
    <xf numFmtId="0" fontId="5" fillId="0" borderId="5" xfId="0" applyFont="1" applyBorder="1" applyAlignment="1">
      <alignment horizontal="left" vertical="center"/>
    </xf>
    <xf numFmtId="0" fontId="33" fillId="0" borderId="1" xfId="0" applyFont="1" applyBorder="1" applyAlignment="1">
      <alignment horizontal="center" vertical="center" wrapText="1"/>
    </xf>
    <xf numFmtId="0" fontId="33" fillId="0" borderId="4" xfId="0" applyFont="1" applyBorder="1" applyAlignment="1">
      <alignment horizontal="center" vertical="center" wrapText="1"/>
    </xf>
    <xf numFmtId="0" fontId="33" fillId="0" borderId="74" xfId="0" applyFont="1" applyBorder="1" applyAlignment="1">
      <alignment horizontal="center" vertical="center" wrapText="1"/>
    </xf>
    <xf numFmtId="0" fontId="33" fillId="0" borderId="83" xfId="0" applyFont="1" applyBorder="1" applyAlignment="1">
      <alignment horizontal="center" vertical="center" wrapText="1"/>
    </xf>
    <xf numFmtId="0" fontId="33" fillId="4" borderId="1" xfId="0" applyFont="1" applyFill="1" applyBorder="1" applyAlignment="1">
      <alignment horizontal="center" vertical="center" wrapText="1"/>
    </xf>
    <xf numFmtId="0" fontId="33" fillId="0" borderId="1" xfId="3" applyFont="1" applyBorder="1" applyAlignment="1">
      <alignment horizontal="center" vertical="center" wrapText="1"/>
    </xf>
    <xf numFmtId="0" fontId="33" fillId="0" borderId="1" xfId="3" applyFont="1" applyBorder="1" applyAlignment="1">
      <alignment horizontal="center" vertical="center" wrapText="1"/>
    </xf>
    <xf numFmtId="0" fontId="33" fillId="0" borderId="72" xfId="3" applyFont="1" applyBorder="1" applyAlignment="1">
      <alignment horizontal="center" vertical="center" wrapText="1"/>
    </xf>
    <xf numFmtId="0" fontId="33" fillId="0" borderId="1" xfId="0" applyFont="1" applyFill="1" applyBorder="1" applyAlignment="1">
      <alignment horizontal="center" vertical="center" wrapText="1"/>
    </xf>
    <xf numFmtId="0" fontId="0" fillId="0" borderId="1" xfId="0" applyFill="1" applyBorder="1" applyAlignment="1">
      <alignment vertical="center"/>
    </xf>
  </cellXfs>
  <cellStyles count="5">
    <cellStyle name="Estilo 1" xfId="4" xr:uid="{00000000-0005-0000-0000-000000000000}"/>
    <cellStyle name="Normal" xfId="0" builtinId="0"/>
    <cellStyle name="Normal 2" xfId="2" xr:uid="{00000000-0005-0000-0000-000002000000}"/>
    <cellStyle name="Normal 3" xfId="3" xr:uid="{00000000-0005-0000-0000-000003000000}"/>
    <cellStyle name="Porcentagem" xfId="1" builtinId="5"/>
  </cellStyles>
  <dxfs count="56">
    <dxf>
      <font>
        <color theme="0"/>
      </font>
    </dxf>
    <dxf>
      <font>
        <color theme="0"/>
      </font>
      <fill>
        <patternFill patternType="solid">
          <fgColor rgb="FFB15407"/>
          <bgColor rgb="FFB15407"/>
        </patternFill>
      </fill>
    </dxf>
    <dxf>
      <font>
        <color rgb="FF0070C0"/>
      </font>
      <fill>
        <patternFill>
          <bgColor rgb="FF0070C0"/>
        </patternFill>
      </fill>
    </dxf>
    <dxf>
      <font>
        <color rgb="FF7030A0"/>
      </font>
      <fill>
        <patternFill>
          <bgColor rgb="FF7030A0"/>
        </patternFill>
      </fill>
    </dxf>
    <dxf>
      <font>
        <color rgb="FFFF0000"/>
      </font>
      <fill>
        <patternFill>
          <bgColor rgb="FFFF0000"/>
        </patternFill>
      </fill>
    </dxf>
    <dxf>
      <font>
        <color theme="0"/>
      </font>
    </dxf>
    <dxf>
      <font>
        <color theme="0"/>
      </font>
      <fill>
        <patternFill patternType="solid">
          <fgColor rgb="FFB15407"/>
          <bgColor rgb="FFB15407"/>
        </patternFill>
      </fill>
    </dxf>
    <dxf>
      <font>
        <color rgb="FFB15407"/>
      </font>
      <fill>
        <patternFill patternType="solid">
          <fgColor rgb="FFB15407"/>
          <bgColor rgb="FFB15407"/>
        </patternFill>
      </fill>
    </dxf>
    <dxf>
      <font>
        <color theme="0"/>
      </font>
      <fill>
        <patternFill>
          <bgColor theme="9" tint="-0.499984740745262"/>
        </patternFill>
      </fill>
    </dxf>
    <dxf>
      <font>
        <color theme="0"/>
      </font>
      <fill>
        <patternFill>
          <bgColor theme="9" tint="-0.499984740745262"/>
        </patternFill>
      </fill>
    </dxf>
    <dxf>
      <font>
        <color rgb="FF0070C0"/>
      </font>
      <fill>
        <patternFill>
          <bgColor rgb="FF0070C0"/>
        </patternFill>
      </fill>
    </dxf>
    <dxf>
      <font>
        <color rgb="FF92D050"/>
      </font>
      <fill>
        <patternFill patternType="solid">
          <fgColor rgb="FF92D050"/>
          <bgColor rgb="FF92D050"/>
        </patternFill>
      </fill>
    </dxf>
    <dxf>
      <font>
        <color rgb="FFFFC000"/>
      </font>
      <fill>
        <patternFill>
          <bgColor rgb="FFFFC000"/>
        </patternFill>
      </fill>
    </dxf>
    <dxf>
      <font>
        <color rgb="FFFF0000"/>
      </font>
      <fill>
        <patternFill>
          <bgColor rgb="FFFF0000"/>
        </patternFill>
      </fill>
    </dxf>
    <dxf>
      <font>
        <color theme="0" tint="-0.34998626667073579"/>
      </font>
      <fill>
        <patternFill>
          <bgColor theme="0" tint="-0.34998626667073579"/>
        </patternFill>
      </fill>
    </dxf>
    <dxf>
      <font>
        <color theme="0"/>
      </font>
    </dxf>
    <dxf>
      <font>
        <color theme="0"/>
      </font>
      <fill>
        <patternFill patternType="solid">
          <fgColor rgb="FFB15407"/>
          <bgColor rgb="FFB15407"/>
        </patternFill>
      </fill>
    </dxf>
    <dxf>
      <font>
        <color rgb="FF0070C0"/>
      </font>
      <fill>
        <patternFill>
          <bgColor rgb="FF0070C0"/>
        </patternFill>
      </fill>
    </dxf>
    <dxf>
      <font>
        <color rgb="FF0070C0"/>
      </font>
      <fill>
        <patternFill>
          <bgColor rgb="FF0070C0"/>
        </patternFill>
      </fill>
    </dxf>
    <dxf>
      <font>
        <color rgb="FFFFC000"/>
      </font>
      <fill>
        <patternFill>
          <bgColor rgb="FFFFC000"/>
        </patternFill>
      </fill>
    </dxf>
    <dxf>
      <font>
        <color rgb="FFFFC000"/>
      </font>
      <fill>
        <patternFill>
          <bgColor rgb="FFFFC000"/>
        </patternFill>
      </fill>
    </dxf>
    <dxf>
      <font>
        <color rgb="FFFF0000"/>
      </font>
      <fill>
        <patternFill>
          <bgColor rgb="FFFF0000"/>
        </patternFill>
      </fill>
    </dxf>
    <dxf>
      <font>
        <color rgb="FFFF0000"/>
      </font>
      <fill>
        <patternFill>
          <bgColor rgb="FFFF0000"/>
        </patternFill>
      </fill>
    </dxf>
    <dxf>
      <font>
        <color theme="0" tint="-0.34998626667073579"/>
      </font>
      <fill>
        <patternFill>
          <bgColor theme="0" tint="-0.34998626667073579"/>
        </patternFill>
      </fill>
    </dxf>
    <dxf>
      <font>
        <color theme="0"/>
      </font>
      <fill>
        <patternFill>
          <bgColor theme="9" tint="-0.499984740745262"/>
        </patternFill>
      </fill>
    </dxf>
    <dxf>
      <font>
        <color theme="0"/>
      </font>
      <fill>
        <patternFill>
          <bgColor theme="9" tint="-0.499984740745262"/>
        </patternFill>
      </fill>
    </dxf>
    <dxf>
      <font>
        <color rgb="FF0070C0"/>
      </font>
      <fill>
        <patternFill>
          <bgColor rgb="FF0070C0"/>
        </patternFill>
      </fill>
    </dxf>
    <dxf>
      <font>
        <color rgb="FF92D050"/>
      </font>
      <fill>
        <patternFill patternType="solid">
          <fgColor rgb="FF92D050"/>
          <bgColor rgb="FF92D050"/>
        </patternFill>
      </fill>
    </dxf>
    <dxf>
      <font>
        <color rgb="FFFFC000"/>
      </font>
      <fill>
        <patternFill>
          <bgColor rgb="FFFFC000"/>
        </patternFill>
      </fill>
    </dxf>
    <dxf>
      <font>
        <color rgb="FFFF0000"/>
      </font>
      <fill>
        <patternFill>
          <bgColor rgb="FFFF0000"/>
        </patternFill>
      </fill>
    </dxf>
    <dxf>
      <font>
        <color theme="0" tint="-0.34998626667073579"/>
      </font>
      <fill>
        <patternFill>
          <bgColor theme="0" tint="-0.34998626667073579"/>
        </patternFill>
      </fill>
    </dxf>
    <dxf>
      <font>
        <color theme="0"/>
      </font>
    </dxf>
    <dxf>
      <font>
        <color theme="0"/>
      </font>
      <fill>
        <patternFill patternType="solid">
          <fgColor rgb="FFB15407"/>
          <bgColor rgb="FFB15407"/>
        </patternFill>
      </fill>
    </dxf>
    <dxf>
      <font>
        <color theme="0"/>
      </font>
      <fill>
        <patternFill>
          <bgColor theme="9" tint="-0.499984740745262"/>
        </patternFill>
      </fill>
    </dxf>
    <dxf>
      <font>
        <color theme="0"/>
      </font>
      <fill>
        <patternFill>
          <bgColor theme="9" tint="-0.499984740745262"/>
        </patternFill>
      </fill>
    </dxf>
    <dxf>
      <font>
        <color rgb="FF0070C0"/>
      </font>
      <fill>
        <patternFill>
          <bgColor rgb="FF0070C0"/>
        </patternFill>
      </fill>
    </dxf>
    <dxf>
      <font>
        <color rgb="FF92D050"/>
      </font>
      <fill>
        <patternFill patternType="solid">
          <fgColor rgb="FF92D050"/>
          <bgColor rgb="FF92D050"/>
        </patternFill>
      </fill>
    </dxf>
    <dxf>
      <font>
        <color rgb="FFFFC000"/>
      </font>
      <fill>
        <patternFill>
          <bgColor rgb="FFFFC000"/>
        </patternFill>
      </fill>
    </dxf>
    <dxf>
      <font>
        <color rgb="FFFF0000"/>
      </font>
      <fill>
        <patternFill>
          <bgColor rgb="FFFF0000"/>
        </patternFill>
      </fill>
    </dxf>
    <dxf>
      <font>
        <color theme="0" tint="-0.34998626667073579"/>
      </font>
      <fill>
        <patternFill>
          <bgColor theme="0" tint="-0.34998626667073579"/>
        </patternFill>
      </fill>
    </dxf>
    <dxf>
      <font>
        <color theme="0"/>
      </font>
    </dxf>
    <dxf>
      <font>
        <color theme="0"/>
      </font>
      <fill>
        <patternFill patternType="solid">
          <fgColor rgb="FFB15407"/>
          <bgColor rgb="FFB15407"/>
        </patternFill>
      </fill>
    </dxf>
    <dxf>
      <font>
        <color theme="0"/>
      </font>
      <fill>
        <patternFill>
          <bgColor theme="9" tint="-0.499984740745262"/>
        </patternFill>
      </fill>
    </dxf>
    <dxf>
      <font>
        <color theme="0"/>
      </font>
      <fill>
        <patternFill>
          <bgColor theme="9" tint="-0.499984740745262"/>
        </patternFill>
      </fill>
    </dxf>
    <dxf>
      <font>
        <color rgb="FF0070C0"/>
      </font>
      <fill>
        <patternFill>
          <bgColor rgb="FF0070C0"/>
        </patternFill>
      </fill>
    </dxf>
    <dxf>
      <font>
        <color rgb="FF92D050"/>
      </font>
      <fill>
        <patternFill patternType="solid">
          <fgColor rgb="FF92D050"/>
          <bgColor rgb="FF92D050"/>
        </patternFill>
      </fill>
    </dxf>
    <dxf>
      <font>
        <color rgb="FFFFC000"/>
      </font>
      <fill>
        <patternFill>
          <bgColor rgb="FFFFC000"/>
        </patternFill>
      </fill>
    </dxf>
    <dxf>
      <font>
        <color rgb="FFFF0000"/>
      </font>
      <fill>
        <patternFill>
          <bgColor rgb="FFFF0000"/>
        </patternFill>
      </fill>
    </dxf>
    <dxf>
      <font>
        <color theme="0" tint="-0.34998626667073579"/>
      </font>
      <fill>
        <patternFill>
          <bgColor theme="0" tint="-0.34998626667073579"/>
        </patternFill>
      </fill>
    </dxf>
    <dxf>
      <fill>
        <patternFill patternType="solid">
          <fgColor rgb="FFC6E0B4"/>
          <bgColor rgb="FFC6E0B4"/>
        </patternFill>
      </fill>
    </dxf>
    <dxf>
      <fill>
        <patternFill patternType="solid">
          <fgColor rgb="FFC6E0B4"/>
          <bgColor rgb="FFC6E0B4"/>
        </patternFill>
      </fill>
    </dxf>
    <dxf>
      <font>
        <b/>
        <color rgb="FFFFFFFF"/>
      </font>
      <fill>
        <patternFill patternType="solid">
          <fgColor rgb="FF70AD47"/>
          <bgColor rgb="FF70AD47"/>
        </patternFill>
      </fill>
    </dxf>
    <dxf>
      <font>
        <b/>
        <color rgb="FFFFFFFF"/>
      </font>
      <fill>
        <patternFill patternType="solid">
          <fgColor rgb="FF70AD47"/>
          <bgColor rgb="FF70AD47"/>
        </patternFill>
      </fill>
    </dxf>
    <dxf>
      <font>
        <b/>
        <color rgb="FFFFFFFF"/>
      </font>
      <fill>
        <patternFill patternType="solid">
          <fgColor rgb="FF70AD47"/>
          <bgColor rgb="FF70AD47"/>
        </patternFill>
      </fill>
      <border>
        <top style="thick">
          <color rgb="FFFFFFFF"/>
        </top>
      </border>
    </dxf>
    <dxf>
      <font>
        <b/>
        <color rgb="FFFFFFFF"/>
      </font>
      <fill>
        <patternFill patternType="solid">
          <fgColor rgb="FF70AD47"/>
          <bgColor rgb="FF70AD47"/>
        </patternFill>
      </fill>
      <border>
        <bottom style="thick">
          <color rgb="FFFFFFFF"/>
        </bottom>
      </border>
    </dxf>
    <dxf>
      <font>
        <color rgb="FF000000"/>
      </font>
      <fill>
        <patternFill patternType="solid">
          <fgColor rgb="FFE2EFDA"/>
          <bgColor rgb="FFE2EFDA"/>
        </patternFill>
      </fill>
      <border>
        <vertical style="thin">
          <color rgb="FFFFFFFF"/>
        </vertical>
        <horizontal style="thin">
          <color rgb="FFFFFFFF"/>
        </horizontal>
      </border>
    </dxf>
  </dxfs>
  <tableStyles count="1" defaultTableStyle="TableStyleMedium2" defaultPivotStyle="PivotStyleLight16">
    <tableStyle name="TableStyleMedium14 2" pivot="0" count="7" xr9:uid="{00000000-0011-0000-FFFF-FFFF00000000}">
      <tableStyleElement type="wholeTable" dxfId="55"/>
      <tableStyleElement type="headerRow" dxfId="54"/>
      <tableStyleElement type="totalRow" dxfId="53"/>
      <tableStyleElement type="firstColumn" dxfId="52"/>
      <tableStyleElement type="lastColumn" dxfId="51"/>
      <tableStyleElement type="firstRowStripe" dxfId="50"/>
      <tableStyleElement type="firstColumnStripe" dxfId="49"/>
    </tableStyle>
  </tableStyles>
  <colors>
    <mruColors>
      <color rgb="FFB15407"/>
      <color rgb="FF003366"/>
      <color rgb="FF005AB4"/>
      <color rgb="FFFF99CC"/>
      <color rgb="FF006600"/>
      <color rgb="FF0099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- 1'!$C$32:$C$36</c:f>
              <c:strCache>
                <c:ptCount val="5"/>
                <c:pt idx="0">
                  <c:v>OBJETIVO 1</c:v>
                </c:pt>
                <c:pt idx="1">
                  <c:v>OBJETIVO 2</c:v>
                </c:pt>
                <c:pt idx="2">
                  <c:v>OBJETIVO 3</c:v>
                </c:pt>
                <c:pt idx="3">
                  <c:v>OBJETIVO 4</c:v>
                </c:pt>
                <c:pt idx="4">
                  <c:v>OBJETIVO 5</c:v>
                </c:pt>
              </c:strCache>
            </c:strRef>
          </c:cat>
          <c:val>
            <c:numRef>
              <c:f>'Painel de Gestão - 1'!$E$32:$E$36</c:f>
              <c:numCache>
                <c:formatCode>General</c:formatCode>
                <c:ptCount val="5"/>
                <c:pt idx="0">
                  <c:v>1</c:v>
                </c:pt>
                <c:pt idx="1">
                  <c:v>3</c:v>
                </c:pt>
                <c:pt idx="2">
                  <c:v>1</c:v>
                </c:pt>
                <c:pt idx="3">
                  <c:v>1</c:v>
                </c:pt>
                <c:pt idx="4">
                  <c:v>1</c:v>
                </c:pt>
              </c:numCache>
            </c:numRef>
          </c:val>
          <c:extLst>
            <c:ext xmlns:c16="http://schemas.microsoft.com/office/drawing/2014/chart" uri="{C3380CC4-5D6E-409C-BE32-E72D297353CC}">
              <c16:uniqueId val="{00000000-9FFB-45F9-AB43-E482C8921681}"/>
            </c:ext>
          </c:extLst>
        </c:ser>
        <c:ser>
          <c:idx val="1"/>
          <c:order val="1"/>
          <c:spPr>
            <a:solidFill>
              <a:schemeClr val="bg1">
                <a:lumMod val="65000"/>
              </a:schemeClr>
            </a:solidFill>
          </c:spPr>
          <c:invertIfNegative val="0"/>
          <c:cat>
            <c:strRef>
              <c:f>'Painel de Gestão - 1'!$C$32:$C$36</c:f>
              <c:strCache>
                <c:ptCount val="5"/>
                <c:pt idx="0">
                  <c:v>OBJETIVO 1</c:v>
                </c:pt>
                <c:pt idx="1">
                  <c:v>OBJETIVO 2</c:v>
                </c:pt>
                <c:pt idx="2">
                  <c:v>OBJETIVO 3</c:v>
                </c:pt>
                <c:pt idx="3">
                  <c:v>OBJETIVO 4</c:v>
                </c:pt>
                <c:pt idx="4">
                  <c:v>OBJETIVO 5</c:v>
                </c:pt>
              </c:strCache>
            </c:strRef>
          </c:cat>
          <c:val>
            <c:numRef>
              <c:f>'Painel de Gestão - 1'!$F$32:$F$36</c:f>
              <c:numCache>
                <c:formatCode>General</c:formatCode>
                <c:ptCount val="5"/>
                <c:pt idx="0">
                  <c:v>0</c:v>
                </c:pt>
                <c:pt idx="1">
                  <c:v>0</c:v>
                </c:pt>
                <c:pt idx="2">
                  <c:v>0</c:v>
                </c:pt>
                <c:pt idx="3">
                  <c:v>1</c:v>
                </c:pt>
                <c:pt idx="4">
                  <c:v>1</c:v>
                </c:pt>
              </c:numCache>
            </c:numRef>
          </c:val>
          <c:extLst>
            <c:ext xmlns:c16="http://schemas.microsoft.com/office/drawing/2014/chart" uri="{C3380CC4-5D6E-409C-BE32-E72D297353CC}">
              <c16:uniqueId val="{00000001-9FFB-45F9-AB43-E482C8921681}"/>
            </c:ext>
          </c:extLst>
        </c:ser>
        <c:ser>
          <c:idx val="2"/>
          <c:order val="2"/>
          <c:spPr>
            <a:solidFill>
              <a:srgbClr val="FF0000"/>
            </a:solidFill>
          </c:spPr>
          <c:invertIfNegative val="0"/>
          <c:cat>
            <c:strRef>
              <c:f>'Painel de Gestão - 1'!$C$32:$C$36</c:f>
              <c:strCache>
                <c:ptCount val="5"/>
                <c:pt idx="0">
                  <c:v>OBJETIVO 1</c:v>
                </c:pt>
                <c:pt idx="1">
                  <c:v>OBJETIVO 2</c:v>
                </c:pt>
                <c:pt idx="2">
                  <c:v>OBJETIVO 3</c:v>
                </c:pt>
                <c:pt idx="3">
                  <c:v>OBJETIVO 4</c:v>
                </c:pt>
                <c:pt idx="4">
                  <c:v>OBJETIVO 5</c:v>
                </c:pt>
              </c:strCache>
            </c:strRef>
          </c:cat>
          <c:val>
            <c:numRef>
              <c:f>'Painel de Gestão - 1'!$G$32:$G$36</c:f>
              <c:numCache>
                <c:formatCode>General</c:formatCode>
                <c:ptCount val="5"/>
                <c:pt idx="0">
                  <c:v>4</c:v>
                </c:pt>
                <c:pt idx="1">
                  <c:v>8</c:v>
                </c:pt>
                <c:pt idx="2">
                  <c:v>4</c:v>
                </c:pt>
                <c:pt idx="3">
                  <c:v>1</c:v>
                </c:pt>
                <c:pt idx="4">
                  <c:v>1</c:v>
                </c:pt>
              </c:numCache>
            </c:numRef>
          </c:val>
          <c:extLst>
            <c:ext xmlns:c16="http://schemas.microsoft.com/office/drawing/2014/chart" uri="{C3380CC4-5D6E-409C-BE32-E72D297353CC}">
              <c16:uniqueId val="{00000002-9FFB-45F9-AB43-E482C8921681}"/>
            </c:ext>
          </c:extLst>
        </c:ser>
        <c:ser>
          <c:idx val="3"/>
          <c:order val="3"/>
          <c:spPr>
            <a:solidFill>
              <a:srgbClr val="FFC000"/>
            </a:solidFill>
          </c:spPr>
          <c:invertIfNegative val="0"/>
          <c:cat>
            <c:strRef>
              <c:f>'Painel de Gestão - 1'!$C$32:$C$36</c:f>
              <c:strCache>
                <c:ptCount val="5"/>
                <c:pt idx="0">
                  <c:v>OBJETIVO 1</c:v>
                </c:pt>
                <c:pt idx="1">
                  <c:v>OBJETIVO 2</c:v>
                </c:pt>
                <c:pt idx="2">
                  <c:v>OBJETIVO 3</c:v>
                </c:pt>
                <c:pt idx="3">
                  <c:v>OBJETIVO 4</c:v>
                </c:pt>
                <c:pt idx="4">
                  <c:v>OBJETIVO 5</c:v>
                </c:pt>
              </c:strCache>
            </c:strRef>
          </c:cat>
          <c:val>
            <c:numRef>
              <c:f>'Painel de Gestão - 1'!$H$32:$H$36</c:f>
              <c:numCache>
                <c:formatCode>General</c:formatCode>
                <c:ptCount val="5"/>
                <c:pt idx="0">
                  <c:v>1</c:v>
                </c:pt>
                <c:pt idx="1">
                  <c:v>2</c:v>
                </c:pt>
                <c:pt idx="2">
                  <c:v>0</c:v>
                </c:pt>
                <c:pt idx="3">
                  <c:v>1</c:v>
                </c:pt>
                <c:pt idx="4">
                  <c:v>1</c:v>
                </c:pt>
              </c:numCache>
            </c:numRef>
          </c:val>
          <c:extLst>
            <c:ext xmlns:c16="http://schemas.microsoft.com/office/drawing/2014/chart" uri="{C3380CC4-5D6E-409C-BE32-E72D297353CC}">
              <c16:uniqueId val="{00000003-9FFB-45F9-AB43-E482C8921681}"/>
            </c:ext>
          </c:extLst>
        </c:ser>
        <c:ser>
          <c:idx val="4"/>
          <c:order val="4"/>
          <c:spPr>
            <a:solidFill>
              <a:srgbClr val="92D050"/>
            </a:solidFill>
          </c:spPr>
          <c:invertIfNegative val="0"/>
          <c:cat>
            <c:strRef>
              <c:f>'Painel de Gestão - 1'!$C$32:$C$36</c:f>
              <c:strCache>
                <c:ptCount val="5"/>
                <c:pt idx="0">
                  <c:v>OBJETIVO 1</c:v>
                </c:pt>
                <c:pt idx="1">
                  <c:v>OBJETIVO 2</c:v>
                </c:pt>
                <c:pt idx="2">
                  <c:v>OBJETIVO 3</c:v>
                </c:pt>
                <c:pt idx="3">
                  <c:v>OBJETIVO 4</c:v>
                </c:pt>
                <c:pt idx="4">
                  <c:v>OBJETIVO 5</c:v>
                </c:pt>
              </c:strCache>
            </c:strRef>
          </c:cat>
          <c:val>
            <c:numRef>
              <c:f>'Painel de Gestão - 1'!$I$32:$I$36</c:f>
              <c:numCache>
                <c:formatCode>General</c:formatCode>
                <c:ptCount val="5"/>
                <c:pt idx="0">
                  <c:v>9</c:v>
                </c:pt>
                <c:pt idx="1">
                  <c:v>5</c:v>
                </c:pt>
                <c:pt idx="2">
                  <c:v>1</c:v>
                </c:pt>
                <c:pt idx="3">
                  <c:v>1</c:v>
                </c:pt>
                <c:pt idx="4">
                  <c:v>1</c:v>
                </c:pt>
              </c:numCache>
            </c:numRef>
          </c:val>
          <c:extLst>
            <c:ext xmlns:c16="http://schemas.microsoft.com/office/drawing/2014/chart" uri="{C3380CC4-5D6E-409C-BE32-E72D297353CC}">
              <c16:uniqueId val="{00000004-9FFB-45F9-AB43-E482C8921681}"/>
            </c:ext>
          </c:extLst>
        </c:ser>
        <c:ser>
          <c:idx val="5"/>
          <c:order val="5"/>
          <c:spPr>
            <a:solidFill>
              <a:srgbClr val="0070C0"/>
            </a:solidFill>
          </c:spPr>
          <c:invertIfNegative val="0"/>
          <c:cat>
            <c:strRef>
              <c:f>'Painel de Gestão - 1'!$C$32:$C$36</c:f>
              <c:strCache>
                <c:ptCount val="5"/>
                <c:pt idx="0">
                  <c:v>OBJETIVO 1</c:v>
                </c:pt>
                <c:pt idx="1">
                  <c:v>OBJETIVO 2</c:v>
                </c:pt>
                <c:pt idx="2">
                  <c:v>OBJETIVO 3</c:v>
                </c:pt>
                <c:pt idx="3">
                  <c:v>OBJETIVO 4</c:v>
                </c:pt>
                <c:pt idx="4">
                  <c:v>OBJETIVO 5</c:v>
                </c:pt>
              </c:strCache>
            </c:strRef>
          </c:cat>
          <c:val>
            <c:numRef>
              <c:f>'Painel de Gestão - 1'!$J$32:$J$36</c:f>
              <c:numCache>
                <c:formatCode>General</c:formatCode>
                <c:ptCount val="5"/>
                <c:pt idx="0">
                  <c:v>1</c:v>
                </c:pt>
                <c:pt idx="1">
                  <c:v>0</c:v>
                </c:pt>
                <c:pt idx="2">
                  <c:v>0</c:v>
                </c:pt>
                <c:pt idx="3">
                  <c:v>1</c:v>
                </c:pt>
                <c:pt idx="4">
                  <c:v>1</c:v>
                </c:pt>
              </c:numCache>
            </c:numRef>
          </c:val>
          <c:extLst>
            <c:ext xmlns:c16="http://schemas.microsoft.com/office/drawing/2014/chart" uri="{C3380CC4-5D6E-409C-BE32-E72D297353CC}">
              <c16:uniqueId val="{00000005-9FFB-45F9-AB43-E482C8921681}"/>
            </c:ext>
          </c:extLst>
        </c:ser>
        <c:dLbls>
          <c:showLegendKey val="0"/>
          <c:showVal val="0"/>
          <c:showCatName val="0"/>
          <c:showSerName val="0"/>
          <c:showPercent val="0"/>
          <c:showBubbleSize val="0"/>
        </c:dLbls>
        <c:gapWidth val="150"/>
        <c:overlap val="100"/>
        <c:axId val="-305881328"/>
        <c:axId val="-305880784"/>
      </c:barChart>
      <c:catAx>
        <c:axId val="-305881328"/>
        <c:scaling>
          <c:orientation val="maxMin"/>
        </c:scaling>
        <c:delete val="0"/>
        <c:axPos val="l"/>
        <c:numFmt formatCode="ge\r\a\l" sourceLinked="0"/>
        <c:majorTickMark val="out"/>
        <c:minorTickMark val="none"/>
        <c:tickLblPos val="nextTo"/>
        <c:txPr>
          <a:bodyPr/>
          <a:lstStyle/>
          <a:p>
            <a:pPr>
              <a:defRPr sz="1100"/>
            </a:pPr>
            <a:endParaRPr lang="pt-BR"/>
          </a:p>
        </c:txPr>
        <c:crossAx val="-305880784"/>
        <c:crosses val="autoZero"/>
        <c:auto val="1"/>
        <c:lblAlgn val="ctr"/>
        <c:lblOffset val="100"/>
        <c:noMultiLvlLbl val="0"/>
      </c:catAx>
      <c:valAx>
        <c:axId val="-305880784"/>
        <c:scaling>
          <c:orientation val="minMax"/>
        </c:scaling>
        <c:delete val="0"/>
        <c:axPos val="t"/>
        <c:majorGridlines/>
        <c:numFmt formatCode="General" sourceLinked="1"/>
        <c:majorTickMark val="out"/>
        <c:minorTickMark val="none"/>
        <c:tickLblPos val="nextTo"/>
        <c:crossAx val="-305881328"/>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9FE0-4D9F-B8DC-8B9C8E37DCB1}"/>
              </c:ext>
            </c:extLst>
          </c:dPt>
          <c:dPt>
            <c:idx val="1"/>
            <c:bubble3D val="0"/>
            <c:spPr>
              <a:solidFill>
                <a:srgbClr val="FF0000"/>
              </a:solidFill>
            </c:spPr>
            <c:extLst>
              <c:ext xmlns:c16="http://schemas.microsoft.com/office/drawing/2014/chart" uri="{C3380CC4-5D6E-409C-BE32-E72D297353CC}">
                <c16:uniqueId val="{00000003-9FE0-4D9F-B8DC-8B9C8E37DCB1}"/>
              </c:ext>
            </c:extLst>
          </c:dPt>
          <c:dPt>
            <c:idx val="3"/>
            <c:bubble3D val="0"/>
            <c:spPr>
              <a:solidFill>
                <a:srgbClr val="92D050"/>
              </a:solidFill>
            </c:spPr>
            <c:extLst>
              <c:ext xmlns:c16="http://schemas.microsoft.com/office/drawing/2014/chart" uri="{C3380CC4-5D6E-409C-BE32-E72D297353CC}">
                <c16:uniqueId val="{00000005-9FE0-4D9F-B8DC-8B9C8E37DCB1}"/>
              </c:ext>
            </c:extLst>
          </c:dPt>
          <c:dPt>
            <c:idx val="4"/>
            <c:bubble3D val="0"/>
            <c:spPr>
              <a:solidFill>
                <a:srgbClr val="0070C0"/>
              </a:solidFill>
            </c:spPr>
            <c:extLst>
              <c:ext xmlns:c16="http://schemas.microsoft.com/office/drawing/2014/chart" uri="{C3380CC4-5D6E-409C-BE32-E72D297353CC}">
                <c16:uniqueId val="{00000007-9FE0-4D9F-B8DC-8B9C8E37DCB1}"/>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- 1'!$E$16:$E$20</c:f>
              <c:numCache>
                <c:formatCode>0%</c:formatCode>
                <c:ptCount val="5"/>
                <c:pt idx="0">
                  <c:v>0</c:v>
                </c:pt>
                <c:pt idx="1">
                  <c:v>0.45714285714285713</c:v>
                </c:pt>
                <c:pt idx="2">
                  <c:v>8.5714285714285715E-2</c:v>
                </c:pt>
                <c:pt idx="3">
                  <c:v>0.42857142857142855</c:v>
                </c:pt>
                <c:pt idx="4">
                  <c:v>2.8571428571428571E-2</c:v>
                </c:pt>
              </c:numCache>
            </c:numRef>
          </c:val>
          <c:extLst>
            <c:ext xmlns:c16="http://schemas.microsoft.com/office/drawing/2014/chart" uri="{C3380CC4-5D6E-409C-BE32-E72D297353CC}">
              <c16:uniqueId val="{00000008-9FE0-4D9F-B8DC-8B9C8E37DCB1}"/>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AC0A-488D-A911-331F8DF53764}"/>
              </c:ext>
            </c:extLst>
          </c:dPt>
          <c:dPt>
            <c:idx val="1"/>
            <c:bubble3D val="0"/>
            <c:spPr>
              <a:solidFill>
                <a:srgbClr val="FF0000"/>
              </a:solidFill>
            </c:spPr>
            <c:extLst>
              <c:ext xmlns:c16="http://schemas.microsoft.com/office/drawing/2014/chart" uri="{C3380CC4-5D6E-409C-BE32-E72D297353CC}">
                <c16:uniqueId val="{00000003-AC0A-488D-A911-331F8DF53764}"/>
              </c:ext>
            </c:extLst>
          </c:dPt>
          <c:dPt>
            <c:idx val="2"/>
            <c:bubble3D val="0"/>
            <c:spPr>
              <a:solidFill>
                <a:srgbClr val="FFFF00"/>
              </a:solidFill>
            </c:spPr>
            <c:extLst>
              <c:ext xmlns:c16="http://schemas.microsoft.com/office/drawing/2014/chart" uri="{C3380CC4-5D6E-409C-BE32-E72D297353CC}">
                <c16:uniqueId val="{00000005-AC0A-488D-A911-331F8DF53764}"/>
              </c:ext>
            </c:extLst>
          </c:dPt>
          <c:dPt>
            <c:idx val="3"/>
            <c:bubble3D val="0"/>
            <c:spPr>
              <a:solidFill>
                <a:srgbClr val="92D050"/>
              </a:solidFill>
            </c:spPr>
            <c:extLst>
              <c:ext xmlns:c16="http://schemas.microsoft.com/office/drawing/2014/chart" uri="{C3380CC4-5D6E-409C-BE32-E72D297353CC}">
                <c16:uniqueId val="{00000007-AC0A-488D-A911-331F8DF53764}"/>
              </c:ext>
            </c:extLst>
          </c:dPt>
          <c:dPt>
            <c:idx val="4"/>
            <c:bubble3D val="0"/>
            <c:spPr>
              <a:solidFill>
                <a:srgbClr val="0070C0"/>
              </a:solidFill>
            </c:spPr>
            <c:extLst>
              <c:ext xmlns:c16="http://schemas.microsoft.com/office/drawing/2014/chart" uri="{C3380CC4-5D6E-409C-BE32-E72D297353CC}">
                <c16:uniqueId val="{00000009-AC0A-488D-A911-331F8DF53764}"/>
              </c:ext>
            </c:extLst>
          </c:dPt>
          <c:dPt>
            <c:idx val="5"/>
            <c:bubble3D val="0"/>
            <c:spPr>
              <a:solidFill>
                <a:srgbClr val="FF99CC"/>
              </a:solidFill>
            </c:spPr>
            <c:extLst>
              <c:ext xmlns:c16="http://schemas.microsoft.com/office/drawing/2014/chart" uri="{C3380CC4-5D6E-409C-BE32-E72D297353CC}">
                <c16:uniqueId val="{0000000B-AC0A-488D-A911-331F8DF53764}"/>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C0A-488D-A911-331F8DF53764}"/>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- 1'!$G$16:$G$21</c:f>
              <c:numCache>
                <c:formatCode>0%</c:formatCode>
                <c:ptCount val="6"/>
                <c:pt idx="0">
                  <c:v>0</c:v>
                </c:pt>
                <c:pt idx="1">
                  <c:v>0.45714285714285713</c:v>
                </c:pt>
                <c:pt idx="2">
                  <c:v>8.5714285714285715E-2</c:v>
                </c:pt>
                <c:pt idx="3">
                  <c:v>0.42857142857142855</c:v>
                </c:pt>
                <c:pt idx="4">
                  <c:v>2.8571428571428571E-2</c:v>
                </c:pt>
                <c:pt idx="5">
                  <c:v>0</c:v>
                </c:pt>
              </c:numCache>
            </c:numRef>
          </c:val>
          <c:extLst>
            <c:ext xmlns:c16="http://schemas.microsoft.com/office/drawing/2014/chart" uri="{C3380CC4-5D6E-409C-BE32-E72D297353CC}">
              <c16:uniqueId val="{0000000C-AC0A-488D-A911-331F8DF53764}"/>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- 2'!$C$32:$C$36</c:f>
              <c:strCache>
                <c:ptCount val="5"/>
                <c:pt idx="0">
                  <c:v>OBJETIVO 1</c:v>
                </c:pt>
                <c:pt idx="1">
                  <c:v>OBJETIVO 2</c:v>
                </c:pt>
                <c:pt idx="2">
                  <c:v>OBJETIVO 3</c:v>
                </c:pt>
                <c:pt idx="3">
                  <c:v>OBJETIVO 4</c:v>
                </c:pt>
                <c:pt idx="4">
                  <c:v>OBJETIVO 5</c:v>
                </c:pt>
              </c:strCache>
            </c:strRef>
          </c:cat>
          <c:val>
            <c:numRef>
              <c:f>'Painel de Gestão - 2'!$E$32:$E$36</c:f>
              <c:numCache>
                <c:formatCode>General</c:formatCode>
                <c:ptCount val="5"/>
                <c:pt idx="0">
                  <c:v>0</c:v>
                </c:pt>
                <c:pt idx="1">
                  <c:v>0</c:v>
                </c:pt>
                <c:pt idx="2">
                  <c:v>0</c:v>
                </c:pt>
                <c:pt idx="3">
                  <c:v>1</c:v>
                </c:pt>
                <c:pt idx="4">
                  <c:v>1</c:v>
                </c:pt>
              </c:numCache>
            </c:numRef>
          </c:val>
          <c:extLst>
            <c:ext xmlns:c16="http://schemas.microsoft.com/office/drawing/2014/chart" uri="{C3380CC4-5D6E-409C-BE32-E72D297353CC}">
              <c16:uniqueId val="{00000000-9FFB-45F9-AB43-E482C8921681}"/>
            </c:ext>
          </c:extLst>
        </c:ser>
        <c:ser>
          <c:idx val="1"/>
          <c:order val="1"/>
          <c:spPr>
            <a:solidFill>
              <a:schemeClr val="bg1">
                <a:lumMod val="65000"/>
              </a:schemeClr>
            </a:solidFill>
          </c:spPr>
          <c:invertIfNegative val="0"/>
          <c:cat>
            <c:strRef>
              <c:f>'Painel de Gestão - 2'!$C$32:$C$36</c:f>
              <c:strCache>
                <c:ptCount val="5"/>
                <c:pt idx="0">
                  <c:v>OBJETIVO 1</c:v>
                </c:pt>
                <c:pt idx="1">
                  <c:v>OBJETIVO 2</c:v>
                </c:pt>
                <c:pt idx="2">
                  <c:v>OBJETIVO 3</c:v>
                </c:pt>
                <c:pt idx="3">
                  <c:v>OBJETIVO 4</c:v>
                </c:pt>
                <c:pt idx="4">
                  <c:v>OBJETIVO 5</c:v>
                </c:pt>
              </c:strCache>
            </c:strRef>
          </c:cat>
          <c:val>
            <c:numRef>
              <c:f>'Painel de Gestão - 2'!$F$32:$F$36</c:f>
              <c:numCache>
                <c:formatCode>General</c:formatCode>
                <c:ptCount val="5"/>
                <c:pt idx="0">
                  <c:v>0</c:v>
                </c:pt>
                <c:pt idx="1">
                  <c:v>0</c:v>
                </c:pt>
                <c:pt idx="2">
                  <c:v>0</c:v>
                </c:pt>
                <c:pt idx="3">
                  <c:v>1</c:v>
                </c:pt>
                <c:pt idx="4">
                  <c:v>1</c:v>
                </c:pt>
              </c:numCache>
            </c:numRef>
          </c:val>
          <c:extLst>
            <c:ext xmlns:c16="http://schemas.microsoft.com/office/drawing/2014/chart" uri="{C3380CC4-5D6E-409C-BE32-E72D297353CC}">
              <c16:uniqueId val="{00000001-9FFB-45F9-AB43-E482C8921681}"/>
            </c:ext>
          </c:extLst>
        </c:ser>
        <c:ser>
          <c:idx val="2"/>
          <c:order val="2"/>
          <c:spPr>
            <a:solidFill>
              <a:srgbClr val="FF0000"/>
            </a:solidFill>
          </c:spPr>
          <c:invertIfNegative val="0"/>
          <c:cat>
            <c:strRef>
              <c:f>'Painel de Gestão - 2'!$C$32:$C$36</c:f>
              <c:strCache>
                <c:ptCount val="5"/>
                <c:pt idx="0">
                  <c:v>OBJETIVO 1</c:v>
                </c:pt>
                <c:pt idx="1">
                  <c:v>OBJETIVO 2</c:v>
                </c:pt>
                <c:pt idx="2">
                  <c:v>OBJETIVO 3</c:v>
                </c:pt>
                <c:pt idx="3">
                  <c:v>OBJETIVO 4</c:v>
                </c:pt>
                <c:pt idx="4">
                  <c:v>OBJETIVO 5</c:v>
                </c:pt>
              </c:strCache>
            </c:strRef>
          </c:cat>
          <c:val>
            <c:numRef>
              <c:f>'Painel de Gestão - 2'!$G$32:$G$36</c:f>
              <c:numCache>
                <c:formatCode>General</c:formatCode>
                <c:ptCount val="5"/>
                <c:pt idx="0">
                  <c:v>2</c:v>
                </c:pt>
                <c:pt idx="1">
                  <c:v>3</c:v>
                </c:pt>
                <c:pt idx="2">
                  <c:v>1</c:v>
                </c:pt>
                <c:pt idx="3">
                  <c:v>1</c:v>
                </c:pt>
                <c:pt idx="4">
                  <c:v>1</c:v>
                </c:pt>
              </c:numCache>
            </c:numRef>
          </c:val>
          <c:extLst>
            <c:ext xmlns:c16="http://schemas.microsoft.com/office/drawing/2014/chart" uri="{C3380CC4-5D6E-409C-BE32-E72D297353CC}">
              <c16:uniqueId val="{00000002-9FFB-45F9-AB43-E482C8921681}"/>
            </c:ext>
          </c:extLst>
        </c:ser>
        <c:ser>
          <c:idx val="3"/>
          <c:order val="3"/>
          <c:spPr>
            <a:solidFill>
              <a:srgbClr val="FFC000"/>
            </a:solidFill>
          </c:spPr>
          <c:invertIfNegative val="0"/>
          <c:cat>
            <c:strRef>
              <c:f>'Painel de Gestão - 2'!$C$32:$C$36</c:f>
              <c:strCache>
                <c:ptCount val="5"/>
                <c:pt idx="0">
                  <c:v>OBJETIVO 1</c:v>
                </c:pt>
                <c:pt idx="1">
                  <c:v>OBJETIVO 2</c:v>
                </c:pt>
                <c:pt idx="2">
                  <c:v>OBJETIVO 3</c:v>
                </c:pt>
                <c:pt idx="3">
                  <c:v>OBJETIVO 4</c:v>
                </c:pt>
                <c:pt idx="4">
                  <c:v>OBJETIVO 5</c:v>
                </c:pt>
              </c:strCache>
            </c:strRef>
          </c:cat>
          <c:val>
            <c:numRef>
              <c:f>'Painel de Gestão - 2'!$H$32:$H$36</c:f>
              <c:numCache>
                <c:formatCode>General</c:formatCode>
                <c:ptCount val="5"/>
                <c:pt idx="0">
                  <c:v>5</c:v>
                </c:pt>
                <c:pt idx="1">
                  <c:v>1</c:v>
                </c:pt>
                <c:pt idx="2">
                  <c:v>1</c:v>
                </c:pt>
                <c:pt idx="3">
                  <c:v>1</c:v>
                </c:pt>
                <c:pt idx="4">
                  <c:v>1</c:v>
                </c:pt>
              </c:numCache>
            </c:numRef>
          </c:val>
          <c:extLst>
            <c:ext xmlns:c16="http://schemas.microsoft.com/office/drawing/2014/chart" uri="{C3380CC4-5D6E-409C-BE32-E72D297353CC}">
              <c16:uniqueId val="{00000003-9FFB-45F9-AB43-E482C8921681}"/>
            </c:ext>
          </c:extLst>
        </c:ser>
        <c:ser>
          <c:idx val="4"/>
          <c:order val="4"/>
          <c:spPr>
            <a:solidFill>
              <a:srgbClr val="92D050"/>
            </a:solidFill>
          </c:spPr>
          <c:invertIfNegative val="0"/>
          <c:cat>
            <c:strRef>
              <c:f>'Painel de Gestão - 2'!$C$32:$C$36</c:f>
              <c:strCache>
                <c:ptCount val="5"/>
                <c:pt idx="0">
                  <c:v>OBJETIVO 1</c:v>
                </c:pt>
                <c:pt idx="1">
                  <c:v>OBJETIVO 2</c:v>
                </c:pt>
                <c:pt idx="2">
                  <c:v>OBJETIVO 3</c:v>
                </c:pt>
                <c:pt idx="3">
                  <c:v>OBJETIVO 4</c:v>
                </c:pt>
                <c:pt idx="4">
                  <c:v>OBJETIVO 5</c:v>
                </c:pt>
              </c:strCache>
            </c:strRef>
          </c:cat>
          <c:val>
            <c:numRef>
              <c:f>'Painel de Gestão - 2'!$I$32:$I$36</c:f>
              <c:numCache>
                <c:formatCode>General</c:formatCode>
                <c:ptCount val="5"/>
                <c:pt idx="0">
                  <c:v>6</c:v>
                </c:pt>
                <c:pt idx="1">
                  <c:v>8</c:v>
                </c:pt>
                <c:pt idx="2">
                  <c:v>2</c:v>
                </c:pt>
                <c:pt idx="3">
                  <c:v>1</c:v>
                </c:pt>
                <c:pt idx="4">
                  <c:v>1</c:v>
                </c:pt>
              </c:numCache>
            </c:numRef>
          </c:val>
          <c:extLst>
            <c:ext xmlns:c16="http://schemas.microsoft.com/office/drawing/2014/chart" uri="{C3380CC4-5D6E-409C-BE32-E72D297353CC}">
              <c16:uniqueId val="{00000004-9FFB-45F9-AB43-E482C8921681}"/>
            </c:ext>
          </c:extLst>
        </c:ser>
        <c:ser>
          <c:idx val="5"/>
          <c:order val="5"/>
          <c:spPr>
            <a:solidFill>
              <a:srgbClr val="0070C0"/>
            </a:solidFill>
          </c:spPr>
          <c:invertIfNegative val="0"/>
          <c:cat>
            <c:strRef>
              <c:f>'Painel de Gestão - 2'!$C$32:$C$36</c:f>
              <c:strCache>
                <c:ptCount val="5"/>
                <c:pt idx="0">
                  <c:v>OBJETIVO 1</c:v>
                </c:pt>
                <c:pt idx="1">
                  <c:v>OBJETIVO 2</c:v>
                </c:pt>
                <c:pt idx="2">
                  <c:v>OBJETIVO 3</c:v>
                </c:pt>
                <c:pt idx="3">
                  <c:v>OBJETIVO 4</c:v>
                </c:pt>
                <c:pt idx="4">
                  <c:v>OBJETIVO 5</c:v>
                </c:pt>
              </c:strCache>
            </c:strRef>
          </c:cat>
          <c:val>
            <c:numRef>
              <c:f>'Painel de Gestão - 2'!$J$32:$J$36</c:f>
              <c:numCache>
                <c:formatCode>General</c:formatCode>
                <c:ptCount val="5"/>
                <c:pt idx="0">
                  <c:v>1</c:v>
                </c:pt>
                <c:pt idx="1">
                  <c:v>0</c:v>
                </c:pt>
                <c:pt idx="2">
                  <c:v>0</c:v>
                </c:pt>
                <c:pt idx="3">
                  <c:v>1</c:v>
                </c:pt>
                <c:pt idx="4">
                  <c:v>1</c:v>
                </c:pt>
              </c:numCache>
            </c:numRef>
          </c:val>
          <c:extLst>
            <c:ext xmlns:c16="http://schemas.microsoft.com/office/drawing/2014/chart" uri="{C3380CC4-5D6E-409C-BE32-E72D297353CC}">
              <c16:uniqueId val="{00000005-9FFB-45F9-AB43-E482C8921681}"/>
            </c:ext>
          </c:extLst>
        </c:ser>
        <c:dLbls>
          <c:showLegendKey val="0"/>
          <c:showVal val="0"/>
          <c:showCatName val="0"/>
          <c:showSerName val="0"/>
          <c:showPercent val="0"/>
          <c:showBubbleSize val="0"/>
        </c:dLbls>
        <c:gapWidth val="150"/>
        <c:overlap val="100"/>
        <c:axId val="-423818288"/>
        <c:axId val="-423816656"/>
      </c:barChart>
      <c:catAx>
        <c:axId val="-423818288"/>
        <c:scaling>
          <c:orientation val="maxMin"/>
        </c:scaling>
        <c:delete val="0"/>
        <c:axPos val="l"/>
        <c:numFmt formatCode="ge\r\a\l" sourceLinked="0"/>
        <c:majorTickMark val="out"/>
        <c:minorTickMark val="none"/>
        <c:tickLblPos val="nextTo"/>
        <c:txPr>
          <a:bodyPr/>
          <a:lstStyle/>
          <a:p>
            <a:pPr>
              <a:defRPr sz="1100"/>
            </a:pPr>
            <a:endParaRPr lang="pt-BR"/>
          </a:p>
        </c:txPr>
        <c:crossAx val="-423816656"/>
        <c:crosses val="autoZero"/>
        <c:auto val="1"/>
        <c:lblAlgn val="ctr"/>
        <c:lblOffset val="100"/>
        <c:noMultiLvlLbl val="0"/>
      </c:catAx>
      <c:valAx>
        <c:axId val="-423816656"/>
        <c:scaling>
          <c:orientation val="minMax"/>
        </c:scaling>
        <c:delete val="0"/>
        <c:axPos val="t"/>
        <c:majorGridlines/>
        <c:numFmt formatCode="General" sourceLinked="1"/>
        <c:majorTickMark val="out"/>
        <c:minorTickMark val="none"/>
        <c:tickLblPos val="nextTo"/>
        <c:crossAx val="-423818288"/>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9FE0-4D9F-B8DC-8B9C8E37DCB1}"/>
              </c:ext>
            </c:extLst>
          </c:dPt>
          <c:dPt>
            <c:idx val="1"/>
            <c:bubble3D val="0"/>
            <c:spPr>
              <a:solidFill>
                <a:srgbClr val="FF0000"/>
              </a:solidFill>
            </c:spPr>
            <c:extLst>
              <c:ext xmlns:c16="http://schemas.microsoft.com/office/drawing/2014/chart" uri="{C3380CC4-5D6E-409C-BE32-E72D297353CC}">
                <c16:uniqueId val="{00000003-9FE0-4D9F-B8DC-8B9C8E37DCB1}"/>
              </c:ext>
            </c:extLst>
          </c:dPt>
          <c:dPt>
            <c:idx val="3"/>
            <c:bubble3D val="0"/>
            <c:spPr>
              <a:solidFill>
                <a:srgbClr val="92D050"/>
              </a:solidFill>
            </c:spPr>
            <c:extLst>
              <c:ext xmlns:c16="http://schemas.microsoft.com/office/drawing/2014/chart" uri="{C3380CC4-5D6E-409C-BE32-E72D297353CC}">
                <c16:uniqueId val="{00000005-9FE0-4D9F-B8DC-8B9C8E37DCB1}"/>
              </c:ext>
            </c:extLst>
          </c:dPt>
          <c:dPt>
            <c:idx val="4"/>
            <c:bubble3D val="0"/>
            <c:spPr>
              <a:solidFill>
                <a:srgbClr val="0070C0"/>
              </a:solidFill>
            </c:spPr>
            <c:extLst>
              <c:ext xmlns:c16="http://schemas.microsoft.com/office/drawing/2014/chart" uri="{C3380CC4-5D6E-409C-BE32-E72D297353CC}">
                <c16:uniqueId val="{00000007-9FE0-4D9F-B8DC-8B9C8E37DCB1}"/>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- 2'!$E$16:$E$20</c:f>
              <c:numCache>
                <c:formatCode>0%</c:formatCode>
                <c:ptCount val="5"/>
                <c:pt idx="0">
                  <c:v>0</c:v>
                </c:pt>
                <c:pt idx="1">
                  <c:v>0.2</c:v>
                </c:pt>
                <c:pt idx="2">
                  <c:v>0.23333333333333334</c:v>
                </c:pt>
                <c:pt idx="3">
                  <c:v>0.53333333333333333</c:v>
                </c:pt>
                <c:pt idx="4">
                  <c:v>3.3333333333333333E-2</c:v>
                </c:pt>
              </c:numCache>
            </c:numRef>
          </c:val>
          <c:extLst>
            <c:ext xmlns:c16="http://schemas.microsoft.com/office/drawing/2014/chart" uri="{C3380CC4-5D6E-409C-BE32-E72D297353CC}">
              <c16:uniqueId val="{00000008-9FE0-4D9F-B8DC-8B9C8E37DCB1}"/>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AC0A-488D-A911-331F8DF53764}"/>
              </c:ext>
            </c:extLst>
          </c:dPt>
          <c:dPt>
            <c:idx val="1"/>
            <c:bubble3D val="0"/>
            <c:spPr>
              <a:solidFill>
                <a:srgbClr val="FF0000"/>
              </a:solidFill>
            </c:spPr>
            <c:extLst>
              <c:ext xmlns:c16="http://schemas.microsoft.com/office/drawing/2014/chart" uri="{C3380CC4-5D6E-409C-BE32-E72D297353CC}">
                <c16:uniqueId val="{00000003-AC0A-488D-A911-331F8DF53764}"/>
              </c:ext>
            </c:extLst>
          </c:dPt>
          <c:dPt>
            <c:idx val="2"/>
            <c:bubble3D val="0"/>
            <c:spPr>
              <a:solidFill>
                <a:srgbClr val="FFFF00"/>
              </a:solidFill>
            </c:spPr>
            <c:extLst>
              <c:ext xmlns:c16="http://schemas.microsoft.com/office/drawing/2014/chart" uri="{C3380CC4-5D6E-409C-BE32-E72D297353CC}">
                <c16:uniqueId val="{00000005-AC0A-488D-A911-331F8DF53764}"/>
              </c:ext>
            </c:extLst>
          </c:dPt>
          <c:dPt>
            <c:idx val="3"/>
            <c:bubble3D val="0"/>
            <c:spPr>
              <a:solidFill>
                <a:srgbClr val="92D050"/>
              </a:solidFill>
            </c:spPr>
            <c:extLst>
              <c:ext xmlns:c16="http://schemas.microsoft.com/office/drawing/2014/chart" uri="{C3380CC4-5D6E-409C-BE32-E72D297353CC}">
                <c16:uniqueId val="{00000007-AC0A-488D-A911-331F8DF53764}"/>
              </c:ext>
            </c:extLst>
          </c:dPt>
          <c:dPt>
            <c:idx val="4"/>
            <c:bubble3D val="0"/>
            <c:spPr>
              <a:solidFill>
                <a:srgbClr val="0070C0"/>
              </a:solidFill>
            </c:spPr>
            <c:extLst>
              <c:ext xmlns:c16="http://schemas.microsoft.com/office/drawing/2014/chart" uri="{C3380CC4-5D6E-409C-BE32-E72D297353CC}">
                <c16:uniqueId val="{00000009-AC0A-488D-A911-331F8DF53764}"/>
              </c:ext>
            </c:extLst>
          </c:dPt>
          <c:dPt>
            <c:idx val="5"/>
            <c:bubble3D val="0"/>
            <c:spPr>
              <a:solidFill>
                <a:srgbClr val="FF99CC"/>
              </a:solidFill>
            </c:spPr>
            <c:extLst>
              <c:ext xmlns:c16="http://schemas.microsoft.com/office/drawing/2014/chart" uri="{C3380CC4-5D6E-409C-BE32-E72D297353CC}">
                <c16:uniqueId val="{0000000B-AC0A-488D-A911-331F8DF53764}"/>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C0A-488D-A911-331F8DF53764}"/>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- 2'!$G$16:$G$21</c:f>
              <c:numCache>
                <c:formatCode>0%</c:formatCode>
                <c:ptCount val="6"/>
                <c:pt idx="0">
                  <c:v>0</c:v>
                </c:pt>
                <c:pt idx="1">
                  <c:v>0.19354838709677419</c:v>
                </c:pt>
                <c:pt idx="2">
                  <c:v>0.22580645161290322</c:v>
                </c:pt>
                <c:pt idx="3">
                  <c:v>0.5161290322580645</c:v>
                </c:pt>
                <c:pt idx="4">
                  <c:v>3.2258064516129031E-2</c:v>
                </c:pt>
                <c:pt idx="5">
                  <c:v>3.2258064516129031E-2</c:v>
                </c:pt>
              </c:numCache>
            </c:numRef>
          </c:val>
          <c:extLst>
            <c:ext xmlns:c16="http://schemas.microsoft.com/office/drawing/2014/chart" uri="{C3380CC4-5D6E-409C-BE32-E72D297353CC}">
              <c16:uniqueId val="{0000000C-AC0A-488D-A911-331F8DF53764}"/>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- 1'!$C$32:$C$36</c:f>
              <c:strCache>
                <c:ptCount val="5"/>
                <c:pt idx="0">
                  <c:v>OBJETIVO 1</c:v>
                </c:pt>
                <c:pt idx="1">
                  <c:v>OBJETIVO 2</c:v>
                </c:pt>
                <c:pt idx="2">
                  <c:v>OBJETIVO 3</c:v>
                </c:pt>
                <c:pt idx="3">
                  <c:v>OBJETIVO 4</c:v>
                </c:pt>
                <c:pt idx="4">
                  <c:v>OBJETIVO 5</c:v>
                </c:pt>
              </c:strCache>
            </c:strRef>
          </c:cat>
          <c:val>
            <c:numRef>
              <c:f>'Painel de Gestão - 1'!$E$32:$E$36</c:f>
              <c:numCache>
                <c:formatCode>General</c:formatCode>
                <c:ptCount val="5"/>
                <c:pt idx="0">
                  <c:v>1</c:v>
                </c:pt>
                <c:pt idx="1">
                  <c:v>3</c:v>
                </c:pt>
                <c:pt idx="2">
                  <c:v>1</c:v>
                </c:pt>
                <c:pt idx="3">
                  <c:v>1</c:v>
                </c:pt>
                <c:pt idx="4">
                  <c:v>1</c:v>
                </c:pt>
              </c:numCache>
            </c:numRef>
          </c:val>
          <c:extLst>
            <c:ext xmlns:c16="http://schemas.microsoft.com/office/drawing/2014/chart" uri="{C3380CC4-5D6E-409C-BE32-E72D297353CC}">
              <c16:uniqueId val="{00000000-7699-4058-B52C-A26DAB1388B2}"/>
            </c:ext>
          </c:extLst>
        </c:ser>
        <c:ser>
          <c:idx val="1"/>
          <c:order val="1"/>
          <c:spPr>
            <a:solidFill>
              <a:schemeClr val="bg1">
                <a:lumMod val="65000"/>
              </a:schemeClr>
            </a:solidFill>
          </c:spPr>
          <c:invertIfNegative val="0"/>
          <c:cat>
            <c:strRef>
              <c:f>'Painel de Gestão - 1'!$C$32:$C$36</c:f>
              <c:strCache>
                <c:ptCount val="5"/>
                <c:pt idx="0">
                  <c:v>OBJETIVO 1</c:v>
                </c:pt>
                <c:pt idx="1">
                  <c:v>OBJETIVO 2</c:v>
                </c:pt>
                <c:pt idx="2">
                  <c:v>OBJETIVO 3</c:v>
                </c:pt>
                <c:pt idx="3">
                  <c:v>OBJETIVO 4</c:v>
                </c:pt>
                <c:pt idx="4">
                  <c:v>OBJETIVO 5</c:v>
                </c:pt>
              </c:strCache>
            </c:strRef>
          </c:cat>
          <c:val>
            <c:numRef>
              <c:f>'Painel de Gestão - 1'!$F$32:$F$36</c:f>
              <c:numCache>
                <c:formatCode>General</c:formatCode>
                <c:ptCount val="5"/>
                <c:pt idx="0">
                  <c:v>0</c:v>
                </c:pt>
                <c:pt idx="1">
                  <c:v>0</c:v>
                </c:pt>
                <c:pt idx="2">
                  <c:v>0</c:v>
                </c:pt>
                <c:pt idx="3">
                  <c:v>1</c:v>
                </c:pt>
                <c:pt idx="4">
                  <c:v>1</c:v>
                </c:pt>
              </c:numCache>
            </c:numRef>
          </c:val>
          <c:extLst>
            <c:ext xmlns:c16="http://schemas.microsoft.com/office/drawing/2014/chart" uri="{C3380CC4-5D6E-409C-BE32-E72D297353CC}">
              <c16:uniqueId val="{00000001-7699-4058-B52C-A26DAB1388B2}"/>
            </c:ext>
          </c:extLst>
        </c:ser>
        <c:ser>
          <c:idx val="2"/>
          <c:order val="2"/>
          <c:spPr>
            <a:solidFill>
              <a:srgbClr val="FF0000"/>
            </a:solidFill>
          </c:spPr>
          <c:invertIfNegative val="0"/>
          <c:cat>
            <c:strRef>
              <c:f>'Painel de Gestão - 1'!$C$32:$C$36</c:f>
              <c:strCache>
                <c:ptCount val="5"/>
                <c:pt idx="0">
                  <c:v>OBJETIVO 1</c:v>
                </c:pt>
                <c:pt idx="1">
                  <c:v>OBJETIVO 2</c:v>
                </c:pt>
                <c:pt idx="2">
                  <c:v>OBJETIVO 3</c:v>
                </c:pt>
                <c:pt idx="3">
                  <c:v>OBJETIVO 4</c:v>
                </c:pt>
                <c:pt idx="4">
                  <c:v>OBJETIVO 5</c:v>
                </c:pt>
              </c:strCache>
            </c:strRef>
          </c:cat>
          <c:val>
            <c:numRef>
              <c:f>'Painel de Gestão - 1'!$G$32:$G$36</c:f>
              <c:numCache>
                <c:formatCode>General</c:formatCode>
                <c:ptCount val="5"/>
                <c:pt idx="0">
                  <c:v>4</c:v>
                </c:pt>
                <c:pt idx="1">
                  <c:v>8</c:v>
                </c:pt>
                <c:pt idx="2">
                  <c:v>4</c:v>
                </c:pt>
                <c:pt idx="3">
                  <c:v>1</c:v>
                </c:pt>
                <c:pt idx="4">
                  <c:v>1</c:v>
                </c:pt>
              </c:numCache>
            </c:numRef>
          </c:val>
          <c:extLst>
            <c:ext xmlns:c16="http://schemas.microsoft.com/office/drawing/2014/chart" uri="{C3380CC4-5D6E-409C-BE32-E72D297353CC}">
              <c16:uniqueId val="{00000002-7699-4058-B52C-A26DAB1388B2}"/>
            </c:ext>
          </c:extLst>
        </c:ser>
        <c:ser>
          <c:idx val="3"/>
          <c:order val="3"/>
          <c:spPr>
            <a:solidFill>
              <a:srgbClr val="FFC000"/>
            </a:solidFill>
          </c:spPr>
          <c:invertIfNegative val="0"/>
          <c:cat>
            <c:strRef>
              <c:f>'Painel de Gestão - 1'!$C$32:$C$36</c:f>
              <c:strCache>
                <c:ptCount val="5"/>
                <c:pt idx="0">
                  <c:v>OBJETIVO 1</c:v>
                </c:pt>
                <c:pt idx="1">
                  <c:v>OBJETIVO 2</c:v>
                </c:pt>
                <c:pt idx="2">
                  <c:v>OBJETIVO 3</c:v>
                </c:pt>
                <c:pt idx="3">
                  <c:v>OBJETIVO 4</c:v>
                </c:pt>
                <c:pt idx="4">
                  <c:v>OBJETIVO 5</c:v>
                </c:pt>
              </c:strCache>
            </c:strRef>
          </c:cat>
          <c:val>
            <c:numRef>
              <c:f>'Painel de Gestão - 1'!$H$32:$H$36</c:f>
              <c:numCache>
                <c:formatCode>General</c:formatCode>
                <c:ptCount val="5"/>
                <c:pt idx="0">
                  <c:v>1</c:v>
                </c:pt>
                <c:pt idx="1">
                  <c:v>2</c:v>
                </c:pt>
                <c:pt idx="2">
                  <c:v>0</c:v>
                </c:pt>
                <c:pt idx="3">
                  <c:v>1</c:v>
                </c:pt>
                <c:pt idx="4">
                  <c:v>1</c:v>
                </c:pt>
              </c:numCache>
            </c:numRef>
          </c:val>
          <c:extLst>
            <c:ext xmlns:c16="http://schemas.microsoft.com/office/drawing/2014/chart" uri="{C3380CC4-5D6E-409C-BE32-E72D297353CC}">
              <c16:uniqueId val="{00000003-7699-4058-B52C-A26DAB1388B2}"/>
            </c:ext>
          </c:extLst>
        </c:ser>
        <c:ser>
          <c:idx val="4"/>
          <c:order val="4"/>
          <c:spPr>
            <a:solidFill>
              <a:srgbClr val="92D050"/>
            </a:solidFill>
          </c:spPr>
          <c:invertIfNegative val="0"/>
          <c:cat>
            <c:strRef>
              <c:f>'Painel de Gestão - 1'!$C$32:$C$36</c:f>
              <c:strCache>
                <c:ptCount val="5"/>
                <c:pt idx="0">
                  <c:v>OBJETIVO 1</c:v>
                </c:pt>
                <c:pt idx="1">
                  <c:v>OBJETIVO 2</c:v>
                </c:pt>
                <c:pt idx="2">
                  <c:v>OBJETIVO 3</c:v>
                </c:pt>
                <c:pt idx="3">
                  <c:v>OBJETIVO 4</c:v>
                </c:pt>
                <c:pt idx="4">
                  <c:v>OBJETIVO 5</c:v>
                </c:pt>
              </c:strCache>
            </c:strRef>
          </c:cat>
          <c:val>
            <c:numRef>
              <c:f>'Painel de Gestão - 1'!$I$32:$I$36</c:f>
              <c:numCache>
                <c:formatCode>General</c:formatCode>
                <c:ptCount val="5"/>
                <c:pt idx="0">
                  <c:v>9</c:v>
                </c:pt>
                <c:pt idx="1">
                  <c:v>5</c:v>
                </c:pt>
                <c:pt idx="2">
                  <c:v>1</c:v>
                </c:pt>
                <c:pt idx="3">
                  <c:v>1</c:v>
                </c:pt>
                <c:pt idx="4">
                  <c:v>1</c:v>
                </c:pt>
              </c:numCache>
            </c:numRef>
          </c:val>
          <c:extLst>
            <c:ext xmlns:c16="http://schemas.microsoft.com/office/drawing/2014/chart" uri="{C3380CC4-5D6E-409C-BE32-E72D297353CC}">
              <c16:uniqueId val="{00000004-7699-4058-B52C-A26DAB1388B2}"/>
            </c:ext>
          </c:extLst>
        </c:ser>
        <c:ser>
          <c:idx val="5"/>
          <c:order val="5"/>
          <c:spPr>
            <a:solidFill>
              <a:srgbClr val="0070C0"/>
            </a:solidFill>
          </c:spPr>
          <c:invertIfNegative val="0"/>
          <c:cat>
            <c:strRef>
              <c:f>'Painel de Gestão - 1'!$C$32:$C$36</c:f>
              <c:strCache>
                <c:ptCount val="5"/>
                <c:pt idx="0">
                  <c:v>OBJETIVO 1</c:v>
                </c:pt>
                <c:pt idx="1">
                  <c:v>OBJETIVO 2</c:v>
                </c:pt>
                <c:pt idx="2">
                  <c:v>OBJETIVO 3</c:v>
                </c:pt>
                <c:pt idx="3">
                  <c:v>OBJETIVO 4</c:v>
                </c:pt>
                <c:pt idx="4">
                  <c:v>OBJETIVO 5</c:v>
                </c:pt>
              </c:strCache>
            </c:strRef>
          </c:cat>
          <c:val>
            <c:numRef>
              <c:f>'Painel de Gestão - 1'!$J$32:$J$36</c:f>
              <c:numCache>
                <c:formatCode>General</c:formatCode>
                <c:ptCount val="5"/>
                <c:pt idx="0">
                  <c:v>1</c:v>
                </c:pt>
                <c:pt idx="1">
                  <c:v>0</c:v>
                </c:pt>
                <c:pt idx="2">
                  <c:v>0</c:v>
                </c:pt>
                <c:pt idx="3">
                  <c:v>1</c:v>
                </c:pt>
                <c:pt idx="4">
                  <c:v>1</c:v>
                </c:pt>
              </c:numCache>
            </c:numRef>
          </c:val>
          <c:extLst>
            <c:ext xmlns:c16="http://schemas.microsoft.com/office/drawing/2014/chart" uri="{C3380CC4-5D6E-409C-BE32-E72D297353CC}">
              <c16:uniqueId val="{00000005-7699-4058-B52C-A26DAB1388B2}"/>
            </c:ext>
          </c:extLst>
        </c:ser>
        <c:dLbls>
          <c:showLegendKey val="0"/>
          <c:showVal val="0"/>
          <c:showCatName val="0"/>
          <c:showSerName val="0"/>
          <c:showPercent val="0"/>
          <c:showBubbleSize val="0"/>
        </c:dLbls>
        <c:gapWidth val="150"/>
        <c:overlap val="100"/>
        <c:axId val="-423817744"/>
        <c:axId val="-423813392"/>
      </c:barChart>
      <c:catAx>
        <c:axId val="-423817744"/>
        <c:scaling>
          <c:orientation val="maxMin"/>
        </c:scaling>
        <c:delete val="0"/>
        <c:axPos val="l"/>
        <c:numFmt formatCode="ge\r\a\l" sourceLinked="0"/>
        <c:majorTickMark val="out"/>
        <c:minorTickMark val="none"/>
        <c:tickLblPos val="nextTo"/>
        <c:txPr>
          <a:bodyPr/>
          <a:lstStyle/>
          <a:p>
            <a:pPr>
              <a:defRPr sz="1100"/>
            </a:pPr>
            <a:endParaRPr lang="pt-BR"/>
          </a:p>
        </c:txPr>
        <c:crossAx val="-423813392"/>
        <c:crosses val="autoZero"/>
        <c:auto val="1"/>
        <c:lblAlgn val="ctr"/>
        <c:lblOffset val="100"/>
        <c:noMultiLvlLbl val="0"/>
      </c:catAx>
      <c:valAx>
        <c:axId val="-423813392"/>
        <c:scaling>
          <c:orientation val="minMax"/>
        </c:scaling>
        <c:delete val="0"/>
        <c:axPos val="t"/>
        <c:majorGridlines/>
        <c:numFmt formatCode="General" sourceLinked="1"/>
        <c:majorTickMark val="out"/>
        <c:minorTickMark val="none"/>
        <c:tickLblPos val="nextTo"/>
        <c:crossAx val="-423817744"/>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269D-4744-99A5-F71CEF1E6F6C}"/>
              </c:ext>
            </c:extLst>
          </c:dPt>
          <c:dPt>
            <c:idx val="1"/>
            <c:bubble3D val="0"/>
            <c:spPr>
              <a:solidFill>
                <a:srgbClr val="FF0000"/>
              </a:solidFill>
            </c:spPr>
            <c:extLst>
              <c:ext xmlns:c16="http://schemas.microsoft.com/office/drawing/2014/chart" uri="{C3380CC4-5D6E-409C-BE32-E72D297353CC}">
                <c16:uniqueId val="{00000003-269D-4744-99A5-F71CEF1E6F6C}"/>
              </c:ext>
            </c:extLst>
          </c:dPt>
          <c:dPt>
            <c:idx val="3"/>
            <c:bubble3D val="0"/>
            <c:spPr>
              <a:solidFill>
                <a:srgbClr val="92D050"/>
              </a:solidFill>
            </c:spPr>
            <c:extLst>
              <c:ext xmlns:c16="http://schemas.microsoft.com/office/drawing/2014/chart" uri="{C3380CC4-5D6E-409C-BE32-E72D297353CC}">
                <c16:uniqueId val="{00000005-269D-4744-99A5-F71CEF1E6F6C}"/>
              </c:ext>
            </c:extLst>
          </c:dPt>
          <c:dPt>
            <c:idx val="4"/>
            <c:bubble3D val="0"/>
            <c:spPr>
              <a:solidFill>
                <a:srgbClr val="0070C0"/>
              </a:solidFill>
            </c:spPr>
            <c:extLst>
              <c:ext xmlns:c16="http://schemas.microsoft.com/office/drawing/2014/chart" uri="{C3380CC4-5D6E-409C-BE32-E72D297353CC}">
                <c16:uniqueId val="{00000007-269D-4744-99A5-F71CEF1E6F6C}"/>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- 1'!$E$16:$E$20</c:f>
              <c:numCache>
                <c:formatCode>0%</c:formatCode>
                <c:ptCount val="5"/>
                <c:pt idx="0">
                  <c:v>0</c:v>
                </c:pt>
                <c:pt idx="1">
                  <c:v>0.45714285714285713</c:v>
                </c:pt>
                <c:pt idx="2">
                  <c:v>8.5714285714285715E-2</c:v>
                </c:pt>
                <c:pt idx="3">
                  <c:v>0.42857142857142855</c:v>
                </c:pt>
                <c:pt idx="4">
                  <c:v>2.8571428571428571E-2</c:v>
                </c:pt>
              </c:numCache>
            </c:numRef>
          </c:val>
          <c:extLst>
            <c:ext xmlns:c16="http://schemas.microsoft.com/office/drawing/2014/chart" uri="{C3380CC4-5D6E-409C-BE32-E72D297353CC}">
              <c16:uniqueId val="{00000008-269D-4744-99A5-F71CEF1E6F6C}"/>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E2CC-49D8-9394-E6CBDF185E84}"/>
              </c:ext>
            </c:extLst>
          </c:dPt>
          <c:dPt>
            <c:idx val="1"/>
            <c:bubble3D val="0"/>
            <c:spPr>
              <a:solidFill>
                <a:srgbClr val="FF0000"/>
              </a:solidFill>
            </c:spPr>
            <c:extLst>
              <c:ext xmlns:c16="http://schemas.microsoft.com/office/drawing/2014/chart" uri="{C3380CC4-5D6E-409C-BE32-E72D297353CC}">
                <c16:uniqueId val="{00000003-E2CC-49D8-9394-E6CBDF185E84}"/>
              </c:ext>
            </c:extLst>
          </c:dPt>
          <c:dPt>
            <c:idx val="2"/>
            <c:bubble3D val="0"/>
            <c:spPr>
              <a:solidFill>
                <a:srgbClr val="FFFF00"/>
              </a:solidFill>
            </c:spPr>
            <c:extLst>
              <c:ext xmlns:c16="http://schemas.microsoft.com/office/drawing/2014/chart" uri="{C3380CC4-5D6E-409C-BE32-E72D297353CC}">
                <c16:uniqueId val="{00000005-E2CC-49D8-9394-E6CBDF185E84}"/>
              </c:ext>
            </c:extLst>
          </c:dPt>
          <c:dPt>
            <c:idx val="3"/>
            <c:bubble3D val="0"/>
            <c:spPr>
              <a:solidFill>
                <a:srgbClr val="92D050"/>
              </a:solidFill>
            </c:spPr>
            <c:extLst>
              <c:ext xmlns:c16="http://schemas.microsoft.com/office/drawing/2014/chart" uri="{C3380CC4-5D6E-409C-BE32-E72D297353CC}">
                <c16:uniqueId val="{00000007-E2CC-49D8-9394-E6CBDF185E84}"/>
              </c:ext>
            </c:extLst>
          </c:dPt>
          <c:dPt>
            <c:idx val="4"/>
            <c:bubble3D val="0"/>
            <c:spPr>
              <a:solidFill>
                <a:srgbClr val="0070C0"/>
              </a:solidFill>
            </c:spPr>
            <c:extLst>
              <c:ext xmlns:c16="http://schemas.microsoft.com/office/drawing/2014/chart" uri="{C3380CC4-5D6E-409C-BE32-E72D297353CC}">
                <c16:uniqueId val="{00000009-E2CC-49D8-9394-E6CBDF185E84}"/>
              </c:ext>
            </c:extLst>
          </c:dPt>
          <c:dPt>
            <c:idx val="5"/>
            <c:bubble3D val="0"/>
            <c:spPr>
              <a:solidFill>
                <a:srgbClr val="FF99CC"/>
              </a:solidFill>
            </c:spPr>
            <c:extLst>
              <c:ext xmlns:c16="http://schemas.microsoft.com/office/drawing/2014/chart" uri="{C3380CC4-5D6E-409C-BE32-E72D297353CC}">
                <c16:uniqueId val="{0000000B-E2CC-49D8-9394-E6CBDF185E84}"/>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2CC-49D8-9394-E6CBDF185E84}"/>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- 1'!$G$16:$G$21</c:f>
              <c:numCache>
                <c:formatCode>0%</c:formatCode>
                <c:ptCount val="6"/>
                <c:pt idx="0">
                  <c:v>0</c:v>
                </c:pt>
                <c:pt idx="1">
                  <c:v>0.45714285714285713</c:v>
                </c:pt>
                <c:pt idx="2">
                  <c:v>8.5714285714285715E-2</c:v>
                </c:pt>
                <c:pt idx="3">
                  <c:v>0.42857142857142855</c:v>
                </c:pt>
                <c:pt idx="4">
                  <c:v>2.8571428571428571E-2</c:v>
                </c:pt>
                <c:pt idx="5">
                  <c:v>0</c:v>
                </c:pt>
              </c:numCache>
            </c:numRef>
          </c:val>
          <c:extLst>
            <c:ext xmlns:c16="http://schemas.microsoft.com/office/drawing/2014/chart" uri="{C3380CC4-5D6E-409C-BE32-E72D297353CC}">
              <c16:uniqueId val="{0000000C-E2CC-49D8-9394-E6CBDF185E84}"/>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- 2'!$C$32:$C$36</c:f>
              <c:strCache>
                <c:ptCount val="5"/>
                <c:pt idx="0">
                  <c:v>OBJETIVO 1</c:v>
                </c:pt>
                <c:pt idx="1">
                  <c:v>OBJETIVO 2</c:v>
                </c:pt>
                <c:pt idx="2">
                  <c:v>OBJETIVO 3</c:v>
                </c:pt>
                <c:pt idx="3">
                  <c:v>OBJETIVO 4</c:v>
                </c:pt>
                <c:pt idx="4">
                  <c:v>OBJETIVO 5</c:v>
                </c:pt>
              </c:strCache>
            </c:strRef>
          </c:cat>
          <c:val>
            <c:numRef>
              <c:f>'Painel de Gestão - 2'!$E$32:$E$36</c:f>
              <c:numCache>
                <c:formatCode>General</c:formatCode>
                <c:ptCount val="5"/>
                <c:pt idx="0">
                  <c:v>0</c:v>
                </c:pt>
                <c:pt idx="1">
                  <c:v>0</c:v>
                </c:pt>
                <c:pt idx="2">
                  <c:v>0</c:v>
                </c:pt>
                <c:pt idx="3">
                  <c:v>1</c:v>
                </c:pt>
                <c:pt idx="4">
                  <c:v>1</c:v>
                </c:pt>
              </c:numCache>
            </c:numRef>
          </c:val>
          <c:extLst>
            <c:ext xmlns:c16="http://schemas.microsoft.com/office/drawing/2014/chart" uri="{C3380CC4-5D6E-409C-BE32-E72D297353CC}">
              <c16:uniqueId val="{00000000-5810-4564-897E-13EA9F752ECB}"/>
            </c:ext>
          </c:extLst>
        </c:ser>
        <c:ser>
          <c:idx val="1"/>
          <c:order val="1"/>
          <c:spPr>
            <a:solidFill>
              <a:schemeClr val="bg1">
                <a:lumMod val="65000"/>
              </a:schemeClr>
            </a:solidFill>
          </c:spPr>
          <c:invertIfNegative val="0"/>
          <c:cat>
            <c:strRef>
              <c:f>'Painel de Gestão - 2'!$C$32:$C$36</c:f>
              <c:strCache>
                <c:ptCount val="5"/>
                <c:pt idx="0">
                  <c:v>OBJETIVO 1</c:v>
                </c:pt>
                <c:pt idx="1">
                  <c:v>OBJETIVO 2</c:v>
                </c:pt>
                <c:pt idx="2">
                  <c:v>OBJETIVO 3</c:v>
                </c:pt>
                <c:pt idx="3">
                  <c:v>OBJETIVO 4</c:v>
                </c:pt>
                <c:pt idx="4">
                  <c:v>OBJETIVO 5</c:v>
                </c:pt>
              </c:strCache>
            </c:strRef>
          </c:cat>
          <c:val>
            <c:numRef>
              <c:f>'Painel de Gestão - 2'!$F$32:$F$36</c:f>
              <c:numCache>
                <c:formatCode>General</c:formatCode>
                <c:ptCount val="5"/>
                <c:pt idx="0">
                  <c:v>0</c:v>
                </c:pt>
                <c:pt idx="1">
                  <c:v>0</c:v>
                </c:pt>
                <c:pt idx="2">
                  <c:v>0</c:v>
                </c:pt>
                <c:pt idx="3">
                  <c:v>1</c:v>
                </c:pt>
                <c:pt idx="4">
                  <c:v>1</c:v>
                </c:pt>
              </c:numCache>
            </c:numRef>
          </c:val>
          <c:extLst>
            <c:ext xmlns:c16="http://schemas.microsoft.com/office/drawing/2014/chart" uri="{C3380CC4-5D6E-409C-BE32-E72D297353CC}">
              <c16:uniqueId val="{00000001-5810-4564-897E-13EA9F752ECB}"/>
            </c:ext>
          </c:extLst>
        </c:ser>
        <c:ser>
          <c:idx val="2"/>
          <c:order val="2"/>
          <c:spPr>
            <a:solidFill>
              <a:srgbClr val="FF0000"/>
            </a:solidFill>
          </c:spPr>
          <c:invertIfNegative val="0"/>
          <c:cat>
            <c:strRef>
              <c:f>'Painel de Gestão - 2'!$C$32:$C$36</c:f>
              <c:strCache>
                <c:ptCount val="5"/>
                <c:pt idx="0">
                  <c:v>OBJETIVO 1</c:v>
                </c:pt>
                <c:pt idx="1">
                  <c:v>OBJETIVO 2</c:v>
                </c:pt>
                <c:pt idx="2">
                  <c:v>OBJETIVO 3</c:v>
                </c:pt>
                <c:pt idx="3">
                  <c:v>OBJETIVO 4</c:v>
                </c:pt>
                <c:pt idx="4">
                  <c:v>OBJETIVO 5</c:v>
                </c:pt>
              </c:strCache>
            </c:strRef>
          </c:cat>
          <c:val>
            <c:numRef>
              <c:f>'Painel de Gestão - 2'!$G$32:$G$36</c:f>
              <c:numCache>
                <c:formatCode>General</c:formatCode>
                <c:ptCount val="5"/>
                <c:pt idx="0">
                  <c:v>2</c:v>
                </c:pt>
                <c:pt idx="1">
                  <c:v>3</c:v>
                </c:pt>
                <c:pt idx="2">
                  <c:v>1</c:v>
                </c:pt>
                <c:pt idx="3">
                  <c:v>1</c:v>
                </c:pt>
                <c:pt idx="4">
                  <c:v>1</c:v>
                </c:pt>
              </c:numCache>
            </c:numRef>
          </c:val>
          <c:extLst>
            <c:ext xmlns:c16="http://schemas.microsoft.com/office/drawing/2014/chart" uri="{C3380CC4-5D6E-409C-BE32-E72D297353CC}">
              <c16:uniqueId val="{00000002-5810-4564-897E-13EA9F752ECB}"/>
            </c:ext>
          </c:extLst>
        </c:ser>
        <c:ser>
          <c:idx val="3"/>
          <c:order val="3"/>
          <c:spPr>
            <a:solidFill>
              <a:srgbClr val="FFC000"/>
            </a:solidFill>
          </c:spPr>
          <c:invertIfNegative val="0"/>
          <c:cat>
            <c:strRef>
              <c:f>'Painel de Gestão - 2'!$C$32:$C$36</c:f>
              <c:strCache>
                <c:ptCount val="5"/>
                <c:pt idx="0">
                  <c:v>OBJETIVO 1</c:v>
                </c:pt>
                <c:pt idx="1">
                  <c:v>OBJETIVO 2</c:v>
                </c:pt>
                <c:pt idx="2">
                  <c:v>OBJETIVO 3</c:v>
                </c:pt>
                <c:pt idx="3">
                  <c:v>OBJETIVO 4</c:v>
                </c:pt>
                <c:pt idx="4">
                  <c:v>OBJETIVO 5</c:v>
                </c:pt>
              </c:strCache>
            </c:strRef>
          </c:cat>
          <c:val>
            <c:numRef>
              <c:f>'Painel de Gestão - 2'!$H$32:$H$36</c:f>
              <c:numCache>
                <c:formatCode>General</c:formatCode>
                <c:ptCount val="5"/>
                <c:pt idx="0">
                  <c:v>5</c:v>
                </c:pt>
                <c:pt idx="1">
                  <c:v>1</c:v>
                </c:pt>
                <c:pt idx="2">
                  <c:v>1</c:v>
                </c:pt>
                <c:pt idx="3">
                  <c:v>1</c:v>
                </c:pt>
                <c:pt idx="4">
                  <c:v>1</c:v>
                </c:pt>
              </c:numCache>
            </c:numRef>
          </c:val>
          <c:extLst>
            <c:ext xmlns:c16="http://schemas.microsoft.com/office/drawing/2014/chart" uri="{C3380CC4-5D6E-409C-BE32-E72D297353CC}">
              <c16:uniqueId val="{00000003-5810-4564-897E-13EA9F752ECB}"/>
            </c:ext>
          </c:extLst>
        </c:ser>
        <c:ser>
          <c:idx val="4"/>
          <c:order val="4"/>
          <c:spPr>
            <a:solidFill>
              <a:srgbClr val="92D050"/>
            </a:solidFill>
          </c:spPr>
          <c:invertIfNegative val="0"/>
          <c:cat>
            <c:strRef>
              <c:f>'Painel de Gestão - 2'!$C$32:$C$36</c:f>
              <c:strCache>
                <c:ptCount val="5"/>
                <c:pt idx="0">
                  <c:v>OBJETIVO 1</c:v>
                </c:pt>
                <c:pt idx="1">
                  <c:v>OBJETIVO 2</c:v>
                </c:pt>
                <c:pt idx="2">
                  <c:v>OBJETIVO 3</c:v>
                </c:pt>
                <c:pt idx="3">
                  <c:v>OBJETIVO 4</c:v>
                </c:pt>
                <c:pt idx="4">
                  <c:v>OBJETIVO 5</c:v>
                </c:pt>
              </c:strCache>
            </c:strRef>
          </c:cat>
          <c:val>
            <c:numRef>
              <c:f>'Painel de Gestão - 2'!$I$32:$I$36</c:f>
              <c:numCache>
                <c:formatCode>General</c:formatCode>
                <c:ptCount val="5"/>
                <c:pt idx="0">
                  <c:v>6</c:v>
                </c:pt>
                <c:pt idx="1">
                  <c:v>8</c:v>
                </c:pt>
                <c:pt idx="2">
                  <c:v>2</c:v>
                </c:pt>
                <c:pt idx="3">
                  <c:v>1</c:v>
                </c:pt>
                <c:pt idx="4">
                  <c:v>1</c:v>
                </c:pt>
              </c:numCache>
            </c:numRef>
          </c:val>
          <c:extLst>
            <c:ext xmlns:c16="http://schemas.microsoft.com/office/drawing/2014/chart" uri="{C3380CC4-5D6E-409C-BE32-E72D297353CC}">
              <c16:uniqueId val="{00000004-5810-4564-897E-13EA9F752ECB}"/>
            </c:ext>
          </c:extLst>
        </c:ser>
        <c:ser>
          <c:idx val="5"/>
          <c:order val="5"/>
          <c:spPr>
            <a:solidFill>
              <a:srgbClr val="0070C0"/>
            </a:solidFill>
          </c:spPr>
          <c:invertIfNegative val="0"/>
          <c:cat>
            <c:strRef>
              <c:f>'Painel de Gestão - 2'!$C$32:$C$36</c:f>
              <c:strCache>
                <c:ptCount val="5"/>
                <c:pt idx="0">
                  <c:v>OBJETIVO 1</c:v>
                </c:pt>
                <c:pt idx="1">
                  <c:v>OBJETIVO 2</c:v>
                </c:pt>
                <c:pt idx="2">
                  <c:v>OBJETIVO 3</c:v>
                </c:pt>
                <c:pt idx="3">
                  <c:v>OBJETIVO 4</c:v>
                </c:pt>
                <c:pt idx="4">
                  <c:v>OBJETIVO 5</c:v>
                </c:pt>
              </c:strCache>
            </c:strRef>
          </c:cat>
          <c:val>
            <c:numRef>
              <c:f>'Painel de Gestão - 2'!$J$32:$J$36</c:f>
              <c:numCache>
                <c:formatCode>General</c:formatCode>
                <c:ptCount val="5"/>
                <c:pt idx="0">
                  <c:v>1</c:v>
                </c:pt>
                <c:pt idx="1">
                  <c:v>0</c:v>
                </c:pt>
                <c:pt idx="2">
                  <c:v>0</c:v>
                </c:pt>
                <c:pt idx="3">
                  <c:v>1</c:v>
                </c:pt>
                <c:pt idx="4">
                  <c:v>1</c:v>
                </c:pt>
              </c:numCache>
            </c:numRef>
          </c:val>
          <c:extLst>
            <c:ext xmlns:c16="http://schemas.microsoft.com/office/drawing/2014/chart" uri="{C3380CC4-5D6E-409C-BE32-E72D297353CC}">
              <c16:uniqueId val="{00000005-5810-4564-897E-13EA9F752ECB}"/>
            </c:ext>
          </c:extLst>
        </c:ser>
        <c:dLbls>
          <c:showLegendKey val="0"/>
          <c:showVal val="0"/>
          <c:showCatName val="0"/>
          <c:showSerName val="0"/>
          <c:showPercent val="0"/>
          <c:showBubbleSize val="0"/>
        </c:dLbls>
        <c:gapWidth val="150"/>
        <c:overlap val="100"/>
        <c:axId val="-423812848"/>
        <c:axId val="-423812304"/>
      </c:barChart>
      <c:catAx>
        <c:axId val="-423812848"/>
        <c:scaling>
          <c:orientation val="maxMin"/>
        </c:scaling>
        <c:delete val="0"/>
        <c:axPos val="l"/>
        <c:numFmt formatCode="ge\r\a\l" sourceLinked="0"/>
        <c:majorTickMark val="out"/>
        <c:minorTickMark val="none"/>
        <c:tickLblPos val="nextTo"/>
        <c:txPr>
          <a:bodyPr/>
          <a:lstStyle/>
          <a:p>
            <a:pPr>
              <a:defRPr sz="1100"/>
            </a:pPr>
            <a:endParaRPr lang="pt-BR"/>
          </a:p>
        </c:txPr>
        <c:crossAx val="-423812304"/>
        <c:crosses val="autoZero"/>
        <c:auto val="1"/>
        <c:lblAlgn val="ctr"/>
        <c:lblOffset val="100"/>
        <c:noMultiLvlLbl val="0"/>
      </c:catAx>
      <c:valAx>
        <c:axId val="-423812304"/>
        <c:scaling>
          <c:orientation val="minMax"/>
        </c:scaling>
        <c:delete val="0"/>
        <c:axPos val="t"/>
        <c:majorGridlines/>
        <c:numFmt formatCode="General" sourceLinked="1"/>
        <c:majorTickMark val="out"/>
        <c:minorTickMark val="none"/>
        <c:tickLblPos val="nextTo"/>
        <c:crossAx val="-423812848"/>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4283-4E95-989E-3FB6115A0729}"/>
              </c:ext>
            </c:extLst>
          </c:dPt>
          <c:dPt>
            <c:idx val="1"/>
            <c:bubble3D val="0"/>
            <c:spPr>
              <a:solidFill>
                <a:srgbClr val="FF0000"/>
              </a:solidFill>
            </c:spPr>
            <c:extLst>
              <c:ext xmlns:c16="http://schemas.microsoft.com/office/drawing/2014/chart" uri="{C3380CC4-5D6E-409C-BE32-E72D297353CC}">
                <c16:uniqueId val="{00000003-4283-4E95-989E-3FB6115A0729}"/>
              </c:ext>
            </c:extLst>
          </c:dPt>
          <c:dPt>
            <c:idx val="3"/>
            <c:bubble3D val="0"/>
            <c:spPr>
              <a:solidFill>
                <a:srgbClr val="92D050"/>
              </a:solidFill>
            </c:spPr>
            <c:extLst>
              <c:ext xmlns:c16="http://schemas.microsoft.com/office/drawing/2014/chart" uri="{C3380CC4-5D6E-409C-BE32-E72D297353CC}">
                <c16:uniqueId val="{00000005-4283-4E95-989E-3FB6115A0729}"/>
              </c:ext>
            </c:extLst>
          </c:dPt>
          <c:dPt>
            <c:idx val="4"/>
            <c:bubble3D val="0"/>
            <c:spPr>
              <a:solidFill>
                <a:srgbClr val="0070C0"/>
              </a:solidFill>
            </c:spPr>
            <c:extLst>
              <c:ext xmlns:c16="http://schemas.microsoft.com/office/drawing/2014/chart" uri="{C3380CC4-5D6E-409C-BE32-E72D297353CC}">
                <c16:uniqueId val="{00000007-4283-4E95-989E-3FB6115A0729}"/>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- 2'!$E$16:$E$20</c:f>
              <c:numCache>
                <c:formatCode>0%</c:formatCode>
                <c:ptCount val="5"/>
                <c:pt idx="0">
                  <c:v>0</c:v>
                </c:pt>
                <c:pt idx="1">
                  <c:v>0.2</c:v>
                </c:pt>
                <c:pt idx="2">
                  <c:v>0.23333333333333334</c:v>
                </c:pt>
                <c:pt idx="3">
                  <c:v>0.53333333333333333</c:v>
                </c:pt>
                <c:pt idx="4">
                  <c:v>3.3333333333333333E-2</c:v>
                </c:pt>
              </c:numCache>
            </c:numRef>
          </c:val>
          <c:extLst>
            <c:ext xmlns:c16="http://schemas.microsoft.com/office/drawing/2014/chart" uri="{C3380CC4-5D6E-409C-BE32-E72D297353CC}">
              <c16:uniqueId val="{00000008-4283-4E95-989E-3FB6115A0729}"/>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9397-425B-95DF-5C61D71B18A1}"/>
              </c:ext>
            </c:extLst>
          </c:dPt>
          <c:dPt>
            <c:idx val="1"/>
            <c:bubble3D val="0"/>
            <c:spPr>
              <a:solidFill>
                <a:srgbClr val="FF0000"/>
              </a:solidFill>
            </c:spPr>
            <c:extLst>
              <c:ext xmlns:c16="http://schemas.microsoft.com/office/drawing/2014/chart" uri="{C3380CC4-5D6E-409C-BE32-E72D297353CC}">
                <c16:uniqueId val="{00000003-9397-425B-95DF-5C61D71B18A1}"/>
              </c:ext>
            </c:extLst>
          </c:dPt>
          <c:dPt>
            <c:idx val="2"/>
            <c:bubble3D val="0"/>
            <c:spPr>
              <a:solidFill>
                <a:srgbClr val="FFFF00"/>
              </a:solidFill>
            </c:spPr>
            <c:extLst>
              <c:ext xmlns:c16="http://schemas.microsoft.com/office/drawing/2014/chart" uri="{C3380CC4-5D6E-409C-BE32-E72D297353CC}">
                <c16:uniqueId val="{00000005-9397-425B-95DF-5C61D71B18A1}"/>
              </c:ext>
            </c:extLst>
          </c:dPt>
          <c:dPt>
            <c:idx val="3"/>
            <c:bubble3D val="0"/>
            <c:spPr>
              <a:solidFill>
                <a:srgbClr val="92D050"/>
              </a:solidFill>
            </c:spPr>
            <c:extLst>
              <c:ext xmlns:c16="http://schemas.microsoft.com/office/drawing/2014/chart" uri="{C3380CC4-5D6E-409C-BE32-E72D297353CC}">
                <c16:uniqueId val="{00000007-9397-425B-95DF-5C61D71B18A1}"/>
              </c:ext>
            </c:extLst>
          </c:dPt>
          <c:dPt>
            <c:idx val="4"/>
            <c:bubble3D val="0"/>
            <c:spPr>
              <a:solidFill>
                <a:srgbClr val="0070C0"/>
              </a:solidFill>
            </c:spPr>
            <c:extLst>
              <c:ext xmlns:c16="http://schemas.microsoft.com/office/drawing/2014/chart" uri="{C3380CC4-5D6E-409C-BE32-E72D297353CC}">
                <c16:uniqueId val="{00000009-9397-425B-95DF-5C61D71B18A1}"/>
              </c:ext>
            </c:extLst>
          </c:dPt>
          <c:dPt>
            <c:idx val="5"/>
            <c:bubble3D val="0"/>
            <c:spPr>
              <a:solidFill>
                <a:srgbClr val="FF99CC"/>
              </a:solidFill>
            </c:spPr>
            <c:extLst>
              <c:ext xmlns:c16="http://schemas.microsoft.com/office/drawing/2014/chart" uri="{C3380CC4-5D6E-409C-BE32-E72D297353CC}">
                <c16:uniqueId val="{0000000B-9397-425B-95DF-5C61D71B18A1}"/>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397-425B-95DF-5C61D71B18A1}"/>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- 2'!$G$16:$G$21</c:f>
              <c:numCache>
                <c:formatCode>0%</c:formatCode>
                <c:ptCount val="6"/>
                <c:pt idx="0">
                  <c:v>0</c:v>
                </c:pt>
                <c:pt idx="1">
                  <c:v>0.19354838709677419</c:v>
                </c:pt>
                <c:pt idx="2">
                  <c:v>0.22580645161290322</c:v>
                </c:pt>
                <c:pt idx="3">
                  <c:v>0.5161290322580645</c:v>
                </c:pt>
                <c:pt idx="4">
                  <c:v>3.2258064516129031E-2</c:v>
                </c:pt>
                <c:pt idx="5">
                  <c:v>3.2258064516129031E-2</c:v>
                </c:pt>
              </c:numCache>
            </c:numRef>
          </c:val>
          <c:extLst>
            <c:ext xmlns:c16="http://schemas.microsoft.com/office/drawing/2014/chart" uri="{C3380CC4-5D6E-409C-BE32-E72D297353CC}">
              <c16:uniqueId val="{0000000C-9397-425B-95DF-5C61D71B18A1}"/>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- 3'!$E$32:$E$41</c:f>
              <c:numCache>
                <c:formatCode>General</c:formatCode>
                <c:ptCount val="10"/>
                <c:pt idx="0">
                  <c:v>0</c:v>
                </c:pt>
                <c:pt idx="1">
                  <c:v>1</c:v>
                </c:pt>
                <c:pt idx="2">
                  <c:v>0</c:v>
                </c:pt>
                <c:pt idx="3">
                  <c:v>1</c:v>
                </c:pt>
                <c:pt idx="4">
                  <c:v>1</c:v>
                </c:pt>
                <c:pt idx="5">
                  <c:v>1</c:v>
                </c:pt>
                <c:pt idx="6">
                  <c:v>1</c:v>
                </c:pt>
                <c:pt idx="7">
                  <c:v>1</c:v>
                </c:pt>
                <c:pt idx="8">
                  <c:v>1</c:v>
                </c:pt>
                <c:pt idx="9">
                  <c:v>1</c:v>
                </c:pt>
              </c:numCache>
            </c:numRef>
          </c:val>
          <c:extLst>
            <c:ext xmlns:c16="http://schemas.microsoft.com/office/drawing/2014/chart" uri="{C3380CC4-5D6E-409C-BE32-E72D297353CC}">
              <c16:uniqueId val="{00000000-9FFB-45F9-AB43-E482C8921681}"/>
            </c:ext>
          </c:extLst>
        </c:ser>
        <c:ser>
          <c:idx val="1"/>
          <c:order val="1"/>
          <c:spPr>
            <a:solidFill>
              <a:schemeClr val="bg1">
                <a:lumMod val="65000"/>
              </a:schemeClr>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- 3'!$F$32:$F$41</c:f>
              <c:numCache>
                <c:formatCode>General</c:formatCode>
                <c:ptCount val="10"/>
                <c:pt idx="0">
                  <c:v>0</c:v>
                </c:pt>
                <c:pt idx="1">
                  <c:v>0</c:v>
                </c:pt>
                <c:pt idx="2">
                  <c:v>0</c:v>
                </c:pt>
                <c:pt idx="3">
                  <c:v>1</c:v>
                </c:pt>
                <c:pt idx="4">
                  <c:v>1</c:v>
                </c:pt>
                <c:pt idx="5">
                  <c:v>1</c:v>
                </c:pt>
                <c:pt idx="6">
                  <c:v>1</c:v>
                </c:pt>
                <c:pt idx="7">
                  <c:v>1</c:v>
                </c:pt>
                <c:pt idx="8">
                  <c:v>1</c:v>
                </c:pt>
                <c:pt idx="9">
                  <c:v>1</c:v>
                </c:pt>
              </c:numCache>
            </c:numRef>
          </c:val>
          <c:extLst>
            <c:ext xmlns:c16="http://schemas.microsoft.com/office/drawing/2014/chart" uri="{C3380CC4-5D6E-409C-BE32-E72D297353CC}">
              <c16:uniqueId val="{00000001-9FFB-45F9-AB43-E482C8921681}"/>
            </c:ext>
          </c:extLst>
        </c:ser>
        <c:ser>
          <c:idx val="2"/>
          <c:order val="2"/>
          <c:spPr>
            <a:solidFill>
              <a:srgbClr val="FF000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- 3'!$G$32:$G$41</c:f>
              <c:numCache>
                <c:formatCode>General</c:formatCode>
                <c:ptCount val="10"/>
                <c:pt idx="0">
                  <c:v>1</c:v>
                </c:pt>
                <c:pt idx="1">
                  <c:v>2</c:v>
                </c:pt>
                <c:pt idx="2">
                  <c:v>0</c:v>
                </c:pt>
                <c:pt idx="3">
                  <c:v>1</c:v>
                </c:pt>
                <c:pt idx="4">
                  <c:v>1</c:v>
                </c:pt>
                <c:pt idx="5">
                  <c:v>1</c:v>
                </c:pt>
                <c:pt idx="6">
                  <c:v>1</c:v>
                </c:pt>
                <c:pt idx="7">
                  <c:v>1</c:v>
                </c:pt>
                <c:pt idx="8">
                  <c:v>1</c:v>
                </c:pt>
                <c:pt idx="9">
                  <c:v>1</c:v>
                </c:pt>
              </c:numCache>
            </c:numRef>
          </c:val>
          <c:extLst>
            <c:ext xmlns:c16="http://schemas.microsoft.com/office/drawing/2014/chart" uri="{C3380CC4-5D6E-409C-BE32-E72D297353CC}">
              <c16:uniqueId val="{00000002-9FFB-45F9-AB43-E482C8921681}"/>
            </c:ext>
          </c:extLst>
        </c:ser>
        <c:ser>
          <c:idx val="3"/>
          <c:order val="3"/>
          <c:spPr>
            <a:solidFill>
              <a:srgbClr val="FFC00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- 3'!$H$32:$H$41</c:f>
              <c:numCache>
                <c:formatCode>General</c:formatCode>
                <c:ptCount val="10"/>
                <c:pt idx="0">
                  <c:v>3</c:v>
                </c:pt>
                <c:pt idx="1">
                  <c:v>2</c:v>
                </c:pt>
                <c:pt idx="2">
                  <c:v>0</c:v>
                </c:pt>
                <c:pt idx="3">
                  <c:v>1</c:v>
                </c:pt>
                <c:pt idx="4">
                  <c:v>1</c:v>
                </c:pt>
                <c:pt idx="5">
                  <c:v>1</c:v>
                </c:pt>
                <c:pt idx="6">
                  <c:v>1</c:v>
                </c:pt>
                <c:pt idx="7">
                  <c:v>1</c:v>
                </c:pt>
                <c:pt idx="8">
                  <c:v>1</c:v>
                </c:pt>
                <c:pt idx="9">
                  <c:v>1</c:v>
                </c:pt>
              </c:numCache>
            </c:numRef>
          </c:val>
          <c:extLst>
            <c:ext xmlns:c16="http://schemas.microsoft.com/office/drawing/2014/chart" uri="{C3380CC4-5D6E-409C-BE32-E72D297353CC}">
              <c16:uniqueId val="{00000003-9FFB-45F9-AB43-E482C8921681}"/>
            </c:ext>
          </c:extLst>
        </c:ser>
        <c:ser>
          <c:idx val="4"/>
          <c:order val="4"/>
          <c:spPr>
            <a:solidFill>
              <a:srgbClr val="92D05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- 3'!$I$32:$I$41</c:f>
              <c:numCache>
                <c:formatCode>General</c:formatCode>
                <c:ptCount val="10"/>
                <c:pt idx="0">
                  <c:v>9</c:v>
                </c:pt>
                <c:pt idx="1">
                  <c:v>8</c:v>
                </c:pt>
                <c:pt idx="2">
                  <c:v>3</c:v>
                </c:pt>
                <c:pt idx="3">
                  <c:v>1</c:v>
                </c:pt>
                <c:pt idx="4">
                  <c:v>1</c:v>
                </c:pt>
                <c:pt idx="5">
                  <c:v>1</c:v>
                </c:pt>
                <c:pt idx="6">
                  <c:v>1</c:v>
                </c:pt>
                <c:pt idx="7">
                  <c:v>1</c:v>
                </c:pt>
                <c:pt idx="8">
                  <c:v>1</c:v>
                </c:pt>
                <c:pt idx="9">
                  <c:v>1</c:v>
                </c:pt>
              </c:numCache>
            </c:numRef>
          </c:val>
          <c:extLst>
            <c:ext xmlns:c16="http://schemas.microsoft.com/office/drawing/2014/chart" uri="{C3380CC4-5D6E-409C-BE32-E72D297353CC}">
              <c16:uniqueId val="{00000004-9FFB-45F9-AB43-E482C8921681}"/>
            </c:ext>
          </c:extLst>
        </c:ser>
        <c:ser>
          <c:idx val="5"/>
          <c:order val="5"/>
          <c:spPr>
            <a:solidFill>
              <a:srgbClr val="0070C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- 3'!$J$32:$J$41</c:f>
              <c:numCache>
                <c:formatCode>General</c:formatCode>
                <c:ptCount val="10"/>
                <c:pt idx="0">
                  <c:v>1</c:v>
                </c:pt>
                <c:pt idx="1">
                  <c:v>1</c:v>
                </c:pt>
                <c:pt idx="2">
                  <c:v>0</c:v>
                </c:pt>
                <c:pt idx="3">
                  <c:v>1</c:v>
                </c:pt>
                <c:pt idx="4">
                  <c:v>1</c:v>
                </c:pt>
                <c:pt idx="5">
                  <c:v>1</c:v>
                </c:pt>
                <c:pt idx="6">
                  <c:v>1</c:v>
                </c:pt>
                <c:pt idx="7">
                  <c:v>1</c:v>
                </c:pt>
                <c:pt idx="8">
                  <c:v>1</c:v>
                </c:pt>
                <c:pt idx="9">
                  <c:v>1</c:v>
                </c:pt>
              </c:numCache>
            </c:numRef>
          </c:val>
          <c:extLst>
            <c:ext xmlns:c16="http://schemas.microsoft.com/office/drawing/2014/chart" uri="{C3380CC4-5D6E-409C-BE32-E72D297353CC}">
              <c16:uniqueId val="{00000005-9FFB-45F9-AB43-E482C8921681}"/>
            </c:ext>
          </c:extLst>
        </c:ser>
        <c:dLbls>
          <c:showLegendKey val="0"/>
          <c:showVal val="0"/>
          <c:showCatName val="0"/>
          <c:showSerName val="0"/>
          <c:showPercent val="0"/>
          <c:showBubbleSize val="0"/>
        </c:dLbls>
        <c:gapWidth val="150"/>
        <c:overlap val="100"/>
        <c:axId val="-423815568"/>
        <c:axId val="-423813936"/>
      </c:barChart>
      <c:catAx>
        <c:axId val="-423815568"/>
        <c:scaling>
          <c:orientation val="maxMin"/>
        </c:scaling>
        <c:delete val="0"/>
        <c:axPos val="l"/>
        <c:numFmt formatCode="ge\r\a\l" sourceLinked="0"/>
        <c:majorTickMark val="out"/>
        <c:minorTickMark val="none"/>
        <c:tickLblPos val="nextTo"/>
        <c:txPr>
          <a:bodyPr/>
          <a:lstStyle/>
          <a:p>
            <a:pPr>
              <a:defRPr sz="1100"/>
            </a:pPr>
            <a:endParaRPr lang="pt-BR"/>
          </a:p>
        </c:txPr>
        <c:crossAx val="-423813936"/>
        <c:crosses val="autoZero"/>
        <c:auto val="1"/>
        <c:lblAlgn val="ctr"/>
        <c:lblOffset val="100"/>
        <c:noMultiLvlLbl val="0"/>
      </c:catAx>
      <c:valAx>
        <c:axId val="-423813936"/>
        <c:scaling>
          <c:orientation val="minMax"/>
        </c:scaling>
        <c:delete val="0"/>
        <c:axPos val="t"/>
        <c:majorGridlines/>
        <c:numFmt formatCode="General" sourceLinked="1"/>
        <c:majorTickMark val="out"/>
        <c:minorTickMark val="none"/>
        <c:tickLblPos val="nextTo"/>
        <c:crossAx val="-423815568"/>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9FE0-4D9F-B8DC-8B9C8E37DCB1}"/>
              </c:ext>
            </c:extLst>
          </c:dPt>
          <c:dPt>
            <c:idx val="1"/>
            <c:bubble3D val="0"/>
            <c:spPr>
              <a:solidFill>
                <a:srgbClr val="FF0000"/>
              </a:solidFill>
            </c:spPr>
            <c:extLst>
              <c:ext xmlns:c16="http://schemas.microsoft.com/office/drawing/2014/chart" uri="{C3380CC4-5D6E-409C-BE32-E72D297353CC}">
                <c16:uniqueId val="{00000003-9FE0-4D9F-B8DC-8B9C8E37DCB1}"/>
              </c:ext>
            </c:extLst>
          </c:dPt>
          <c:dPt>
            <c:idx val="3"/>
            <c:bubble3D val="0"/>
            <c:spPr>
              <a:solidFill>
                <a:srgbClr val="92D050"/>
              </a:solidFill>
            </c:spPr>
            <c:extLst>
              <c:ext xmlns:c16="http://schemas.microsoft.com/office/drawing/2014/chart" uri="{C3380CC4-5D6E-409C-BE32-E72D297353CC}">
                <c16:uniqueId val="{00000005-9FE0-4D9F-B8DC-8B9C8E37DCB1}"/>
              </c:ext>
            </c:extLst>
          </c:dPt>
          <c:dPt>
            <c:idx val="4"/>
            <c:bubble3D val="0"/>
            <c:spPr>
              <a:solidFill>
                <a:srgbClr val="0070C0"/>
              </a:solidFill>
            </c:spPr>
            <c:extLst>
              <c:ext xmlns:c16="http://schemas.microsoft.com/office/drawing/2014/chart" uri="{C3380CC4-5D6E-409C-BE32-E72D297353CC}">
                <c16:uniqueId val="{00000007-9FE0-4D9F-B8DC-8B9C8E37DCB1}"/>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- 3'!$C$16:$C$20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- 3'!$E$16:$E$20</c:f>
              <c:numCache>
                <c:formatCode>0%</c:formatCode>
                <c:ptCount val="5"/>
                <c:pt idx="0">
                  <c:v>0</c:v>
                </c:pt>
                <c:pt idx="1">
                  <c:v>9.6774193548387094E-2</c:v>
                </c:pt>
                <c:pt idx="2">
                  <c:v>0.19354838709677419</c:v>
                </c:pt>
                <c:pt idx="3">
                  <c:v>0.64516129032258063</c:v>
                </c:pt>
                <c:pt idx="4">
                  <c:v>6.4516129032258063E-2</c:v>
                </c:pt>
              </c:numCache>
            </c:numRef>
          </c:val>
          <c:extLst>
            <c:ext xmlns:c16="http://schemas.microsoft.com/office/drawing/2014/chart" uri="{C3380CC4-5D6E-409C-BE32-E72D297353CC}">
              <c16:uniqueId val="{00000008-9FE0-4D9F-B8DC-8B9C8E37DCB1}"/>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AC0A-488D-A911-331F8DF53764}"/>
              </c:ext>
            </c:extLst>
          </c:dPt>
          <c:dPt>
            <c:idx val="1"/>
            <c:bubble3D val="0"/>
            <c:spPr>
              <a:solidFill>
                <a:srgbClr val="FF0000"/>
              </a:solidFill>
            </c:spPr>
            <c:extLst>
              <c:ext xmlns:c16="http://schemas.microsoft.com/office/drawing/2014/chart" uri="{C3380CC4-5D6E-409C-BE32-E72D297353CC}">
                <c16:uniqueId val="{00000003-AC0A-488D-A911-331F8DF53764}"/>
              </c:ext>
            </c:extLst>
          </c:dPt>
          <c:dPt>
            <c:idx val="2"/>
            <c:bubble3D val="0"/>
            <c:spPr>
              <a:solidFill>
                <a:srgbClr val="FFFF00"/>
              </a:solidFill>
            </c:spPr>
            <c:extLst>
              <c:ext xmlns:c16="http://schemas.microsoft.com/office/drawing/2014/chart" uri="{C3380CC4-5D6E-409C-BE32-E72D297353CC}">
                <c16:uniqueId val="{00000005-AC0A-488D-A911-331F8DF53764}"/>
              </c:ext>
            </c:extLst>
          </c:dPt>
          <c:dPt>
            <c:idx val="3"/>
            <c:bubble3D val="0"/>
            <c:spPr>
              <a:solidFill>
                <a:srgbClr val="92D050"/>
              </a:solidFill>
            </c:spPr>
            <c:extLst>
              <c:ext xmlns:c16="http://schemas.microsoft.com/office/drawing/2014/chart" uri="{C3380CC4-5D6E-409C-BE32-E72D297353CC}">
                <c16:uniqueId val="{00000007-AC0A-488D-A911-331F8DF53764}"/>
              </c:ext>
            </c:extLst>
          </c:dPt>
          <c:dPt>
            <c:idx val="4"/>
            <c:bubble3D val="0"/>
            <c:spPr>
              <a:solidFill>
                <a:srgbClr val="0070C0"/>
              </a:solidFill>
            </c:spPr>
            <c:extLst>
              <c:ext xmlns:c16="http://schemas.microsoft.com/office/drawing/2014/chart" uri="{C3380CC4-5D6E-409C-BE32-E72D297353CC}">
                <c16:uniqueId val="{00000009-AC0A-488D-A911-331F8DF53764}"/>
              </c:ext>
            </c:extLst>
          </c:dPt>
          <c:dPt>
            <c:idx val="5"/>
            <c:bubble3D val="0"/>
            <c:spPr>
              <a:solidFill>
                <a:srgbClr val="FF99CC"/>
              </a:solidFill>
            </c:spPr>
            <c:extLst>
              <c:ext xmlns:c16="http://schemas.microsoft.com/office/drawing/2014/chart" uri="{C3380CC4-5D6E-409C-BE32-E72D297353CC}">
                <c16:uniqueId val="{0000000B-AC0A-488D-A911-331F8DF53764}"/>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C0A-488D-A911-331F8DF53764}"/>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- 3'!$C$16:$C$21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- 3'!$G$16:$G$21</c:f>
              <c:numCache>
                <c:formatCode>0%</c:formatCode>
                <c:ptCount val="6"/>
                <c:pt idx="0">
                  <c:v>0</c:v>
                </c:pt>
                <c:pt idx="1">
                  <c:v>0.1</c:v>
                </c:pt>
                <c:pt idx="2">
                  <c:v>0.16666666666666666</c:v>
                </c:pt>
                <c:pt idx="3">
                  <c:v>0.6333333333333333</c:v>
                </c:pt>
                <c:pt idx="4">
                  <c:v>6.6666666666666666E-2</c:v>
                </c:pt>
                <c:pt idx="5">
                  <c:v>3.3333333333333333E-2</c:v>
                </c:pt>
              </c:numCache>
            </c:numRef>
          </c:val>
          <c:extLst>
            <c:ext xmlns:c16="http://schemas.microsoft.com/office/drawing/2014/chart" uri="{C3380CC4-5D6E-409C-BE32-E72D297353CC}">
              <c16:uniqueId val="{0000000C-AC0A-488D-A911-331F8DF53764}"/>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- 2'!$C$32:$C$36</c:f>
              <c:strCache>
                <c:ptCount val="5"/>
                <c:pt idx="0">
                  <c:v>OBJETIVO 1</c:v>
                </c:pt>
                <c:pt idx="1">
                  <c:v>OBJETIVO 2</c:v>
                </c:pt>
                <c:pt idx="2">
                  <c:v>OBJETIVO 3</c:v>
                </c:pt>
                <c:pt idx="3">
                  <c:v>OBJETIVO 4</c:v>
                </c:pt>
                <c:pt idx="4">
                  <c:v>OBJETIVO 5</c:v>
                </c:pt>
              </c:strCache>
            </c:strRef>
          </c:cat>
          <c:val>
            <c:numRef>
              <c:f>'Painel de Gestão - 2'!$E$32:$E$36</c:f>
              <c:numCache>
                <c:formatCode>General</c:formatCode>
                <c:ptCount val="5"/>
                <c:pt idx="0">
                  <c:v>0</c:v>
                </c:pt>
                <c:pt idx="1">
                  <c:v>0</c:v>
                </c:pt>
                <c:pt idx="2">
                  <c:v>0</c:v>
                </c:pt>
                <c:pt idx="3">
                  <c:v>1</c:v>
                </c:pt>
                <c:pt idx="4">
                  <c:v>1</c:v>
                </c:pt>
              </c:numCache>
            </c:numRef>
          </c:val>
          <c:extLst>
            <c:ext xmlns:c16="http://schemas.microsoft.com/office/drawing/2014/chart" uri="{C3380CC4-5D6E-409C-BE32-E72D297353CC}">
              <c16:uniqueId val="{00000000-B51F-402E-B164-61088FE2778A}"/>
            </c:ext>
          </c:extLst>
        </c:ser>
        <c:ser>
          <c:idx val="1"/>
          <c:order val="1"/>
          <c:spPr>
            <a:solidFill>
              <a:schemeClr val="bg1">
                <a:lumMod val="65000"/>
              </a:schemeClr>
            </a:solidFill>
          </c:spPr>
          <c:invertIfNegative val="0"/>
          <c:cat>
            <c:strRef>
              <c:f>'Painel de Gestão - 2'!$C$32:$C$36</c:f>
              <c:strCache>
                <c:ptCount val="5"/>
                <c:pt idx="0">
                  <c:v>OBJETIVO 1</c:v>
                </c:pt>
                <c:pt idx="1">
                  <c:v>OBJETIVO 2</c:v>
                </c:pt>
                <c:pt idx="2">
                  <c:v>OBJETIVO 3</c:v>
                </c:pt>
                <c:pt idx="3">
                  <c:v>OBJETIVO 4</c:v>
                </c:pt>
                <c:pt idx="4">
                  <c:v>OBJETIVO 5</c:v>
                </c:pt>
              </c:strCache>
            </c:strRef>
          </c:cat>
          <c:val>
            <c:numRef>
              <c:f>'Painel de Gestão - 2'!$F$32:$F$36</c:f>
              <c:numCache>
                <c:formatCode>General</c:formatCode>
                <c:ptCount val="5"/>
                <c:pt idx="0">
                  <c:v>0</c:v>
                </c:pt>
                <c:pt idx="1">
                  <c:v>0</c:v>
                </c:pt>
                <c:pt idx="2">
                  <c:v>0</c:v>
                </c:pt>
                <c:pt idx="3">
                  <c:v>1</c:v>
                </c:pt>
                <c:pt idx="4">
                  <c:v>1</c:v>
                </c:pt>
              </c:numCache>
            </c:numRef>
          </c:val>
          <c:extLst>
            <c:ext xmlns:c16="http://schemas.microsoft.com/office/drawing/2014/chart" uri="{C3380CC4-5D6E-409C-BE32-E72D297353CC}">
              <c16:uniqueId val="{00000001-B51F-402E-B164-61088FE2778A}"/>
            </c:ext>
          </c:extLst>
        </c:ser>
        <c:ser>
          <c:idx val="2"/>
          <c:order val="2"/>
          <c:spPr>
            <a:solidFill>
              <a:srgbClr val="FF0000"/>
            </a:solidFill>
          </c:spPr>
          <c:invertIfNegative val="0"/>
          <c:cat>
            <c:strRef>
              <c:f>'Painel de Gestão - 2'!$C$32:$C$36</c:f>
              <c:strCache>
                <c:ptCount val="5"/>
                <c:pt idx="0">
                  <c:v>OBJETIVO 1</c:v>
                </c:pt>
                <c:pt idx="1">
                  <c:v>OBJETIVO 2</c:v>
                </c:pt>
                <c:pt idx="2">
                  <c:v>OBJETIVO 3</c:v>
                </c:pt>
                <c:pt idx="3">
                  <c:v>OBJETIVO 4</c:v>
                </c:pt>
                <c:pt idx="4">
                  <c:v>OBJETIVO 5</c:v>
                </c:pt>
              </c:strCache>
            </c:strRef>
          </c:cat>
          <c:val>
            <c:numRef>
              <c:f>'Painel de Gestão - 2'!$G$32:$G$36</c:f>
              <c:numCache>
                <c:formatCode>General</c:formatCode>
                <c:ptCount val="5"/>
                <c:pt idx="0">
                  <c:v>2</c:v>
                </c:pt>
                <c:pt idx="1">
                  <c:v>3</c:v>
                </c:pt>
                <c:pt idx="2">
                  <c:v>1</c:v>
                </c:pt>
                <c:pt idx="3">
                  <c:v>1</c:v>
                </c:pt>
                <c:pt idx="4">
                  <c:v>1</c:v>
                </c:pt>
              </c:numCache>
            </c:numRef>
          </c:val>
          <c:extLst>
            <c:ext xmlns:c16="http://schemas.microsoft.com/office/drawing/2014/chart" uri="{C3380CC4-5D6E-409C-BE32-E72D297353CC}">
              <c16:uniqueId val="{00000002-B51F-402E-B164-61088FE2778A}"/>
            </c:ext>
          </c:extLst>
        </c:ser>
        <c:ser>
          <c:idx val="3"/>
          <c:order val="3"/>
          <c:spPr>
            <a:solidFill>
              <a:srgbClr val="FFC000"/>
            </a:solidFill>
          </c:spPr>
          <c:invertIfNegative val="0"/>
          <c:cat>
            <c:strRef>
              <c:f>'Painel de Gestão - 2'!$C$32:$C$36</c:f>
              <c:strCache>
                <c:ptCount val="5"/>
                <c:pt idx="0">
                  <c:v>OBJETIVO 1</c:v>
                </c:pt>
                <c:pt idx="1">
                  <c:v>OBJETIVO 2</c:v>
                </c:pt>
                <c:pt idx="2">
                  <c:v>OBJETIVO 3</c:v>
                </c:pt>
                <c:pt idx="3">
                  <c:v>OBJETIVO 4</c:v>
                </c:pt>
                <c:pt idx="4">
                  <c:v>OBJETIVO 5</c:v>
                </c:pt>
              </c:strCache>
            </c:strRef>
          </c:cat>
          <c:val>
            <c:numRef>
              <c:f>'Painel de Gestão - 2'!$H$32:$H$36</c:f>
              <c:numCache>
                <c:formatCode>General</c:formatCode>
                <c:ptCount val="5"/>
                <c:pt idx="0">
                  <c:v>5</c:v>
                </c:pt>
                <c:pt idx="1">
                  <c:v>1</c:v>
                </c:pt>
                <c:pt idx="2">
                  <c:v>1</c:v>
                </c:pt>
                <c:pt idx="3">
                  <c:v>1</c:v>
                </c:pt>
                <c:pt idx="4">
                  <c:v>1</c:v>
                </c:pt>
              </c:numCache>
            </c:numRef>
          </c:val>
          <c:extLst>
            <c:ext xmlns:c16="http://schemas.microsoft.com/office/drawing/2014/chart" uri="{C3380CC4-5D6E-409C-BE32-E72D297353CC}">
              <c16:uniqueId val="{00000003-B51F-402E-B164-61088FE2778A}"/>
            </c:ext>
          </c:extLst>
        </c:ser>
        <c:ser>
          <c:idx val="4"/>
          <c:order val="4"/>
          <c:spPr>
            <a:solidFill>
              <a:srgbClr val="92D050"/>
            </a:solidFill>
          </c:spPr>
          <c:invertIfNegative val="0"/>
          <c:cat>
            <c:strRef>
              <c:f>'Painel de Gestão - 2'!$C$32:$C$36</c:f>
              <c:strCache>
                <c:ptCount val="5"/>
                <c:pt idx="0">
                  <c:v>OBJETIVO 1</c:v>
                </c:pt>
                <c:pt idx="1">
                  <c:v>OBJETIVO 2</c:v>
                </c:pt>
                <c:pt idx="2">
                  <c:v>OBJETIVO 3</c:v>
                </c:pt>
                <c:pt idx="3">
                  <c:v>OBJETIVO 4</c:v>
                </c:pt>
                <c:pt idx="4">
                  <c:v>OBJETIVO 5</c:v>
                </c:pt>
              </c:strCache>
            </c:strRef>
          </c:cat>
          <c:val>
            <c:numRef>
              <c:f>'Painel de Gestão - 2'!$I$32:$I$36</c:f>
              <c:numCache>
                <c:formatCode>General</c:formatCode>
                <c:ptCount val="5"/>
                <c:pt idx="0">
                  <c:v>6</c:v>
                </c:pt>
                <c:pt idx="1">
                  <c:v>8</c:v>
                </c:pt>
                <c:pt idx="2">
                  <c:v>2</c:v>
                </c:pt>
                <c:pt idx="3">
                  <c:v>1</c:v>
                </c:pt>
                <c:pt idx="4">
                  <c:v>1</c:v>
                </c:pt>
              </c:numCache>
            </c:numRef>
          </c:val>
          <c:extLst>
            <c:ext xmlns:c16="http://schemas.microsoft.com/office/drawing/2014/chart" uri="{C3380CC4-5D6E-409C-BE32-E72D297353CC}">
              <c16:uniqueId val="{00000004-B51F-402E-B164-61088FE2778A}"/>
            </c:ext>
          </c:extLst>
        </c:ser>
        <c:ser>
          <c:idx val="5"/>
          <c:order val="5"/>
          <c:spPr>
            <a:solidFill>
              <a:srgbClr val="0070C0"/>
            </a:solidFill>
          </c:spPr>
          <c:invertIfNegative val="0"/>
          <c:cat>
            <c:strRef>
              <c:f>'Painel de Gestão - 2'!$C$32:$C$36</c:f>
              <c:strCache>
                <c:ptCount val="5"/>
                <c:pt idx="0">
                  <c:v>OBJETIVO 1</c:v>
                </c:pt>
                <c:pt idx="1">
                  <c:v>OBJETIVO 2</c:v>
                </c:pt>
                <c:pt idx="2">
                  <c:v>OBJETIVO 3</c:v>
                </c:pt>
                <c:pt idx="3">
                  <c:v>OBJETIVO 4</c:v>
                </c:pt>
                <c:pt idx="4">
                  <c:v>OBJETIVO 5</c:v>
                </c:pt>
              </c:strCache>
            </c:strRef>
          </c:cat>
          <c:val>
            <c:numRef>
              <c:f>'Painel de Gestão - 2'!$J$32:$J$36</c:f>
              <c:numCache>
                <c:formatCode>General</c:formatCode>
                <c:ptCount val="5"/>
                <c:pt idx="0">
                  <c:v>1</c:v>
                </c:pt>
                <c:pt idx="1">
                  <c:v>0</c:v>
                </c:pt>
                <c:pt idx="2">
                  <c:v>0</c:v>
                </c:pt>
                <c:pt idx="3">
                  <c:v>1</c:v>
                </c:pt>
                <c:pt idx="4">
                  <c:v>1</c:v>
                </c:pt>
              </c:numCache>
            </c:numRef>
          </c:val>
          <c:extLst>
            <c:ext xmlns:c16="http://schemas.microsoft.com/office/drawing/2014/chart" uri="{C3380CC4-5D6E-409C-BE32-E72D297353CC}">
              <c16:uniqueId val="{00000005-B51F-402E-B164-61088FE2778A}"/>
            </c:ext>
          </c:extLst>
        </c:ser>
        <c:dLbls>
          <c:showLegendKey val="0"/>
          <c:showVal val="0"/>
          <c:showCatName val="0"/>
          <c:showSerName val="0"/>
          <c:showPercent val="0"/>
          <c:showBubbleSize val="0"/>
        </c:dLbls>
        <c:gapWidth val="150"/>
        <c:overlap val="100"/>
        <c:axId val="-423819376"/>
        <c:axId val="-423816112"/>
      </c:barChart>
      <c:catAx>
        <c:axId val="-423819376"/>
        <c:scaling>
          <c:orientation val="maxMin"/>
        </c:scaling>
        <c:delete val="0"/>
        <c:axPos val="l"/>
        <c:numFmt formatCode="ge\r\a\l" sourceLinked="0"/>
        <c:majorTickMark val="out"/>
        <c:minorTickMark val="none"/>
        <c:tickLblPos val="nextTo"/>
        <c:txPr>
          <a:bodyPr/>
          <a:lstStyle/>
          <a:p>
            <a:pPr>
              <a:defRPr sz="1100"/>
            </a:pPr>
            <a:endParaRPr lang="pt-BR"/>
          </a:p>
        </c:txPr>
        <c:crossAx val="-423816112"/>
        <c:crosses val="autoZero"/>
        <c:auto val="1"/>
        <c:lblAlgn val="ctr"/>
        <c:lblOffset val="100"/>
        <c:noMultiLvlLbl val="0"/>
      </c:catAx>
      <c:valAx>
        <c:axId val="-423816112"/>
        <c:scaling>
          <c:orientation val="minMax"/>
        </c:scaling>
        <c:delete val="0"/>
        <c:axPos val="t"/>
        <c:majorGridlines/>
        <c:numFmt formatCode="General" sourceLinked="1"/>
        <c:majorTickMark val="out"/>
        <c:minorTickMark val="none"/>
        <c:tickLblPos val="nextTo"/>
        <c:crossAx val="-423819376"/>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170F-423D-9275-DB339CE585E2}"/>
              </c:ext>
            </c:extLst>
          </c:dPt>
          <c:dPt>
            <c:idx val="1"/>
            <c:bubble3D val="0"/>
            <c:spPr>
              <a:solidFill>
                <a:srgbClr val="FF0000"/>
              </a:solidFill>
            </c:spPr>
            <c:extLst>
              <c:ext xmlns:c16="http://schemas.microsoft.com/office/drawing/2014/chart" uri="{C3380CC4-5D6E-409C-BE32-E72D297353CC}">
                <c16:uniqueId val="{00000003-170F-423D-9275-DB339CE585E2}"/>
              </c:ext>
            </c:extLst>
          </c:dPt>
          <c:dPt>
            <c:idx val="3"/>
            <c:bubble3D val="0"/>
            <c:spPr>
              <a:solidFill>
                <a:srgbClr val="92D050"/>
              </a:solidFill>
            </c:spPr>
            <c:extLst>
              <c:ext xmlns:c16="http://schemas.microsoft.com/office/drawing/2014/chart" uri="{C3380CC4-5D6E-409C-BE32-E72D297353CC}">
                <c16:uniqueId val="{00000005-170F-423D-9275-DB339CE585E2}"/>
              </c:ext>
            </c:extLst>
          </c:dPt>
          <c:dPt>
            <c:idx val="4"/>
            <c:bubble3D val="0"/>
            <c:spPr>
              <a:solidFill>
                <a:srgbClr val="0070C0"/>
              </a:solidFill>
            </c:spPr>
            <c:extLst>
              <c:ext xmlns:c16="http://schemas.microsoft.com/office/drawing/2014/chart" uri="{C3380CC4-5D6E-409C-BE32-E72D297353CC}">
                <c16:uniqueId val="{00000007-170F-423D-9275-DB339CE585E2}"/>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- 2'!$E$16:$E$20</c:f>
              <c:numCache>
                <c:formatCode>0%</c:formatCode>
                <c:ptCount val="5"/>
                <c:pt idx="0">
                  <c:v>0</c:v>
                </c:pt>
                <c:pt idx="1">
                  <c:v>0.2</c:v>
                </c:pt>
                <c:pt idx="2">
                  <c:v>0.23333333333333334</c:v>
                </c:pt>
                <c:pt idx="3">
                  <c:v>0.53333333333333333</c:v>
                </c:pt>
                <c:pt idx="4">
                  <c:v>3.3333333333333333E-2</c:v>
                </c:pt>
              </c:numCache>
            </c:numRef>
          </c:val>
          <c:extLst>
            <c:ext xmlns:c16="http://schemas.microsoft.com/office/drawing/2014/chart" uri="{C3380CC4-5D6E-409C-BE32-E72D297353CC}">
              <c16:uniqueId val="{00000008-170F-423D-9275-DB339CE585E2}"/>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10D0-41EB-A01E-411812970B0C}"/>
              </c:ext>
            </c:extLst>
          </c:dPt>
          <c:dPt>
            <c:idx val="1"/>
            <c:bubble3D val="0"/>
            <c:spPr>
              <a:solidFill>
                <a:srgbClr val="FF0000"/>
              </a:solidFill>
            </c:spPr>
            <c:extLst>
              <c:ext xmlns:c16="http://schemas.microsoft.com/office/drawing/2014/chart" uri="{C3380CC4-5D6E-409C-BE32-E72D297353CC}">
                <c16:uniqueId val="{00000003-10D0-41EB-A01E-411812970B0C}"/>
              </c:ext>
            </c:extLst>
          </c:dPt>
          <c:dPt>
            <c:idx val="2"/>
            <c:bubble3D val="0"/>
            <c:spPr>
              <a:solidFill>
                <a:srgbClr val="FFFF00"/>
              </a:solidFill>
            </c:spPr>
            <c:extLst>
              <c:ext xmlns:c16="http://schemas.microsoft.com/office/drawing/2014/chart" uri="{C3380CC4-5D6E-409C-BE32-E72D297353CC}">
                <c16:uniqueId val="{00000005-10D0-41EB-A01E-411812970B0C}"/>
              </c:ext>
            </c:extLst>
          </c:dPt>
          <c:dPt>
            <c:idx val="3"/>
            <c:bubble3D val="0"/>
            <c:spPr>
              <a:solidFill>
                <a:srgbClr val="92D050"/>
              </a:solidFill>
            </c:spPr>
            <c:extLst>
              <c:ext xmlns:c16="http://schemas.microsoft.com/office/drawing/2014/chart" uri="{C3380CC4-5D6E-409C-BE32-E72D297353CC}">
                <c16:uniqueId val="{00000007-10D0-41EB-A01E-411812970B0C}"/>
              </c:ext>
            </c:extLst>
          </c:dPt>
          <c:dPt>
            <c:idx val="4"/>
            <c:bubble3D val="0"/>
            <c:spPr>
              <a:solidFill>
                <a:srgbClr val="0070C0"/>
              </a:solidFill>
            </c:spPr>
            <c:extLst>
              <c:ext xmlns:c16="http://schemas.microsoft.com/office/drawing/2014/chart" uri="{C3380CC4-5D6E-409C-BE32-E72D297353CC}">
                <c16:uniqueId val="{00000009-10D0-41EB-A01E-411812970B0C}"/>
              </c:ext>
            </c:extLst>
          </c:dPt>
          <c:dPt>
            <c:idx val="5"/>
            <c:bubble3D val="0"/>
            <c:spPr>
              <a:solidFill>
                <a:srgbClr val="FF99CC"/>
              </a:solidFill>
            </c:spPr>
            <c:extLst>
              <c:ext xmlns:c16="http://schemas.microsoft.com/office/drawing/2014/chart" uri="{C3380CC4-5D6E-409C-BE32-E72D297353CC}">
                <c16:uniqueId val="{0000000B-10D0-41EB-A01E-411812970B0C}"/>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0D0-41EB-A01E-411812970B0C}"/>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- 2'!$G$16:$G$21</c:f>
              <c:numCache>
                <c:formatCode>0%</c:formatCode>
                <c:ptCount val="6"/>
                <c:pt idx="0">
                  <c:v>0</c:v>
                </c:pt>
                <c:pt idx="1">
                  <c:v>0.19354838709677419</c:v>
                </c:pt>
                <c:pt idx="2">
                  <c:v>0.22580645161290322</c:v>
                </c:pt>
                <c:pt idx="3">
                  <c:v>0.5161290322580645</c:v>
                </c:pt>
                <c:pt idx="4">
                  <c:v>3.2258064516129031E-2</c:v>
                </c:pt>
                <c:pt idx="5">
                  <c:v>3.2258064516129031E-2</c:v>
                </c:pt>
              </c:numCache>
            </c:numRef>
          </c:val>
          <c:extLst>
            <c:ext xmlns:c16="http://schemas.microsoft.com/office/drawing/2014/chart" uri="{C3380CC4-5D6E-409C-BE32-E72D297353CC}">
              <c16:uniqueId val="{0000000C-10D0-41EB-A01E-411812970B0C}"/>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- 1'!$C$32:$C$36</c:f>
              <c:strCache>
                <c:ptCount val="5"/>
                <c:pt idx="0">
                  <c:v>OBJETIVO 1</c:v>
                </c:pt>
                <c:pt idx="1">
                  <c:v>OBJETIVO 2</c:v>
                </c:pt>
                <c:pt idx="2">
                  <c:v>OBJETIVO 3</c:v>
                </c:pt>
                <c:pt idx="3">
                  <c:v>OBJETIVO 4</c:v>
                </c:pt>
                <c:pt idx="4">
                  <c:v>OBJETIVO 5</c:v>
                </c:pt>
              </c:strCache>
            </c:strRef>
          </c:cat>
          <c:val>
            <c:numRef>
              <c:f>'Painel de Gestão - 1'!$E$32:$E$36</c:f>
              <c:numCache>
                <c:formatCode>General</c:formatCode>
                <c:ptCount val="5"/>
                <c:pt idx="0">
                  <c:v>1</c:v>
                </c:pt>
                <c:pt idx="1">
                  <c:v>3</c:v>
                </c:pt>
                <c:pt idx="2">
                  <c:v>1</c:v>
                </c:pt>
                <c:pt idx="3">
                  <c:v>1</c:v>
                </c:pt>
                <c:pt idx="4">
                  <c:v>1</c:v>
                </c:pt>
              </c:numCache>
            </c:numRef>
          </c:val>
          <c:extLst>
            <c:ext xmlns:c16="http://schemas.microsoft.com/office/drawing/2014/chart" uri="{C3380CC4-5D6E-409C-BE32-E72D297353CC}">
              <c16:uniqueId val="{00000000-5A36-4AD5-BE81-BC83A1C9D30A}"/>
            </c:ext>
          </c:extLst>
        </c:ser>
        <c:ser>
          <c:idx val="1"/>
          <c:order val="1"/>
          <c:spPr>
            <a:solidFill>
              <a:schemeClr val="bg1">
                <a:lumMod val="65000"/>
              </a:schemeClr>
            </a:solidFill>
          </c:spPr>
          <c:invertIfNegative val="0"/>
          <c:cat>
            <c:strRef>
              <c:f>'Painel de Gestão - 1'!$C$32:$C$36</c:f>
              <c:strCache>
                <c:ptCount val="5"/>
                <c:pt idx="0">
                  <c:v>OBJETIVO 1</c:v>
                </c:pt>
                <c:pt idx="1">
                  <c:v>OBJETIVO 2</c:v>
                </c:pt>
                <c:pt idx="2">
                  <c:v>OBJETIVO 3</c:v>
                </c:pt>
                <c:pt idx="3">
                  <c:v>OBJETIVO 4</c:v>
                </c:pt>
                <c:pt idx="4">
                  <c:v>OBJETIVO 5</c:v>
                </c:pt>
              </c:strCache>
            </c:strRef>
          </c:cat>
          <c:val>
            <c:numRef>
              <c:f>'Painel de Gestão - 1'!$F$32:$F$36</c:f>
              <c:numCache>
                <c:formatCode>General</c:formatCode>
                <c:ptCount val="5"/>
                <c:pt idx="0">
                  <c:v>0</c:v>
                </c:pt>
                <c:pt idx="1">
                  <c:v>0</c:v>
                </c:pt>
                <c:pt idx="2">
                  <c:v>0</c:v>
                </c:pt>
                <c:pt idx="3">
                  <c:v>1</c:v>
                </c:pt>
                <c:pt idx="4">
                  <c:v>1</c:v>
                </c:pt>
              </c:numCache>
            </c:numRef>
          </c:val>
          <c:extLst>
            <c:ext xmlns:c16="http://schemas.microsoft.com/office/drawing/2014/chart" uri="{C3380CC4-5D6E-409C-BE32-E72D297353CC}">
              <c16:uniqueId val="{00000001-5A36-4AD5-BE81-BC83A1C9D30A}"/>
            </c:ext>
          </c:extLst>
        </c:ser>
        <c:ser>
          <c:idx val="2"/>
          <c:order val="2"/>
          <c:spPr>
            <a:solidFill>
              <a:srgbClr val="FF0000"/>
            </a:solidFill>
          </c:spPr>
          <c:invertIfNegative val="0"/>
          <c:cat>
            <c:strRef>
              <c:f>'Painel de Gestão - 1'!$C$32:$C$36</c:f>
              <c:strCache>
                <c:ptCount val="5"/>
                <c:pt idx="0">
                  <c:v>OBJETIVO 1</c:v>
                </c:pt>
                <c:pt idx="1">
                  <c:v>OBJETIVO 2</c:v>
                </c:pt>
                <c:pt idx="2">
                  <c:v>OBJETIVO 3</c:v>
                </c:pt>
                <c:pt idx="3">
                  <c:v>OBJETIVO 4</c:v>
                </c:pt>
                <c:pt idx="4">
                  <c:v>OBJETIVO 5</c:v>
                </c:pt>
              </c:strCache>
            </c:strRef>
          </c:cat>
          <c:val>
            <c:numRef>
              <c:f>'Painel de Gestão - 1'!$G$32:$G$36</c:f>
              <c:numCache>
                <c:formatCode>General</c:formatCode>
                <c:ptCount val="5"/>
                <c:pt idx="0">
                  <c:v>4</c:v>
                </c:pt>
                <c:pt idx="1">
                  <c:v>8</c:v>
                </c:pt>
                <c:pt idx="2">
                  <c:v>4</c:v>
                </c:pt>
                <c:pt idx="3">
                  <c:v>1</c:v>
                </c:pt>
                <c:pt idx="4">
                  <c:v>1</c:v>
                </c:pt>
              </c:numCache>
            </c:numRef>
          </c:val>
          <c:extLst>
            <c:ext xmlns:c16="http://schemas.microsoft.com/office/drawing/2014/chart" uri="{C3380CC4-5D6E-409C-BE32-E72D297353CC}">
              <c16:uniqueId val="{00000002-5A36-4AD5-BE81-BC83A1C9D30A}"/>
            </c:ext>
          </c:extLst>
        </c:ser>
        <c:ser>
          <c:idx val="3"/>
          <c:order val="3"/>
          <c:spPr>
            <a:solidFill>
              <a:srgbClr val="FFC000"/>
            </a:solidFill>
          </c:spPr>
          <c:invertIfNegative val="0"/>
          <c:cat>
            <c:strRef>
              <c:f>'Painel de Gestão - 1'!$C$32:$C$36</c:f>
              <c:strCache>
                <c:ptCount val="5"/>
                <c:pt idx="0">
                  <c:v>OBJETIVO 1</c:v>
                </c:pt>
                <c:pt idx="1">
                  <c:v>OBJETIVO 2</c:v>
                </c:pt>
                <c:pt idx="2">
                  <c:v>OBJETIVO 3</c:v>
                </c:pt>
                <c:pt idx="3">
                  <c:v>OBJETIVO 4</c:v>
                </c:pt>
                <c:pt idx="4">
                  <c:v>OBJETIVO 5</c:v>
                </c:pt>
              </c:strCache>
            </c:strRef>
          </c:cat>
          <c:val>
            <c:numRef>
              <c:f>'Painel de Gestão - 1'!$H$32:$H$36</c:f>
              <c:numCache>
                <c:formatCode>General</c:formatCode>
                <c:ptCount val="5"/>
                <c:pt idx="0">
                  <c:v>1</c:v>
                </c:pt>
                <c:pt idx="1">
                  <c:v>2</c:v>
                </c:pt>
                <c:pt idx="2">
                  <c:v>0</c:v>
                </c:pt>
                <c:pt idx="3">
                  <c:v>1</c:v>
                </c:pt>
                <c:pt idx="4">
                  <c:v>1</c:v>
                </c:pt>
              </c:numCache>
            </c:numRef>
          </c:val>
          <c:extLst>
            <c:ext xmlns:c16="http://schemas.microsoft.com/office/drawing/2014/chart" uri="{C3380CC4-5D6E-409C-BE32-E72D297353CC}">
              <c16:uniqueId val="{00000003-5A36-4AD5-BE81-BC83A1C9D30A}"/>
            </c:ext>
          </c:extLst>
        </c:ser>
        <c:ser>
          <c:idx val="4"/>
          <c:order val="4"/>
          <c:spPr>
            <a:solidFill>
              <a:srgbClr val="92D050"/>
            </a:solidFill>
          </c:spPr>
          <c:invertIfNegative val="0"/>
          <c:cat>
            <c:strRef>
              <c:f>'Painel de Gestão - 1'!$C$32:$C$36</c:f>
              <c:strCache>
                <c:ptCount val="5"/>
                <c:pt idx="0">
                  <c:v>OBJETIVO 1</c:v>
                </c:pt>
                <c:pt idx="1">
                  <c:v>OBJETIVO 2</c:v>
                </c:pt>
                <c:pt idx="2">
                  <c:v>OBJETIVO 3</c:v>
                </c:pt>
                <c:pt idx="3">
                  <c:v>OBJETIVO 4</c:v>
                </c:pt>
                <c:pt idx="4">
                  <c:v>OBJETIVO 5</c:v>
                </c:pt>
              </c:strCache>
            </c:strRef>
          </c:cat>
          <c:val>
            <c:numRef>
              <c:f>'Painel de Gestão - 1'!$I$32:$I$36</c:f>
              <c:numCache>
                <c:formatCode>General</c:formatCode>
                <c:ptCount val="5"/>
                <c:pt idx="0">
                  <c:v>9</c:v>
                </c:pt>
                <c:pt idx="1">
                  <c:v>5</c:v>
                </c:pt>
                <c:pt idx="2">
                  <c:v>1</c:v>
                </c:pt>
                <c:pt idx="3">
                  <c:v>1</c:v>
                </c:pt>
                <c:pt idx="4">
                  <c:v>1</c:v>
                </c:pt>
              </c:numCache>
            </c:numRef>
          </c:val>
          <c:extLst>
            <c:ext xmlns:c16="http://schemas.microsoft.com/office/drawing/2014/chart" uri="{C3380CC4-5D6E-409C-BE32-E72D297353CC}">
              <c16:uniqueId val="{00000004-5A36-4AD5-BE81-BC83A1C9D30A}"/>
            </c:ext>
          </c:extLst>
        </c:ser>
        <c:ser>
          <c:idx val="5"/>
          <c:order val="5"/>
          <c:spPr>
            <a:solidFill>
              <a:srgbClr val="0070C0"/>
            </a:solidFill>
          </c:spPr>
          <c:invertIfNegative val="0"/>
          <c:cat>
            <c:strRef>
              <c:f>'Painel de Gestão - 1'!$C$32:$C$36</c:f>
              <c:strCache>
                <c:ptCount val="5"/>
                <c:pt idx="0">
                  <c:v>OBJETIVO 1</c:v>
                </c:pt>
                <c:pt idx="1">
                  <c:v>OBJETIVO 2</c:v>
                </c:pt>
                <c:pt idx="2">
                  <c:v>OBJETIVO 3</c:v>
                </c:pt>
                <c:pt idx="3">
                  <c:v>OBJETIVO 4</c:v>
                </c:pt>
                <c:pt idx="4">
                  <c:v>OBJETIVO 5</c:v>
                </c:pt>
              </c:strCache>
            </c:strRef>
          </c:cat>
          <c:val>
            <c:numRef>
              <c:f>'Painel de Gestão - 1'!$J$32:$J$36</c:f>
              <c:numCache>
                <c:formatCode>General</c:formatCode>
                <c:ptCount val="5"/>
                <c:pt idx="0">
                  <c:v>1</c:v>
                </c:pt>
                <c:pt idx="1">
                  <c:v>0</c:v>
                </c:pt>
                <c:pt idx="2">
                  <c:v>0</c:v>
                </c:pt>
                <c:pt idx="3">
                  <c:v>1</c:v>
                </c:pt>
                <c:pt idx="4">
                  <c:v>1</c:v>
                </c:pt>
              </c:numCache>
            </c:numRef>
          </c:val>
          <c:extLst>
            <c:ext xmlns:c16="http://schemas.microsoft.com/office/drawing/2014/chart" uri="{C3380CC4-5D6E-409C-BE32-E72D297353CC}">
              <c16:uniqueId val="{00000005-5A36-4AD5-BE81-BC83A1C9D30A}"/>
            </c:ext>
          </c:extLst>
        </c:ser>
        <c:dLbls>
          <c:showLegendKey val="0"/>
          <c:showVal val="0"/>
          <c:showCatName val="0"/>
          <c:showSerName val="0"/>
          <c:showPercent val="0"/>
          <c:showBubbleSize val="0"/>
        </c:dLbls>
        <c:gapWidth val="150"/>
        <c:overlap val="100"/>
        <c:axId val="-360561216"/>
        <c:axId val="-360563936"/>
      </c:barChart>
      <c:catAx>
        <c:axId val="-360561216"/>
        <c:scaling>
          <c:orientation val="maxMin"/>
        </c:scaling>
        <c:delete val="0"/>
        <c:axPos val="l"/>
        <c:numFmt formatCode="ge\r\a\l" sourceLinked="0"/>
        <c:majorTickMark val="out"/>
        <c:minorTickMark val="none"/>
        <c:tickLblPos val="nextTo"/>
        <c:txPr>
          <a:bodyPr/>
          <a:lstStyle/>
          <a:p>
            <a:pPr>
              <a:defRPr sz="1100"/>
            </a:pPr>
            <a:endParaRPr lang="pt-BR"/>
          </a:p>
        </c:txPr>
        <c:crossAx val="-360563936"/>
        <c:crosses val="autoZero"/>
        <c:auto val="1"/>
        <c:lblAlgn val="ctr"/>
        <c:lblOffset val="100"/>
        <c:noMultiLvlLbl val="0"/>
      </c:catAx>
      <c:valAx>
        <c:axId val="-360563936"/>
        <c:scaling>
          <c:orientation val="minMax"/>
        </c:scaling>
        <c:delete val="0"/>
        <c:axPos val="t"/>
        <c:majorGridlines/>
        <c:numFmt formatCode="General" sourceLinked="1"/>
        <c:majorTickMark val="out"/>
        <c:minorTickMark val="none"/>
        <c:tickLblPos val="nextTo"/>
        <c:crossAx val="-360561216"/>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3BBD-4637-A734-04D70FC17399}"/>
              </c:ext>
            </c:extLst>
          </c:dPt>
          <c:dPt>
            <c:idx val="1"/>
            <c:bubble3D val="0"/>
            <c:spPr>
              <a:solidFill>
                <a:srgbClr val="FF0000"/>
              </a:solidFill>
            </c:spPr>
            <c:extLst>
              <c:ext xmlns:c16="http://schemas.microsoft.com/office/drawing/2014/chart" uri="{C3380CC4-5D6E-409C-BE32-E72D297353CC}">
                <c16:uniqueId val="{00000003-3BBD-4637-A734-04D70FC17399}"/>
              </c:ext>
            </c:extLst>
          </c:dPt>
          <c:dPt>
            <c:idx val="3"/>
            <c:bubble3D val="0"/>
            <c:spPr>
              <a:solidFill>
                <a:srgbClr val="92D050"/>
              </a:solidFill>
            </c:spPr>
            <c:extLst>
              <c:ext xmlns:c16="http://schemas.microsoft.com/office/drawing/2014/chart" uri="{C3380CC4-5D6E-409C-BE32-E72D297353CC}">
                <c16:uniqueId val="{00000005-3BBD-4637-A734-04D70FC17399}"/>
              </c:ext>
            </c:extLst>
          </c:dPt>
          <c:dPt>
            <c:idx val="4"/>
            <c:bubble3D val="0"/>
            <c:spPr>
              <a:solidFill>
                <a:srgbClr val="0070C0"/>
              </a:solidFill>
            </c:spPr>
            <c:extLst>
              <c:ext xmlns:c16="http://schemas.microsoft.com/office/drawing/2014/chart" uri="{C3380CC4-5D6E-409C-BE32-E72D297353CC}">
                <c16:uniqueId val="{00000007-3BBD-4637-A734-04D70FC17399}"/>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- 1'!$E$16:$E$20</c:f>
              <c:numCache>
                <c:formatCode>0%</c:formatCode>
                <c:ptCount val="5"/>
                <c:pt idx="0">
                  <c:v>0</c:v>
                </c:pt>
                <c:pt idx="1">
                  <c:v>0.45714285714285713</c:v>
                </c:pt>
                <c:pt idx="2">
                  <c:v>8.5714285714285715E-2</c:v>
                </c:pt>
                <c:pt idx="3">
                  <c:v>0.42857142857142855</c:v>
                </c:pt>
                <c:pt idx="4">
                  <c:v>2.8571428571428571E-2</c:v>
                </c:pt>
              </c:numCache>
            </c:numRef>
          </c:val>
          <c:extLst>
            <c:ext xmlns:c16="http://schemas.microsoft.com/office/drawing/2014/chart" uri="{C3380CC4-5D6E-409C-BE32-E72D297353CC}">
              <c16:uniqueId val="{00000008-3BBD-4637-A734-04D70FC17399}"/>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F44A-492D-93BF-B06D82DDAC52}"/>
              </c:ext>
            </c:extLst>
          </c:dPt>
          <c:dPt>
            <c:idx val="1"/>
            <c:bubble3D val="0"/>
            <c:spPr>
              <a:solidFill>
                <a:srgbClr val="FF0000"/>
              </a:solidFill>
            </c:spPr>
            <c:extLst>
              <c:ext xmlns:c16="http://schemas.microsoft.com/office/drawing/2014/chart" uri="{C3380CC4-5D6E-409C-BE32-E72D297353CC}">
                <c16:uniqueId val="{00000003-F44A-492D-93BF-B06D82DDAC52}"/>
              </c:ext>
            </c:extLst>
          </c:dPt>
          <c:dPt>
            <c:idx val="2"/>
            <c:bubble3D val="0"/>
            <c:spPr>
              <a:solidFill>
                <a:srgbClr val="FFFF00"/>
              </a:solidFill>
            </c:spPr>
            <c:extLst>
              <c:ext xmlns:c16="http://schemas.microsoft.com/office/drawing/2014/chart" uri="{C3380CC4-5D6E-409C-BE32-E72D297353CC}">
                <c16:uniqueId val="{00000005-F44A-492D-93BF-B06D82DDAC52}"/>
              </c:ext>
            </c:extLst>
          </c:dPt>
          <c:dPt>
            <c:idx val="3"/>
            <c:bubble3D val="0"/>
            <c:spPr>
              <a:solidFill>
                <a:srgbClr val="92D050"/>
              </a:solidFill>
            </c:spPr>
            <c:extLst>
              <c:ext xmlns:c16="http://schemas.microsoft.com/office/drawing/2014/chart" uri="{C3380CC4-5D6E-409C-BE32-E72D297353CC}">
                <c16:uniqueId val="{00000007-F44A-492D-93BF-B06D82DDAC52}"/>
              </c:ext>
            </c:extLst>
          </c:dPt>
          <c:dPt>
            <c:idx val="4"/>
            <c:bubble3D val="0"/>
            <c:spPr>
              <a:solidFill>
                <a:srgbClr val="0070C0"/>
              </a:solidFill>
            </c:spPr>
            <c:extLst>
              <c:ext xmlns:c16="http://schemas.microsoft.com/office/drawing/2014/chart" uri="{C3380CC4-5D6E-409C-BE32-E72D297353CC}">
                <c16:uniqueId val="{00000009-F44A-492D-93BF-B06D82DDAC52}"/>
              </c:ext>
            </c:extLst>
          </c:dPt>
          <c:dPt>
            <c:idx val="5"/>
            <c:bubble3D val="0"/>
            <c:spPr>
              <a:solidFill>
                <a:srgbClr val="FF99CC"/>
              </a:solidFill>
            </c:spPr>
            <c:extLst>
              <c:ext xmlns:c16="http://schemas.microsoft.com/office/drawing/2014/chart" uri="{C3380CC4-5D6E-409C-BE32-E72D297353CC}">
                <c16:uniqueId val="{0000000B-F44A-492D-93BF-B06D82DDAC52}"/>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44A-492D-93BF-B06D82DDAC52}"/>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- 1'!$G$16:$G$21</c:f>
              <c:numCache>
                <c:formatCode>0%</c:formatCode>
                <c:ptCount val="6"/>
                <c:pt idx="0">
                  <c:v>0</c:v>
                </c:pt>
                <c:pt idx="1">
                  <c:v>0.45714285714285713</c:v>
                </c:pt>
                <c:pt idx="2">
                  <c:v>8.5714285714285715E-2</c:v>
                </c:pt>
                <c:pt idx="3">
                  <c:v>0.42857142857142855</c:v>
                </c:pt>
                <c:pt idx="4">
                  <c:v>2.8571428571428571E-2</c:v>
                </c:pt>
                <c:pt idx="5">
                  <c:v>0</c:v>
                </c:pt>
              </c:numCache>
            </c:numRef>
          </c:val>
          <c:extLst>
            <c:ext xmlns:c16="http://schemas.microsoft.com/office/drawing/2014/chart" uri="{C3380CC4-5D6E-409C-BE32-E72D297353CC}">
              <c16:uniqueId val="{0000000C-F44A-492D-93BF-B06D82DDAC52}"/>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- 3'!$E$32:$E$41</c:f>
              <c:numCache>
                <c:formatCode>General</c:formatCode>
                <c:ptCount val="10"/>
                <c:pt idx="0">
                  <c:v>0</c:v>
                </c:pt>
                <c:pt idx="1">
                  <c:v>1</c:v>
                </c:pt>
                <c:pt idx="2">
                  <c:v>0</c:v>
                </c:pt>
                <c:pt idx="3">
                  <c:v>1</c:v>
                </c:pt>
                <c:pt idx="4">
                  <c:v>1</c:v>
                </c:pt>
                <c:pt idx="5">
                  <c:v>1</c:v>
                </c:pt>
                <c:pt idx="6">
                  <c:v>1</c:v>
                </c:pt>
                <c:pt idx="7">
                  <c:v>1</c:v>
                </c:pt>
                <c:pt idx="8">
                  <c:v>1</c:v>
                </c:pt>
                <c:pt idx="9">
                  <c:v>1</c:v>
                </c:pt>
              </c:numCache>
            </c:numRef>
          </c:val>
          <c:extLst>
            <c:ext xmlns:c16="http://schemas.microsoft.com/office/drawing/2014/chart" uri="{C3380CC4-5D6E-409C-BE32-E72D297353CC}">
              <c16:uniqueId val="{00000000-E5EC-4B32-8C3A-7E5F960C64FD}"/>
            </c:ext>
          </c:extLst>
        </c:ser>
        <c:ser>
          <c:idx val="1"/>
          <c:order val="1"/>
          <c:spPr>
            <a:solidFill>
              <a:schemeClr val="bg1">
                <a:lumMod val="65000"/>
              </a:schemeClr>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- 3'!$F$32:$F$41</c:f>
              <c:numCache>
                <c:formatCode>General</c:formatCode>
                <c:ptCount val="10"/>
                <c:pt idx="0">
                  <c:v>0</c:v>
                </c:pt>
                <c:pt idx="1">
                  <c:v>0</c:v>
                </c:pt>
                <c:pt idx="2">
                  <c:v>0</c:v>
                </c:pt>
                <c:pt idx="3">
                  <c:v>1</c:v>
                </c:pt>
                <c:pt idx="4">
                  <c:v>1</c:v>
                </c:pt>
                <c:pt idx="5">
                  <c:v>1</c:v>
                </c:pt>
                <c:pt idx="6">
                  <c:v>1</c:v>
                </c:pt>
                <c:pt idx="7">
                  <c:v>1</c:v>
                </c:pt>
                <c:pt idx="8">
                  <c:v>1</c:v>
                </c:pt>
                <c:pt idx="9">
                  <c:v>1</c:v>
                </c:pt>
              </c:numCache>
            </c:numRef>
          </c:val>
          <c:extLst>
            <c:ext xmlns:c16="http://schemas.microsoft.com/office/drawing/2014/chart" uri="{C3380CC4-5D6E-409C-BE32-E72D297353CC}">
              <c16:uniqueId val="{00000001-E5EC-4B32-8C3A-7E5F960C64FD}"/>
            </c:ext>
          </c:extLst>
        </c:ser>
        <c:ser>
          <c:idx val="2"/>
          <c:order val="2"/>
          <c:spPr>
            <a:solidFill>
              <a:srgbClr val="FF000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- 3'!$G$32:$G$41</c:f>
              <c:numCache>
                <c:formatCode>General</c:formatCode>
                <c:ptCount val="10"/>
                <c:pt idx="0">
                  <c:v>1</c:v>
                </c:pt>
                <c:pt idx="1">
                  <c:v>2</c:v>
                </c:pt>
                <c:pt idx="2">
                  <c:v>0</c:v>
                </c:pt>
                <c:pt idx="3">
                  <c:v>1</c:v>
                </c:pt>
                <c:pt idx="4">
                  <c:v>1</c:v>
                </c:pt>
                <c:pt idx="5">
                  <c:v>1</c:v>
                </c:pt>
                <c:pt idx="6">
                  <c:v>1</c:v>
                </c:pt>
                <c:pt idx="7">
                  <c:v>1</c:v>
                </c:pt>
                <c:pt idx="8">
                  <c:v>1</c:v>
                </c:pt>
                <c:pt idx="9">
                  <c:v>1</c:v>
                </c:pt>
              </c:numCache>
            </c:numRef>
          </c:val>
          <c:extLst>
            <c:ext xmlns:c16="http://schemas.microsoft.com/office/drawing/2014/chart" uri="{C3380CC4-5D6E-409C-BE32-E72D297353CC}">
              <c16:uniqueId val="{00000002-E5EC-4B32-8C3A-7E5F960C64FD}"/>
            </c:ext>
          </c:extLst>
        </c:ser>
        <c:ser>
          <c:idx val="3"/>
          <c:order val="3"/>
          <c:spPr>
            <a:solidFill>
              <a:srgbClr val="FFC00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- 3'!$H$32:$H$41</c:f>
              <c:numCache>
                <c:formatCode>General</c:formatCode>
                <c:ptCount val="10"/>
                <c:pt idx="0">
                  <c:v>3</c:v>
                </c:pt>
                <c:pt idx="1">
                  <c:v>2</c:v>
                </c:pt>
                <c:pt idx="2">
                  <c:v>0</c:v>
                </c:pt>
                <c:pt idx="3">
                  <c:v>1</c:v>
                </c:pt>
                <c:pt idx="4">
                  <c:v>1</c:v>
                </c:pt>
                <c:pt idx="5">
                  <c:v>1</c:v>
                </c:pt>
                <c:pt idx="6">
                  <c:v>1</c:v>
                </c:pt>
                <c:pt idx="7">
                  <c:v>1</c:v>
                </c:pt>
                <c:pt idx="8">
                  <c:v>1</c:v>
                </c:pt>
                <c:pt idx="9">
                  <c:v>1</c:v>
                </c:pt>
              </c:numCache>
            </c:numRef>
          </c:val>
          <c:extLst>
            <c:ext xmlns:c16="http://schemas.microsoft.com/office/drawing/2014/chart" uri="{C3380CC4-5D6E-409C-BE32-E72D297353CC}">
              <c16:uniqueId val="{00000003-E5EC-4B32-8C3A-7E5F960C64FD}"/>
            </c:ext>
          </c:extLst>
        </c:ser>
        <c:ser>
          <c:idx val="4"/>
          <c:order val="4"/>
          <c:spPr>
            <a:solidFill>
              <a:srgbClr val="92D05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- 3'!$I$32:$I$41</c:f>
              <c:numCache>
                <c:formatCode>General</c:formatCode>
                <c:ptCount val="10"/>
                <c:pt idx="0">
                  <c:v>9</c:v>
                </c:pt>
                <c:pt idx="1">
                  <c:v>8</c:v>
                </c:pt>
                <c:pt idx="2">
                  <c:v>3</c:v>
                </c:pt>
                <c:pt idx="3">
                  <c:v>1</c:v>
                </c:pt>
                <c:pt idx="4">
                  <c:v>1</c:v>
                </c:pt>
                <c:pt idx="5">
                  <c:v>1</c:v>
                </c:pt>
                <c:pt idx="6">
                  <c:v>1</c:v>
                </c:pt>
                <c:pt idx="7">
                  <c:v>1</c:v>
                </c:pt>
                <c:pt idx="8">
                  <c:v>1</c:v>
                </c:pt>
                <c:pt idx="9">
                  <c:v>1</c:v>
                </c:pt>
              </c:numCache>
            </c:numRef>
          </c:val>
          <c:extLst>
            <c:ext xmlns:c16="http://schemas.microsoft.com/office/drawing/2014/chart" uri="{C3380CC4-5D6E-409C-BE32-E72D297353CC}">
              <c16:uniqueId val="{00000004-E5EC-4B32-8C3A-7E5F960C64FD}"/>
            </c:ext>
          </c:extLst>
        </c:ser>
        <c:ser>
          <c:idx val="5"/>
          <c:order val="5"/>
          <c:spPr>
            <a:solidFill>
              <a:srgbClr val="0070C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- 3'!$J$32:$J$41</c:f>
              <c:numCache>
                <c:formatCode>General</c:formatCode>
                <c:ptCount val="10"/>
                <c:pt idx="0">
                  <c:v>1</c:v>
                </c:pt>
                <c:pt idx="1">
                  <c:v>1</c:v>
                </c:pt>
                <c:pt idx="2">
                  <c:v>0</c:v>
                </c:pt>
                <c:pt idx="3">
                  <c:v>1</c:v>
                </c:pt>
                <c:pt idx="4">
                  <c:v>1</c:v>
                </c:pt>
                <c:pt idx="5">
                  <c:v>1</c:v>
                </c:pt>
                <c:pt idx="6">
                  <c:v>1</c:v>
                </c:pt>
                <c:pt idx="7">
                  <c:v>1</c:v>
                </c:pt>
                <c:pt idx="8">
                  <c:v>1</c:v>
                </c:pt>
                <c:pt idx="9">
                  <c:v>1</c:v>
                </c:pt>
              </c:numCache>
            </c:numRef>
          </c:val>
          <c:extLst>
            <c:ext xmlns:c16="http://schemas.microsoft.com/office/drawing/2014/chart" uri="{C3380CC4-5D6E-409C-BE32-E72D297353CC}">
              <c16:uniqueId val="{00000005-E5EC-4B32-8C3A-7E5F960C64FD}"/>
            </c:ext>
          </c:extLst>
        </c:ser>
        <c:dLbls>
          <c:showLegendKey val="0"/>
          <c:showVal val="0"/>
          <c:showCatName val="0"/>
          <c:showSerName val="0"/>
          <c:showPercent val="0"/>
          <c:showBubbleSize val="0"/>
        </c:dLbls>
        <c:gapWidth val="150"/>
        <c:overlap val="100"/>
        <c:axId val="-360560128"/>
        <c:axId val="-360560672"/>
      </c:barChart>
      <c:catAx>
        <c:axId val="-360560128"/>
        <c:scaling>
          <c:orientation val="maxMin"/>
        </c:scaling>
        <c:delete val="0"/>
        <c:axPos val="l"/>
        <c:numFmt formatCode="ge\r\a\l" sourceLinked="0"/>
        <c:majorTickMark val="out"/>
        <c:minorTickMark val="none"/>
        <c:tickLblPos val="nextTo"/>
        <c:txPr>
          <a:bodyPr/>
          <a:lstStyle/>
          <a:p>
            <a:pPr>
              <a:defRPr sz="1100"/>
            </a:pPr>
            <a:endParaRPr lang="pt-BR"/>
          </a:p>
        </c:txPr>
        <c:crossAx val="-360560672"/>
        <c:crosses val="autoZero"/>
        <c:auto val="1"/>
        <c:lblAlgn val="ctr"/>
        <c:lblOffset val="100"/>
        <c:noMultiLvlLbl val="0"/>
      </c:catAx>
      <c:valAx>
        <c:axId val="-360560672"/>
        <c:scaling>
          <c:orientation val="minMax"/>
        </c:scaling>
        <c:delete val="0"/>
        <c:axPos val="t"/>
        <c:majorGridlines/>
        <c:numFmt formatCode="General" sourceLinked="1"/>
        <c:majorTickMark val="out"/>
        <c:minorTickMark val="none"/>
        <c:tickLblPos val="nextTo"/>
        <c:crossAx val="-360560128"/>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0AB9-4FA2-93EA-6C2366AB83B7}"/>
              </c:ext>
            </c:extLst>
          </c:dPt>
          <c:dPt>
            <c:idx val="1"/>
            <c:bubble3D val="0"/>
            <c:spPr>
              <a:solidFill>
                <a:srgbClr val="FF0000"/>
              </a:solidFill>
            </c:spPr>
            <c:extLst>
              <c:ext xmlns:c16="http://schemas.microsoft.com/office/drawing/2014/chart" uri="{C3380CC4-5D6E-409C-BE32-E72D297353CC}">
                <c16:uniqueId val="{00000003-0AB9-4FA2-93EA-6C2366AB83B7}"/>
              </c:ext>
            </c:extLst>
          </c:dPt>
          <c:dPt>
            <c:idx val="3"/>
            <c:bubble3D val="0"/>
            <c:spPr>
              <a:solidFill>
                <a:srgbClr val="92D050"/>
              </a:solidFill>
            </c:spPr>
            <c:extLst>
              <c:ext xmlns:c16="http://schemas.microsoft.com/office/drawing/2014/chart" uri="{C3380CC4-5D6E-409C-BE32-E72D297353CC}">
                <c16:uniqueId val="{00000005-0AB9-4FA2-93EA-6C2366AB83B7}"/>
              </c:ext>
            </c:extLst>
          </c:dPt>
          <c:dPt>
            <c:idx val="4"/>
            <c:bubble3D val="0"/>
            <c:spPr>
              <a:solidFill>
                <a:srgbClr val="0070C0"/>
              </a:solidFill>
            </c:spPr>
            <c:extLst>
              <c:ext xmlns:c16="http://schemas.microsoft.com/office/drawing/2014/chart" uri="{C3380CC4-5D6E-409C-BE32-E72D297353CC}">
                <c16:uniqueId val="{00000007-0AB9-4FA2-93EA-6C2366AB83B7}"/>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- 3'!$C$16:$C$20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- 3'!$E$16:$E$20</c:f>
              <c:numCache>
                <c:formatCode>0%</c:formatCode>
                <c:ptCount val="5"/>
                <c:pt idx="0">
                  <c:v>0</c:v>
                </c:pt>
                <c:pt idx="1">
                  <c:v>9.6774193548387094E-2</c:v>
                </c:pt>
                <c:pt idx="2">
                  <c:v>0.19354838709677419</c:v>
                </c:pt>
                <c:pt idx="3">
                  <c:v>0.64516129032258063</c:v>
                </c:pt>
                <c:pt idx="4">
                  <c:v>6.4516129032258063E-2</c:v>
                </c:pt>
              </c:numCache>
            </c:numRef>
          </c:val>
          <c:extLst>
            <c:ext xmlns:c16="http://schemas.microsoft.com/office/drawing/2014/chart" uri="{C3380CC4-5D6E-409C-BE32-E72D297353CC}">
              <c16:uniqueId val="{00000008-0AB9-4FA2-93EA-6C2366AB83B7}"/>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A804-410D-8C97-03A51433DD8C}"/>
              </c:ext>
            </c:extLst>
          </c:dPt>
          <c:dPt>
            <c:idx val="1"/>
            <c:bubble3D val="0"/>
            <c:spPr>
              <a:solidFill>
                <a:srgbClr val="FF0000"/>
              </a:solidFill>
            </c:spPr>
            <c:extLst>
              <c:ext xmlns:c16="http://schemas.microsoft.com/office/drawing/2014/chart" uri="{C3380CC4-5D6E-409C-BE32-E72D297353CC}">
                <c16:uniqueId val="{00000003-A804-410D-8C97-03A51433DD8C}"/>
              </c:ext>
            </c:extLst>
          </c:dPt>
          <c:dPt>
            <c:idx val="2"/>
            <c:bubble3D val="0"/>
            <c:spPr>
              <a:solidFill>
                <a:srgbClr val="FFFF00"/>
              </a:solidFill>
            </c:spPr>
            <c:extLst>
              <c:ext xmlns:c16="http://schemas.microsoft.com/office/drawing/2014/chart" uri="{C3380CC4-5D6E-409C-BE32-E72D297353CC}">
                <c16:uniqueId val="{00000005-A804-410D-8C97-03A51433DD8C}"/>
              </c:ext>
            </c:extLst>
          </c:dPt>
          <c:dPt>
            <c:idx val="3"/>
            <c:bubble3D val="0"/>
            <c:spPr>
              <a:solidFill>
                <a:srgbClr val="92D050"/>
              </a:solidFill>
            </c:spPr>
            <c:extLst>
              <c:ext xmlns:c16="http://schemas.microsoft.com/office/drawing/2014/chart" uri="{C3380CC4-5D6E-409C-BE32-E72D297353CC}">
                <c16:uniqueId val="{00000007-A804-410D-8C97-03A51433DD8C}"/>
              </c:ext>
            </c:extLst>
          </c:dPt>
          <c:dPt>
            <c:idx val="4"/>
            <c:bubble3D val="0"/>
            <c:spPr>
              <a:solidFill>
                <a:srgbClr val="0070C0"/>
              </a:solidFill>
            </c:spPr>
            <c:extLst>
              <c:ext xmlns:c16="http://schemas.microsoft.com/office/drawing/2014/chart" uri="{C3380CC4-5D6E-409C-BE32-E72D297353CC}">
                <c16:uniqueId val="{00000009-A804-410D-8C97-03A51433DD8C}"/>
              </c:ext>
            </c:extLst>
          </c:dPt>
          <c:dPt>
            <c:idx val="5"/>
            <c:bubble3D val="0"/>
            <c:spPr>
              <a:solidFill>
                <a:srgbClr val="FF99CC"/>
              </a:solidFill>
            </c:spPr>
            <c:extLst>
              <c:ext xmlns:c16="http://schemas.microsoft.com/office/drawing/2014/chart" uri="{C3380CC4-5D6E-409C-BE32-E72D297353CC}">
                <c16:uniqueId val="{0000000B-A804-410D-8C97-03A51433DD8C}"/>
              </c:ext>
            </c:extLst>
          </c:dPt>
          <c:dLbls>
            <c:dLbl>
              <c:idx val="0"/>
              <c:delete val="1"/>
              <c:extLst>
                <c:ext xmlns:c15="http://schemas.microsoft.com/office/drawing/2012/chart" uri="{CE6537A1-D6FC-4f65-9D91-7224C49458BB}"/>
                <c:ext xmlns:c16="http://schemas.microsoft.com/office/drawing/2014/chart" uri="{C3380CC4-5D6E-409C-BE32-E72D297353CC}">
                  <c16:uniqueId val="{00000001-A804-410D-8C97-03A51433DD8C}"/>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- 3'!$C$16:$C$21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- 3'!$G$16:$G$21</c:f>
              <c:numCache>
                <c:formatCode>0%</c:formatCode>
                <c:ptCount val="6"/>
                <c:pt idx="0">
                  <c:v>0</c:v>
                </c:pt>
                <c:pt idx="1">
                  <c:v>0.1</c:v>
                </c:pt>
                <c:pt idx="2">
                  <c:v>0.16666666666666666</c:v>
                </c:pt>
                <c:pt idx="3">
                  <c:v>0.6333333333333333</c:v>
                </c:pt>
                <c:pt idx="4">
                  <c:v>6.6666666666666666E-2</c:v>
                </c:pt>
                <c:pt idx="5">
                  <c:v>3.3333333333333333E-2</c:v>
                </c:pt>
              </c:numCache>
            </c:numRef>
          </c:val>
          <c:extLst>
            <c:ext xmlns:c16="http://schemas.microsoft.com/office/drawing/2014/chart" uri="{C3380CC4-5D6E-409C-BE32-E72D297353CC}">
              <c16:uniqueId val="{0000000C-A804-410D-8C97-03A51433DD8C}"/>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egendEntry>
        <c:idx val="0"/>
        <c:delete val="1"/>
      </c:legendEntry>
      <c:layout>
        <c:manualLayout>
          <c:xMode val="edge"/>
          <c:yMode val="edge"/>
          <c:x val="0.59897799484626846"/>
          <c:y val="0.11768286970423393"/>
          <c:w val="0.38477668980593727"/>
          <c:h val="0.818491751181892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- 4'!$E$32:$E$41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9FFB-45F9-AB43-E482C8921681}"/>
            </c:ext>
          </c:extLst>
        </c:ser>
        <c:ser>
          <c:idx val="1"/>
          <c:order val="1"/>
          <c:spPr>
            <a:solidFill>
              <a:schemeClr val="bg1">
                <a:lumMod val="65000"/>
              </a:schemeClr>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- 4'!$F$32:$F$41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FFB-45F9-AB43-E482C8921681}"/>
            </c:ext>
          </c:extLst>
        </c:ser>
        <c:ser>
          <c:idx val="2"/>
          <c:order val="2"/>
          <c:spPr>
            <a:solidFill>
              <a:srgbClr val="FF0000"/>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- 4'!$G$32:$G$41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FFB-45F9-AB43-E482C8921681}"/>
            </c:ext>
          </c:extLst>
        </c:ser>
        <c:ser>
          <c:idx val="3"/>
          <c:order val="3"/>
          <c:spPr>
            <a:solidFill>
              <a:srgbClr val="FFC000"/>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- 4'!$H$32:$H$41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9FFB-45F9-AB43-E482C8921681}"/>
            </c:ext>
          </c:extLst>
        </c:ser>
        <c:ser>
          <c:idx val="4"/>
          <c:order val="4"/>
          <c:spPr>
            <a:solidFill>
              <a:srgbClr val="92D050"/>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- 4'!$I$32:$I$41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9FFB-45F9-AB43-E482C8921681}"/>
            </c:ext>
          </c:extLst>
        </c:ser>
        <c:ser>
          <c:idx val="5"/>
          <c:order val="5"/>
          <c:spPr>
            <a:solidFill>
              <a:srgbClr val="0070C0"/>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- 4'!$J$32:$J$41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9FFB-45F9-AB43-E482C8921681}"/>
            </c:ext>
          </c:extLst>
        </c:ser>
        <c:dLbls>
          <c:showLegendKey val="0"/>
          <c:showVal val="0"/>
          <c:showCatName val="0"/>
          <c:showSerName val="0"/>
          <c:showPercent val="0"/>
          <c:showBubbleSize val="0"/>
        </c:dLbls>
        <c:gapWidth val="150"/>
        <c:overlap val="100"/>
        <c:axId val="-360564480"/>
        <c:axId val="-360566656"/>
      </c:barChart>
      <c:catAx>
        <c:axId val="-360564480"/>
        <c:scaling>
          <c:orientation val="maxMin"/>
        </c:scaling>
        <c:delete val="0"/>
        <c:axPos val="l"/>
        <c:numFmt formatCode="ge\r\a\l" sourceLinked="0"/>
        <c:majorTickMark val="out"/>
        <c:minorTickMark val="none"/>
        <c:tickLblPos val="nextTo"/>
        <c:txPr>
          <a:bodyPr/>
          <a:lstStyle/>
          <a:p>
            <a:pPr>
              <a:defRPr sz="1100"/>
            </a:pPr>
            <a:endParaRPr lang="pt-BR"/>
          </a:p>
        </c:txPr>
        <c:crossAx val="-360566656"/>
        <c:crosses val="autoZero"/>
        <c:auto val="1"/>
        <c:lblAlgn val="ctr"/>
        <c:lblOffset val="100"/>
        <c:noMultiLvlLbl val="0"/>
      </c:catAx>
      <c:valAx>
        <c:axId val="-360566656"/>
        <c:scaling>
          <c:orientation val="minMax"/>
        </c:scaling>
        <c:delete val="0"/>
        <c:axPos val="t"/>
        <c:majorGridlines/>
        <c:numFmt formatCode="General" sourceLinked="1"/>
        <c:majorTickMark val="out"/>
        <c:minorTickMark val="none"/>
        <c:tickLblPos val="nextTo"/>
        <c:crossAx val="-360564480"/>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9FE0-4D9F-B8DC-8B9C8E37DCB1}"/>
              </c:ext>
            </c:extLst>
          </c:dPt>
          <c:dPt>
            <c:idx val="1"/>
            <c:bubble3D val="0"/>
            <c:spPr>
              <a:solidFill>
                <a:srgbClr val="FF0000"/>
              </a:solidFill>
            </c:spPr>
            <c:extLst>
              <c:ext xmlns:c16="http://schemas.microsoft.com/office/drawing/2014/chart" uri="{C3380CC4-5D6E-409C-BE32-E72D297353CC}">
                <c16:uniqueId val="{00000003-9FE0-4D9F-B8DC-8B9C8E37DCB1}"/>
              </c:ext>
            </c:extLst>
          </c:dPt>
          <c:dPt>
            <c:idx val="3"/>
            <c:bubble3D val="0"/>
            <c:spPr>
              <a:solidFill>
                <a:srgbClr val="92D050"/>
              </a:solidFill>
            </c:spPr>
            <c:extLst>
              <c:ext xmlns:c16="http://schemas.microsoft.com/office/drawing/2014/chart" uri="{C3380CC4-5D6E-409C-BE32-E72D297353CC}">
                <c16:uniqueId val="{00000005-9FE0-4D9F-B8DC-8B9C8E37DCB1}"/>
              </c:ext>
            </c:extLst>
          </c:dPt>
          <c:dPt>
            <c:idx val="4"/>
            <c:bubble3D val="0"/>
            <c:spPr>
              <a:solidFill>
                <a:srgbClr val="0070C0"/>
              </a:solidFill>
            </c:spPr>
            <c:extLst>
              <c:ext xmlns:c16="http://schemas.microsoft.com/office/drawing/2014/chart" uri="{C3380CC4-5D6E-409C-BE32-E72D297353CC}">
                <c16:uniqueId val="{00000007-9FE0-4D9F-B8DC-8B9C8E37DCB1}"/>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- 4'!$C$16:$C$20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- 4'!$E$16:$E$20</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8-9FE0-4D9F-B8DC-8B9C8E37DCB1}"/>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AC0A-488D-A911-331F8DF53764}"/>
              </c:ext>
            </c:extLst>
          </c:dPt>
          <c:dPt>
            <c:idx val="1"/>
            <c:bubble3D val="0"/>
            <c:spPr>
              <a:solidFill>
                <a:srgbClr val="FF0000"/>
              </a:solidFill>
            </c:spPr>
            <c:extLst>
              <c:ext xmlns:c16="http://schemas.microsoft.com/office/drawing/2014/chart" uri="{C3380CC4-5D6E-409C-BE32-E72D297353CC}">
                <c16:uniqueId val="{00000003-AC0A-488D-A911-331F8DF53764}"/>
              </c:ext>
            </c:extLst>
          </c:dPt>
          <c:dPt>
            <c:idx val="2"/>
            <c:bubble3D val="0"/>
            <c:spPr>
              <a:solidFill>
                <a:srgbClr val="FFFF00"/>
              </a:solidFill>
            </c:spPr>
            <c:extLst>
              <c:ext xmlns:c16="http://schemas.microsoft.com/office/drawing/2014/chart" uri="{C3380CC4-5D6E-409C-BE32-E72D297353CC}">
                <c16:uniqueId val="{00000005-AC0A-488D-A911-331F8DF53764}"/>
              </c:ext>
            </c:extLst>
          </c:dPt>
          <c:dPt>
            <c:idx val="3"/>
            <c:bubble3D val="0"/>
            <c:spPr>
              <a:solidFill>
                <a:srgbClr val="92D050"/>
              </a:solidFill>
            </c:spPr>
            <c:extLst>
              <c:ext xmlns:c16="http://schemas.microsoft.com/office/drawing/2014/chart" uri="{C3380CC4-5D6E-409C-BE32-E72D297353CC}">
                <c16:uniqueId val="{00000007-AC0A-488D-A911-331F8DF53764}"/>
              </c:ext>
            </c:extLst>
          </c:dPt>
          <c:dPt>
            <c:idx val="4"/>
            <c:bubble3D val="0"/>
            <c:spPr>
              <a:solidFill>
                <a:srgbClr val="0070C0"/>
              </a:solidFill>
            </c:spPr>
            <c:extLst>
              <c:ext xmlns:c16="http://schemas.microsoft.com/office/drawing/2014/chart" uri="{C3380CC4-5D6E-409C-BE32-E72D297353CC}">
                <c16:uniqueId val="{00000009-AC0A-488D-A911-331F8DF53764}"/>
              </c:ext>
            </c:extLst>
          </c:dPt>
          <c:dPt>
            <c:idx val="5"/>
            <c:bubble3D val="0"/>
            <c:spPr>
              <a:solidFill>
                <a:srgbClr val="FF99CC"/>
              </a:solidFill>
            </c:spPr>
            <c:extLst>
              <c:ext xmlns:c16="http://schemas.microsoft.com/office/drawing/2014/chart" uri="{C3380CC4-5D6E-409C-BE32-E72D297353CC}">
                <c16:uniqueId val="{0000000B-AC0A-488D-A911-331F8DF53764}"/>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C0A-488D-A911-331F8DF53764}"/>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- 4'!$C$16:$C$21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- 4'!$G$16:$G$21</c:f>
              <c:numCache>
                <c:formatCode>0%</c:formatCode>
                <c:ptCount val="6"/>
                <c:pt idx="0">
                  <c:v>0</c:v>
                </c:pt>
                <c:pt idx="1">
                  <c:v>2.5</c:v>
                </c:pt>
                <c:pt idx="2">
                  <c:v>0</c:v>
                </c:pt>
                <c:pt idx="3">
                  <c:v>0</c:v>
                </c:pt>
                <c:pt idx="4">
                  <c:v>0</c:v>
                </c:pt>
                <c:pt idx="5">
                  <c:v>-1.5</c:v>
                </c:pt>
              </c:numCache>
            </c:numRef>
          </c:val>
          <c:extLst>
            <c:ext xmlns:c16="http://schemas.microsoft.com/office/drawing/2014/chart" uri="{C3380CC4-5D6E-409C-BE32-E72D297353CC}">
              <c16:uniqueId val="{0000000C-AC0A-488D-A911-331F8DF53764}"/>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- 3'!$E$32:$E$41</c:f>
              <c:numCache>
                <c:formatCode>General</c:formatCode>
                <c:ptCount val="10"/>
                <c:pt idx="0">
                  <c:v>0</c:v>
                </c:pt>
                <c:pt idx="1">
                  <c:v>1</c:v>
                </c:pt>
                <c:pt idx="2">
                  <c:v>0</c:v>
                </c:pt>
                <c:pt idx="3">
                  <c:v>1</c:v>
                </c:pt>
                <c:pt idx="4">
                  <c:v>1</c:v>
                </c:pt>
                <c:pt idx="5">
                  <c:v>1</c:v>
                </c:pt>
                <c:pt idx="6">
                  <c:v>1</c:v>
                </c:pt>
                <c:pt idx="7">
                  <c:v>1</c:v>
                </c:pt>
                <c:pt idx="8">
                  <c:v>1</c:v>
                </c:pt>
                <c:pt idx="9">
                  <c:v>1</c:v>
                </c:pt>
              </c:numCache>
            </c:numRef>
          </c:val>
          <c:extLst>
            <c:ext xmlns:c16="http://schemas.microsoft.com/office/drawing/2014/chart" uri="{C3380CC4-5D6E-409C-BE32-E72D297353CC}">
              <c16:uniqueId val="{00000000-680B-4E2F-80F0-6448B5CDA404}"/>
            </c:ext>
          </c:extLst>
        </c:ser>
        <c:ser>
          <c:idx val="1"/>
          <c:order val="1"/>
          <c:spPr>
            <a:solidFill>
              <a:schemeClr val="bg1">
                <a:lumMod val="65000"/>
              </a:schemeClr>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- 3'!$F$32:$F$41</c:f>
              <c:numCache>
                <c:formatCode>General</c:formatCode>
                <c:ptCount val="10"/>
                <c:pt idx="0">
                  <c:v>0</c:v>
                </c:pt>
                <c:pt idx="1">
                  <c:v>0</c:v>
                </c:pt>
                <c:pt idx="2">
                  <c:v>0</c:v>
                </c:pt>
                <c:pt idx="3">
                  <c:v>1</c:v>
                </c:pt>
                <c:pt idx="4">
                  <c:v>1</c:v>
                </c:pt>
                <c:pt idx="5">
                  <c:v>1</c:v>
                </c:pt>
                <c:pt idx="6">
                  <c:v>1</c:v>
                </c:pt>
                <c:pt idx="7">
                  <c:v>1</c:v>
                </c:pt>
                <c:pt idx="8">
                  <c:v>1</c:v>
                </c:pt>
                <c:pt idx="9">
                  <c:v>1</c:v>
                </c:pt>
              </c:numCache>
            </c:numRef>
          </c:val>
          <c:extLst>
            <c:ext xmlns:c16="http://schemas.microsoft.com/office/drawing/2014/chart" uri="{C3380CC4-5D6E-409C-BE32-E72D297353CC}">
              <c16:uniqueId val="{00000001-680B-4E2F-80F0-6448B5CDA404}"/>
            </c:ext>
          </c:extLst>
        </c:ser>
        <c:ser>
          <c:idx val="2"/>
          <c:order val="2"/>
          <c:spPr>
            <a:solidFill>
              <a:srgbClr val="FF000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- 3'!$G$32:$G$41</c:f>
              <c:numCache>
                <c:formatCode>General</c:formatCode>
                <c:ptCount val="10"/>
                <c:pt idx="0">
                  <c:v>1</c:v>
                </c:pt>
                <c:pt idx="1">
                  <c:v>2</c:v>
                </c:pt>
                <c:pt idx="2">
                  <c:v>0</c:v>
                </c:pt>
                <c:pt idx="3">
                  <c:v>1</c:v>
                </c:pt>
                <c:pt idx="4">
                  <c:v>1</c:v>
                </c:pt>
                <c:pt idx="5">
                  <c:v>1</c:v>
                </c:pt>
                <c:pt idx="6">
                  <c:v>1</c:v>
                </c:pt>
                <c:pt idx="7">
                  <c:v>1</c:v>
                </c:pt>
                <c:pt idx="8">
                  <c:v>1</c:v>
                </c:pt>
                <c:pt idx="9">
                  <c:v>1</c:v>
                </c:pt>
              </c:numCache>
            </c:numRef>
          </c:val>
          <c:extLst>
            <c:ext xmlns:c16="http://schemas.microsoft.com/office/drawing/2014/chart" uri="{C3380CC4-5D6E-409C-BE32-E72D297353CC}">
              <c16:uniqueId val="{00000002-680B-4E2F-80F0-6448B5CDA404}"/>
            </c:ext>
          </c:extLst>
        </c:ser>
        <c:ser>
          <c:idx val="3"/>
          <c:order val="3"/>
          <c:spPr>
            <a:solidFill>
              <a:srgbClr val="FFC00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- 3'!$H$32:$H$41</c:f>
              <c:numCache>
                <c:formatCode>General</c:formatCode>
                <c:ptCount val="10"/>
                <c:pt idx="0">
                  <c:v>3</c:v>
                </c:pt>
                <c:pt idx="1">
                  <c:v>2</c:v>
                </c:pt>
                <c:pt idx="2">
                  <c:v>0</c:v>
                </c:pt>
                <c:pt idx="3">
                  <c:v>1</c:v>
                </c:pt>
                <c:pt idx="4">
                  <c:v>1</c:v>
                </c:pt>
                <c:pt idx="5">
                  <c:v>1</c:v>
                </c:pt>
                <c:pt idx="6">
                  <c:v>1</c:v>
                </c:pt>
                <c:pt idx="7">
                  <c:v>1</c:v>
                </c:pt>
                <c:pt idx="8">
                  <c:v>1</c:v>
                </c:pt>
                <c:pt idx="9">
                  <c:v>1</c:v>
                </c:pt>
              </c:numCache>
            </c:numRef>
          </c:val>
          <c:extLst>
            <c:ext xmlns:c16="http://schemas.microsoft.com/office/drawing/2014/chart" uri="{C3380CC4-5D6E-409C-BE32-E72D297353CC}">
              <c16:uniqueId val="{00000003-680B-4E2F-80F0-6448B5CDA404}"/>
            </c:ext>
          </c:extLst>
        </c:ser>
        <c:ser>
          <c:idx val="4"/>
          <c:order val="4"/>
          <c:spPr>
            <a:solidFill>
              <a:srgbClr val="92D05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- 3'!$I$32:$I$41</c:f>
              <c:numCache>
                <c:formatCode>General</c:formatCode>
                <c:ptCount val="10"/>
                <c:pt idx="0">
                  <c:v>9</c:v>
                </c:pt>
                <c:pt idx="1">
                  <c:v>8</c:v>
                </c:pt>
                <c:pt idx="2">
                  <c:v>3</c:v>
                </c:pt>
                <c:pt idx="3">
                  <c:v>1</c:v>
                </c:pt>
                <c:pt idx="4">
                  <c:v>1</c:v>
                </c:pt>
                <c:pt idx="5">
                  <c:v>1</c:v>
                </c:pt>
                <c:pt idx="6">
                  <c:v>1</c:v>
                </c:pt>
                <c:pt idx="7">
                  <c:v>1</c:v>
                </c:pt>
                <c:pt idx="8">
                  <c:v>1</c:v>
                </c:pt>
                <c:pt idx="9">
                  <c:v>1</c:v>
                </c:pt>
              </c:numCache>
            </c:numRef>
          </c:val>
          <c:extLst>
            <c:ext xmlns:c16="http://schemas.microsoft.com/office/drawing/2014/chart" uri="{C3380CC4-5D6E-409C-BE32-E72D297353CC}">
              <c16:uniqueId val="{00000004-680B-4E2F-80F0-6448B5CDA404}"/>
            </c:ext>
          </c:extLst>
        </c:ser>
        <c:ser>
          <c:idx val="5"/>
          <c:order val="5"/>
          <c:spPr>
            <a:solidFill>
              <a:srgbClr val="0070C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- 3'!$J$32:$J$41</c:f>
              <c:numCache>
                <c:formatCode>General</c:formatCode>
                <c:ptCount val="10"/>
                <c:pt idx="0">
                  <c:v>1</c:v>
                </c:pt>
                <c:pt idx="1">
                  <c:v>1</c:v>
                </c:pt>
                <c:pt idx="2">
                  <c:v>0</c:v>
                </c:pt>
                <c:pt idx="3">
                  <c:v>1</c:v>
                </c:pt>
                <c:pt idx="4">
                  <c:v>1</c:v>
                </c:pt>
                <c:pt idx="5">
                  <c:v>1</c:v>
                </c:pt>
                <c:pt idx="6">
                  <c:v>1</c:v>
                </c:pt>
                <c:pt idx="7">
                  <c:v>1</c:v>
                </c:pt>
                <c:pt idx="8">
                  <c:v>1</c:v>
                </c:pt>
                <c:pt idx="9">
                  <c:v>1</c:v>
                </c:pt>
              </c:numCache>
            </c:numRef>
          </c:val>
          <c:extLst>
            <c:ext xmlns:c16="http://schemas.microsoft.com/office/drawing/2014/chart" uri="{C3380CC4-5D6E-409C-BE32-E72D297353CC}">
              <c16:uniqueId val="{00000005-680B-4E2F-80F0-6448B5CDA404}"/>
            </c:ext>
          </c:extLst>
        </c:ser>
        <c:dLbls>
          <c:showLegendKey val="0"/>
          <c:showVal val="0"/>
          <c:showCatName val="0"/>
          <c:showSerName val="0"/>
          <c:showPercent val="0"/>
          <c:showBubbleSize val="0"/>
        </c:dLbls>
        <c:gapWidth val="150"/>
        <c:overlap val="100"/>
        <c:axId val="-360566112"/>
        <c:axId val="-360565568"/>
      </c:barChart>
      <c:catAx>
        <c:axId val="-360566112"/>
        <c:scaling>
          <c:orientation val="maxMin"/>
        </c:scaling>
        <c:delete val="0"/>
        <c:axPos val="l"/>
        <c:numFmt formatCode="ge\r\a\l" sourceLinked="0"/>
        <c:majorTickMark val="out"/>
        <c:minorTickMark val="none"/>
        <c:tickLblPos val="nextTo"/>
        <c:txPr>
          <a:bodyPr/>
          <a:lstStyle/>
          <a:p>
            <a:pPr>
              <a:defRPr sz="1100"/>
            </a:pPr>
            <a:endParaRPr lang="pt-BR"/>
          </a:p>
        </c:txPr>
        <c:crossAx val="-360565568"/>
        <c:crosses val="autoZero"/>
        <c:auto val="1"/>
        <c:lblAlgn val="ctr"/>
        <c:lblOffset val="100"/>
        <c:noMultiLvlLbl val="0"/>
      </c:catAx>
      <c:valAx>
        <c:axId val="-360565568"/>
        <c:scaling>
          <c:orientation val="minMax"/>
        </c:scaling>
        <c:delete val="0"/>
        <c:axPos val="t"/>
        <c:majorGridlines/>
        <c:numFmt formatCode="General" sourceLinked="1"/>
        <c:majorTickMark val="out"/>
        <c:minorTickMark val="none"/>
        <c:tickLblPos val="nextTo"/>
        <c:crossAx val="-360566112"/>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3FC3-4DA9-B308-DC624528EAC2}"/>
              </c:ext>
            </c:extLst>
          </c:dPt>
          <c:dPt>
            <c:idx val="1"/>
            <c:bubble3D val="0"/>
            <c:spPr>
              <a:solidFill>
                <a:srgbClr val="FF0000"/>
              </a:solidFill>
            </c:spPr>
            <c:extLst>
              <c:ext xmlns:c16="http://schemas.microsoft.com/office/drawing/2014/chart" uri="{C3380CC4-5D6E-409C-BE32-E72D297353CC}">
                <c16:uniqueId val="{00000003-3FC3-4DA9-B308-DC624528EAC2}"/>
              </c:ext>
            </c:extLst>
          </c:dPt>
          <c:dPt>
            <c:idx val="3"/>
            <c:bubble3D val="0"/>
            <c:spPr>
              <a:solidFill>
                <a:srgbClr val="92D050"/>
              </a:solidFill>
            </c:spPr>
            <c:extLst>
              <c:ext xmlns:c16="http://schemas.microsoft.com/office/drawing/2014/chart" uri="{C3380CC4-5D6E-409C-BE32-E72D297353CC}">
                <c16:uniqueId val="{00000005-3FC3-4DA9-B308-DC624528EAC2}"/>
              </c:ext>
            </c:extLst>
          </c:dPt>
          <c:dPt>
            <c:idx val="4"/>
            <c:bubble3D val="0"/>
            <c:spPr>
              <a:solidFill>
                <a:srgbClr val="0070C0"/>
              </a:solidFill>
            </c:spPr>
            <c:extLst>
              <c:ext xmlns:c16="http://schemas.microsoft.com/office/drawing/2014/chart" uri="{C3380CC4-5D6E-409C-BE32-E72D297353CC}">
                <c16:uniqueId val="{00000007-3FC3-4DA9-B308-DC624528EAC2}"/>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- 3'!$C$16:$C$20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- 3'!$E$16:$E$20</c:f>
              <c:numCache>
                <c:formatCode>0%</c:formatCode>
                <c:ptCount val="5"/>
                <c:pt idx="0">
                  <c:v>0</c:v>
                </c:pt>
                <c:pt idx="1">
                  <c:v>9.6774193548387094E-2</c:v>
                </c:pt>
                <c:pt idx="2">
                  <c:v>0.19354838709677419</c:v>
                </c:pt>
                <c:pt idx="3">
                  <c:v>0.64516129032258063</c:v>
                </c:pt>
                <c:pt idx="4">
                  <c:v>6.4516129032258063E-2</c:v>
                </c:pt>
              </c:numCache>
            </c:numRef>
          </c:val>
          <c:extLst>
            <c:ext xmlns:c16="http://schemas.microsoft.com/office/drawing/2014/chart" uri="{C3380CC4-5D6E-409C-BE32-E72D297353CC}">
              <c16:uniqueId val="{00000008-3FC3-4DA9-B308-DC624528EAC2}"/>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B95C-4591-9501-5D89D2A40D9B}"/>
              </c:ext>
            </c:extLst>
          </c:dPt>
          <c:dPt>
            <c:idx val="1"/>
            <c:bubble3D val="0"/>
            <c:spPr>
              <a:solidFill>
                <a:srgbClr val="FF0000"/>
              </a:solidFill>
            </c:spPr>
            <c:extLst>
              <c:ext xmlns:c16="http://schemas.microsoft.com/office/drawing/2014/chart" uri="{C3380CC4-5D6E-409C-BE32-E72D297353CC}">
                <c16:uniqueId val="{00000003-B95C-4591-9501-5D89D2A40D9B}"/>
              </c:ext>
            </c:extLst>
          </c:dPt>
          <c:dPt>
            <c:idx val="2"/>
            <c:bubble3D val="0"/>
            <c:spPr>
              <a:solidFill>
                <a:srgbClr val="FFFF00"/>
              </a:solidFill>
            </c:spPr>
            <c:extLst>
              <c:ext xmlns:c16="http://schemas.microsoft.com/office/drawing/2014/chart" uri="{C3380CC4-5D6E-409C-BE32-E72D297353CC}">
                <c16:uniqueId val="{00000005-B95C-4591-9501-5D89D2A40D9B}"/>
              </c:ext>
            </c:extLst>
          </c:dPt>
          <c:dPt>
            <c:idx val="3"/>
            <c:bubble3D val="0"/>
            <c:spPr>
              <a:solidFill>
                <a:srgbClr val="92D050"/>
              </a:solidFill>
            </c:spPr>
            <c:extLst>
              <c:ext xmlns:c16="http://schemas.microsoft.com/office/drawing/2014/chart" uri="{C3380CC4-5D6E-409C-BE32-E72D297353CC}">
                <c16:uniqueId val="{00000007-B95C-4591-9501-5D89D2A40D9B}"/>
              </c:ext>
            </c:extLst>
          </c:dPt>
          <c:dPt>
            <c:idx val="4"/>
            <c:bubble3D val="0"/>
            <c:spPr>
              <a:solidFill>
                <a:srgbClr val="0070C0"/>
              </a:solidFill>
            </c:spPr>
            <c:extLst>
              <c:ext xmlns:c16="http://schemas.microsoft.com/office/drawing/2014/chart" uri="{C3380CC4-5D6E-409C-BE32-E72D297353CC}">
                <c16:uniqueId val="{00000009-B95C-4591-9501-5D89D2A40D9B}"/>
              </c:ext>
            </c:extLst>
          </c:dPt>
          <c:dPt>
            <c:idx val="5"/>
            <c:bubble3D val="0"/>
            <c:spPr>
              <a:solidFill>
                <a:srgbClr val="FF99CC"/>
              </a:solidFill>
            </c:spPr>
            <c:extLst>
              <c:ext xmlns:c16="http://schemas.microsoft.com/office/drawing/2014/chart" uri="{C3380CC4-5D6E-409C-BE32-E72D297353CC}">
                <c16:uniqueId val="{0000000B-B95C-4591-9501-5D89D2A40D9B}"/>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95C-4591-9501-5D89D2A40D9B}"/>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- 3'!$C$16:$C$21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- 3'!$G$16:$G$21</c:f>
              <c:numCache>
                <c:formatCode>0%</c:formatCode>
                <c:ptCount val="6"/>
                <c:pt idx="0">
                  <c:v>0</c:v>
                </c:pt>
                <c:pt idx="1">
                  <c:v>0.1</c:v>
                </c:pt>
                <c:pt idx="2">
                  <c:v>0.16666666666666666</c:v>
                </c:pt>
                <c:pt idx="3">
                  <c:v>0.6333333333333333</c:v>
                </c:pt>
                <c:pt idx="4">
                  <c:v>6.6666666666666666E-2</c:v>
                </c:pt>
                <c:pt idx="5">
                  <c:v>3.3333333333333333E-2</c:v>
                </c:pt>
              </c:numCache>
            </c:numRef>
          </c:val>
          <c:extLst>
            <c:ext xmlns:c16="http://schemas.microsoft.com/office/drawing/2014/chart" uri="{C3380CC4-5D6E-409C-BE32-E72D297353CC}">
              <c16:uniqueId val="{0000000C-B95C-4591-9501-5D89D2A40D9B}"/>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- 2'!$C$32:$C$36</c:f>
              <c:strCache>
                <c:ptCount val="5"/>
                <c:pt idx="0">
                  <c:v>OBJETIVO 1</c:v>
                </c:pt>
                <c:pt idx="1">
                  <c:v>OBJETIVO 2</c:v>
                </c:pt>
                <c:pt idx="2">
                  <c:v>OBJETIVO 3</c:v>
                </c:pt>
                <c:pt idx="3">
                  <c:v>OBJETIVO 4</c:v>
                </c:pt>
                <c:pt idx="4">
                  <c:v>OBJETIVO 5</c:v>
                </c:pt>
              </c:strCache>
            </c:strRef>
          </c:cat>
          <c:val>
            <c:numRef>
              <c:f>'Painel de Gestão - 2'!$E$32:$E$36</c:f>
              <c:numCache>
                <c:formatCode>General</c:formatCode>
                <c:ptCount val="5"/>
                <c:pt idx="0">
                  <c:v>0</c:v>
                </c:pt>
                <c:pt idx="1">
                  <c:v>0</c:v>
                </c:pt>
                <c:pt idx="2">
                  <c:v>0</c:v>
                </c:pt>
                <c:pt idx="3">
                  <c:v>1</c:v>
                </c:pt>
                <c:pt idx="4">
                  <c:v>1</c:v>
                </c:pt>
              </c:numCache>
            </c:numRef>
          </c:val>
          <c:extLst>
            <c:ext xmlns:c16="http://schemas.microsoft.com/office/drawing/2014/chart" uri="{C3380CC4-5D6E-409C-BE32-E72D297353CC}">
              <c16:uniqueId val="{00000000-B74C-491A-82DE-37E3433621DE}"/>
            </c:ext>
          </c:extLst>
        </c:ser>
        <c:ser>
          <c:idx val="1"/>
          <c:order val="1"/>
          <c:spPr>
            <a:solidFill>
              <a:schemeClr val="bg1">
                <a:lumMod val="65000"/>
              </a:schemeClr>
            </a:solidFill>
          </c:spPr>
          <c:invertIfNegative val="0"/>
          <c:cat>
            <c:strRef>
              <c:f>'Painel de Gestão - 2'!$C$32:$C$36</c:f>
              <c:strCache>
                <c:ptCount val="5"/>
                <c:pt idx="0">
                  <c:v>OBJETIVO 1</c:v>
                </c:pt>
                <c:pt idx="1">
                  <c:v>OBJETIVO 2</c:v>
                </c:pt>
                <c:pt idx="2">
                  <c:v>OBJETIVO 3</c:v>
                </c:pt>
                <c:pt idx="3">
                  <c:v>OBJETIVO 4</c:v>
                </c:pt>
                <c:pt idx="4">
                  <c:v>OBJETIVO 5</c:v>
                </c:pt>
              </c:strCache>
            </c:strRef>
          </c:cat>
          <c:val>
            <c:numRef>
              <c:f>'Painel de Gestão - 2'!$F$32:$F$36</c:f>
              <c:numCache>
                <c:formatCode>General</c:formatCode>
                <c:ptCount val="5"/>
                <c:pt idx="0">
                  <c:v>0</c:v>
                </c:pt>
                <c:pt idx="1">
                  <c:v>0</c:v>
                </c:pt>
                <c:pt idx="2">
                  <c:v>0</c:v>
                </c:pt>
                <c:pt idx="3">
                  <c:v>1</c:v>
                </c:pt>
                <c:pt idx="4">
                  <c:v>1</c:v>
                </c:pt>
              </c:numCache>
            </c:numRef>
          </c:val>
          <c:extLst>
            <c:ext xmlns:c16="http://schemas.microsoft.com/office/drawing/2014/chart" uri="{C3380CC4-5D6E-409C-BE32-E72D297353CC}">
              <c16:uniqueId val="{00000001-B74C-491A-82DE-37E3433621DE}"/>
            </c:ext>
          </c:extLst>
        </c:ser>
        <c:ser>
          <c:idx val="2"/>
          <c:order val="2"/>
          <c:spPr>
            <a:solidFill>
              <a:srgbClr val="FF0000"/>
            </a:solidFill>
          </c:spPr>
          <c:invertIfNegative val="0"/>
          <c:cat>
            <c:strRef>
              <c:f>'Painel de Gestão - 2'!$C$32:$C$36</c:f>
              <c:strCache>
                <c:ptCount val="5"/>
                <c:pt idx="0">
                  <c:v>OBJETIVO 1</c:v>
                </c:pt>
                <c:pt idx="1">
                  <c:v>OBJETIVO 2</c:v>
                </c:pt>
                <c:pt idx="2">
                  <c:v>OBJETIVO 3</c:v>
                </c:pt>
                <c:pt idx="3">
                  <c:v>OBJETIVO 4</c:v>
                </c:pt>
                <c:pt idx="4">
                  <c:v>OBJETIVO 5</c:v>
                </c:pt>
              </c:strCache>
            </c:strRef>
          </c:cat>
          <c:val>
            <c:numRef>
              <c:f>'Painel de Gestão - 2'!$G$32:$G$36</c:f>
              <c:numCache>
                <c:formatCode>General</c:formatCode>
                <c:ptCount val="5"/>
                <c:pt idx="0">
                  <c:v>2</c:v>
                </c:pt>
                <c:pt idx="1">
                  <c:v>3</c:v>
                </c:pt>
                <c:pt idx="2">
                  <c:v>1</c:v>
                </c:pt>
                <c:pt idx="3">
                  <c:v>1</c:v>
                </c:pt>
                <c:pt idx="4">
                  <c:v>1</c:v>
                </c:pt>
              </c:numCache>
            </c:numRef>
          </c:val>
          <c:extLst>
            <c:ext xmlns:c16="http://schemas.microsoft.com/office/drawing/2014/chart" uri="{C3380CC4-5D6E-409C-BE32-E72D297353CC}">
              <c16:uniqueId val="{00000002-B74C-491A-82DE-37E3433621DE}"/>
            </c:ext>
          </c:extLst>
        </c:ser>
        <c:ser>
          <c:idx val="3"/>
          <c:order val="3"/>
          <c:spPr>
            <a:solidFill>
              <a:srgbClr val="FFC000"/>
            </a:solidFill>
          </c:spPr>
          <c:invertIfNegative val="0"/>
          <c:cat>
            <c:strRef>
              <c:f>'Painel de Gestão - 2'!$C$32:$C$36</c:f>
              <c:strCache>
                <c:ptCount val="5"/>
                <c:pt idx="0">
                  <c:v>OBJETIVO 1</c:v>
                </c:pt>
                <c:pt idx="1">
                  <c:v>OBJETIVO 2</c:v>
                </c:pt>
                <c:pt idx="2">
                  <c:v>OBJETIVO 3</c:v>
                </c:pt>
                <c:pt idx="3">
                  <c:v>OBJETIVO 4</c:v>
                </c:pt>
                <c:pt idx="4">
                  <c:v>OBJETIVO 5</c:v>
                </c:pt>
              </c:strCache>
            </c:strRef>
          </c:cat>
          <c:val>
            <c:numRef>
              <c:f>'Painel de Gestão - 2'!$H$32:$H$36</c:f>
              <c:numCache>
                <c:formatCode>General</c:formatCode>
                <c:ptCount val="5"/>
                <c:pt idx="0">
                  <c:v>5</c:v>
                </c:pt>
                <c:pt idx="1">
                  <c:v>1</c:v>
                </c:pt>
                <c:pt idx="2">
                  <c:v>1</c:v>
                </c:pt>
                <c:pt idx="3">
                  <c:v>1</c:v>
                </c:pt>
                <c:pt idx="4">
                  <c:v>1</c:v>
                </c:pt>
              </c:numCache>
            </c:numRef>
          </c:val>
          <c:extLst>
            <c:ext xmlns:c16="http://schemas.microsoft.com/office/drawing/2014/chart" uri="{C3380CC4-5D6E-409C-BE32-E72D297353CC}">
              <c16:uniqueId val="{00000003-B74C-491A-82DE-37E3433621DE}"/>
            </c:ext>
          </c:extLst>
        </c:ser>
        <c:ser>
          <c:idx val="4"/>
          <c:order val="4"/>
          <c:spPr>
            <a:solidFill>
              <a:srgbClr val="92D050"/>
            </a:solidFill>
          </c:spPr>
          <c:invertIfNegative val="0"/>
          <c:cat>
            <c:strRef>
              <c:f>'Painel de Gestão - 2'!$C$32:$C$36</c:f>
              <c:strCache>
                <c:ptCount val="5"/>
                <c:pt idx="0">
                  <c:v>OBJETIVO 1</c:v>
                </c:pt>
                <c:pt idx="1">
                  <c:v>OBJETIVO 2</c:v>
                </c:pt>
                <c:pt idx="2">
                  <c:v>OBJETIVO 3</c:v>
                </c:pt>
                <c:pt idx="3">
                  <c:v>OBJETIVO 4</c:v>
                </c:pt>
                <c:pt idx="4">
                  <c:v>OBJETIVO 5</c:v>
                </c:pt>
              </c:strCache>
            </c:strRef>
          </c:cat>
          <c:val>
            <c:numRef>
              <c:f>'Painel de Gestão - 2'!$I$32:$I$36</c:f>
              <c:numCache>
                <c:formatCode>General</c:formatCode>
                <c:ptCount val="5"/>
                <c:pt idx="0">
                  <c:v>6</c:v>
                </c:pt>
                <c:pt idx="1">
                  <c:v>8</c:v>
                </c:pt>
                <c:pt idx="2">
                  <c:v>2</c:v>
                </c:pt>
                <c:pt idx="3">
                  <c:v>1</c:v>
                </c:pt>
                <c:pt idx="4">
                  <c:v>1</c:v>
                </c:pt>
              </c:numCache>
            </c:numRef>
          </c:val>
          <c:extLst>
            <c:ext xmlns:c16="http://schemas.microsoft.com/office/drawing/2014/chart" uri="{C3380CC4-5D6E-409C-BE32-E72D297353CC}">
              <c16:uniqueId val="{00000004-B74C-491A-82DE-37E3433621DE}"/>
            </c:ext>
          </c:extLst>
        </c:ser>
        <c:ser>
          <c:idx val="5"/>
          <c:order val="5"/>
          <c:spPr>
            <a:solidFill>
              <a:srgbClr val="0070C0"/>
            </a:solidFill>
          </c:spPr>
          <c:invertIfNegative val="0"/>
          <c:cat>
            <c:strRef>
              <c:f>'Painel de Gestão - 2'!$C$32:$C$36</c:f>
              <c:strCache>
                <c:ptCount val="5"/>
                <c:pt idx="0">
                  <c:v>OBJETIVO 1</c:v>
                </c:pt>
                <c:pt idx="1">
                  <c:v>OBJETIVO 2</c:v>
                </c:pt>
                <c:pt idx="2">
                  <c:v>OBJETIVO 3</c:v>
                </c:pt>
                <c:pt idx="3">
                  <c:v>OBJETIVO 4</c:v>
                </c:pt>
                <c:pt idx="4">
                  <c:v>OBJETIVO 5</c:v>
                </c:pt>
              </c:strCache>
            </c:strRef>
          </c:cat>
          <c:val>
            <c:numRef>
              <c:f>'Painel de Gestão - 2'!$J$32:$J$36</c:f>
              <c:numCache>
                <c:formatCode>General</c:formatCode>
                <c:ptCount val="5"/>
                <c:pt idx="0">
                  <c:v>1</c:v>
                </c:pt>
                <c:pt idx="1">
                  <c:v>0</c:v>
                </c:pt>
                <c:pt idx="2">
                  <c:v>0</c:v>
                </c:pt>
                <c:pt idx="3">
                  <c:v>1</c:v>
                </c:pt>
                <c:pt idx="4">
                  <c:v>1</c:v>
                </c:pt>
              </c:numCache>
            </c:numRef>
          </c:val>
          <c:extLst>
            <c:ext xmlns:c16="http://schemas.microsoft.com/office/drawing/2014/chart" uri="{C3380CC4-5D6E-409C-BE32-E72D297353CC}">
              <c16:uniqueId val="{00000005-B74C-491A-82DE-37E3433621DE}"/>
            </c:ext>
          </c:extLst>
        </c:ser>
        <c:dLbls>
          <c:showLegendKey val="0"/>
          <c:showVal val="0"/>
          <c:showCatName val="0"/>
          <c:showSerName val="0"/>
          <c:showPercent val="0"/>
          <c:showBubbleSize val="0"/>
        </c:dLbls>
        <c:gapWidth val="150"/>
        <c:overlap val="100"/>
        <c:axId val="-360565024"/>
        <c:axId val="-360563392"/>
      </c:barChart>
      <c:catAx>
        <c:axId val="-360565024"/>
        <c:scaling>
          <c:orientation val="maxMin"/>
        </c:scaling>
        <c:delete val="0"/>
        <c:axPos val="l"/>
        <c:numFmt formatCode="ge\r\a\l" sourceLinked="0"/>
        <c:majorTickMark val="out"/>
        <c:minorTickMark val="none"/>
        <c:tickLblPos val="nextTo"/>
        <c:txPr>
          <a:bodyPr/>
          <a:lstStyle/>
          <a:p>
            <a:pPr>
              <a:defRPr sz="1100"/>
            </a:pPr>
            <a:endParaRPr lang="pt-BR"/>
          </a:p>
        </c:txPr>
        <c:crossAx val="-360563392"/>
        <c:crosses val="autoZero"/>
        <c:auto val="1"/>
        <c:lblAlgn val="ctr"/>
        <c:lblOffset val="100"/>
        <c:noMultiLvlLbl val="0"/>
      </c:catAx>
      <c:valAx>
        <c:axId val="-360563392"/>
        <c:scaling>
          <c:orientation val="minMax"/>
        </c:scaling>
        <c:delete val="0"/>
        <c:axPos val="t"/>
        <c:majorGridlines/>
        <c:numFmt formatCode="General" sourceLinked="1"/>
        <c:majorTickMark val="out"/>
        <c:minorTickMark val="none"/>
        <c:tickLblPos val="nextTo"/>
        <c:crossAx val="-360565024"/>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1BB2-491C-BFAD-1C5DE1353F65}"/>
              </c:ext>
            </c:extLst>
          </c:dPt>
          <c:dPt>
            <c:idx val="1"/>
            <c:bubble3D val="0"/>
            <c:spPr>
              <a:solidFill>
                <a:srgbClr val="FF0000"/>
              </a:solidFill>
            </c:spPr>
            <c:extLst>
              <c:ext xmlns:c16="http://schemas.microsoft.com/office/drawing/2014/chart" uri="{C3380CC4-5D6E-409C-BE32-E72D297353CC}">
                <c16:uniqueId val="{00000003-1BB2-491C-BFAD-1C5DE1353F65}"/>
              </c:ext>
            </c:extLst>
          </c:dPt>
          <c:dPt>
            <c:idx val="3"/>
            <c:bubble3D val="0"/>
            <c:spPr>
              <a:solidFill>
                <a:srgbClr val="92D050"/>
              </a:solidFill>
            </c:spPr>
            <c:extLst>
              <c:ext xmlns:c16="http://schemas.microsoft.com/office/drawing/2014/chart" uri="{C3380CC4-5D6E-409C-BE32-E72D297353CC}">
                <c16:uniqueId val="{00000005-1BB2-491C-BFAD-1C5DE1353F65}"/>
              </c:ext>
            </c:extLst>
          </c:dPt>
          <c:dPt>
            <c:idx val="4"/>
            <c:bubble3D val="0"/>
            <c:spPr>
              <a:solidFill>
                <a:srgbClr val="0070C0"/>
              </a:solidFill>
            </c:spPr>
            <c:extLst>
              <c:ext xmlns:c16="http://schemas.microsoft.com/office/drawing/2014/chart" uri="{C3380CC4-5D6E-409C-BE32-E72D297353CC}">
                <c16:uniqueId val="{00000007-1BB2-491C-BFAD-1C5DE1353F65}"/>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- 2'!$E$16:$E$20</c:f>
              <c:numCache>
                <c:formatCode>0%</c:formatCode>
                <c:ptCount val="5"/>
                <c:pt idx="0">
                  <c:v>0</c:v>
                </c:pt>
                <c:pt idx="1">
                  <c:v>0.2</c:v>
                </c:pt>
                <c:pt idx="2">
                  <c:v>0.23333333333333334</c:v>
                </c:pt>
                <c:pt idx="3">
                  <c:v>0.53333333333333333</c:v>
                </c:pt>
                <c:pt idx="4">
                  <c:v>3.3333333333333333E-2</c:v>
                </c:pt>
              </c:numCache>
            </c:numRef>
          </c:val>
          <c:extLst>
            <c:ext xmlns:c16="http://schemas.microsoft.com/office/drawing/2014/chart" uri="{C3380CC4-5D6E-409C-BE32-E72D297353CC}">
              <c16:uniqueId val="{00000008-1BB2-491C-BFAD-1C5DE1353F65}"/>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9F37-4CD3-AF90-111DDE90D46B}"/>
              </c:ext>
            </c:extLst>
          </c:dPt>
          <c:dPt>
            <c:idx val="1"/>
            <c:bubble3D val="0"/>
            <c:spPr>
              <a:solidFill>
                <a:srgbClr val="FF0000"/>
              </a:solidFill>
            </c:spPr>
            <c:extLst>
              <c:ext xmlns:c16="http://schemas.microsoft.com/office/drawing/2014/chart" uri="{C3380CC4-5D6E-409C-BE32-E72D297353CC}">
                <c16:uniqueId val="{00000003-9F37-4CD3-AF90-111DDE90D46B}"/>
              </c:ext>
            </c:extLst>
          </c:dPt>
          <c:dPt>
            <c:idx val="2"/>
            <c:bubble3D val="0"/>
            <c:spPr>
              <a:solidFill>
                <a:srgbClr val="FFFF00"/>
              </a:solidFill>
            </c:spPr>
            <c:extLst>
              <c:ext xmlns:c16="http://schemas.microsoft.com/office/drawing/2014/chart" uri="{C3380CC4-5D6E-409C-BE32-E72D297353CC}">
                <c16:uniqueId val="{00000005-9F37-4CD3-AF90-111DDE90D46B}"/>
              </c:ext>
            </c:extLst>
          </c:dPt>
          <c:dPt>
            <c:idx val="3"/>
            <c:bubble3D val="0"/>
            <c:spPr>
              <a:solidFill>
                <a:srgbClr val="92D050"/>
              </a:solidFill>
            </c:spPr>
            <c:extLst>
              <c:ext xmlns:c16="http://schemas.microsoft.com/office/drawing/2014/chart" uri="{C3380CC4-5D6E-409C-BE32-E72D297353CC}">
                <c16:uniqueId val="{00000007-9F37-4CD3-AF90-111DDE90D46B}"/>
              </c:ext>
            </c:extLst>
          </c:dPt>
          <c:dPt>
            <c:idx val="4"/>
            <c:bubble3D val="0"/>
            <c:spPr>
              <a:solidFill>
                <a:srgbClr val="0070C0"/>
              </a:solidFill>
            </c:spPr>
            <c:extLst>
              <c:ext xmlns:c16="http://schemas.microsoft.com/office/drawing/2014/chart" uri="{C3380CC4-5D6E-409C-BE32-E72D297353CC}">
                <c16:uniqueId val="{00000009-9F37-4CD3-AF90-111DDE90D46B}"/>
              </c:ext>
            </c:extLst>
          </c:dPt>
          <c:dPt>
            <c:idx val="5"/>
            <c:bubble3D val="0"/>
            <c:spPr>
              <a:solidFill>
                <a:srgbClr val="FF99CC"/>
              </a:solidFill>
            </c:spPr>
            <c:extLst>
              <c:ext xmlns:c16="http://schemas.microsoft.com/office/drawing/2014/chart" uri="{C3380CC4-5D6E-409C-BE32-E72D297353CC}">
                <c16:uniqueId val="{0000000B-9F37-4CD3-AF90-111DDE90D46B}"/>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F37-4CD3-AF90-111DDE90D46B}"/>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- 2'!$G$16:$G$21</c:f>
              <c:numCache>
                <c:formatCode>0%</c:formatCode>
                <c:ptCount val="6"/>
                <c:pt idx="0">
                  <c:v>0</c:v>
                </c:pt>
                <c:pt idx="1">
                  <c:v>0.19354838709677419</c:v>
                </c:pt>
                <c:pt idx="2">
                  <c:v>0.22580645161290322</c:v>
                </c:pt>
                <c:pt idx="3">
                  <c:v>0.5161290322580645</c:v>
                </c:pt>
                <c:pt idx="4">
                  <c:v>3.2258064516129031E-2</c:v>
                </c:pt>
                <c:pt idx="5">
                  <c:v>3.2258064516129031E-2</c:v>
                </c:pt>
              </c:numCache>
            </c:numRef>
          </c:val>
          <c:extLst>
            <c:ext xmlns:c16="http://schemas.microsoft.com/office/drawing/2014/chart" uri="{C3380CC4-5D6E-409C-BE32-E72D297353CC}">
              <c16:uniqueId val="{0000000C-9F37-4CD3-AF90-111DDE90D46B}"/>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- 1'!$C$32:$C$36</c:f>
              <c:strCache>
                <c:ptCount val="5"/>
                <c:pt idx="0">
                  <c:v>OBJETIVO 1</c:v>
                </c:pt>
                <c:pt idx="1">
                  <c:v>OBJETIVO 2</c:v>
                </c:pt>
                <c:pt idx="2">
                  <c:v>OBJETIVO 3</c:v>
                </c:pt>
                <c:pt idx="3">
                  <c:v>OBJETIVO 4</c:v>
                </c:pt>
                <c:pt idx="4">
                  <c:v>OBJETIVO 5</c:v>
                </c:pt>
              </c:strCache>
            </c:strRef>
          </c:cat>
          <c:val>
            <c:numRef>
              <c:f>'Painel de Gestão - 1'!$E$32:$E$36</c:f>
              <c:numCache>
                <c:formatCode>General</c:formatCode>
                <c:ptCount val="5"/>
                <c:pt idx="0">
                  <c:v>1</c:v>
                </c:pt>
                <c:pt idx="1">
                  <c:v>3</c:v>
                </c:pt>
                <c:pt idx="2">
                  <c:v>1</c:v>
                </c:pt>
                <c:pt idx="3">
                  <c:v>1</c:v>
                </c:pt>
                <c:pt idx="4">
                  <c:v>1</c:v>
                </c:pt>
              </c:numCache>
            </c:numRef>
          </c:val>
          <c:extLst>
            <c:ext xmlns:c16="http://schemas.microsoft.com/office/drawing/2014/chart" uri="{C3380CC4-5D6E-409C-BE32-E72D297353CC}">
              <c16:uniqueId val="{00000000-7547-417C-AA7B-7D7069735DD6}"/>
            </c:ext>
          </c:extLst>
        </c:ser>
        <c:ser>
          <c:idx val="1"/>
          <c:order val="1"/>
          <c:spPr>
            <a:solidFill>
              <a:schemeClr val="bg1">
                <a:lumMod val="65000"/>
              </a:schemeClr>
            </a:solidFill>
          </c:spPr>
          <c:invertIfNegative val="0"/>
          <c:cat>
            <c:strRef>
              <c:f>'Painel de Gestão - 1'!$C$32:$C$36</c:f>
              <c:strCache>
                <c:ptCount val="5"/>
                <c:pt idx="0">
                  <c:v>OBJETIVO 1</c:v>
                </c:pt>
                <c:pt idx="1">
                  <c:v>OBJETIVO 2</c:v>
                </c:pt>
                <c:pt idx="2">
                  <c:v>OBJETIVO 3</c:v>
                </c:pt>
                <c:pt idx="3">
                  <c:v>OBJETIVO 4</c:v>
                </c:pt>
                <c:pt idx="4">
                  <c:v>OBJETIVO 5</c:v>
                </c:pt>
              </c:strCache>
            </c:strRef>
          </c:cat>
          <c:val>
            <c:numRef>
              <c:f>'Painel de Gestão - 1'!$F$32:$F$36</c:f>
              <c:numCache>
                <c:formatCode>General</c:formatCode>
                <c:ptCount val="5"/>
                <c:pt idx="0">
                  <c:v>0</c:v>
                </c:pt>
                <c:pt idx="1">
                  <c:v>0</c:v>
                </c:pt>
                <c:pt idx="2">
                  <c:v>0</c:v>
                </c:pt>
                <c:pt idx="3">
                  <c:v>1</c:v>
                </c:pt>
                <c:pt idx="4">
                  <c:v>1</c:v>
                </c:pt>
              </c:numCache>
            </c:numRef>
          </c:val>
          <c:extLst>
            <c:ext xmlns:c16="http://schemas.microsoft.com/office/drawing/2014/chart" uri="{C3380CC4-5D6E-409C-BE32-E72D297353CC}">
              <c16:uniqueId val="{00000001-7547-417C-AA7B-7D7069735DD6}"/>
            </c:ext>
          </c:extLst>
        </c:ser>
        <c:ser>
          <c:idx val="2"/>
          <c:order val="2"/>
          <c:spPr>
            <a:solidFill>
              <a:srgbClr val="FF0000"/>
            </a:solidFill>
          </c:spPr>
          <c:invertIfNegative val="0"/>
          <c:cat>
            <c:strRef>
              <c:f>'Painel de Gestão - 1'!$C$32:$C$36</c:f>
              <c:strCache>
                <c:ptCount val="5"/>
                <c:pt idx="0">
                  <c:v>OBJETIVO 1</c:v>
                </c:pt>
                <c:pt idx="1">
                  <c:v>OBJETIVO 2</c:v>
                </c:pt>
                <c:pt idx="2">
                  <c:v>OBJETIVO 3</c:v>
                </c:pt>
                <c:pt idx="3">
                  <c:v>OBJETIVO 4</c:v>
                </c:pt>
                <c:pt idx="4">
                  <c:v>OBJETIVO 5</c:v>
                </c:pt>
              </c:strCache>
            </c:strRef>
          </c:cat>
          <c:val>
            <c:numRef>
              <c:f>'Painel de Gestão - 1'!$G$32:$G$36</c:f>
              <c:numCache>
                <c:formatCode>General</c:formatCode>
                <c:ptCount val="5"/>
                <c:pt idx="0">
                  <c:v>4</c:v>
                </c:pt>
                <c:pt idx="1">
                  <c:v>8</c:v>
                </c:pt>
                <c:pt idx="2">
                  <c:v>4</c:v>
                </c:pt>
                <c:pt idx="3">
                  <c:v>1</c:v>
                </c:pt>
                <c:pt idx="4">
                  <c:v>1</c:v>
                </c:pt>
              </c:numCache>
            </c:numRef>
          </c:val>
          <c:extLst>
            <c:ext xmlns:c16="http://schemas.microsoft.com/office/drawing/2014/chart" uri="{C3380CC4-5D6E-409C-BE32-E72D297353CC}">
              <c16:uniqueId val="{00000002-7547-417C-AA7B-7D7069735DD6}"/>
            </c:ext>
          </c:extLst>
        </c:ser>
        <c:ser>
          <c:idx val="3"/>
          <c:order val="3"/>
          <c:spPr>
            <a:solidFill>
              <a:srgbClr val="FFC000"/>
            </a:solidFill>
          </c:spPr>
          <c:invertIfNegative val="0"/>
          <c:cat>
            <c:strRef>
              <c:f>'Painel de Gestão - 1'!$C$32:$C$36</c:f>
              <c:strCache>
                <c:ptCount val="5"/>
                <c:pt idx="0">
                  <c:v>OBJETIVO 1</c:v>
                </c:pt>
                <c:pt idx="1">
                  <c:v>OBJETIVO 2</c:v>
                </c:pt>
                <c:pt idx="2">
                  <c:v>OBJETIVO 3</c:v>
                </c:pt>
                <c:pt idx="3">
                  <c:v>OBJETIVO 4</c:v>
                </c:pt>
                <c:pt idx="4">
                  <c:v>OBJETIVO 5</c:v>
                </c:pt>
              </c:strCache>
            </c:strRef>
          </c:cat>
          <c:val>
            <c:numRef>
              <c:f>'Painel de Gestão - 1'!$H$32:$H$36</c:f>
              <c:numCache>
                <c:formatCode>General</c:formatCode>
                <c:ptCount val="5"/>
                <c:pt idx="0">
                  <c:v>1</c:v>
                </c:pt>
                <c:pt idx="1">
                  <c:v>2</c:v>
                </c:pt>
                <c:pt idx="2">
                  <c:v>0</c:v>
                </c:pt>
                <c:pt idx="3">
                  <c:v>1</c:v>
                </c:pt>
                <c:pt idx="4">
                  <c:v>1</c:v>
                </c:pt>
              </c:numCache>
            </c:numRef>
          </c:val>
          <c:extLst>
            <c:ext xmlns:c16="http://schemas.microsoft.com/office/drawing/2014/chart" uri="{C3380CC4-5D6E-409C-BE32-E72D297353CC}">
              <c16:uniqueId val="{00000003-7547-417C-AA7B-7D7069735DD6}"/>
            </c:ext>
          </c:extLst>
        </c:ser>
        <c:ser>
          <c:idx val="4"/>
          <c:order val="4"/>
          <c:spPr>
            <a:solidFill>
              <a:srgbClr val="92D050"/>
            </a:solidFill>
          </c:spPr>
          <c:invertIfNegative val="0"/>
          <c:cat>
            <c:strRef>
              <c:f>'Painel de Gestão - 1'!$C$32:$C$36</c:f>
              <c:strCache>
                <c:ptCount val="5"/>
                <c:pt idx="0">
                  <c:v>OBJETIVO 1</c:v>
                </c:pt>
                <c:pt idx="1">
                  <c:v>OBJETIVO 2</c:v>
                </c:pt>
                <c:pt idx="2">
                  <c:v>OBJETIVO 3</c:v>
                </c:pt>
                <c:pt idx="3">
                  <c:v>OBJETIVO 4</c:v>
                </c:pt>
                <c:pt idx="4">
                  <c:v>OBJETIVO 5</c:v>
                </c:pt>
              </c:strCache>
            </c:strRef>
          </c:cat>
          <c:val>
            <c:numRef>
              <c:f>'Painel de Gestão - 1'!$I$32:$I$36</c:f>
              <c:numCache>
                <c:formatCode>General</c:formatCode>
                <c:ptCount val="5"/>
                <c:pt idx="0">
                  <c:v>9</c:v>
                </c:pt>
                <c:pt idx="1">
                  <c:v>5</c:v>
                </c:pt>
                <c:pt idx="2">
                  <c:v>1</c:v>
                </c:pt>
                <c:pt idx="3">
                  <c:v>1</c:v>
                </c:pt>
                <c:pt idx="4">
                  <c:v>1</c:v>
                </c:pt>
              </c:numCache>
            </c:numRef>
          </c:val>
          <c:extLst>
            <c:ext xmlns:c16="http://schemas.microsoft.com/office/drawing/2014/chart" uri="{C3380CC4-5D6E-409C-BE32-E72D297353CC}">
              <c16:uniqueId val="{00000004-7547-417C-AA7B-7D7069735DD6}"/>
            </c:ext>
          </c:extLst>
        </c:ser>
        <c:ser>
          <c:idx val="5"/>
          <c:order val="5"/>
          <c:spPr>
            <a:solidFill>
              <a:srgbClr val="0070C0"/>
            </a:solidFill>
          </c:spPr>
          <c:invertIfNegative val="0"/>
          <c:cat>
            <c:strRef>
              <c:f>'Painel de Gestão - 1'!$C$32:$C$36</c:f>
              <c:strCache>
                <c:ptCount val="5"/>
                <c:pt idx="0">
                  <c:v>OBJETIVO 1</c:v>
                </c:pt>
                <c:pt idx="1">
                  <c:v>OBJETIVO 2</c:v>
                </c:pt>
                <c:pt idx="2">
                  <c:v>OBJETIVO 3</c:v>
                </c:pt>
                <c:pt idx="3">
                  <c:v>OBJETIVO 4</c:v>
                </c:pt>
                <c:pt idx="4">
                  <c:v>OBJETIVO 5</c:v>
                </c:pt>
              </c:strCache>
            </c:strRef>
          </c:cat>
          <c:val>
            <c:numRef>
              <c:f>'Painel de Gestão - 1'!$J$32:$J$36</c:f>
              <c:numCache>
                <c:formatCode>General</c:formatCode>
                <c:ptCount val="5"/>
                <c:pt idx="0">
                  <c:v>1</c:v>
                </c:pt>
                <c:pt idx="1">
                  <c:v>0</c:v>
                </c:pt>
                <c:pt idx="2">
                  <c:v>0</c:v>
                </c:pt>
                <c:pt idx="3">
                  <c:v>1</c:v>
                </c:pt>
                <c:pt idx="4">
                  <c:v>1</c:v>
                </c:pt>
              </c:numCache>
            </c:numRef>
          </c:val>
          <c:extLst>
            <c:ext xmlns:c16="http://schemas.microsoft.com/office/drawing/2014/chart" uri="{C3380CC4-5D6E-409C-BE32-E72D297353CC}">
              <c16:uniqueId val="{00000005-7547-417C-AA7B-7D7069735DD6}"/>
            </c:ext>
          </c:extLst>
        </c:ser>
        <c:dLbls>
          <c:showLegendKey val="0"/>
          <c:showVal val="0"/>
          <c:showCatName val="0"/>
          <c:showSerName val="0"/>
          <c:showPercent val="0"/>
          <c:showBubbleSize val="0"/>
        </c:dLbls>
        <c:gapWidth val="150"/>
        <c:overlap val="100"/>
        <c:axId val="-360562848"/>
        <c:axId val="-360562304"/>
      </c:barChart>
      <c:catAx>
        <c:axId val="-360562848"/>
        <c:scaling>
          <c:orientation val="maxMin"/>
        </c:scaling>
        <c:delete val="0"/>
        <c:axPos val="l"/>
        <c:numFmt formatCode="ge\r\a\l" sourceLinked="0"/>
        <c:majorTickMark val="out"/>
        <c:minorTickMark val="none"/>
        <c:tickLblPos val="nextTo"/>
        <c:txPr>
          <a:bodyPr/>
          <a:lstStyle/>
          <a:p>
            <a:pPr>
              <a:defRPr sz="1100"/>
            </a:pPr>
            <a:endParaRPr lang="pt-BR"/>
          </a:p>
        </c:txPr>
        <c:crossAx val="-360562304"/>
        <c:crosses val="autoZero"/>
        <c:auto val="1"/>
        <c:lblAlgn val="ctr"/>
        <c:lblOffset val="100"/>
        <c:noMultiLvlLbl val="0"/>
      </c:catAx>
      <c:valAx>
        <c:axId val="-360562304"/>
        <c:scaling>
          <c:orientation val="minMax"/>
        </c:scaling>
        <c:delete val="0"/>
        <c:axPos val="t"/>
        <c:majorGridlines/>
        <c:numFmt formatCode="General" sourceLinked="1"/>
        <c:majorTickMark val="out"/>
        <c:minorTickMark val="none"/>
        <c:tickLblPos val="nextTo"/>
        <c:crossAx val="-360562848"/>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F853-4E11-B22B-1DDCCB193442}"/>
              </c:ext>
            </c:extLst>
          </c:dPt>
          <c:dPt>
            <c:idx val="1"/>
            <c:bubble3D val="0"/>
            <c:spPr>
              <a:solidFill>
                <a:srgbClr val="FF0000"/>
              </a:solidFill>
            </c:spPr>
            <c:extLst>
              <c:ext xmlns:c16="http://schemas.microsoft.com/office/drawing/2014/chart" uri="{C3380CC4-5D6E-409C-BE32-E72D297353CC}">
                <c16:uniqueId val="{00000003-F853-4E11-B22B-1DDCCB193442}"/>
              </c:ext>
            </c:extLst>
          </c:dPt>
          <c:dPt>
            <c:idx val="3"/>
            <c:bubble3D val="0"/>
            <c:spPr>
              <a:solidFill>
                <a:srgbClr val="92D050"/>
              </a:solidFill>
            </c:spPr>
            <c:extLst>
              <c:ext xmlns:c16="http://schemas.microsoft.com/office/drawing/2014/chart" uri="{C3380CC4-5D6E-409C-BE32-E72D297353CC}">
                <c16:uniqueId val="{00000005-F853-4E11-B22B-1DDCCB193442}"/>
              </c:ext>
            </c:extLst>
          </c:dPt>
          <c:dPt>
            <c:idx val="4"/>
            <c:bubble3D val="0"/>
            <c:spPr>
              <a:solidFill>
                <a:srgbClr val="0070C0"/>
              </a:solidFill>
            </c:spPr>
            <c:extLst>
              <c:ext xmlns:c16="http://schemas.microsoft.com/office/drawing/2014/chart" uri="{C3380CC4-5D6E-409C-BE32-E72D297353CC}">
                <c16:uniqueId val="{00000007-F853-4E11-B22B-1DDCCB193442}"/>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- 1'!$E$16:$E$20</c:f>
              <c:numCache>
                <c:formatCode>0%</c:formatCode>
                <c:ptCount val="5"/>
                <c:pt idx="0">
                  <c:v>0</c:v>
                </c:pt>
                <c:pt idx="1">
                  <c:v>0.45714285714285713</c:v>
                </c:pt>
                <c:pt idx="2">
                  <c:v>8.5714285714285715E-2</c:v>
                </c:pt>
                <c:pt idx="3">
                  <c:v>0.42857142857142855</c:v>
                </c:pt>
                <c:pt idx="4">
                  <c:v>2.8571428571428571E-2</c:v>
                </c:pt>
              </c:numCache>
            </c:numRef>
          </c:val>
          <c:extLst>
            <c:ext xmlns:c16="http://schemas.microsoft.com/office/drawing/2014/chart" uri="{C3380CC4-5D6E-409C-BE32-E72D297353CC}">
              <c16:uniqueId val="{00000008-F853-4E11-B22B-1DDCCB193442}"/>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615A-4B60-9AA0-BC7504BB2E98}"/>
              </c:ext>
            </c:extLst>
          </c:dPt>
          <c:dPt>
            <c:idx val="1"/>
            <c:bubble3D val="0"/>
            <c:spPr>
              <a:solidFill>
                <a:srgbClr val="FF0000"/>
              </a:solidFill>
            </c:spPr>
            <c:extLst>
              <c:ext xmlns:c16="http://schemas.microsoft.com/office/drawing/2014/chart" uri="{C3380CC4-5D6E-409C-BE32-E72D297353CC}">
                <c16:uniqueId val="{00000003-615A-4B60-9AA0-BC7504BB2E98}"/>
              </c:ext>
            </c:extLst>
          </c:dPt>
          <c:dPt>
            <c:idx val="2"/>
            <c:bubble3D val="0"/>
            <c:spPr>
              <a:solidFill>
                <a:srgbClr val="FFFF00"/>
              </a:solidFill>
            </c:spPr>
            <c:extLst>
              <c:ext xmlns:c16="http://schemas.microsoft.com/office/drawing/2014/chart" uri="{C3380CC4-5D6E-409C-BE32-E72D297353CC}">
                <c16:uniqueId val="{00000005-615A-4B60-9AA0-BC7504BB2E98}"/>
              </c:ext>
            </c:extLst>
          </c:dPt>
          <c:dPt>
            <c:idx val="3"/>
            <c:bubble3D val="0"/>
            <c:spPr>
              <a:solidFill>
                <a:srgbClr val="92D050"/>
              </a:solidFill>
            </c:spPr>
            <c:extLst>
              <c:ext xmlns:c16="http://schemas.microsoft.com/office/drawing/2014/chart" uri="{C3380CC4-5D6E-409C-BE32-E72D297353CC}">
                <c16:uniqueId val="{00000007-615A-4B60-9AA0-BC7504BB2E98}"/>
              </c:ext>
            </c:extLst>
          </c:dPt>
          <c:dPt>
            <c:idx val="4"/>
            <c:bubble3D val="0"/>
            <c:spPr>
              <a:solidFill>
                <a:srgbClr val="0070C0"/>
              </a:solidFill>
            </c:spPr>
            <c:extLst>
              <c:ext xmlns:c16="http://schemas.microsoft.com/office/drawing/2014/chart" uri="{C3380CC4-5D6E-409C-BE32-E72D297353CC}">
                <c16:uniqueId val="{00000009-615A-4B60-9AA0-BC7504BB2E98}"/>
              </c:ext>
            </c:extLst>
          </c:dPt>
          <c:dPt>
            <c:idx val="5"/>
            <c:bubble3D val="0"/>
            <c:spPr>
              <a:solidFill>
                <a:srgbClr val="FF99CC"/>
              </a:solidFill>
            </c:spPr>
            <c:extLst>
              <c:ext xmlns:c16="http://schemas.microsoft.com/office/drawing/2014/chart" uri="{C3380CC4-5D6E-409C-BE32-E72D297353CC}">
                <c16:uniqueId val="{0000000B-615A-4B60-9AA0-BC7504BB2E98}"/>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15A-4B60-9AA0-BC7504BB2E98}"/>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- 1'!$G$16:$G$21</c:f>
              <c:numCache>
                <c:formatCode>0%</c:formatCode>
                <c:ptCount val="6"/>
                <c:pt idx="0">
                  <c:v>0</c:v>
                </c:pt>
                <c:pt idx="1">
                  <c:v>0.45714285714285713</c:v>
                </c:pt>
                <c:pt idx="2">
                  <c:v>8.5714285714285715E-2</c:v>
                </c:pt>
                <c:pt idx="3">
                  <c:v>0.42857142857142855</c:v>
                </c:pt>
                <c:pt idx="4">
                  <c:v>2.8571428571428571E-2</c:v>
                </c:pt>
                <c:pt idx="5">
                  <c:v>0</c:v>
                </c:pt>
              </c:numCache>
            </c:numRef>
          </c:val>
          <c:extLst>
            <c:ext xmlns:c16="http://schemas.microsoft.com/office/drawing/2014/chart" uri="{C3380CC4-5D6E-409C-BE32-E72D297353CC}">
              <c16:uniqueId val="{0000000C-615A-4B60-9AA0-BC7504BB2E98}"/>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- 4'!$E$32:$E$41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7237-4481-8D05-761B626C31E3}"/>
            </c:ext>
          </c:extLst>
        </c:ser>
        <c:ser>
          <c:idx val="1"/>
          <c:order val="1"/>
          <c:spPr>
            <a:solidFill>
              <a:schemeClr val="bg1">
                <a:lumMod val="65000"/>
              </a:schemeClr>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- 4'!$F$32:$F$41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237-4481-8D05-761B626C31E3}"/>
            </c:ext>
          </c:extLst>
        </c:ser>
        <c:ser>
          <c:idx val="2"/>
          <c:order val="2"/>
          <c:spPr>
            <a:solidFill>
              <a:srgbClr val="FF0000"/>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- 4'!$G$32:$G$41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7237-4481-8D05-761B626C31E3}"/>
            </c:ext>
          </c:extLst>
        </c:ser>
        <c:ser>
          <c:idx val="3"/>
          <c:order val="3"/>
          <c:spPr>
            <a:solidFill>
              <a:srgbClr val="FFC000"/>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- 4'!$H$32:$H$41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7237-4481-8D05-761B626C31E3}"/>
            </c:ext>
          </c:extLst>
        </c:ser>
        <c:ser>
          <c:idx val="4"/>
          <c:order val="4"/>
          <c:spPr>
            <a:solidFill>
              <a:srgbClr val="92D050"/>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- 4'!$I$32:$I$41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7237-4481-8D05-761B626C31E3}"/>
            </c:ext>
          </c:extLst>
        </c:ser>
        <c:ser>
          <c:idx val="5"/>
          <c:order val="5"/>
          <c:spPr>
            <a:solidFill>
              <a:srgbClr val="0070C0"/>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- 4'!$J$32:$J$41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7237-4481-8D05-761B626C31E3}"/>
            </c:ext>
          </c:extLst>
        </c:ser>
        <c:dLbls>
          <c:showLegendKey val="0"/>
          <c:showVal val="0"/>
          <c:showCatName val="0"/>
          <c:showSerName val="0"/>
          <c:showPercent val="0"/>
          <c:showBubbleSize val="0"/>
        </c:dLbls>
        <c:gapWidth val="150"/>
        <c:overlap val="100"/>
        <c:axId val="-410738448"/>
        <c:axId val="-410733552"/>
      </c:barChart>
      <c:catAx>
        <c:axId val="-410738448"/>
        <c:scaling>
          <c:orientation val="maxMin"/>
        </c:scaling>
        <c:delete val="0"/>
        <c:axPos val="l"/>
        <c:numFmt formatCode="ge\r\a\l" sourceLinked="0"/>
        <c:majorTickMark val="out"/>
        <c:minorTickMark val="none"/>
        <c:tickLblPos val="nextTo"/>
        <c:txPr>
          <a:bodyPr/>
          <a:lstStyle/>
          <a:p>
            <a:pPr>
              <a:defRPr sz="1100"/>
            </a:pPr>
            <a:endParaRPr lang="pt-BR"/>
          </a:p>
        </c:txPr>
        <c:crossAx val="-410733552"/>
        <c:crosses val="autoZero"/>
        <c:auto val="1"/>
        <c:lblAlgn val="ctr"/>
        <c:lblOffset val="100"/>
        <c:noMultiLvlLbl val="0"/>
      </c:catAx>
      <c:valAx>
        <c:axId val="-410733552"/>
        <c:scaling>
          <c:orientation val="minMax"/>
        </c:scaling>
        <c:delete val="0"/>
        <c:axPos val="t"/>
        <c:majorGridlines/>
        <c:numFmt formatCode="General" sourceLinked="1"/>
        <c:majorTickMark val="out"/>
        <c:minorTickMark val="none"/>
        <c:tickLblPos val="nextTo"/>
        <c:crossAx val="-410738448"/>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2396-42CD-9E57-003578F33B1E}"/>
              </c:ext>
            </c:extLst>
          </c:dPt>
          <c:dPt>
            <c:idx val="1"/>
            <c:bubble3D val="0"/>
            <c:spPr>
              <a:solidFill>
                <a:srgbClr val="FF0000"/>
              </a:solidFill>
            </c:spPr>
            <c:extLst>
              <c:ext xmlns:c16="http://schemas.microsoft.com/office/drawing/2014/chart" uri="{C3380CC4-5D6E-409C-BE32-E72D297353CC}">
                <c16:uniqueId val="{00000003-2396-42CD-9E57-003578F33B1E}"/>
              </c:ext>
            </c:extLst>
          </c:dPt>
          <c:dPt>
            <c:idx val="3"/>
            <c:bubble3D val="0"/>
            <c:spPr>
              <a:solidFill>
                <a:srgbClr val="92D050"/>
              </a:solidFill>
            </c:spPr>
            <c:extLst>
              <c:ext xmlns:c16="http://schemas.microsoft.com/office/drawing/2014/chart" uri="{C3380CC4-5D6E-409C-BE32-E72D297353CC}">
                <c16:uniqueId val="{00000005-2396-42CD-9E57-003578F33B1E}"/>
              </c:ext>
            </c:extLst>
          </c:dPt>
          <c:dPt>
            <c:idx val="4"/>
            <c:bubble3D val="0"/>
            <c:spPr>
              <a:solidFill>
                <a:srgbClr val="0070C0"/>
              </a:solidFill>
            </c:spPr>
            <c:extLst>
              <c:ext xmlns:c16="http://schemas.microsoft.com/office/drawing/2014/chart" uri="{C3380CC4-5D6E-409C-BE32-E72D297353CC}">
                <c16:uniqueId val="{00000007-2396-42CD-9E57-003578F33B1E}"/>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- 4'!$C$16:$C$20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- 4'!$E$16:$E$20</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8-2396-42CD-9E57-003578F33B1E}"/>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E4EC-4B9C-8DA4-015D13389C17}"/>
              </c:ext>
            </c:extLst>
          </c:dPt>
          <c:dPt>
            <c:idx val="1"/>
            <c:bubble3D val="0"/>
            <c:spPr>
              <a:solidFill>
                <a:srgbClr val="FF0000"/>
              </a:solidFill>
            </c:spPr>
            <c:extLst>
              <c:ext xmlns:c16="http://schemas.microsoft.com/office/drawing/2014/chart" uri="{C3380CC4-5D6E-409C-BE32-E72D297353CC}">
                <c16:uniqueId val="{00000003-E4EC-4B9C-8DA4-015D13389C17}"/>
              </c:ext>
            </c:extLst>
          </c:dPt>
          <c:dPt>
            <c:idx val="2"/>
            <c:bubble3D val="0"/>
            <c:spPr>
              <a:solidFill>
                <a:srgbClr val="FFFF00"/>
              </a:solidFill>
            </c:spPr>
            <c:extLst>
              <c:ext xmlns:c16="http://schemas.microsoft.com/office/drawing/2014/chart" uri="{C3380CC4-5D6E-409C-BE32-E72D297353CC}">
                <c16:uniqueId val="{00000005-E4EC-4B9C-8DA4-015D13389C17}"/>
              </c:ext>
            </c:extLst>
          </c:dPt>
          <c:dPt>
            <c:idx val="3"/>
            <c:bubble3D val="0"/>
            <c:spPr>
              <a:solidFill>
                <a:srgbClr val="92D050"/>
              </a:solidFill>
            </c:spPr>
            <c:extLst>
              <c:ext xmlns:c16="http://schemas.microsoft.com/office/drawing/2014/chart" uri="{C3380CC4-5D6E-409C-BE32-E72D297353CC}">
                <c16:uniqueId val="{00000007-E4EC-4B9C-8DA4-015D13389C17}"/>
              </c:ext>
            </c:extLst>
          </c:dPt>
          <c:dPt>
            <c:idx val="4"/>
            <c:bubble3D val="0"/>
            <c:spPr>
              <a:solidFill>
                <a:srgbClr val="0070C0"/>
              </a:solidFill>
            </c:spPr>
            <c:extLst>
              <c:ext xmlns:c16="http://schemas.microsoft.com/office/drawing/2014/chart" uri="{C3380CC4-5D6E-409C-BE32-E72D297353CC}">
                <c16:uniqueId val="{00000009-E4EC-4B9C-8DA4-015D13389C17}"/>
              </c:ext>
            </c:extLst>
          </c:dPt>
          <c:dPt>
            <c:idx val="5"/>
            <c:bubble3D val="0"/>
            <c:spPr>
              <a:solidFill>
                <a:srgbClr val="FF99CC"/>
              </a:solidFill>
            </c:spPr>
            <c:extLst>
              <c:ext xmlns:c16="http://schemas.microsoft.com/office/drawing/2014/chart" uri="{C3380CC4-5D6E-409C-BE32-E72D297353CC}">
                <c16:uniqueId val="{0000000B-E4EC-4B9C-8DA4-015D13389C17}"/>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4EC-4B9C-8DA4-015D13389C17}"/>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- 4'!$C$16:$C$21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- 4'!$G$16:$G$21</c:f>
              <c:numCache>
                <c:formatCode>0%</c:formatCode>
                <c:ptCount val="6"/>
                <c:pt idx="0">
                  <c:v>0</c:v>
                </c:pt>
                <c:pt idx="1">
                  <c:v>2.5</c:v>
                </c:pt>
                <c:pt idx="2">
                  <c:v>0</c:v>
                </c:pt>
                <c:pt idx="3">
                  <c:v>0</c:v>
                </c:pt>
                <c:pt idx="4">
                  <c:v>0</c:v>
                </c:pt>
                <c:pt idx="5">
                  <c:v>-1.5</c:v>
                </c:pt>
              </c:numCache>
            </c:numRef>
          </c:val>
          <c:extLst>
            <c:ext xmlns:c16="http://schemas.microsoft.com/office/drawing/2014/chart" uri="{C3380CC4-5D6E-409C-BE32-E72D297353CC}">
              <c16:uniqueId val="{0000000C-E4EC-4B9C-8DA4-015D13389C17}"/>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FF0000"/>
            </a:solidFill>
          </c:spPr>
          <c:invertIfNegative val="0"/>
          <c:cat>
            <c:strRef>
              <c:f>'Painel de Gestão Final'!$C$25:$C$34</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Final'!$E$25:$E$34</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3168-42B7-9C7E-0F61D7978974}"/>
            </c:ext>
          </c:extLst>
        </c:ser>
        <c:ser>
          <c:idx val="3"/>
          <c:order val="1"/>
          <c:spPr>
            <a:solidFill>
              <a:srgbClr val="7030A0"/>
            </a:solidFill>
          </c:spPr>
          <c:invertIfNegative val="0"/>
          <c:cat>
            <c:strRef>
              <c:f>'Painel de Gestão Final'!$C$25:$C$34</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Final'!$F$25:$F$34</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168-42B7-9C7E-0F61D7978974}"/>
            </c:ext>
          </c:extLst>
        </c:ser>
        <c:ser>
          <c:idx val="1"/>
          <c:order val="2"/>
          <c:spPr>
            <a:solidFill>
              <a:srgbClr val="0070C0"/>
            </a:solidFill>
          </c:spPr>
          <c:invertIfNegative val="0"/>
          <c:val>
            <c:numRef>
              <c:f>'Painel de Gestão Final'!$G$25:$G$34</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3168-42B7-9C7E-0F61D7978974}"/>
            </c:ext>
          </c:extLst>
        </c:ser>
        <c:dLbls>
          <c:showLegendKey val="0"/>
          <c:showVal val="0"/>
          <c:showCatName val="0"/>
          <c:showSerName val="0"/>
          <c:showPercent val="0"/>
          <c:showBubbleSize val="0"/>
        </c:dLbls>
        <c:gapWidth val="150"/>
        <c:overlap val="100"/>
        <c:axId val="-410735728"/>
        <c:axId val="-410735184"/>
      </c:barChart>
      <c:catAx>
        <c:axId val="-410735728"/>
        <c:scaling>
          <c:orientation val="maxMin"/>
        </c:scaling>
        <c:delete val="0"/>
        <c:axPos val="l"/>
        <c:numFmt formatCode="ge\r\a\l" sourceLinked="0"/>
        <c:majorTickMark val="out"/>
        <c:minorTickMark val="none"/>
        <c:tickLblPos val="nextTo"/>
        <c:crossAx val="-410735184"/>
        <c:crosses val="autoZero"/>
        <c:auto val="1"/>
        <c:lblAlgn val="ctr"/>
        <c:lblOffset val="100"/>
        <c:noMultiLvlLbl val="0"/>
      </c:catAx>
      <c:valAx>
        <c:axId val="-410735184"/>
        <c:scaling>
          <c:orientation val="minMax"/>
        </c:scaling>
        <c:delete val="0"/>
        <c:axPos val="t"/>
        <c:majorGridlines/>
        <c:numFmt formatCode="General" sourceLinked="1"/>
        <c:majorTickMark val="out"/>
        <c:minorTickMark val="none"/>
        <c:tickLblPos val="nextTo"/>
        <c:crossAx val="-410735728"/>
        <c:crosses val="autoZero"/>
        <c:crossBetween val="between"/>
        <c:majorUnit val="2"/>
      </c:valAx>
    </c:plotArea>
    <c:plotVisOnly val="1"/>
    <c:dispBlanksAs val="gap"/>
    <c:showDLblsOverMax val="0"/>
  </c:chart>
  <c:printSettings>
    <c:headerFooter/>
    <c:pageMargins b="0.78740157499999996" l="0.511811024" r="0.511811024" t="0.78740157499999996" header="0.31496062000000186" footer="0.31496062000000186"/>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751E-3"/>
          <c:y val="1.6489186112599717E-2"/>
        </c:manualLayout>
      </c:layout>
      <c:overlay val="0"/>
      <c:spPr>
        <a:noFill/>
      </c:spPr>
    </c:title>
    <c:autoTitleDeleted val="0"/>
    <c:plotArea>
      <c:layout>
        <c:manualLayout>
          <c:layoutTarget val="inner"/>
          <c:xMode val="edge"/>
          <c:yMode val="edge"/>
          <c:x val="8.1141294838144959E-2"/>
          <c:y val="0.21937888351980553"/>
          <c:w val="0.46168875765529332"/>
          <c:h val="0.68515846659658008"/>
        </c:manualLayout>
      </c:layout>
      <c:doughnutChart>
        <c:varyColors val="1"/>
        <c:ser>
          <c:idx val="0"/>
          <c:order val="0"/>
          <c:spPr>
            <a:solidFill>
              <a:srgbClr val="FF0000"/>
            </a:solidFill>
          </c:spPr>
          <c:dPt>
            <c:idx val="0"/>
            <c:bubble3D val="0"/>
            <c:extLst>
              <c:ext xmlns:c16="http://schemas.microsoft.com/office/drawing/2014/chart" uri="{C3380CC4-5D6E-409C-BE32-E72D297353CC}">
                <c16:uniqueId val="{00000000-DB5C-4253-9FDE-C6B61737123F}"/>
              </c:ext>
            </c:extLst>
          </c:dPt>
          <c:dPt>
            <c:idx val="1"/>
            <c:bubble3D val="0"/>
            <c:spPr>
              <a:solidFill>
                <a:srgbClr val="7030A0"/>
              </a:solidFill>
            </c:spPr>
            <c:extLst>
              <c:ext xmlns:c16="http://schemas.microsoft.com/office/drawing/2014/chart" uri="{C3380CC4-5D6E-409C-BE32-E72D297353CC}">
                <c16:uniqueId val="{00000002-DB5C-4253-9FDE-C6B61737123F}"/>
              </c:ext>
            </c:extLst>
          </c:dPt>
          <c:dPt>
            <c:idx val="2"/>
            <c:bubble3D val="0"/>
            <c:spPr>
              <a:solidFill>
                <a:srgbClr val="0070C0"/>
              </a:solidFill>
            </c:spPr>
            <c:extLst>
              <c:ext xmlns:c16="http://schemas.microsoft.com/office/drawing/2014/chart" uri="{C3380CC4-5D6E-409C-BE32-E72D297353CC}">
                <c16:uniqueId val="{00000004-DB5C-4253-9FDE-C6B61737123F}"/>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Final'!$C$15:$C$17</c:f>
              <c:strCache>
                <c:ptCount val="3"/>
                <c:pt idx="0">
                  <c:v>Não iniciada ou não concluída</c:v>
                </c:pt>
                <c:pt idx="1">
                  <c:v>Iniciada e não concluída no período previsto</c:v>
                </c:pt>
                <c:pt idx="2">
                  <c:v>Concluída</c:v>
                </c:pt>
              </c:strCache>
            </c:strRef>
          </c:cat>
          <c:val>
            <c:numRef>
              <c:f>'Painel de Gestão Final'!$E$15:$E$17</c:f>
              <c:numCache>
                <c:formatCode>0%</c:formatCode>
                <c:ptCount val="3"/>
                <c:pt idx="0">
                  <c:v>0</c:v>
                </c:pt>
                <c:pt idx="1">
                  <c:v>0</c:v>
                </c:pt>
                <c:pt idx="2">
                  <c:v>0</c:v>
                </c:pt>
              </c:numCache>
            </c:numRef>
          </c:val>
          <c:extLst>
            <c:ext xmlns:c16="http://schemas.microsoft.com/office/drawing/2014/chart" uri="{C3380CC4-5D6E-409C-BE32-E72D297353CC}">
              <c16:uniqueId val="{00000005-DB5C-4253-9FDE-C6B61737123F}"/>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9587952117740579"/>
          <c:w val="0.41304166666666681"/>
          <c:h val="0.76513556350657785"/>
        </c:manualLayout>
      </c:layout>
      <c:overlay val="0"/>
      <c:txPr>
        <a:bodyPr/>
        <a:lstStyle/>
        <a:p>
          <a:pPr>
            <a:defRPr sz="1200"/>
          </a:pPr>
          <a:endParaRPr lang="pt-BR"/>
        </a:p>
      </c:txPr>
    </c:legend>
    <c:plotVisOnly val="1"/>
    <c:dispBlanksAs val="zero"/>
    <c:showDLblsOverMax val="0"/>
  </c:chart>
  <c:printSettings>
    <c:headerFooter/>
    <c:pageMargins b="0.78740157499999996" l="0.511811024" r="0.511811024" t="0.78740157499999996" header="0.31496062000000125" footer="0.31496062000000125"/>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8" Type="http://schemas.openxmlformats.org/officeDocument/2006/relationships/chart" Target="../charts/chart11.xml"/><Relationship Id="rId3" Type="http://schemas.openxmlformats.org/officeDocument/2006/relationships/chart" Target="../charts/chart6.xml"/><Relationship Id="rId7" Type="http://schemas.openxmlformats.org/officeDocument/2006/relationships/chart" Target="../charts/chart10.xml"/><Relationship Id="rId2" Type="http://schemas.openxmlformats.org/officeDocument/2006/relationships/chart" Target="../charts/chart5.xml"/><Relationship Id="rId1" Type="http://schemas.openxmlformats.org/officeDocument/2006/relationships/chart" Target="../charts/chart4.xml"/><Relationship Id="rId6" Type="http://schemas.openxmlformats.org/officeDocument/2006/relationships/chart" Target="../charts/chart9.xml"/><Relationship Id="rId5" Type="http://schemas.openxmlformats.org/officeDocument/2006/relationships/chart" Target="../charts/chart8.xml"/><Relationship Id="rId4" Type="http://schemas.openxmlformats.org/officeDocument/2006/relationships/chart" Target="../charts/chart7.xml"/><Relationship Id="rId9" Type="http://schemas.openxmlformats.org/officeDocument/2006/relationships/chart" Target="../charts/chart12.xml"/></Relationships>
</file>

<file path=xl/drawings/_rels/drawing4.xml.rels><?xml version="1.0" encoding="UTF-8" standalone="yes"?>
<Relationships xmlns="http://schemas.openxmlformats.org/package/2006/relationships"><Relationship Id="rId8" Type="http://schemas.openxmlformats.org/officeDocument/2006/relationships/chart" Target="../charts/chart20.xml"/><Relationship Id="rId3" Type="http://schemas.openxmlformats.org/officeDocument/2006/relationships/chart" Target="../charts/chart15.xml"/><Relationship Id="rId7" Type="http://schemas.openxmlformats.org/officeDocument/2006/relationships/chart" Target="../charts/chart19.xml"/><Relationship Id="rId12" Type="http://schemas.openxmlformats.org/officeDocument/2006/relationships/chart" Target="../charts/chart24.xml"/><Relationship Id="rId2" Type="http://schemas.openxmlformats.org/officeDocument/2006/relationships/chart" Target="../charts/chart14.xml"/><Relationship Id="rId1" Type="http://schemas.openxmlformats.org/officeDocument/2006/relationships/chart" Target="../charts/chart13.xml"/><Relationship Id="rId6" Type="http://schemas.openxmlformats.org/officeDocument/2006/relationships/chart" Target="../charts/chart18.xml"/><Relationship Id="rId11" Type="http://schemas.openxmlformats.org/officeDocument/2006/relationships/chart" Target="../charts/chart23.xml"/><Relationship Id="rId5" Type="http://schemas.openxmlformats.org/officeDocument/2006/relationships/chart" Target="../charts/chart17.xml"/><Relationship Id="rId10" Type="http://schemas.openxmlformats.org/officeDocument/2006/relationships/chart" Target="../charts/chart22.xml"/><Relationship Id="rId4" Type="http://schemas.openxmlformats.org/officeDocument/2006/relationships/chart" Target="../charts/chart16.xml"/><Relationship Id="rId9" Type="http://schemas.openxmlformats.org/officeDocument/2006/relationships/chart" Target="../charts/chart21.xml"/></Relationships>
</file>

<file path=xl/drawings/_rels/drawing5.xml.rels><?xml version="1.0" encoding="UTF-8" standalone="yes"?>
<Relationships xmlns="http://schemas.openxmlformats.org/package/2006/relationships"><Relationship Id="rId8" Type="http://schemas.openxmlformats.org/officeDocument/2006/relationships/chart" Target="../charts/chart32.xml"/><Relationship Id="rId13" Type="http://schemas.openxmlformats.org/officeDocument/2006/relationships/chart" Target="../charts/chart37.xml"/><Relationship Id="rId3" Type="http://schemas.openxmlformats.org/officeDocument/2006/relationships/chart" Target="../charts/chart27.xml"/><Relationship Id="rId7" Type="http://schemas.openxmlformats.org/officeDocument/2006/relationships/chart" Target="../charts/chart31.xml"/><Relationship Id="rId12" Type="http://schemas.openxmlformats.org/officeDocument/2006/relationships/chart" Target="../charts/chart36.xml"/><Relationship Id="rId2" Type="http://schemas.openxmlformats.org/officeDocument/2006/relationships/chart" Target="../charts/chart26.xml"/><Relationship Id="rId1" Type="http://schemas.openxmlformats.org/officeDocument/2006/relationships/chart" Target="../charts/chart25.xml"/><Relationship Id="rId6" Type="http://schemas.openxmlformats.org/officeDocument/2006/relationships/chart" Target="../charts/chart30.xml"/><Relationship Id="rId11" Type="http://schemas.openxmlformats.org/officeDocument/2006/relationships/chart" Target="../charts/chart35.xml"/><Relationship Id="rId5" Type="http://schemas.openxmlformats.org/officeDocument/2006/relationships/chart" Target="../charts/chart29.xml"/><Relationship Id="rId15" Type="http://schemas.openxmlformats.org/officeDocument/2006/relationships/chart" Target="../charts/chart39.xml"/><Relationship Id="rId10" Type="http://schemas.openxmlformats.org/officeDocument/2006/relationships/chart" Target="../charts/chart34.xml"/><Relationship Id="rId4" Type="http://schemas.openxmlformats.org/officeDocument/2006/relationships/chart" Target="../charts/chart28.xml"/><Relationship Id="rId9" Type="http://schemas.openxmlformats.org/officeDocument/2006/relationships/chart" Target="../charts/chart33.xml"/><Relationship Id="rId14" Type="http://schemas.openxmlformats.org/officeDocument/2006/relationships/chart" Target="../charts/chart38.xml"/></Relationships>
</file>

<file path=xl/drawings/_rels/drawing6.xml.rels><?xml version="1.0" encoding="UTF-8" standalone="yes"?>
<Relationships xmlns="http://schemas.openxmlformats.org/package/2006/relationships"><Relationship Id="rId2" Type="http://schemas.openxmlformats.org/officeDocument/2006/relationships/chart" Target="../charts/chart41.xml"/><Relationship Id="rId1" Type="http://schemas.openxmlformats.org/officeDocument/2006/relationships/chart" Target="../charts/chart40.xml"/></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1</xdr:col>
      <xdr:colOff>751757</xdr:colOff>
      <xdr:row>4</xdr:row>
      <xdr:rowOff>219941</xdr:rowOff>
    </xdr:to>
    <xdr:pic>
      <xdr:nvPicPr>
        <xdr:cNvPr id="2" name="Imagem 1">
          <a:extLst>
            <a:ext uri="{FF2B5EF4-FFF2-40B4-BE49-F238E27FC236}">
              <a16:creationId xmlns:a16="http://schemas.microsoft.com/office/drawing/2014/main" id="{716521B6-4E34-484F-8F75-E1E7A58C40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0"/>
          <a:ext cx="3285407" cy="128674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193219</xdr:colOff>
      <xdr:row>28</xdr:row>
      <xdr:rowOff>0</xdr:rowOff>
    </xdr:from>
    <xdr:to>
      <xdr:col>21</xdr:col>
      <xdr:colOff>142874</xdr:colOff>
      <xdr:row>40</xdr:row>
      <xdr:rowOff>201387</xdr:rowOff>
    </xdr:to>
    <xdr:graphicFrame macro="">
      <xdr:nvGraphicFramePr>
        <xdr:cNvPr id="14" name="Gráfico 13">
          <a:extLst>
            <a:ext uri="{FF2B5EF4-FFF2-40B4-BE49-F238E27FC236}">
              <a16:creationId xmlns:a16="http://schemas.microsoft.com/office/drawing/2014/main" id="{00000000-0008-0000-01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4" name="Gráfico 3">
          <a:extLst>
            <a:ext uri="{FF2B5EF4-FFF2-40B4-BE49-F238E27FC236}">
              <a16:creationId xmlns:a16="http://schemas.microsoft.com/office/drawing/2014/main" id="{00000000-0008-0000-0100-000004000000}"/>
            </a:ext>
            <a:ext uri="{147F2762-F138-4A5C-976F-8EAC2B608ADB}">
              <a16:predDERef xmlns:a16="http://schemas.microsoft.com/office/drawing/2014/main" pred="{00000000-0008-0000-01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10" name="Gráfico 9">
          <a:extLst>
            <a:ext uri="{FF2B5EF4-FFF2-40B4-BE49-F238E27FC236}">
              <a16:creationId xmlns:a16="http://schemas.microsoft.com/office/drawing/2014/main" id="{00000000-0008-0000-0100-00000A000000}"/>
            </a:ext>
            <a:ext uri="{147F2762-F138-4A5C-976F-8EAC2B608ADB}">
              <a16:predDERef xmlns:a16="http://schemas.microsoft.com/office/drawing/2014/main" pre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11</xdr:col>
      <xdr:colOff>193219</xdr:colOff>
      <xdr:row>28</xdr:row>
      <xdr:rowOff>0</xdr:rowOff>
    </xdr:from>
    <xdr:to>
      <xdr:col>21</xdr:col>
      <xdr:colOff>142874</xdr:colOff>
      <xdr:row>36</xdr:row>
      <xdr:rowOff>0</xdr:rowOff>
    </xdr:to>
    <xdr:graphicFrame macro="">
      <xdr:nvGraphicFramePr>
        <xdr:cNvPr id="2" name="Gráfico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3" name="Gráfico 2">
          <a:extLst>
            <a:ext uri="{FF2B5EF4-FFF2-40B4-BE49-F238E27FC236}">
              <a16:creationId xmlns:a16="http://schemas.microsoft.com/office/drawing/2014/main" id="{00000000-0008-0000-0300-000003000000}"/>
            </a:ext>
            <a:ext uri="{147F2762-F138-4A5C-976F-8EAC2B608ADB}">
              <a16:predDERef xmlns:a16="http://schemas.microsoft.com/office/drawing/2014/main" pre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4" name="Gráfico 3">
          <a:extLst>
            <a:ext uri="{FF2B5EF4-FFF2-40B4-BE49-F238E27FC236}">
              <a16:creationId xmlns:a16="http://schemas.microsoft.com/office/drawing/2014/main" id="{00000000-0008-0000-0300-000004000000}"/>
            </a:ext>
            <a:ext uri="{147F2762-F138-4A5C-976F-8EAC2B608ADB}">
              <a16:predDERef xmlns:a16="http://schemas.microsoft.com/office/drawing/2014/main" pre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193219</xdr:colOff>
      <xdr:row>28</xdr:row>
      <xdr:rowOff>0</xdr:rowOff>
    </xdr:from>
    <xdr:to>
      <xdr:col>21</xdr:col>
      <xdr:colOff>142874</xdr:colOff>
      <xdr:row>36</xdr:row>
      <xdr:rowOff>0</xdr:rowOff>
    </xdr:to>
    <xdr:graphicFrame macro="">
      <xdr:nvGraphicFramePr>
        <xdr:cNvPr id="5" name="Gráfico 4">
          <a:extLst>
            <a:ext uri="{FF2B5EF4-FFF2-40B4-BE49-F238E27FC236}">
              <a16:creationId xmlns:a16="http://schemas.microsoft.com/office/drawing/2014/main" id="{BDB871B4-0E0A-4AAD-8902-099D5EFCFC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6" name="Gráfico 5">
          <a:extLst>
            <a:ext uri="{FF2B5EF4-FFF2-40B4-BE49-F238E27FC236}">
              <a16:creationId xmlns:a16="http://schemas.microsoft.com/office/drawing/2014/main" id="{8439905A-6134-4537-9D4D-14B993579E2D}"/>
            </a:ext>
            <a:ext uri="{147F2762-F138-4A5C-976F-8EAC2B608ADB}">
              <a16:predDERef xmlns:a16="http://schemas.microsoft.com/office/drawing/2014/main" pre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7" name="Gráfico 6">
          <a:extLst>
            <a:ext uri="{FF2B5EF4-FFF2-40B4-BE49-F238E27FC236}">
              <a16:creationId xmlns:a16="http://schemas.microsoft.com/office/drawing/2014/main" id="{BD3197D0-2F83-4E42-A82A-C4B96389D19C}"/>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11</xdr:col>
      <xdr:colOff>193219</xdr:colOff>
      <xdr:row>28</xdr:row>
      <xdr:rowOff>0</xdr:rowOff>
    </xdr:from>
    <xdr:to>
      <xdr:col>21</xdr:col>
      <xdr:colOff>142874</xdr:colOff>
      <xdr:row>36</xdr:row>
      <xdr:rowOff>0</xdr:rowOff>
    </xdr:to>
    <xdr:graphicFrame macro="">
      <xdr:nvGraphicFramePr>
        <xdr:cNvPr id="8" name="Gráfico 7">
          <a:extLst>
            <a:ext uri="{FF2B5EF4-FFF2-40B4-BE49-F238E27FC236}">
              <a16:creationId xmlns:a16="http://schemas.microsoft.com/office/drawing/2014/main" id="{7B205A80-F0D8-4E54-9192-5BA6114734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9" name="Gráfico 8">
          <a:extLst>
            <a:ext uri="{FF2B5EF4-FFF2-40B4-BE49-F238E27FC236}">
              <a16:creationId xmlns:a16="http://schemas.microsoft.com/office/drawing/2014/main" id="{20F97E88-C551-45E8-899B-2C9F761A63D4}"/>
            </a:ext>
            <a:ext uri="{147F2762-F138-4A5C-976F-8EAC2B608ADB}">
              <a16:predDERef xmlns:a16="http://schemas.microsoft.com/office/drawing/2014/main" pre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10" name="Gráfico 9">
          <a:extLst>
            <a:ext uri="{FF2B5EF4-FFF2-40B4-BE49-F238E27FC236}">
              <a16:creationId xmlns:a16="http://schemas.microsoft.com/office/drawing/2014/main" id="{4037C84C-7D64-49D3-815C-2F61A9C566AD}"/>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11</xdr:col>
      <xdr:colOff>193219</xdr:colOff>
      <xdr:row>28</xdr:row>
      <xdr:rowOff>0</xdr:rowOff>
    </xdr:from>
    <xdr:to>
      <xdr:col>21</xdr:col>
      <xdr:colOff>142874</xdr:colOff>
      <xdr:row>40</xdr:row>
      <xdr:rowOff>201387</xdr:rowOff>
    </xdr:to>
    <xdr:graphicFrame macro="">
      <xdr:nvGraphicFramePr>
        <xdr:cNvPr id="2" name="Gráfico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3" name="Gráfico 2">
          <a:extLst>
            <a:ext uri="{FF2B5EF4-FFF2-40B4-BE49-F238E27FC236}">
              <a16:creationId xmlns:a16="http://schemas.microsoft.com/office/drawing/2014/main" id="{00000000-0008-0000-0500-000003000000}"/>
            </a:ext>
            <a:ext uri="{147F2762-F138-4A5C-976F-8EAC2B608ADB}">
              <a16:predDERef xmlns:a16="http://schemas.microsoft.com/office/drawing/2014/main" pre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4" name="Gráfico 3">
          <a:extLst>
            <a:ext uri="{FF2B5EF4-FFF2-40B4-BE49-F238E27FC236}">
              <a16:creationId xmlns:a16="http://schemas.microsoft.com/office/drawing/2014/main" id="{00000000-0008-0000-0500-000004000000}"/>
            </a:ext>
            <a:ext uri="{147F2762-F138-4A5C-976F-8EAC2B608ADB}">
              <a16:predDERef xmlns:a16="http://schemas.microsoft.com/office/drawing/2014/main" pre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5" name="Gráfico 4">
          <a:extLst>
            <a:ext uri="{FF2B5EF4-FFF2-40B4-BE49-F238E27FC236}">
              <a16:creationId xmlns:a16="http://schemas.microsoft.com/office/drawing/2014/main" id="{B74B834D-24B1-4564-B3E6-3BC559CC8C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6" name="Gráfico 5">
          <a:extLst>
            <a:ext uri="{FF2B5EF4-FFF2-40B4-BE49-F238E27FC236}">
              <a16:creationId xmlns:a16="http://schemas.microsoft.com/office/drawing/2014/main" id="{8099D43E-18D8-45BE-A0A5-5645E2B0C02B}"/>
            </a:ext>
            <a:ext uri="{147F2762-F138-4A5C-976F-8EAC2B608ADB}">
              <a16:predDERef xmlns:a16="http://schemas.microsoft.com/office/drawing/2014/main" pre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7" name="Gráfico 6">
          <a:extLst>
            <a:ext uri="{FF2B5EF4-FFF2-40B4-BE49-F238E27FC236}">
              <a16:creationId xmlns:a16="http://schemas.microsoft.com/office/drawing/2014/main" id="{C5340D42-D3F9-476E-B7D3-F4DBA6645091}"/>
            </a:ext>
            <a:ext uri="{147F2762-F138-4A5C-976F-8EAC2B608ADB}">
              <a16:predDERef xmlns:a16="http://schemas.microsoft.com/office/drawing/2014/main" pre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8" name="Gráfico 7">
          <a:extLst>
            <a:ext uri="{FF2B5EF4-FFF2-40B4-BE49-F238E27FC236}">
              <a16:creationId xmlns:a16="http://schemas.microsoft.com/office/drawing/2014/main" id="{4F39F9BC-1F99-4ABB-8A00-E483FA43A3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9" name="Gráfico 8">
          <a:extLst>
            <a:ext uri="{FF2B5EF4-FFF2-40B4-BE49-F238E27FC236}">
              <a16:creationId xmlns:a16="http://schemas.microsoft.com/office/drawing/2014/main" id="{38A139D3-42BE-4DA6-AF88-B03897D8859A}"/>
            </a:ext>
            <a:ext uri="{147F2762-F138-4A5C-976F-8EAC2B608ADB}">
              <a16:predDERef xmlns:a16="http://schemas.microsoft.com/office/drawing/2014/main" pre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10" name="Gráfico 9">
          <a:extLst>
            <a:ext uri="{FF2B5EF4-FFF2-40B4-BE49-F238E27FC236}">
              <a16:creationId xmlns:a16="http://schemas.microsoft.com/office/drawing/2014/main" id="{6CBBD708-EF1A-46AF-B48B-4B574E077F58}"/>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11" name="Gráfico 10">
          <a:extLst>
            <a:ext uri="{FF2B5EF4-FFF2-40B4-BE49-F238E27FC236}">
              <a16:creationId xmlns:a16="http://schemas.microsoft.com/office/drawing/2014/main" id="{E39B93AC-40CB-41A3-B977-042C3D9AFE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12" name="Gráfico 11">
          <a:extLst>
            <a:ext uri="{FF2B5EF4-FFF2-40B4-BE49-F238E27FC236}">
              <a16:creationId xmlns:a16="http://schemas.microsoft.com/office/drawing/2014/main" id="{D4E28BEC-9CE8-4C49-B318-2B256AB732A0}"/>
            </a:ext>
            <a:ext uri="{147F2762-F138-4A5C-976F-8EAC2B608ADB}">
              <a16:predDERef xmlns:a16="http://schemas.microsoft.com/office/drawing/2014/main" pre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13" name="Gráfico 12">
          <a:extLst>
            <a:ext uri="{FF2B5EF4-FFF2-40B4-BE49-F238E27FC236}">
              <a16:creationId xmlns:a16="http://schemas.microsoft.com/office/drawing/2014/main" id="{51C933D6-3B96-4D17-AC82-16F365F05C1B}"/>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11</xdr:col>
      <xdr:colOff>193219</xdr:colOff>
      <xdr:row>28</xdr:row>
      <xdr:rowOff>0</xdr:rowOff>
    </xdr:from>
    <xdr:to>
      <xdr:col>21</xdr:col>
      <xdr:colOff>142874</xdr:colOff>
      <xdr:row>40</xdr:row>
      <xdr:rowOff>201387</xdr:rowOff>
    </xdr:to>
    <xdr:graphicFrame macro="">
      <xdr:nvGraphicFramePr>
        <xdr:cNvPr id="2" name="Gráfico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3" name="Gráfico 2">
          <a:extLst>
            <a:ext uri="{FF2B5EF4-FFF2-40B4-BE49-F238E27FC236}">
              <a16:creationId xmlns:a16="http://schemas.microsoft.com/office/drawing/2014/main" id="{00000000-0008-0000-0700-000003000000}"/>
            </a:ext>
            <a:ext uri="{147F2762-F138-4A5C-976F-8EAC2B608ADB}">
              <a16:predDERef xmlns:a16="http://schemas.microsoft.com/office/drawing/2014/main" pre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4" name="Gráfico 3">
          <a:extLst>
            <a:ext uri="{FF2B5EF4-FFF2-40B4-BE49-F238E27FC236}">
              <a16:creationId xmlns:a16="http://schemas.microsoft.com/office/drawing/2014/main" id="{00000000-0008-0000-0700-000004000000}"/>
            </a:ext>
            <a:ext uri="{147F2762-F138-4A5C-976F-8EAC2B608ADB}">
              <a16:predDERef xmlns:a16="http://schemas.microsoft.com/office/drawing/2014/main" pred="{00000000-0008-0000-0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5" name="Gráfico 4">
          <a:extLst>
            <a:ext uri="{FF2B5EF4-FFF2-40B4-BE49-F238E27FC236}">
              <a16:creationId xmlns:a16="http://schemas.microsoft.com/office/drawing/2014/main" id="{25951DC1-DA71-40F4-9266-BA243D8D33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6" name="Gráfico 5">
          <a:extLst>
            <a:ext uri="{FF2B5EF4-FFF2-40B4-BE49-F238E27FC236}">
              <a16:creationId xmlns:a16="http://schemas.microsoft.com/office/drawing/2014/main" id="{B72739C1-43E5-442F-9B88-02215B00B68C}"/>
            </a:ext>
            <a:ext uri="{147F2762-F138-4A5C-976F-8EAC2B608ADB}">
              <a16:predDERef xmlns:a16="http://schemas.microsoft.com/office/drawing/2014/main" pre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7" name="Gráfico 6">
          <a:extLst>
            <a:ext uri="{FF2B5EF4-FFF2-40B4-BE49-F238E27FC236}">
              <a16:creationId xmlns:a16="http://schemas.microsoft.com/office/drawing/2014/main" id="{FE09D77A-2D52-4B96-A7CD-18E84B7AEA3A}"/>
            </a:ext>
            <a:ext uri="{147F2762-F138-4A5C-976F-8EAC2B608ADB}">
              <a16:predDERef xmlns:a16="http://schemas.microsoft.com/office/drawing/2014/main" pre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8" name="Gráfico 7">
          <a:extLst>
            <a:ext uri="{FF2B5EF4-FFF2-40B4-BE49-F238E27FC236}">
              <a16:creationId xmlns:a16="http://schemas.microsoft.com/office/drawing/2014/main" id="{D23E0B64-AF38-4573-BDA3-91EE52C404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9" name="Gráfico 8">
          <a:extLst>
            <a:ext uri="{FF2B5EF4-FFF2-40B4-BE49-F238E27FC236}">
              <a16:creationId xmlns:a16="http://schemas.microsoft.com/office/drawing/2014/main" id="{DA9F1785-AA1F-4260-9E94-90B171812C10}"/>
            </a:ext>
            <a:ext uri="{147F2762-F138-4A5C-976F-8EAC2B608ADB}">
              <a16:predDERef xmlns:a16="http://schemas.microsoft.com/office/drawing/2014/main" pre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10" name="Gráfico 9">
          <a:extLst>
            <a:ext uri="{FF2B5EF4-FFF2-40B4-BE49-F238E27FC236}">
              <a16:creationId xmlns:a16="http://schemas.microsoft.com/office/drawing/2014/main" id="{D52BA9D5-66C6-45E6-A653-74B36CD23501}"/>
            </a:ext>
            <a:ext uri="{147F2762-F138-4A5C-976F-8EAC2B608ADB}">
              <a16:predDERef xmlns:a16="http://schemas.microsoft.com/office/drawing/2014/main" pre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11" name="Gráfico 10">
          <a:extLst>
            <a:ext uri="{FF2B5EF4-FFF2-40B4-BE49-F238E27FC236}">
              <a16:creationId xmlns:a16="http://schemas.microsoft.com/office/drawing/2014/main" id="{BA815D08-30B9-418D-A283-47C01E80A8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12" name="Gráfico 11">
          <a:extLst>
            <a:ext uri="{FF2B5EF4-FFF2-40B4-BE49-F238E27FC236}">
              <a16:creationId xmlns:a16="http://schemas.microsoft.com/office/drawing/2014/main" id="{282C06FF-F70C-455A-96CA-DB041CEF3959}"/>
            </a:ext>
            <a:ext uri="{147F2762-F138-4A5C-976F-8EAC2B608ADB}">
              <a16:predDERef xmlns:a16="http://schemas.microsoft.com/office/drawing/2014/main" pre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13" name="Gráfico 12">
          <a:extLst>
            <a:ext uri="{FF2B5EF4-FFF2-40B4-BE49-F238E27FC236}">
              <a16:creationId xmlns:a16="http://schemas.microsoft.com/office/drawing/2014/main" id="{6A1622D9-19AF-46C5-8FE3-B21FB714C038}"/>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14" name="Gráfico 13">
          <a:extLst>
            <a:ext uri="{FF2B5EF4-FFF2-40B4-BE49-F238E27FC236}">
              <a16:creationId xmlns:a16="http://schemas.microsoft.com/office/drawing/2014/main" id="{D64043A4-315F-4933-B061-BAD422BF57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15" name="Gráfico 14">
          <a:extLst>
            <a:ext uri="{FF2B5EF4-FFF2-40B4-BE49-F238E27FC236}">
              <a16:creationId xmlns:a16="http://schemas.microsoft.com/office/drawing/2014/main" id="{18C845C2-9B8A-4EB1-B471-88CCC66C3ADA}"/>
            </a:ext>
            <a:ext uri="{147F2762-F138-4A5C-976F-8EAC2B608ADB}">
              <a16:predDERef xmlns:a16="http://schemas.microsoft.com/office/drawing/2014/main" pre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16" name="Gráfico 15">
          <a:extLst>
            <a:ext uri="{FF2B5EF4-FFF2-40B4-BE49-F238E27FC236}">
              <a16:creationId xmlns:a16="http://schemas.microsoft.com/office/drawing/2014/main" id="{87F67D68-6611-423D-A917-C4D060617602}"/>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7</xdr:col>
      <xdr:colOff>252752</xdr:colOff>
      <xdr:row>21</xdr:row>
      <xdr:rowOff>404814</xdr:rowOff>
    </xdr:from>
    <xdr:to>
      <xdr:col>16</xdr:col>
      <xdr:colOff>331675</xdr:colOff>
      <xdr:row>34</xdr:row>
      <xdr:rowOff>34699</xdr:rowOff>
    </xdr:to>
    <xdr:graphicFrame macro="">
      <xdr:nvGraphicFramePr>
        <xdr:cNvPr id="2" name="Gráfico 1">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234722</xdr:colOff>
      <xdr:row>10</xdr:row>
      <xdr:rowOff>182937</xdr:rowOff>
    </xdr:from>
    <xdr:to>
      <xdr:col>15</xdr:col>
      <xdr:colOff>285750</xdr:colOff>
      <xdr:row>21</xdr:row>
      <xdr:rowOff>47625</xdr:rowOff>
    </xdr:to>
    <xdr:graphicFrame macro="">
      <xdr:nvGraphicFramePr>
        <xdr:cNvPr id="4" name="Gráfico 3">
          <a:extLst>
            <a:ext uri="{FF2B5EF4-FFF2-40B4-BE49-F238E27FC236}">
              <a16:creationId xmlns:a16="http://schemas.microsoft.com/office/drawing/2014/main" id="{00000000-0008-0000-0900-000004000000}"/>
            </a:ext>
            <a:ext uri="{147F2762-F138-4A5C-976F-8EAC2B608ADB}">
              <a16:predDERef xmlns:a16="http://schemas.microsoft.com/office/drawing/2014/main" pre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L162"/>
  <sheetViews>
    <sheetView topLeftCell="A48" zoomScale="80" zoomScaleNormal="80" workbookViewId="0">
      <selection sqref="A1:B5"/>
    </sheetView>
  </sheetViews>
  <sheetFormatPr defaultColWidth="8.85546875" defaultRowHeight="15"/>
  <cols>
    <col min="1" max="1" width="38.42578125" bestFit="1" customWidth="1"/>
    <col min="2" max="2" width="156.7109375" customWidth="1"/>
    <col min="3" max="90" width="9.140625" style="1"/>
  </cols>
  <sheetData>
    <row r="1" spans="1:2" ht="21" customHeight="1">
      <c r="A1" s="347" t="s">
        <v>0</v>
      </c>
      <c r="B1" s="348"/>
    </row>
    <row r="2" spans="1:2" ht="21" customHeight="1">
      <c r="A2" s="348"/>
      <c r="B2" s="348"/>
    </row>
    <row r="3" spans="1:2" ht="21" customHeight="1">
      <c r="A3" s="348"/>
      <c r="B3" s="348"/>
    </row>
    <row r="4" spans="1:2" ht="21" customHeight="1">
      <c r="A4" s="348"/>
      <c r="B4" s="348"/>
    </row>
    <row r="5" spans="1:2" ht="21" customHeight="1">
      <c r="A5" s="349"/>
      <c r="B5" s="349"/>
    </row>
    <row r="6" spans="1:2" ht="76.5" customHeight="1">
      <c r="A6" s="346" t="s">
        <v>1</v>
      </c>
      <c r="B6" s="346"/>
    </row>
    <row r="7" spans="1:2" ht="45">
      <c r="A7" s="114" t="s">
        <v>2</v>
      </c>
      <c r="B7" s="71" t="s">
        <v>3</v>
      </c>
    </row>
    <row r="8" spans="1:2" ht="30">
      <c r="A8" s="114" t="s">
        <v>4</v>
      </c>
      <c r="B8" s="71" t="s">
        <v>5</v>
      </c>
    </row>
    <row r="9" spans="1:2" ht="30">
      <c r="A9" s="115" t="s">
        <v>6</v>
      </c>
      <c r="B9" s="71" t="s">
        <v>7</v>
      </c>
    </row>
    <row r="10" spans="1:2" ht="15.75">
      <c r="A10" s="114" t="s">
        <v>8</v>
      </c>
      <c r="B10" s="71" t="s">
        <v>9</v>
      </c>
    </row>
    <row r="11" spans="1:2" ht="15.75">
      <c r="A11" s="114" t="s">
        <v>10</v>
      </c>
      <c r="B11" s="71" t="s">
        <v>11</v>
      </c>
    </row>
    <row r="12" spans="1:2" ht="15.75">
      <c r="A12" s="114" t="s">
        <v>12</v>
      </c>
      <c r="B12" s="71" t="s">
        <v>13</v>
      </c>
    </row>
    <row r="13" spans="1:2" ht="15.75">
      <c r="A13" s="114" t="s">
        <v>14</v>
      </c>
      <c r="B13" s="71" t="s">
        <v>15</v>
      </c>
    </row>
    <row r="14" spans="1:2" ht="30">
      <c r="A14" s="116" t="s">
        <v>16</v>
      </c>
      <c r="B14" s="71" t="s">
        <v>17</v>
      </c>
    </row>
    <row r="15" spans="1:2" ht="30">
      <c r="A15" s="116" t="s">
        <v>18</v>
      </c>
      <c r="B15" s="71" t="s">
        <v>19</v>
      </c>
    </row>
    <row r="16" spans="1:2" ht="23.25" customHeight="1">
      <c r="A16" s="114" t="s">
        <v>20</v>
      </c>
      <c r="B16" s="71" t="s">
        <v>21</v>
      </c>
    </row>
    <row r="17" spans="1:2" ht="23.25" customHeight="1">
      <c r="A17" s="114" t="s">
        <v>22</v>
      </c>
      <c r="B17" s="71" t="s">
        <v>23</v>
      </c>
    </row>
    <row r="18" spans="1:2" ht="79.5" customHeight="1">
      <c r="A18" s="345" t="s">
        <v>24</v>
      </c>
      <c r="B18" s="345"/>
    </row>
    <row r="19" spans="1:2" ht="31.5">
      <c r="A19" s="117" t="s">
        <v>25</v>
      </c>
      <c r="B19" s="118" t="s">
        <v>26</v>
      </c>
    </row>
    <row r="20" spans="1:2" ht="47.25">
      <c r="A20" s="119" t="s">
        <v>27</v>
      </c>
      <c r="B20" s="118" t="s">
        <v>28</v>
      </c>
    </row>
    <row r="21" spans="1:2" ht="47.25">
      <c r="A21" s="120" t="s">
        <v>29</v>
      </c>
      <c r="B21" s="118" t="s">
        <v>30</v>
      </c>
    </row>
    <row r="22" spans="1:2" ht="31.5">
      <c r="A22" s="121" t="s">
        <v>31</v>
      </c>
      <c r="B22" s="122" t="s">
        <v>32</v>
      </c>
    </row>
    <row r="23" spans="1:2" ht="31.5">
      <c r="A23" s="123" t="s">
        <v>33</v>
      </c>
      <c r="B23" s="118" t="s">
        <v>34</v>
      </c>
    </row>
    <row r="24" spans="1:2" ht="63">
      <c r="A24" s="124" t="s">
        <v>35</v>
      </c>
      <c r="B24" s="118" t="s">
        <v>36</v>
      </c>
    </row>
    <row r="25" spans="1:2" ht="47.25">
      <c r="A25" s="100" t="s">
        <v>37</v>
      </c>
      <c r="B25" s="118" t="s">
        <v>38</v>
      </c>
    </row>
    <row r="26" spans="1:2" ht="31.5">
      <c r="A26" s="125" t="s">
        <v>39</v>
      </c>
      <c r="B26" s="118" t="s">
        <v>40</v>
      </c>
    </row>
    <row r="27" spans="1:2" ht="31.5">
      <c r="A27" s="126" t="s">
        <v>41</v>
      </c>
      <c r="B27" s="127" t="s">
        <v>42</v>
      </c>
    </row>
    <row r="28" spans="1:2" ht="47.25">
      <c r="A28" s="126" t="s">
        <v>43</v>
      </c>
      <c r="B28" s="127" t="s">
        <v>44</v>
      </c>
    </row>
    <row r="29" spans="1:2" ht="71.25" customHeight="1">
      <c r="A29" s="126" t="s">
        <v>45</v>
      </c>
      <c r="B29" s="127" t="s">
        <v>46</v>
      </c>
    </row>
    <row r="30" spans="1:2" ht="31.5">
      <c r="A30" s="126" t="s">
        <v>47</v>
      </c>
      <c r="B30" s="127" t="s">
        <v>48</v>
      </c>
    </row>
    <row r="31" spans="1:2" ht="15.75">
      <c r="A31" s="126" t="s">
        <v>49</v>
      </c>
      <c r="B31" s="127" t="s">
        <v>50</v>
      </c>
    </row>
    <row r="32" spans="1:2" ht="73.5" customHeight="1">
      <c r="A32" s="344" t="s">
        <v>51</v>
      </c>
      <c r="B32" s="344"/>
    </row>
    <row r="33" spans="1:2" ht="19.5" customHeight="1">
      <c r="A33" s="128" t="s">
        <v>52</v>
      </c>
      <c r="B33" s="129" t="s">
        <v>53</v>
      </c>
    </row>
    <row r="34" spans="1:2" ht="19.5" customHeight="1">
      <c r="A34" s="128" t="s">
        <v>54</v>
      </c>
      <c r="B34" s="129" t="s">
        <v>55</v>
      </c>
    </row>
    <row r="35" spans="1:2" ht="19.5" customHeight="1">
      <c r="A35" s="128" t="s">
        <v>56</v>
      </c>
      <c r="B35" s="129" t="s">
        <v>57</v>
      </c>
    </row>
    <row r="36" spans="1:2" ht="19.5" customHeight="1">
      <c r="A36" s="128" t="s">
        <v>58</v>
      </c>
      <c r="B36" s="129" t="s">
        <v>59</v>
      </c>
    </row>
    <row r="37" spans="1:2" ht="19.5" customHeight="1">
      <c r="A37" s="128" t="s">
        <v>60</v>
      </c>
      <c r="B37" s="129" t="s">
        <v>61</v>
      </c>
    </row>
    <row r="38" spans="1:2" ht="19.5" customHeight="1">
      <c r="A38" s="128" t="s">
        <v>62</v>
      </c>
      <c r="B38" s="129" t="s">
        <v>63</v>
      </c>
    </row>
    <row r="39" spans="1:2" ht="19.5" customHeight="1">
      <c r="A39" s="128" t="s">
        <v>64</v>
      </c>
      <c r="B39" s="129" t="s">
        <v>65</v>
      </c>
    </row>
    <row r="40" spans="1:2" ht="19.5" customHeight="1">
      <c r="A40" s="128" t="s">
        <v>66</v>
      </c>
      <c r="B40" s="129" t="s">
        <v>67</v>
      </c>
    </row>
    <row r="41" spans="1:2" ht="19.5" customHeight="1">
      <c r="A41" s="128" t="s">
        <v>68</v>
      </c>
      <c r="B41" s="129" t="s">
        <v>69</v>
      </c>
    </row>
    <row r="42" spans="1:2" ht="19.5" customHeight="1">
      <c r="A42" s="128" t="s">
        <v>70</v>
      </c>
      <c r="B42" s="129" t="s">
        <v>71</v>
      </c>
    </row>
    <row r="43" spans="1:2" ht="19.5" customHeight="1">
      <c r="A43" s="128" t="s">
        <v>72</v>
      </c>
      <c r="B43" s="129" t="s">
        <v>73</v>
      </c>
    </row>
    <row r="44" spans="1:2" ht="19.5" customHeight="1">
      <c r="A44" s="102" t="s">
        <v>74</v>
      </c>
      <c r="B44" s="103" t="s">
        <v>75</v>
      </c>
    </row>
    <row r="45" spans="1:2" s="1" customFormat="1" ht="33.75" customHeight="1" thickBot="1">
      <c r="A45" s="350" t="s">
        <v>76</v>
      </c>
      <c r="B45" s="351"/>
    </row>
    <row r="46" spans="1:2" s="1" customFormat="1" ht="48" thickTop="1">
      <c r="A46" s="101" t="s">
        <v>77</v>
      </c>
      <c r="B46" s="97" t="s">
        <v>78</v>
      </c>
    </row>
    <row r="47" spans="1:2" s="1" customFormat="1" ht="15.75">
      <c r="A47" s="98" t="s">
        <v>79</v>
      </c>
      <c r="B47" s="130" t="s">
        <v>80</v>
      </c>
    </row>
    <row r="48" spans="1:2" s="1" customFormat="1" ht="47.25">
      <c r="A48" s="99" t="s">
        <v>81</v>
      </c>
      <c r="B48" s="131" t="s">
        <v>82</v>
      </c>
    </row>
    <row r="49" spans="1:2" s="1" customFormat="1" ht="15.75">
      <c r="A49" s="98" t="s">
        <v>83</v>
      </c>
      <c r="B49" s="130" t="s">
        <v>84</v>
      </c>
    </row>
    <row r="50" spans="1:2" s="1" customFormat="1" ht="31.5">
      <c r="A50" s="99" t="s">
        <v>85</v>
      </c>
      <c r="B50" s="131" t="s">
        <v>86</v>
      </c>
    </row>
    <row r="51" spans="1:2" s="1" customFormat="1" ht="15.75">
      <c r="A51" s="98" t="s">
        <v>87</v>
      </c>
      <c r="B51" s="130" t="s">
        <v>88</v>
      </c>
    </row>
    <row r="52" spans="1:2" s="1" customFormat="1" ht="15.75">
      <c r="A52" s="99" t="s">
        <v>89</v>
      </c>
      <c r="B52" s="131" t="s">
        <v>90</v>
      </c>
    </row>
    <row r="53" spans="1:2" s="1" customFormat="1" ht="15.75">
      <c r="A53" s="98" t="s">
        <v>91</v>
      </c>
      <c r="B53" s="130" t="s">
        <v>92</v>
      </c>
    </row>
    <row r="54" spans="1:2" s="1" customFormat="1" ht="31.5">
      <c r="A54" s="99" t="s">
        <v>93</v>
      </c>
      <c r="B54" s="131" t="s">
        <v>94</v>
      </c>
    </row>
    <row r="55" spans="1:2" s="1" customFormat="1" ht="15.75">
      <c r="A55" s="98" t="s">
        <v>95</v>
      </c>
      <c r="B55" s="130" t="s">
        <v>96</v>
      </c>
    </row>
    <row r="56" spans="1:2" s="1" customFormat="1" ht="31.5">
      <c r="A56" s="99" t="s">
        <v>97</v>
      </c>
      <c r="B56" s="131" t="s">
        <v>98</v>
      </c>
    </row>
    <row r="57" spans="1:2" s="1" customFormat="1" ht="31.5">
      <c r="A57" s="98" t="s">
        <v>99</v>
      </c>
      <c r="B57" s="130" t="s">
        <v>100</v>
      </c>
    </row>
    <row r="58" spans="1:2" s="1" customFormat="1" ht="15.75">
      <c r="A58" s="99" t="s">
        <v>101</v>
      </c>
      <c r="B58" s="131" t="s">
        <v>102</v>
      </c>
    </row>
    <row r="59" spans="1:2" s="1" customFormat="1" ht="15.75">
      <c r="A59" s="98" t="s">
        <v>103</v>
      </c>
      <c r="B59" s="130" t="s">
        <v>104</v>
      </c>
    </row>
    <row r="60" spans="1:2" s="1" customFormat="1" ht="31.5">
      <c r="A60" s="99" t="s">
        <v>105</v>
      </c>
      <c r="B60" s="131" t="s">
        <v>106</v>
      </c>
    </row>
    <row r="61" spans="1:2" s="1" customFormat="1"/>
    <row r="62" spans="1:2" s="1" customFormat="1"/>
    <row r="63" spans="1:2" s="1" customFormat="1"/>
    <row r="64" spans="1:2"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row r="161" s="1" customFormat="1"/>
    <row r="162" s="1" customFormat="1"/>
  </sheetData>
  <sheetProtection algorithmName="SHA-512" hashValue="UcsdWqAU6XhtqVh0kj56WdcMwM1Ia2dYHPuEsVhEOIy5zJ5K/6IuuPvkPmXflPbzOVjZgh/iGHcDejGnwZUyVQ==" saltValue="JDdv7fLgblOcnOzcbAG45w==" spinCount="100000" sheet="1" objects="1" scenarios="1"/>
  <mergeCells count="5">
    <mergeCell ref="A32:B32"/>
    <mergeCell ref="A18:B18"/>
    <mergeCell ref="A6:B6"/>
    <mergeCell ref="A1:B5"/>
    <mergeCell ref="A45:B45"/>
  </mergeCells>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Q102"/>
  <sheetViews>
    <sheetView showGridLines="0" zoomScaleNormal="100" workbookViewId="0">
      <selection activeCell="N18" sqref="N18"/>
    </sheetView>
  </sheetViews>
  <sheetFormatPr defaultColWidth="8.85546875" defaultRowHeight="15"/>
  <cols>
    <col min="1" max="1" width="72.42578125" style="2" customWidth="1"/>
    <col min="2" max="2" width="7.28515625" style="2" customWidth="1"/>
    <col min="3" max="3" width="73.42578125" style="2" customWidth="1"/>
    <col min="4" max="4" width="18.7109375" style="2" customWidth="1"/>
    <col min="5" max="5" width="19.42578125" style="2" customWidth="1"/>
    <col min="6" max="6" width="25.7109375" style="2" customWidth="1"/>
    <col min="7" max="7" width="27.42578125" style="2" customWidth="1"/>
    <col min="8" max="12" width="25.140625" style="2" customWidth="1"/>
    <col min="13" max="13" width="27.7109375" style="2" bestFit="1" customWidth="1"/>
    <col min="14" max="14" width="27.7109375" style="2" customWidth="1"/>
    <col min="15" max="20" width="26.7109375" style="43" customWidth="1"/>
    <col min="21" max="21" width="37.85546875" style="2" customWidth="1"/>
    <col min="22" max="22" width="28.7109375" style="2" customWidth="1"/>
    <col min="23" max="23" width="40" style="2" customWidth="1"/>
    <col min="24" max="25" width="26.7109375" style="2" customWidth="1"/>
    <col min="26" max="28" width="28.85546875" style="2" customWidth="1"/>
    <col min="29" max="33" width="18.7109375" style="2" customWidth="1"/>
    <col min="34" max="34" width="23" style="2" bestFit="1" customWidth="1"/>
    <col min="35" max="35" width="18.7109375" style="2" customWidth="1"/>
    <col min="36" max="37" width="22.7109375" style="2" customWidth="1"/>
    <col min="38" max="38" width="2.7109375" style="2" customWidth="1"/>
    <col min="39" max="39" width="7" style="2" customWidth="1"/>
    <col min="40" max="42" width="8.85546875" style="2"/>
    <col min="43" max="43" width="8.85546875" style="2" hidden="1" customWidth="1"/>
    <col min="44" max="16384" width="8.85546875" style="2"/>
  </cols>
  <sheetData>
    <row r="1" spans="1:43" ht="33.75" customHeight="1" thickBot="1">
      <c r="A1" s="297" t="s">
        <v>107</v>
      </c>
      <c r="B1" s="297"/>
      <c r="C1" s="297"/>
      <c r="D1" s="297"/>
      <c r="E1" s="297"/>
      <c r="F1" s="297"/>
      <c r="G1" s="297"/>
      <c r="H1" s="297"/>
      <c r="I1" s="297"/>
      <c r="J1" s="297"/>
      <c r="K1" s="297"/>
      <c r="L1" s="297"/>
      <c r="M1" s="297"/>
      <c r="N1" s="297"/>
      <c r="O1" s="297"/>
      <c r="P1" s="297"/>
      <c r="Q1" s="297"/>
      <c r="R1" s="297"/>
      <c r="S1" s="297"/>
      <c r="T1" s="297"/>
      <c r="U1" s="297"/>
      <c r="V1" s="297"/>
      <c r="W1" s="297"/>
      <c r="X1" s="297"/>
      <c r="Y1" s="297"/>
      <c r="Z1" s="297"/>
      <c r="AA1" s="297"/>
      <c r="AB1" s="297"/>
      <c r="AC1" s="297"/>
      <c r="AD1" s="297"/>
      <c r="AE1" s="297"/>
      <c r="AF1" s="297"/>
      <c r="AG1" s="297"/>
      <c r="AH1" s="297"/>
      <c r="AI1" s="297"/>
      <c r="AJ1" s="297"/>
      <c r="AK1" s="72"/>
      <c r="AL1" s="135"/>
      <c r="AM1" s="74"/>
    </row>
    <row r="2" spans="1:43" ht="33.75" customHeight="1" thickBot="1">
      <c r="A2" s="113" t="s">
        <v>108</v>
      </c>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36"/>
      <c r="AM2" s="74"/>
    </row>
    <row r="3" spans="1:43" ht="15.75" thickTop="1">
      <c r="AL3" s="132"/>
      <c r="AM3" s="74"/>
    </row>
    <row r="4" spans="1:43" ht="45" customHeight="1">
      <c r="A4" s="73" t="s">
        <v>109</v>
      </c>
      <c r="B4" s="111" t="s">
        <v>110</v>
      </c>
      <c r="C4" s="111"/>
      <c r="D4" s="111"/>
      <c r="E4" s="111"/>
      <c r="F4" s="111"/>
      <c r="G4" s="112"/>
      <c r="H4" s="9"/>
      <c r="I4" s="9"/>
      <c r="J4" s="9"/>
      <c r="K4" s="9"/>
      <c r="L4" s="9"/>
      <c r="M4" s="9"/>
      <c r="N4" s="9"/>
      <c r="O4" s="9"/>
      <c r="P4" s="9"/>
      <c r="Q4" s="9"/>
      <c r="R4" s="9"/>
      <c r="S4" s="9"/>
      <c r="T4" s="2"/>
      <c r="AL4" s="132"/>
      <c r="AM4" s="74"/>
    </row>
    <row r="5" spans="1:43">
      <c r="AL5" s="132"/>
      <c r="AM5" s="74"/>
    </row>
    <row r="6" spans="1:43" ht="27" customHeight="1">
      <c r="A6" s="73" t="s">
        <v>111</v>
      </c>
      <c r="B6" s="316" t="s">
        <v>112</v>
      </c>
      <c r="C6" s="317"/>
      <c r="M6" s="43"/>
      <c r="N6" s="43"/>
      <c r="AL6" s="132"/>
      <c r="AM6" s="74"/>
      <c r="AQ6" s="2" t="s">
        <v>113</v>
      </c>
    </row>
    <row r="7" spans="1:43" ht="15.75" thickBot="1">
      <c r="AL7" s="132"/>
      <c r="AM7" s="74"/>
      <c r="AQ7" s="44" t="s">
        <v>114</v>
      </c>
    </row>
    <row r="8" spans="1:43" ht="27" customHeight="1" thickBot="1">
      <c r="A8" s="318" t="s">
        <v>115</v>
      </c>
      <c r="B8" s="319"/>
      <c r="C8" s="319"/>
      <c r="D8" s="319"/>
      <c r="E8" s="319"/>
      <c r="F8" s="319"/>
      <c r="G8" s="319"/>
      <c r="H8" s="319"/>
      <c r="I8" s="319"/>
      <c r="J8" s="319"/>
      <c r="K8" s="319"/>
      <c r="L8" s="319"/>
      <c r="M8" s="320"/>
      <c r="N8" s="70"/>
      <c r="O8" s="299" t="s">
        <v>116</v>
      </c>
      <c r="P8" s="300"/>
      <c r="Q8" s="300"/>
      <c r="R8" s="300"/>
      <c r="S8" s="300"/>
      <c r="T8" s="300"/>
      <c r="U8" s="300"/>
      <c r="V8" s="300"/>
      <c r="W8" s="300"/>
      <c r="X8" s="300"/>
      <c r="Y8" s="300"/>
      <c r="Z8" s="301" t="s">
        <v>117</v>
      </c>
      <c r="AA8" s="302"/>
      <c r="AB8" s="302"/>
      <c r="AC8" s="302"/>
      <c r="AD8" s="302"/>
      <c r="AE8" s="302"/>
      <c r="AF8" s="302"/>
      <c r="AG8" s="302"/>
      <c r="AH8" s="302"/>
      <c r="AI8" s="302"/>
      <c r="AJ8" s="302"/>
      <c r="AK8" s="303"/>
      <c r="AL8" s="133"/>
      <c r="AM8" s="74"/>
    </row>
    <row r="9" spans="1:43" ht="64.5" customHeight="1">
      <c r="A9" s="306" t="s">
        <v>118</v>
      </c>
      <c r="B9" s="304" t="s">
        <v>119</v>
      </c>
      <c r="C9" s="304" t="s">
        <v>2</v>
      </c>
      <c r="D9" s="304" t="s">
        <v>4</v>
      </c>
      <c r="E9" s="308" t="s">
        <v>6</v>
      </c>
      <c r="F9" s="352" t="s">
        <v>8</v>
      </c>
      <c r="G9" s="353"/>
      <c r="H9" s="304" t="s">
        <v>10</v>
      </c>
      <c r="I9" s="304" t="s">
        <v>14</v>
      </c>
      <c r="J9" s="304" t="s">
        <v>12</v>
      </c>
      <c r="K9" s="312" t="s">
        <v>120</v>
      </c>
      <c r="L9" s="313"/>
      <c r="M9" s="304" t="s">
        <v>20</v>
      </c>
      <c r="N9" s="304" t="s">
        <v>22</v>
      </c>
      <c r="O9" s="331" t="s">
        <v>25</v>
      </c>
      <c r="P9" s="333" t="s">
        <v>27</v>
      </c>
      <c r="Q9" s="338" t="s">
        <v>29</v>
      </c>
      <c r="R9" s="340" t="s">
        <v>31</v>
      </c>
      <c r="S9" s="342" t="s">
        <v>33</v>
      </c>
      <c r="T9" s="321" t="s">
        <v>35</v>
      </c>
      <c r="U9" s="325" t="s">
        <v>41</v>
      </c>
      <c r="V9" s="325" t="s">
        <v>43</v>
      </c>
      <c r="W9" s="325" t="s">
        <v>45</v>
      </c>
      <c r="X9" s="325" t="s">
        <v>47</v>
      </c>
      <c r="Y9" s="327" t="s">
        <v>49</v>
      </c>
      <c r="Z9" s="329" t="s">
        <v>52</v>
      </c>
      <c r="AA9" s="323" t="s">
        <v>54</v>
      </c>
      <c r="AB9" s="323" t="s">
        <v>56</v>
      </c>
      <c r="AC9" s="323" t="s">
        <v>58</v>
      </c>
      <c r="AD9" s="323" t="s">
        <v>60</v>
      </c>
      <c r="AE9" s="323" t="s">
        <v>62</v>
      </c>
      <c r="AF9" s="323" t="s">
        <v>64</v>
      </c>
      <c r="AG9" s="323" t="s">
        <v>66</v>
      </c>
      <c r="AH9" s="323" t="s">
        <v>68</v>
      </c>
      <c r="AI9" s="323" t="s">
        <v>70</v>
      </c>
      <c r="AJ9" s="323" t="s">
        <v>121</v>
      </c>
      <c r="AK9" s="323" t="s">
        <v>74</v>
      </c>
      <c r="AL9" s="134"/>
      <c r="AM9" s="74"/>
    </row>
    <row r="10" spans="1:43" ht="45.75" customHeight="1" thickBot="1">
      <c r="A10" s="307"/>
      <c r="B10" s="305"/>
      <c r="C10" s="305"/>
      <c r="D10" s="305"/>
      <c r="E10" s="309"/>
      <c r="F10" s="39" t="s">
        <v>122</v>
      </c>
      <c r="G10" s="39" t="s">
        <v>123</v>
      </c>
      <c r="H10" s="305"/>
      <c r="I10" s="305"/>
      <c r="J10" s="305"/>
      <c r="K10" s="60" t="s">
        <v>124</v>
      </c>
      <c r="L10" s="60" t="s">
        <v>125</v>
      </c>
      <c r="M10" s="305"/>
      <c r="N10" s="305"/>
      <c r="O10" s="332"/>
      <c r="P10" s="334"/>
      <c r="Q10" s="339"/>
      <c r="R10" s="341"/>
      <c r="S10" s="343"/>
      <c r="T10" s="322"/>
      <c r="U10" s="326"/>
      <c r="V10" s="326"/>
      <c r="W10" s="326"/>
      <c r="X10" s="326"/>
      <c r="Y10" s="328"/>
      <c r="Z10" s="330"/>
      <c r="AA10" s="324"/>
      <c r="AB10" s="324"/>
      <c r="AC10" s="324"/>
      <c r="AD10" s="324"/>
      <c r="AE10" s="324"/>
      <c r="AF10" s="324"/>
      <c r="AG10" s="324"/>
      <c r="AH10" s="324"/>
      <c r="AI10" s="324"/>
      <c r="AJ10" s="324"/>
      <c r="AK10" s="324"/>
      <c r="AL10" s="134"/>
      <c r="AM10" s="74"/>
    </row>
    <row r="11" spans="1:43" ht="90" customHeight="1">
      <c r="A11" s="291" t="s">
        <v>126</v>
      </c>
      <c r="B11" s="68" t="s">
        <v>127</v>
      </c>
      <c r="C11" s="140" t="s">
        <v>128</v>
      </c>
      <c r="D11" s="141" t="s">
        <v>129</v>
      </c>
      <c r="E11" s="142" t="s">
        <v>130</v>
      </c>
      <c r="F11" s="143">
        <v>44774</v>
      </c>
      <c r="G11" s="143">
        <v>46569</v>
      </c>
      <c r="H11" s="144" t="s">
        <v>131</v>
      </c>
      <c r="I11" s="145" t="s">
        <v>132</v>
      </c>
      <c r="J11" s="146" t="s">
        <v>133</v>
      </c>
      <c r="K11" s="144" t="s">
        <v>134</v>
      </c>
      <c r="L11" s="144"/>
      <c r="M11" s="146" t="s">
        <v>135</v>
      </c>
      <c r="N11" s="382" t="s">
        <v>985</v>
      </c>
      <c r="O11" s="45"/>
      <c r="P11" s="46"/>
      <c r="Q11" s="45"/>
      <c r="R11" s="45" t="s">
        <v>136</v>
      </c>
      <c r="S11" s="45"/>
      <c r="T11" s="47"/>
      <c r="U11" s="183" t="s">
        <v>137</v>
      </c>
      <c r="V11" s="45"/>
      <c r="W11" s="45"/>
      <c r="X11" s="183" t="s">
        <v>138</v>
      </c>
      <c r="Y11" s="183" t="s">
        <v>139</v>
      </c>
      <c r="Z11" s="45"/>
      <c r="AA11" s="183" t="s">
        <v>140</v>
      </c>
      <c r="AB11" s="45"/>
      <c r="AC11" s="45"/>
      <c r="AD11" s="45"/>
      <c r="AE11" s="196"/>
      <c r="AF11" s="45"/>
      <c r="AG11" s="183" t="s">
        <v>141</v>
      </c>
      <c r="AH11" s="45"/>
      <c r="AI11" s="45"/>
      <c r="AJ11" s="45"/>
      <c r="AK11" s="45"/>
      <c r="AL11" s="134"/>
      <c r="AM11" s="74"/>
    </row>
    <row r="12" spans="1:43" ht="90" customHeight="1">
      <c r="A12" s="292"/>
      <c r="B12" s="33" t="s">
        <v>142</v>
      </c>
      <c r="C12" s="140" t="s">
        <v>143</v>
      </c>
      <c r="D12" s="146" t="s">
        <v>144</v>
      </c>
      <c r="E12" s="146" t="s">
        <v>145</v>
      </c>
      <c r="F12" s="143">
        <v>44774</v>
      </c>
      <c r="G12" s="143">
        <v>46569</v>
      </c>
      <c r="H12" s="146" t="s">
        <v>146</v>
      </c>
      <c r="I12" s="145">
        <v>105000</v>
      </c>
      <c r="J12" s="147" t="s">
        <v>147</v>
      </c>
      <c r="K12" s="141" t="s">
        <v>134</v>
      </c>
      <c r="L12" s="141"/>
      <c r="M12" s="147" t="s">
        <v>148</v>
      </c>
      <c r="N12" s="382" t="s">
        <v>985</v>
      </c>
      <c r="O12" s="45"/>
      <c r="P12" s="45"/>
      <c r="Q12" s="45"/>
      <c r="R12" s="45" t="s">
        <v>136</v>
      </c>
      <c r="S12" s="45"/>
      <c r="T12" s="47"/>
      <c r="U12" s="182" t="s">
        <v>149</v>
      </c>
      <c r="V12" s="184" t="s">
        <v>150</v>
      </c>
      <c r="W12" s="182" t="s">
        <v>151</v>
      </c>
      <c r="X12" s="182" t="s">
        <v>152</v>
      </c>
      <c r="Y12" s="48"/>
      <c r="Z12" s="48"/>
      <c r="AA12" s="48"/>
      <c r="AB12" s="48"/>
      <c r="AC12" s="48"/>
      <c r="AD12" s="48"/>
      <c r="AE12" s="48"/>
      <c r="AF12" s="48"/>
      <c r="AG12" s="182" t="s">
        <v>153</v>
      </c>
      <c r="AH12" s="48"/>
      <c r="AI12" s="48"/>
      <c r="AJ12" s="147" t="s">
        <v>154</v>
      </c>
      <c r="AK12" s="45"/>
      <c r="AL12" s="134"/>
      <c r="AM12" s="74"/>
    </row>
    <row r="13" spans="1:43" ht="90" customHeight="1">
      <c r="A13" s="292"/>
      <c r="B13" s="33" t="s">
        <v>155</v>
      </c>
      <c r="C13" s="140" t="s">
        <v>156</v>
      </c>
      <c r="D13" s="141" t="s">
        <v>157</v>
      </c>
      <c r="E13" s="141" t="s">
        <v>158</v>
      </c>
      <c r="F13" s="143">
        <v>44774</v>
      </c>
      <c r="G13" s="143">
        <v>46569</v>
      </c>
      <c r="H13" s="141" t="s">
        <v>159</v>
      </c>
      <c r="I13" s="148">
        <v>500000</v>
      </c>
      <c r="J13" s="147" t="s">
        <v>160</v>
      </c>
      <c r="K13" s="144" t="s">
        <v>161</v>
      </c>
      <c r="L13" s="141" t="s">
        <v>162</v>
      </c>
      <c r="M13" s="146" t="s">
        <v>163</v>
      </c>
      <c r="N13" s="382" t="s">
        <v>986</v>
      </c>
      <c r="O13" s="45"/>
      <c r="P13" s="45"/>
      <c r="Q13" s="45"/>
      <c r="R13" s="45" t="s">
        <v>136</v>
      </c>
      <c r="S13" s="45"/>
      <c r="T13" s="47"/>
      <c r="U13" s="185" t="s">
        <v>164</v>
      </c>
      <c r="V13" s="182" t="s">
        <v>165</v>
      </c>
      <c r="W13" s="48"/>
      <c r="X13" s="48" t="s">
        <v>166</v>
      </c>
      <c r="Y13" s="48"/>
      <c r="Z13" s="48"/>
      <c r="AA13" s="182" t="s">
        <v>167</v>
      </c>
      <c r="AB13" s="48"/>
      <c r="AC13" s="48"/>
      <c r="AD13" s="48"/>
      <c r="AE13" s="196"/>
      <c r="AF13" s="48"/>
      <c r="AG13" s="182" t="s">
        <v>168</v>
      </c>
      <c r="AH13" s="48"/>
      <c r="AI13" s="48"/>
      <c r="AJ13" s="48"/>
      <c r="AK13" s="45"/>
      <c r="AL13" s="134"/>
      <c r="AM13" s="74"/>
    </row>
    <row r="14" spans="1:43" ht="90" customHeight="1">
      <c r="A14" s="292"/>
      <c r="B14" s="33" t="s">
        <v>169</v>
      </c>
      <c r="C14" s="149" t="s">
        <v>170</v>
      </c>
      <c r="D14" s="150" t="s">
        <v>171</v>
      </c>
      <c r="E14" s="146" t="s">
        <v>172</v>
      </c>
      <c r="F14" s="143">
        <v>44774</v>
      </c>
      <c r="G14" s="143">
        <v>46569</v>
      </c>
      <c r="H14" s="151" t="s">
        <v>173</v>
      </c>
      <c r="I14" s="148">
        <v>200000</v>
      </c>
      <c r="J14" s="147" t="s">
        <v>174</v>
      </c>
      <c r="K14" s="144" t="s">
        <v>175</v>
      </c>
      <c r="L14" s="141" t="s">
        <v>176</v>
      </c>
      <c r="M14" s="141"/>
      <c r="N14" s="382" t="s">
        <v>987</v>
      </c>
      <c r="O14" s="45"/>
      <c r="P14" s="45"/>
      <c r="Q14" s="45"/>
      <c r="R14" s="45" t="s">
        <v>136</v>
      </c>
      <c r="S14" s="45"/>
      <c r="T14" s="47"/>
      <c r="U14" s="182" t="s">
        <v>177</v>
      </c>
      <c r="V14" s="186" t="s">
        <v>178</v>
      </c>
      <c r="W14" s="48"/>
      <c r="X14" s="182" t="s">
        <v>179</v>
      </c>
      <c r="Y14" s="182" t="s">
        <v>180</v>
      </c>
      <c r="Z14" s="48"/>
      <c r="AA14" s="182" t="s">
        <v>181</v>
      </c>
      <c r="AB14" s="48"/>
      <c r="AC14" s="48"/>
      <c r="AD14" s="48"/>
      <c r="AE14" s="48"/>
      <c r="AF14" s="48"/>
      <c r="AG14" s="182" t="s">
        <v>182</v>
      </c>
      <c r="AH14" s="48"/>
      <c r="AI14" s="48"/>
      <c r="AJ14" s="48"/>
      <c r="AK14" s="45"/>
      <c r="AL14" s="134"/>
      <c r="AM14" s="74"/>
    </row>
    <row r="15" spans="1:43" ht="90" customHeight="1">
      <c r="A15" s="292"/>
      <c r="B15" s="33" t="s">
        <v>183</v>
      </c>
      <c r="C15" s="152" t="s">
        <v>184</v>
      </c>
      <c r="D15" s="147" t="s">
        <v>185</v>
      </c>
      <c r="E15" s="146" t="s">
        <v>186</v>
      </c>
      <c r="F15" s="143">
        <v>44774</v>
      </c>
      <c r="G15" s="143">
        <v>46569</v>
      </c>
      <c r="H15" s="151" t="s">
        <v>187</v>
      </c>
      <c r="I15" s="148">
        <v>500000</v>
      </c>
      <c r="J15" s="147" t="s">
        <v>188</v>
      </c>
      <c r="K15" s="144" t="s">
        <v>189</v>
      </c>
      <c r="L15" s="144"/>
      <c r="M15" s="147" t="s">
        <v>190</v>
      </c>
      <c r="N15" s="382" t="s">
        <v>987</v>
      </c>
      <c r="O15" s="45"/>
      <c r="P15" s="45"/>
      <c r="Q15" s="45" t="s">
        <v>136</v>
      </c>
      <c r="R15" s="45"/>
      <c r="S15" s="45"/>
      <c r="T15" s="47"/>
      <c r="U15" s="182" t="s">
        <v>191</v>
      </c>
      <c r="V15" s="48"/>
      <c r="W15" s="182" t="s">
        <v>192</v>
      </c>
      <c r="X15" s="48" t="s">
        <v>193</v>
      </c>
      <c r="Y15" s="182" t="s">
        <v>194</v>
      </c>
      <c r="Z15" s="182" t="s">
        <v>195</v>
      </c>
      <c r="AA15" s="182" t="s">
        <v>196</v>
      </c>
      <c r="AB15" s="48"/>
      <c r="AC15" s="48"/>
      <c r="AD15" s="48"/>
      <c r="AE15" s="48"/>
      <c r="AF15" s="48"/>
      <c r="AG15" s="182" t="s">
        <v>197</v>
      </c>
      <c r="AH15" s="48"/>
      <c r="AI15" s="48"/>
      <c r="AJ15" s="182" t="s">
        <v>198</v>
      </c>
      <c r="AK15" s="45"/>
      <c r="AL15" s="134"/>
      <c r="AM15" s="74"/>
    </row>
    <row r="16" spans="1:43" ht="90" customHeight="1">
      <c r="A16" s="292"/>
      <c r="B16" s="33" t="s">
        <v>199</v>
      </c>
      <c r="C16" s="149" t="s">
        <v>200</v>
      </c>
      <c r="D16" s="153" t="s">
        <v>201</v>
      </c>
      <c r="E16" s="154" t="s">
        <v>202</v>
      </c>
      <c r="F16" s="143">
        <v>44774</v>
      </c>
      <c r="G16" s="143">
        <v>46569</v>
      </c>
      <c r="H16" s="151" t="s">
        <v>146</v>
      </c>
      <c r="I16" s="155">
        <v>0</v>
      </c>
      <c r="J16" s="144" t="s">
        <v>203</v>
      </c>
      <c r="K16" s="144"/>
      <c r="L16" s="144"/>
      <c r="M16" s="141" t="s">
        <v>204</v>
      </c>
      <c r="N16" s="382" t="s">
        <v>83</v>
      </c>
      <c r="O16" s="45"/>
      <c r="P16" s="45"/>
      <c r="Q16" s="45"/>
      <c r="R16" s="45" t="s">
        <v>136</v>
      </c>
      <c r="S16" s="45"/>
      <c r="T16" s="47"/>
      <c r="U16" s="187" t="s">
        <v>205</v>
      </c>
      <c r="V16" s="182" t="s">
        <v>206</v>
      </c>
      <c r="W16" s="48"/>
      <c r="X16" s="48" t="s">
        <v>166</v>
      </c>
      <c r="Y16" s="182" t="s">
        <v>207</v>
      </c>
      <c r="Z16" s="48"/>
      <c r="AA16" s="48"/>
      <c r="AB16" s="48"/>
      <c r="AC16" s="48"/>
      <c r="AD16" s="48"/>
      <c r="AE16" s="48"/>
      <c r="AF16" s="48"/>
      <c r="AG16" s="182" t="s">
        <v>208</v>
      </c>
      <c r="AH16" s="48"/>
      <c r="AI16" s="48"/>
      <c r="AJ16" s="48"/>
      <c r="AK16" s="45"/>
      <c r="AL16" s="134"/>
      <c r="AM16" s="74"/>
    </row>
    <row r="17" spans="1:39" ht="90" customHeight="1">
      <c r="A17" s="292"/>
      <c r="B17" s="33" t="s">
        <v>209</v>
      </c>
      <c r="C17" s="152" t="s">
        <v>210</v>
      </c>
      <c r="D17" s="141" t="s">
        <v>211</v>
      </c>
      <c r="E17" s="156" t="s">
        <v>212</v>
      </c>
      <c r="F17" s="143">
        <v>44774</v>
      </c>
      <c r="G17" s="143">
        <v>46569</v>
      </c>
      <c r="H17" s="151" t="s">
        <v>131</v>
      </c>
      <c r="I17" s="157">
        <v>100000</v>
      </c>
      <c r="J17" s="147" t="s">
        <v>213</v>
      </c>
      <c r="K17" s="144"/>
      <c r="L17" s="141" t="s">
        <v>214</v>
      </c>
      <c r="M17" s="141" t="s">
        <v>215</v>
      </c>
      <c r="N17" s="382" t="s">
        <v>987</v>
      </c>
      <c r="O17" s="45"/>
      <c r="P17" s="45"/>
      <c r="Q17" s="45"/>
      <c r="R17" s="45" t="s">
        <v>136</v>
      </c>
      <c r="S17" s="45"/>
      <c r="T17" s="47"/>
      <c r="U17" s="182" t="s">
        <v>216</v>
      </c>
      <c r="V17" s="188" t="s">
        <v>217</v>
      </c>
      <c r="W17" s="48"/>
      <c r="X17" s="182" t="s">
        <v>218</v>
      </c>
      <c r="Y17" s="48"/>
      <c r="Z17" s="48"/>
      <c r="AA17" s="182" t="s">
        <v>219</v>
      </c>
      <c r="AB17" s="48"/>
      <c r="AC17" s="48"/>
      <c r="AD17" s="48"/>
      <c r="AE17" s="196"/>
      <c r="AF17" s="48"/>
      <c r="AG17" s="182" t="s">
        <v>220</v>
      </c>
      <c r="AH17" s="48"/>
      <c r="AI17" s="48"/>
      <c r="AJ17" s="48"/>
      <c r="AK17" s="45"/>
      <c r="AL17" s="134"/>
      <c r="AM17" s="74"/>
    </row>
    <row r="18" spans="1:39" ht="90" customHeight="1">
      <c r="A18" s="292"/>
      <c r="B18" s="33" t="s">
        <v>221</v>
      </c>
      <c r="C18" s="149" t="s">
        <v>222</v>
      </c>
      <c r="D18" s="150" t="s">
        <v>223</v>
      </c>
      <c r="E18" s="156" t="s">
        <v>224</v>
      </c>
      <c r="F18" s="143">
        <v>44774</v>
      </c>
      <c r="G18" s="143">
        <v>45108</v>
      </c>
      <c r="H18" s="151" t="s">
        <v>131</v>
      </c>
      <c r="I18" s="158">
        <v>100000</v>
      </c>
      <c r="J18" s="147" t="s">
        <v>225</v>
      </c>
      <c r="K18" s="144" t="s">
        <v>226</v>
      </c>
      <c r="L18" s="144"/>
      <c r="M18" s="146" t="s">
        <v>227</v>
      </c>
      <c r="N18" s="390"/>
      <c r="O18" s="45"/>
      <c r="P18" s="45" t="s">
        <v>136</v>
      </c>
      <c r="Q18" s="45"/>
      <c r="R18" s="45"/>
      <c r="S18" s="45"/>
      <c r="T18" s="47" t="s">
        <v>114</v>
      </c>
      <c r="U18" s="189" t="s">
        <v>228</v>
      </c>
      <c r="V18" s="190"/>
      <c r="W18" s="182" t="s">
        <v>229</v>
      </c>
      <c r="X18" s="182" t="s">
        <v>230</v>
      </c>
      <c r="Z18" s="48"/>
      <c r="AA18" s="48"/>
      <c r="AB18" s="48"/>
      <c r="AC18" s="48"/>
      <c r="AD18" s="48"/>
      <c r="AE18" s="48"/>
      <c r="AF18" s="48"/>
      <c r="AG18" s="182" t="s">
        <v>231</v>
      </c>
      <c r="AH18" s="48"/>
      <c r="AI18" s="48"/>
      <c r="AJ18" s="197" t="s">
        <v>232</v>
      </c>
      <c r="AK18" s="45"/>
      <c r="AL18" s="134"/>
      <c r="AM18" s="74"/>
    </row>
    <row r="19" spans="1:39" ht="90" customHeight="1">
      <c r="A19" s="292"/>
      <c r="B19" s="33" t="s">
        <v>233</v>
      </c>
      <c r="C19" s="152" t="s">
        <v>234</v>
      </c>
      <c r="D19" s="150" t="s">
        <v>235</v>
      </c>
      <c r="E19" s="146" t="s">
        <v>236</v>
      </c>
      <c r="F19" s="143">
        <v>44774</v>
      </c>
      <c r="G19" s="143">
        <v>45109</v>
      </c>
      <c r="H19" s="151" t="s">
        <v>146</v>
      </c>
      <c r="I19" s="159">
        <v>0</v>
      </c>
      <c r="J19" s="147" t="s">
        <v>237</v>
      </c>
      <c r="K19" s="146" t="s">
        <v>238</v>
      </c>
      <c r="L19" s="144"/>
      <c r="M19" s="141"/>
      <c r="N19" s="383" t="s">
        <v>987</v>
      </c>
      <c r="O19" s="45"/>
      <c r="P19" s="45"/>
      <c r="Q19" s="45"/>
      <c r="R19" s="45"/>
      <c r="S19" s="45" t="s">
        <v>136</v>
      </c>
      <c r="T19" s="47"/>
      <c r="U19" s="182" t="s">
        <v>239</v>
      </c>
      <c r="V19" s="48" t="s">
        <v>240</v>
      </c>
      <c r="W19" s="48"/>
      <c r="X19" s="48" t="s">
        <v>146</v>
      </c>
      <c r="Y19" s="182" t="s">
        <v>241</v>
      </c>
      <c r="Z19" s="48"/>
      <c r="AA19" s="48"/>
      <c r="AB19" s="48"/>
      <c r="AC19" s="48"/>
      <c r="AD19" s="48"/>
      <c r="AE19" s="48"/>
      <c r="AF19" s="48"/>
      <c r="AG19" s="182" t="s">
        <v>197</v>
      </c>
      <c r="AH19" s="48"/>
      <c r="AI19" s="48"/>
      <c r="AJ19" s="48"/>
      <c r="AK19" s="45"/>
      <c r="AL19" s="134"/>
      <c r="AM19" s="74"/>
    </row>
    <row r="20" spans="1:39" ht="90" customHeight="1">
      <c r="A20" s="293" t="s">
        <v>242</v>
      </c>
      <c r="B20" s="33" t="s">
        <v>243</v>
      </c>
      <c r="C20" s="140" t="s">
        <v>244</v>
      </c>
      <c r="D20" s="141" t="s">
        <v>245</v>
      </c>
      <c r="E20" s="141" t="s">
        <v>246</v>
      </c>
      <c r="F20" s="143">
        <v>44774</v>
      </c>
      <c r="G20" s="143">
        <v>46569</v>
      </c>
      <c r="H20" s="144" t="s">
        <v>230</v>
      </c>
      <c r="I20" s="148">
        <v>500000</v>
      </c>
      <c r="J20" s="160" t="s">
        <v>247</v>
      </c>
      <c r="K20" s="144" t="s">
        <v>248</v>
      </c>
      <c r="L20" s="144"/>
      <c r="M20" s="141" t="s">
        <v>249</v>
      </c>
      <c r="N20" s="382" t="s">
        <v>989</v>
      </c>
      <c r="O20" s="45"/>
      <c r="P20" s="45"/>
      <c r="Q20" s="45"/>
      <c r="R20" s="45" t="s">
        <v>136</v>
      </c>
      <c r="S20" s="45"/>
      <c r="T20" s="47"/>
      <c r="U20" s="182" t="s">
        <v>250</v>
      </c>
      <c r="V20" s="48"/>
      <c r="W20" s="48"/>
      <c r="X20" s="182" t="s">
        <v>230</v>
      </c>
      <c r="Y20" s="182" t="s">
        <v>251</v>
      </c>
      <c r="Z20" s="182" t="s">
        <v>252</v>
      </c>
      <c r="AA20" s="48"/>
      <c r="AB20" s="48"/>
      <c r="AC20" s="48"/>
      <c r="AD20" s="48"/>
      <c r="AE20" s="48"/>
      <c r="AF20" s="48"/>
      <c r="AG20" s="182" t="s">
        <v>253</v>
      </c>
      <c r="AH20" s="48"/>
      <c r="AI20" s="48"/>
      <c r="AJ20" s="48"/>
      <c r="AK20" s="45"/>
      <c r="AL20" s="134"/>
      <c r="AM20" s="74"/>
    </row>
    <row r="21" spans="1:39" ht="90" customHeight="1">
      <c r="A21" s="292"/>
      <c r="B21" s="33" t="s">
        <v>254</v>
      </c>
      <c r="C21" s="152" t="s">
        <v>255</v>
      </c>
      <c r="D21" s="150" t="s">
        <v>256</v>
      </c>
      <c r="E21" s="156" t="s">
        <v>257</v>
      </c>
      <c r="F21" s="143">
        <v>44774</v>
      </c>
      <c r="G21" s="143">
        <v>45108</v>
      </c>
      <c r="H21" s="151" t="s">
        <v>258</v>
      </c>
      <c r="I21" s="148">
        <v>30000</v>
      </c>
      <c r="J21" s="144" t="s">
        <v>259</v>
      </c>
      <c r="K21" s="144" t="s">
        <v>260</v>
      </c>
      <c r="L21" s="144"/>
      <c r="M21" s="141" t="s">
        <v>261</v>
      </c>
      <c r="N21" s="382" t="s">
        <v>986</v>
      </c>
      <c r="O21" s="45"/>
      <c r="P21" s="45" t="s">
        <v>136</v>
      </c>
      <c r="Q21" s="45"/>
      <c r="R21" s="45"/>
      <c r="S21" s="45"/>
      <c r="T21" s="47"/>
      <c r="U21" s="189" t="s">
        <v>262</v>
      </c>
      <c r="V21" s="48"/>
      <c r="W21" s="182" t="s">
        <v>263</v>
      </c>
      <c r="X21" s="151" t="s">
        <v>264</v>
      </c>
      <c r="Y21" s="182" t="s">
        <v>265</v>
      </c>
      <c r="Z21" s="48"/>
      <c r="AA21" s="48"/>
      <c r="AB21" s="48"/>
      <c r="AC21" s="48"/>
      <c r="AD21" s="198">
        <v>45992</v>
      </c>
      <c r="AE21" s="48"/>
      <c r="AF21" s="48"/>
      <c r="AG21" s="48"/>
      <c r="AH21" s="48"/>
      <c r="AI21" s="48"/>
      <c r="AJ21" s="48"/>
      <c r="AK21" s="45"/>
      <c r="AL21" s="134"/>
      <c r="AM21" s="74"/>
    </row>
    <row r="22" spans="1:39" ht="90" customHeight="1">
      <c r="A22" s="292"/>
      <c r="B22" s="33" t="s">
        <v>266</v>
      </c>
      <c r="C22" s="140" t="s">
        <v>267</v>
      </c>
      <c r="D22" s="161" t="s">
        <v>268</v>
      </c>
      <c r="E22" s="141" t="s">
        <v>269</v>
      </c>
      <c r="F22" s="143">
        <v>44774</v>
      </c>
      <c r="G22" s="143">
        <v>46569</v>
      </c>
      <c r="H22" s="141" t="s">
        <v>173</v>
      </c>
      <c r="I22" s="148">
        <v>100000</v>
      </c>
      <c r="J22" s="144" t="s">
        <v>270</v>
      </c>
      <c r="K22" s="144" t="s">
        <v>271</v>
      </c>
      <c r="L22" s="141" t="s">
        <v>272</v>
      </c>
      <c r="M22" s="146" t="s">
        <v>273</v>
      </c>
      <c r="N22" s="382" t="s">
        <v>83</v>
      </c>
      <c r="O22" s="45"/>
      <c r="P22" s="45"/>
      <c r="Q22" s="45"/>
      <c r="R22" s="45" t="s">
        <v>136</v>
      </c>
      <c r="S22" s="45"/>
      <c r="T22" s="47"/>
      <c r="U22" s="183" t="s">
        <v>274</v>
      </c>
      <c r="V22" s="45"/>
      <c r="W22" s="45"/>
      <c r="X22" s="183" t="s">
        <v>275</v>
      </c>
      <c r="Y22" s="45"/>
      <c r="Z22" s="45"/>
      <c r="AA22" s="45"/>
      <c r="AB22" s="45"/>
      <c r="AC22" s="45"/>
      <c r="AD22" s="45"/>
      <c r="AE22" s="45"/>
      <c r="AF22" s="45"/>
      <c r="AG22" s="183" t="s">
        <v>197</v>
      </c>
      <c r="AH22" s="45"/>
      <c r="AI22" s="45"/>
      <c r="AJ22" s="45"/>
      <c r="AK22" s="45"/>
      <c r="AL22" s="134"/>
      <c r="AM22" s="74"/>
    </row>
    <row r="23" spans="1:39" ht="90" customHeight="1">
      <c r="A23" s="292"/>
      <c r="B23" s="33" t="s">
        <v>276</v>
      </c>
      <c r="C23" s="162" t="s">
        <v>277</v>
      </c>
      <c r="D23" s="141" t="s">
        <v>278</v>
      </c>
      <c r="E23" s="146" t="s">
        <v>279</v>
      </c>
      <c r="F23" s="143">
        <v>44774</v>
      </c>
      <c r="G23" s="163">
        <v>45474</v>
      </c>
      <c r="H23" s="141" t="s">
        <v>146</v>
      </c>
      <c r="I23" s="158">
        <v>50000</v>
      </c>
      <c r="J23" s="141" t="s">
        <v>280</v>
      </c>
      <c r="K23" s="141" t="s">
        <v>281</v>
      </c>
      <c r="L23" s="144"/>
      <c r="M23" s="141" t="s">
        <v>282</v>
      </c>
      <c r="N23" s="382" t="s">
        <v>988</v>
      </c>
      <c r="O23" s="45"/>
      <c r="P23" s="45" t="s">
        <v>136</v>
      </c>
      <c r="Q23" s="45"/>
      <c r="R23" s="45"/>
      <c r="S23" s="45"/>
      <c r="T23" s="47"/>
      <c r="U23" s="183" t="s">
        <v>283</v>
      </c>
      <c r="V23" s="45"/>
      <c r="W23" s="45" t="s">
        <v>284</v>
      </c>
      <c r="X23" s="183" t="s">
        <v>285</v>
      </c>
      <c r="Y23" s="183" t="s">
        <v>286</v>
      </c>
      <c r="Z23" s="183" t="s">
        <v>287</v>
      </c>
      <c r="AA23" s="45"/>
      <c r="AB23" s="183" t="s">
        <v>288</v>
      </c>
      <c r="AC23" s="45"/>
      <c r="AD23" s="199">
        <v>45839</v>
      </c>
      <c r="AE23" s="45"/>
      <c r="AF23" s="45"/>
      <c r="AG23" s="183" t="s">
        <v>289</v>
      </c>
      <c r="AH23" s="45"/>
      <c r="AI23" s="45"/>
      <c r="AJ23" s="45"/>
      <c r="AK23" s="45"/>
      <c r="AL23" s="134"/>
      <c r="AM23" s="74"/>
    </row>
    <row r="24" spans="1:39" ht="90" customHeight="1">
      <c r="A24" s="292"/>
      <c r="B24" s="33" t="s">
        <v>290</v>
      </c>
      <c r="C24" s="162" t="s">
        <v>291</v>
      </c>
      <c r="D24" s="141" t="s">
        <v>292</v>
      </c>
      <c r="E24" s="143" t="s">
        <v>293</v>
      </c>
      <c r="F24" s="143">
        <v>44774</v>
      </c>
      <c r="G24" s="143">
        <v>46569</v>
      </c>
      <c r="H24" s="141" t="s">
        <v>258</v>
      </c>
      <c r="I24" s="148">
        <v>0</v>
      </c>
      <c r="J24" s="146" t="s">
        <v>294</v>
      </c>
      <c r="K24" s="141" t="s">
        <v>295</v>
      </c>
      <c r="L24" s="141" t="s">
        <v>296</v>
      </c>
      <c r="M24" s="141" t="s">
        <v>297</v>
      </c>
      <c r="N24" s="382" t="s">
        <v>83</v>
      </c>
      <c r="O24" s="45"/>
      <c r="P24" s="45"/>
      <c r="Q24" s="45"/>
      <c r="R24" s="45" t="s">
        <v>136</v>
      </c>
      <c r="S24" s="45"/>
      <c r="T24" s="47"/>
      <c r="U24" s="191" t="s">
        <v>298</v>
      </c>
      <c r="V24" s="45"/>
      <c r="W24" s="45"/>
      <c r="X24" s="141" t="s">
        <v>258</v>
      </c>
      <c r="Y24" s="45"/>
      <c r="Z24" s="45"/>
      <c r="AA24" s="45"/>
      <c r="AB24" s="45"/>
      <c r="AC24" s="45"/>
      <c r="AD24" s="45"/>
      <c r="AE24" s="45"/>
      <c r="AF24" s="45"/>
      <c r="AG24" s="183" t="s">
        <v>208</v>
      </c>
      <c r="AH24" s="45"/>
      <c r="AI24" s="45"/>
      <c r="AJ24" s="45"/>
      <c r="AK24" s="45"/>
      <c r="AL24" s="134"/>
      <c r="AM24" s="74"/>
    </row>
    <row r="25" spans="1:39" ht="90" customHeight="1">
      <c r="A25" s="292"/>
      <c r="B25" s="33" t="s">
        <v>299</v>
      </c>
      <c r="C25" s="162" t="s">
        <v>300</v>
      </c>
      <c r="D25" s="141" t="s">
        <v>301</v>
      </c>
      <c r="E25" s="143" t="s">
        <v>302</v>
      </c>
      <c r="F25" s="143">
        <v>44774</v>
      </c>
      <c r="G25" s="143">
        <v>46569</v>
      </c>
      <c r="H25" s="151" t="s">
        <v>303</v>
      </c>
      <c r="I25" s="148">
        <v>5000</v>
      </c>
      <c r="J25" s="164" t="s">
        <v>304</v>
      </c>
      <c r="K25" s="146" t="s">
        <v>305</v>
      </c>
      <c r="L25" s="141" t="s">
        <v>306</v>
      </c>
      <c r="M25" s="141" t="s">
        <v>307</v>
      </c>
      <c r="N25" s="382" t="s">
        <v>83</v>
      </c>
      <c r="O25" s="45"/>
      <c r="P25" s="45" t="s">
        <v>136</v>
      </c>
      <c r="Q25" s="45"/>
      <c r="R25" s="45"/>
      <c r="S25" s="45"/>
      <c r="T25" s="47"/>
      <c r="U25" s="192" t="s">
        <v>308</v>
      </c>
      <c r="V25" s="45"/>
      <c r="W25" s="45" t="s">
        <v>309</v>
      </c>
      <c r="X25" s="45" t="s">
        <v>310</v>
      </c>
      <c r="Y25" s="183" t="s">
        <v>311</v>
      </c>
      <c r="Z25" s="45"/>
      <c r="AA25" s="45"/>
      <c r="AB25" s="45"/>
      <c r="AC25" s="45"/>
      <c r="AD25" s="45"/>
      <c r="AE25" s="183" t="s">
        <v>312</v>
      </c>
      <c r="AF25" s="45"/>
      <c r="AG25" s="45"/>
      <c r="AH25" s="45"/>
      <c r="AI25" s="45"/>
      <c r="AJ25" s="45"/>
      <c r="AK25" s="45"/>
      <c r="AL25" s="134"/>
      <c r="AM25" s="74"/>
    </row>
    <row r="26" spans="1:39" ht="90" customHeight="1">
      <c r="A26" s="292"/>
      <c r="B26" s="33" t="s">
        <v>313</v>
      </c>
      <c r="C26" s="162" t="s">
        <v>314</v>
      </c>
      <c r="D26" s="141" t="s">
        <v>315</v>
      </c>
      <c r="E26" s="143" t="s">
        <v>316</v>
      </c>
      <c r="F26" s="143">
        <v>44774</v>
      </c>
      <c r="G26" s="143">
        <v>46569</v>
      </c>
      <c r="H26" s="151" t="s">
        <v>303</v>
      </c>
      <c r="I26" s="148">
        <v>5000</v>
      </c>
      <c r="J26" s="146" t="s">
        <v>317</v>
      </c>
      <c r="K26" s="146" t="s">
        <v>318</v>
      </c>
      <c r="L26" s="144"/>
      <c r="M26" s="141" t="s">
        <v>319</v>
      </c>
      <c r="N26" s="390"/>
      <c r="O26" s="45"/>
      <c r="P26" s="45" t="s">
        <v>136</v>
      </c>
      <c r="Q26" s="45"/>
      <c r="R26" s="45"/>
      <c r="S26" s="45"/>
      <c r="T26" s="47" t="s">
        <v>114</v>
      </c>
      <c r="U26" s="192" t="s">
        <v>320</v>
      </c>
      <c r="V26" s="45"/>
      <c r="W26" s="45" t="s">
        <v>309</v>
      </c>
      <c r="X26" s="45" t="s">
        <v>310</v>
      </c>
      <c r="Y26" s="45"/>
      <c r="Z26" s="45"/>
      <c r="AA26" s="45"/>
      <c r="AB26" s="45"/>
      <c r="AC26" s="45"/>
      <c r="AD26" s="45"/>
      <c r="AE26" s="45"/>
      <c r="AF26" s="45"/>
      <c r="AG26" s="45"/>
      <c r="AH26" s="45"/>
      <c r="AI26" s="45"/>
      <c r="AJ26" s="200" t="s">
        <v>321</v>
      </c>
      <c r="AK26" s="45"/>
      <c r="AL26" s="134"/>
      <c r="AM26" s="74"/>
    </row>
    <row r="27" spans="1:39" ht="90" customHeight="1">
      <c r="A27" s="292"/>
      <c r="B27" s="33" t="s">
        <v>322</v>
      </c>
      <c r="C27" s="162" t="s">
        <v>323</v>
      </c>
      <c r="D27" s="141" t="s">
        <v>324</v>
      </c>
      <c r="E27" s="143" t="s">
        <v>316</v>
      </c>
      <c r="F27" s="143">
        <v>44774</v>
      </c>
      <c r="G27" s="143">
        <v>46569</v>
      </c>
      <c r="H27" s="151" t="s">
        <v>325</v>
      </c>
      <c r="I27" s="148">
        <v>5000</v>
      </c>
      <c r="J27" s="141" t="s">
        <v>326</v>
      </c>
      <c r="K27" s="141" t="s">
        <v>327</v>
      </c>
      <c r="L27" s="144"/>
      <c r="M27" s="141" t="s">
        <v>328</v>
      </c>
      <c r="N27" s="383" t="s">
        <v>83</v>
      </c>
      <c r="O27" s="45"/>
      <c r="P27" s="45" t="s">
        <v>136</v>
      </c>
      <c r="Q27" s="45"/>
      <c r="R27" s="45"/>
      <c r="S27" s="45"/>
      <c r="T27" s="47"/>
      <c r="U27" s="183" t="s">
        <v>329</v>
      </c>
      <c r="V27" s="45"/>
      <c r="W27" s="183" t="s">
        <v>330</v>
      </c>
      <c r="X27" s="151" t="s">
        <v>325</v>
      </c>
      <c r="Y27" s="183" t="s">
        <v>331</v>
      </c>
      <c r="Z27" s="45"/>
      <c r="AA27" s="45"/>
      <c r="AB27" s="45"/>
      <c r="AC27" s="45"/>
      <c r="AD27" s="45"/>
      <c r="AE27" s="183" t="s">
        <v>146</v>
      </c>
      <c r="AF27" s="45"/>
      <c r="AG27" s="183" t="s">
        <v>332</v>
      </c>
      <c r="AH27" s="45"/>
      <c r="AI27" s="45"/>
      <c r="AJ27" s="45"/>
      <c r="AK27" s="45"/>
      <c r="AL27" s="134"/>
      <c r="AM27" s="74"/>
    </row>
    <row r="28" spans="1:39" ht="90" customHeight="1">
      <c r="A28" s="292"/>
      <c r="B28" s="33" t="s">
        <v>333</v>
      </c>
      <c r="C28" s="162" t="s">
        <v>334</v>
      </c>
      <c r="D28" s="141" t="s">
        <v>335</v>
      </c>
      <c r="E28" s="143" t="s">
        <v>336</v>
      </c>
      <c r="F28" s="143">
        <v>45139</v>
      </c>
      <c r="G28" s="143">
        <v>46569</v>
      </c>
      <c r="H28" s="151" t="s">
        <v>337</v>
      </c>
      <c r="I28" s="148">
        <v>50000</v>
      </c>
      <c r="J28" s="142" t="s">
        <v>338</v>
      </c>
      <c r="K28" s="141" t="s">
        <v>327</v>
      </c>
      <c r="L28" s="144"/>
      <c r="M28" s="141" t="s">
        <v>339</v>
      </c>
      <c r="N28" s="146" t="s">
        <v>103</v>
      </c>
      <c r="O28" s="45"/>
      <c r="P28" s="45"/>
      <c r="Q28" s="45"/>
      <c r="R28" s="45" t="s">
        <v>136</v>
      </c>
      <c r="S28" s="45"/>
      <c r="T28" s="47"/>
      <c r="U28" s="183" t="s">
        <v>340</v>
      </c>
      <c r="V28" s="45"/>
      <c r="W28" s="45"/>
      <c r="X28" s="183" t="s">
        <v>341</v>
      </c>
      <c r="Y28" s="183" t="s">
        <v>342</v>
      </c>
      <c r="Z28" s="45"/>
      <c r="AA28" s="183" t="s">
        <v>343</v>
      </c>
      <c r="AB28" s="45"/>
      <c r="AC28" s="45"/>
      <c r="AD28" s="45"/>
      <c r="AE28" s="183" t="s">
        <v>344</v>
      </c>
      <c r="AF28" s="45"/>
      <c r="AG28" s="45"/>
      <c r="AH28" s="45"/>
      <c r="AI28" s="45"/>
      <c r="AJ28" s="45"/>
      <c r="AK28" s="45"/>
      <c r="AL28" s="134"/>
      <c r="AM28" s="74"/>
    </row>
    <row r="29" spans="1:39" ht="90" customHeight="1">
      <c r="A29" s="293" t="s">
        <v>345</v>
      </c>
      <c r="B29" s="33" t="s">
        <v>346</v>
      </c>
      <c r="C29" s="140" t="s">
        <v>347</v>
      </c>
      <c r="D29" s="141" t="s">
        <v>348</v>
      </c>
      <c r="E29" s="141" t="s">
        <v>349</v>
      </c>
      <c r="F29" s="143">
        <v>45139</v>
      </c>
      <c r="G29" s="143">
        <v>46569</v>
      </c>
      <c r="H29" s="141" t="s">
        <v>146</v>
      </c>
      <c r="I29" s="145">
        <v>0</v>
      </c>
      <c r="J29" s="147" t="s">
        <v>350</v>
      </c>
      <c r="K29" s="144" t="s">
        <v>327</v>
      </c>
      <c r="L29" s="141" t="s">
        <v>162</v>
      </c>
      <c r="M29" s="141" t="s">
        <v>351</v>
      </c>
      <c r="N29" s="388" t="s">
        <v>89</v>
      </c>
      <c r="O29" s="45"/>
      <c r="P29" s="45" t="s">
        <v>136</v>
      </c>
      <c r="Q29" s="45"/>
      <c r="R29" s="45"/>
      <c r="S29" s="45"/>
      <c r="T29" s="47"/>
      <c r="U29" s="182" t="s">
        <v>352</v>
      </c>
      <c r="V29" s="48"/>
      <c r="W29" s="182" t="s">
        <v>353</v>
      </c>
      <c r="X29" s="48" t="s">
        <v>146</v>
      </c>
      <c r="Y29" s="182" t="s">
        <v>354</v>
      </c>
      <c r="Z29" s="48"/>
      <c r="AA29" s="48"/>
      <c r="AB29" s="48"/>
      <c r="AC29" s="48"/>
      <c r="AD29" s="48"/>
      <c r="AE29" s="48"/>
      <c r="AF29" s="48"/>
      <c r="AG29" s="182" t="s">
        <v>355</v>
      </c>
      <c r="AH29" s="48"/>
      <c r="AI29" s="48"/>
      <c r="AJ29" s="48"/>
      <c r="AK29" s="45"/>
      <c r="AL29" s="134"/>
      <c r="AM29" s="74"/>
    </row>
    <row r="30" spans="1:39" ht="90" customHeight="1">
      <c r="A30" s="292"/>
      <c r="B30" s="33" t="s">
        <v>356</v>
      </c>
      <c r="C30" s="165" t="s">
        <v>357</v>
      </c>
      <c r="D30" s="141" t="s">
        <v>358</v>
      </c>
      <c r="E30" s="141" t="s">
        <v>359</v>
      </c>
      <c r="F30" s="143">
        <v>44774</v>
      </c>
      <c r="G30" s="143">
        <v>45108</v>
      </c>
      <c r="H30" s="141" t="s">
        <v>146</v>
      </c>
      <c r="I30" s="145">
        <v>5000</v>
      </c>
      <c r="J30" s="141" t="s">
        <v>360</v>
      </c>
      <c r="K30" s="141" t="s">
        <v>134</v>
      </c>
      <c r="L30" s="141"/>
      <c r="M30" s="141"/>
      <c r="N30" s="382" t="s">
        <v>988</v>
      </c>
      <c r="O30" s="45"/>
      <c r="P30" s="45" t="s">
        <v>136</v>
      </c>
      <c r="Q30" s="45"/>
      <c r="R30" s="45"/>
      <c r="S30" s="45"/>
      <c r="T30" s="47"/>
      <c r="U30" s="182" t="s">
        <v>361</v>
      </c>
      <c r="V30" s="48"/>
      <c r="W30" s="48" t="s">
        <v>362</v>
      </c>
      <c r="X30" s="48" t="s">
        <v>146</v>
      </c>
      <c r="Y30" s="182" t="s">
        <v>363</v>
      </c>
      <c r="Z30" s="182" t="s">
        <v>364</v>
      </c>
      <c r="AA30" s="182" t="s">
        <v>365</v>
      </c>
      <c r="AB30" s="182" t="s">
        <v>366</v>
      </c>
      <c r="AC30" s="48"/>
      <c r="AD30" s="198">
        <v>46569</v>
      </c>
      <c r="AE30" s="48"/>
      <c r="AF30" s="48"/>
      <c r="AG30" s="182" t="s">
        <v>367</v>
      </c>
      <c r="AH30" s="48"/>
      <c r="AI30" s="48"/>
      <c r="AJ30" s="48"/>
      <c r="AK30" s="45"/>
      <c r="AL30" s="134"/>
      <c r="AM30" s="74"/>
    </row>
    <row r="31" spans="1:39" ht="90" customHeight="1">
      <c r="A31" s="292"/>
      <c r="B31" s="33" t="s">
        <v>368</v>
      </c>
      <c r="C31" s="140" t="s">
        <v>369</v>
      </c>
      <c r="D31" s="141" t="s">
        <v>370</v>
      </c>
      <c r="E31" s="141" t="s">
        <v>371</v>
      </c>
      <c r="F31" s="143">
        <v>45139</v>
      </c>
      <c r="G31" s="143">
        <v>46569</v>
      </c>
      <c r="H31" s="141" t="s">
        <v>372</v>
      </c>
      <c r="I31" s="145">
        <v>0</v>
      </c>
      <c r="J31" s="144" t="s">
        <v>373</v>
      </c>
      <c r="K31" s="144" t="s">
        <v>327</v>
      </c>
      <c r="L31" s="144"/>
      <c r="M31" s="141" t="s">
        <v>374</v>
      </c>
      <c r="N31" s="385" t="s">
        <v>988</v>
      </c>
      <c r="O31" s="45"/>
      <c r="P31" s="45" t="s">
        <v>136</v>
      </c>
      <c r="Q31" s="45"/>
      <c r="R31" s="45"/>
      <c r="S31" s="45"/>
      <c r="T31" s="47"/>
      <c r="U31" s="182" t="s">
        <v>375</v>
      </c>
      <c r="V31" s="182" t="s">
        <v>376</v>
      </c>
      <c r="W31" s="182" t="s">
        <v>377</v>
      </c>
      <c r="X31" s="48" t="s">
        <v>372</v>
      </c>
      <c r="Y31" s="48"/>
      <c r="Z31" s="182" t="s">
        <v>378</v>
      </c>
      <c r="AA31" s="182" t="s">
        <v>379</v>
      </c>
      <c r="AB31" s="48"/>
      <c r="AC31" s="48"/>
      <c r="AD31" s="48"/>
      <c r="AE31" s="48"/>
      <c r="AF31" s="48"/>
      <c r="AG31" s="182" t="s">
        <v>380</v>
      </c>
      <c r="AH31" s="48"/>
      <c r="AI31" s="48"/>
      <c r="AJ31" s="48"/>
      <c r="AK31" s="45"/>
      <c r="AL31" s="134"/>
      <c r="AM31" s="74"/>
    </row>
    <row r="32" spans="1:39" ht="90" customHeight="1" thickBot="1">
      <c r="A32" s="292"/>
      <c r="B32" s="33" t="s">
        <v>381</v>
      </c>
      <c r="C32" s="152" t="s">
        <v>382</v>
      </c>
      <c r="D32" s="141" t="s">
        <v>383</v>
      </c>
      <c r="E32" s="146" t="s">
        <v>384</v>
      </c>
      <c r="F32" s="143">
        <v>45139</v>
      </c>
      <c r="G32" s="143">
        <v>46569</v>
      </c>
      <c r="H32" s="151" t="s">
        <v>385</v>
      </c>
      <c r="I32" s="145">
        <v>10000</v>
      </c>
      <c r="J32" s="146" t="s">
        <v>386</v>
      </c>
      <c r="K32" s="144" t="s">
        <v>327</v>
      </c>
      <c r="L32" s="144"/>
      <c r="M32" s="141" t="s">
        <v>387</v>
      </c>
      <c r="N32" s="383" t="s">
        <v>990</v>
      </c>
      <c r="O32" s="45"/>
      <c r="P32" s="45"/>
      <c r="Q32" s="45" t="s">
        <v>136</v>
      </c>
      <c r="R32" s="45"/>
      <c r="S32" s="45"/>
      <c r="T32" s="47"/>
      <c r="U32" s="183" t="s">
        <v>388</v>
      </c>
      <c r="V32" s="183" t="s">
        <v>389</v>
      </c>
      <c r="W32" s="183" t="s">
        <v>390</v>
      </c>
      <c r="X32" s="151" t="s">
        <v>385</v>
      </c>
      <c r="Y32" s="183" t="s">
        <v>391</v>
      </c>
      <c r="Z32" s="45"/>
      <c r="AA32" s="45"/>
      <c r="AB32" s="45"/>
      <c r="AC32" s="45"/>
      <c r="AD32" s="45"/>
      <c r="AE32" s="183" t="s">
        <v>392</v>
      </c>
      <c r="AF32" s="45"/>
      <c r="AG32" s="45"/>
      <c r="AH32" s="45"/>
      <c r="AI32" s="45"/>
      <c r="AJ32" s="45"/>
      <c r="AK32" s="45"/>
      <c r="AL32" s="134"/>
      <c r="AM32" s="74"/>
    </row>
    <row r="33" spans="1:39" ht="90" customHeight="1">
      <c r="A33" s="292"/>
      <c r="B33" s="33" t="s">
        <v>393</v>
      </c>
      <c r="C33" s="152" t="s">
        <v>394</v>
      </c>
      <c r="D33" s="141" t="s">
        <v>395</v>
      </c>
      <c r="E33" s="143" t="s">
        <v>396</v>
      </c>
      <c r="F33" s="143">
        <v>44774</v>
      </c>
      <c r="G33" s="143">
        <v>46569</v>
      </c>
      <c r="H33" s="151" t="s">
        <v>397</v>
      </c>
      <c r="I33" s="148">
        <v>10000</v>
      </c>
      <c r="J33" s="146" t="s">
        <v>398</v>
      </c>
      <c r="K33" s="141" t="s">
        <v>399</v>
      </c>
      <c r="L33" s="141" t="s">
        <v>400</v>
      </c>
      <c r="M33" s="141" t="s">
        <v>401</v>
      </c>
      <c r="N33" s="146" t="s">
        <v>103</v>
      </c>
      <c r="O33" s="45"/>
      <c r="P33" s="45"/>
      <c r="Q33" s="45"/>
      <c r="R33" s="45" t="s">
        <v>136</v>
      </c>
      <c r="S33" s="45"/>
      <c r="T33" s="47"/>
      <c r="U33" s="183" t="s">
        <v>402</v>
      </c>
      <c r="V33" s="193" t="s">
        <v>403</v>
      </c>
      <c r="W33" s="194"/>
      <c r="X33" s="151" t="s">
        <v>404</v>
      </c>
      <c r="Y33" s="183" t="s">
        <v>405</v>
      </c>
      <c r="Z33" s="45"/>
      <c r="AA33" s="183" t="s">
        <v>406</v>
      </c>
      <c r="AB33" s="45"/>
      <c r="AC33" s="45"/>
      <c r="AD33" s="45"/>
      <c r="AE33" s="45"/>
      <c r="AF33" s="45"/>
      <c r="AG33" s="182" t="s">
        <v>253</v>
      </c>
      <c r="AH33" s="45"/>
      <c r="AI33" s="45"/>
      <c r="AJ33" s="45"/>
      <c r="AK33" s="45"/>
      <c r="AL33" s="134"/>
      <c r="AM33" s="74"/>
    </row>
    <row r="34" spans="1:39" ht="90" customHeight="1">
      <c r="A34" s="293" t="s">
        <v>407</v>
      </c>
      <c r="B34" s="33" t="s">
        <v>408</v>
      </c>
      <c r="C34" s="140" t="s">
        <v>409</v>
      </c>
      <c r="D34" s="141" t="s">
        <v>410</v>
      </c>
      <c r="E34" s="141" t="s">
        <v>411</v>
      </c>
      <c r="F34" s="143">
        <v>44774</v>
      </c>
      <c r="G34" s="143">
        <v>44927</v>
      </c>
      <c r="H34" s="144" t="s">
        <v>412</v>
      </c>
      <c r="I34" s="166">
        <v>0</v>
      </c>
      <c r="J34" s="144" t="s">
        <v>413</v>
      </c>
      <c r="K34" s="144" t="s">
        <v>134</v>
      </c>
      <c r="L34" s="141" t="s">
        <v>306</v>
      </c>
      <c r="M34" s="141" t="s">
        <v>414</v>
      </c>
      <c r="N34" s="386" t="s">
        <v>985</v>
      </c>
      <c r="O34" s="45"/>
      <c r="P34" s="45" t="s">
        <v>136</v>
      </c>
      <c r="Q34" s="45"/>
      <c r="R34" s="45"/>
      <c r="S34" s="45"/>
      <c r="T34" s="47"/>
      <c r="U34" s="189" t="s">
        <v>415</v>
      </c>
      <c r="V34" s="48"/>
      <c r="W34" s="182" t="s">
        <v>416</v>
      </c>
      <c r="X34" s="48" t="s">
        <v>417</v>
      </c>
      <c r="Y34" s="48"/>
      <c r="Z34" s="48"/>
      <c r="AA34" s="182" t="s">
        <v>418</v>
      </c>
      <c r="AB34" s="48"/>
      <c r="AC34" s="48"/>
      <c r="AD34" s="198">
        <v>45292</v>
      </c>
      <c r="AE34" s="48"/>
      <c r="AF34" s="48"/>
      <c r="AG34" s="182" t="s">
        <v>197</v>
      </c>
      <c r="AH34" s="48"/>
      <c r="AI34" s="48"/>
      <c r="AJ34" s="48"/>
      <c r="AK34" s="45"/>
      <c r="AL34" s="134"/>
      <c r="AM34" s="74"/>
    </row>
    <row r="35" spans="1:39" ht="90" customHeight="1">
      <c r="A35" s="292"/>
      <c r="B35" s="33" t="s">
        <v>419</v>
      </c>
      <c r="C35" s="140" t="s">
        <v>420</v>
      </c>
      <c r="D35" s="141" t="s">
        <v>421</v>
      </c>
      <c r="E35" s="141" t="s">
        <v>422</v>
      </c>
      <c r="F35" s="143">
        <v>44774</v>
      </c>
      <c r="G35" s="143">
        <v>46569</v>
      </c>
      <c r="H35" s="141" t="s">
        <v>146</v>
      </c>
      <c r="I35" s="166">
        <v>0</v>
      </c>
      <c r="J35" s="147" t="s">
        <v>423</v>
      </c>
      <c r="K35" s="144" t="s">
        <v>327</v>
      </c>
      <c r="L35" s="141" t="s">
        <v>272</v>
      </c>
      <c r="M35" s="141" t="s">
        <v>424</v>
      </c>
      <c r="N35" s="382" t="s">
        <v>89</v>
      </c>
      <c r="O35" s="45"/>
      <c r="P35" s="45"/>
      <c r="Q35" s="45"/>
      <c r="R35" s="45" t="s">
        <v>136</v>
      </c>
      <c r="S35" s="45"/>
      <c r="T35" s="47"/>
      <c r="U35" s="182" t="s">
        <v>425</v>
      </c>
      <c r="V35" s="48"/>
      <c r="W35" s="48"/>
      <c r="X35" s="48" t="s">
        <v>146</v>
      </c>
      <c r="Y35" s="48"/>
      <c r="Z35" s="48"/>
      <c r="AA35" s="182" t="s">
        <v>426</v>
      </c>
      <c r="AB35" s="48"/>
      <c r="AC35" s="48"/>
      <c r="AD35" s="48"/>
      <c r="AE35" s="48"/>
      <c r="AF35" s="48"/>
      <c r="AG35" s="182" t="s">
        <v>427</v>
      </c>
      <c r="AH35" s="48"/>
      <c r="AI35" s="48"/>
      <c r="AJ35" s="48"/>
      <c r="AK35" s="45"/>
      <c r="AL35" s="134"/>
      <c r="AM35" s="74"/>
    </row>
    <row r="36" spans="1:39" ht="90" customHeight="1">
      <c r="A36" s="292"/>
      <c r="B36" s="33" t="s">
        <v>428</v>
      </c>
      <c r="C36" s="140" t="s">
        <v>429</v>
      </c>
      <c r="D36" s="141" t="s">
        <v>430</v>
      </c>
      <c r="E36" s="141" t="s">
        <v>431</v>
      </c>
      <c r="F36" s="143">
        <v>44774</v>
      </c>
      <c r="G36" s="143">
        <v>46569</v>
      </c>
      <c r="H36" s="144" t="s">
        <v>412</v>
      </c>
      <c r="I36" s="145">
        <v>0</v>
      </c>
      <c r="J36" s="144" t="s">
        <v>432</v>
      </c>
      <c r="K36" s="144" t="s">
        <v>433</v>
      </c>
      <c r="L36" s="144"/>
      <c r="M36" s="141" t="s">
        <v>434</v>
      </c>
      <c r="N36" s="382" t="s">
        <v>89</v>
      </c>
      <c r="O36" s="45"/>
      <c r="P36" s="45"/>
      <c r="Q36" s="45"/>
      <c r="R36" s="45" t="s">
        <v>136</v>
      </c>
      <c r="S36" s="45"/>
      <c r="T36" s="47"/>
      <c r="U36" s="182" t="s">
        <v>435</v>
      </c>
      <c r="V36" s="48"/>
      <c r="W36" s="48"/>
      <c r="X36" s="48" t="s">
        <v>166</v>
      </c>
      <c r="Y36" s="48"/>
      <c r="Z36" s="182" t="s">
        <v>436</v>
      </c>
      <c r="AA36" s="182" t="s">
        <v>437</v>
      </c>
      <c r="AB36" s="48"/>
      <c r="AC36" s="48"/>
      <c r="AD36" s="48"/>
      <c r="AE36" s="48"/>
      <c r="AF36" s="48"/>
      <c r="AG36" s="182" t="s">
        <v>438</v>
      </c>
      <c r="AH36" s="48"/>
      <c r="AI36" s="48"/>
      <c r="AJ36" s="48"/>
      <c r="AK36" s="45"/>
      <c r="AL36" s="134"/>
      <c r="AM36" s="74"/>
    </row>
    <row r="37" spans="1:39" ht="90" customHeight="1">
      <c r="A37" s="292"/>
      <c r="B37" s="33" t="s">
        <v>439</v>
      </c>
      <c r="C37" s="162" t="s">
        <v>440</v>
      </c>
      <c r="D37" s="147" t="s">
        <v>441</v>
      </c>
      <c r="E37" s="147" t="s">
        <v>442</v>
      </c>
      <c r="F37" s="143">
        <v>44774</v>
      </c>
      <c r="G37" s="143">
        <v>46569</v>
      </c>
      <c r="H37" s="151" t="s">
        <v>443</v>
      </c>
      <c r="I37" s="145">
        <v>0</v>
      </c>
      <c r="J37" s="147" t="s">
        <v>444</v>
      </c>
      <c r="K37" s="146" t="s">
        <v>134</v>
      </c>
      <c r="L37" s="144"/>
      <c r="M37" s="141" t="s">
        <v>445</v>
      </c>
      <c r="N37" s="383" t="s">
        <v>87</v>
      </c>
      <c r="O37" s="45"/>
      <c r="P37" s="45"/>
      <c r="Q37" s="45" t="s">
        <v>136</v>
      </c>
      <c r="R37" s="45"/>
      <c r="S37" s="45"/>
      <c r="T37" s="47"/>
      <c r="U37" s="182" t="s">
        <v>446</v>
      </c>
      <c r="V37" s="48"/>
      <c r="W37" s="182" t="s">
        <v>447</v>
      </c>
      <c r="X37" s="48" t="s">
        <v>146</v>
      </c>
      <c r="Y37" s="48"/>
      <c r="Z37" s="48"/>
      <c r="AA37" s="48"/>
      <c r="AB37" s="48"/>
      <c r="AC37" s="48"/>
      <c r="AD37" s="48"/>
      <c r="AE37" s="182" t="s">
        <v>146</v>
      </c>
      <c r="AF37" s="48"/>
      <c r="AG37" s="182" t="s">
        <v>448</v>
      </c>
      <c r="AH37" s="48"/>
      <c r="AI37" s="48"/>
      <c r="AJ37" s="48"/>
      <c r="AK37" s="45"/>
      <c r="AL37" s="134"/>
      <c r="AM37" s="74"/>
    </row>
    <row r="38" spans="1:39" ht="90" customHeight="1">
      <c r="A38" s="292"/>
      <c r="B38" s="33" t="s">
        <v>449</v>
      </c>
      <c r="C38" s="162" t="s">
        <v>450</v>
      </c>
      <c r="D38" s="141" t="s">
        <v>451</v>
      </c>
      <c r="E38" s="156" t="s">
        <v>452</v>
      </c>
      <c r="F38" s="143">
        <v>44774</v>
      </c>
      <c r="G38" s="143">
        <v>46569</v>
      </c>
      <c r="H38" s="151" t="s">
        <v>453</v>
      </c>
      <c r="I38" s="148">
        <v>10000</v>
      </c>
      <c r="J38" s="147" t="s">
        <v>454</v>
      </c>
      <c r="K38" s="144" t="s">
        <v>455</v>
      </c>
      <c r="L38" s="141" t="s">
        <v>456</v>
      </c>
      <c r="M38" s="141" t="s">
        <v>457</v>
      </c>
      <c r="N38" s="391"/>
      <c r="O38" s="45"/>
      <c r="P38" s="45" t="s">
        <v>136</v>
      </c>
      <c r="Q38" s="45"/>
      <c r="R38" s="45"/>
      <c r="S38" s="45"/>
      <c r="T38" s="47" t="s">
        <v>113</v>
      </c>
      <c r="U38" s="182" t="s">
        <v>458</v>
      </c>
      <c r="V38" s="48"/>
      <c r="W38" s="182" t="s">
        <v>459</v>
      </c>
      <c r="X38" s="48" t="s">
        <v>166</v>
      </c>
      <c r="Y38" s="48"/>
      <c r="Z38" s="48"/>
      <c r="AA38" s="48"/>
      <c r="AB38" s="48"/>
      <c r="AC38" s="48"/>
      <c r="AD38" s="48"/>
      <c r="AE38" s="48"/>
      <c r="AF38" s="48"/>
      <c r="AG38" s="48"/>
      <c r="AH38" s="48"/>
      <c r="AI38" s="48"/>
      <c r="AJ38" s="197" t="s">
        <v>460</v>
      </c>
      <c r="AK38" s="45"/>
      <c r="AL38" s="134"/>
      <c r="AM38" s="74"/>
    </row>
    <row r="39" spans="1:39" ht="90" customHeight="1">
      <c r="A39" s="354" t="s">
        <v>461</v>
      </c>
      <c r="B39" s="33" t="s">
        <v>462</v>
      </c>
      <c r="C39" s="168" t="s">
        <v>463</v>
      </c>
      <c r="D39" s="141" t="s">
        <v>464</v>
      </c>
      <c r="E39" s="141" t="s">
        <v>465</v>
      </c>
      <c r="F39" s="143">
        <v>44774</v>
      </c>
      <c r="G39" s="143">
        <v>46569</v>
      </c>
      <c r="H39" s="144" t="s">
        <v>466</v>
      </c>
      <c r="I39" s="148">
        <v>5000</v>
      </c>
      <c r="J39" s="144" t="s">
        <v>467</v>
      </c>
      <c r="K39" s="144" t="s">
        <v>468</v>
      </c>
      <c r="L39" s="144"/>
      <c r="M39" s="141" t="s">
        <v>469</v>
      </c>
      <c r="N39" s="382" t="s">
        <v>93</v>
      </c>
      <c r="O39" s="45"/>
      <c r="P39" s="45"/>
      <c r="Q39" s="45"/>
      <c r="R39" s="45" t="s">
        <v>136</v>
      </c>
      <c r="S39" s="45"/>
      <c r="T39" s="47"/>
      <c r="U39" s="182" t="s">
        <v>470</v>
      </c>
      <c r="V39" s="48"/>
      <c r="W39" s="182" t="s">
        <v>471</v>
      </c>
      <c r="X39" s="48" t="s">
        <v>472</v>
      </c>
      <c r="Y39" s="182" t="s">
        <v>473</v>
      </c>
      <c r="Z39" s="48"/>
      <c r="AA39" s="182" t="s">
        <v>474</v>
      </c>
      <c r="AB39" s="48"/>
      <c r="AC39" s="48"/>
      <c r="AD39" s="48"/>
      <c r="AE39" s="48"/>
      <c r="AF39" s="48"/>
      <c r="AG39" s="182" t="s">
        <v>475</v>
      </c>
      <c r="AH39" s="48"/>
      <c r="AI39" s="48"/>
      <c r="AJ39" s="48"/>
      <c r="AK39" s="45"/>
      <c r="AL39" s="134"/>
      <c r="AM39" s="74"/>
    </row>
    <row r="40" spans="1:39" ht="90" customHeight="1">
      <c r="A40" s="354"/>
      <c r="B40" s="33" t="s">
        <v>476</v>
      </c>
      <c r="C40" s="168" t="s">
        <v>477</v>
      </c>
      <c r="D40" s="141" t="s">
        <v>478</v>
      </c>
      <c r="E40" s="141" t="s">
        <v>479</v>
      </c>
      <c r="F40" s="143">
        <v>44774</v>
      </c>
      <c r="G40" s="143">
        <v>46569</v>
      </c>
      <c r="H40" s="141" t="s">
        <v>480</v>
      </c>
      <c r="I40" s="148">
        <v>1000000</v>
      </c>
      <c r="J40" s="141" t="s">
        <v>481</v>
      </c>
      <c r="K40" s="141" t="s">
        <v>134</v>
      </c>
      <c r="L40" s="141"/>
      <c r="M40" s="141" t="s">
        <v>482</v>
      </c>
      <c r="N40" s="390"/>
      <c r="O40" s="45"/>
      <c r="P40" s="45" t="s">
        <v>136</v>
      </c>
      <c r="Q40" s="45"/>
      <c r="R40" s="45"/>
      <c r="S40" s="45"/>
      <c r="T40" s="47" t="s">
        <v>114</v>
      </c>
      <c r="U40" s="195" t="s">
        <v>483</v>
      </c>
      <c r="V40" s="48"/>
      <c r="W40" s="195" t="s">
        <v>484</v>
      </c>
      <c r="X40" s="141" t="s">
        <v>480</v>
      </c>
      <c r="Y40" s="195" t="s">
        <v>485</v>
      </c>
      <c r="Z40" s="48"/>
      <c r="AA40" s="48"/>
      <c r="AB40" s="48"/>
      <c r="AC40" s="48"/>
      <c r="AD40" s="48"/>
      <c r="AE40" s="48"/>
      <c r="AF40" s="48"/>
      <c r="AG40" s="48"/>
      <c r="AH40" s="48"/>
      <c r="AI40" s="48"/>
      <c r="AJ40" s="201" t="s">
        <v>486</v>
      </c>
      <c r="AK40" s="45"/>
      <c r="AL40" s="134"/>
      <c r="AM40" s="74"/>
    </row>
    <row r="41" spans="1:39" ht="90" customHeight="1">
      <c r="A41" s="354"/>
      <c r="B41" s="33" t="s">
        <v>487</v>
      </c>
      <c r="C41" s="168" t="s">
        <v>488</v>
      </c>
      <c r="D41" s="141" t="s">
        <v>489</v>
      </c>
      <c r="E41" s="141" t="s">
        <v>490</v>
      </c>
      <c r="F41" s="143">
        <v>44774</v>
      </c>
      <c r="G41" s="143">
        <v>45108</v>
      </c>
      <c r="H41" s="141" t="s">
        <v>491</v>
      </c>
      <c r="I41" s="148">
        <v>10000</v>
      </c>
      <c r="J41" s="144" t="s">
        <v>492</v>
      </c>
      <c r="K41" s="141" t="s">
        <v>134</v>
      </c>
      <c r="L41" s="144"/>
      <c r="M41" s="141" t="s">
        <v>493</v>
      </c>
      <c r="N41" s="382" t="s">
        <v>93</v>
      </c>
      <c r="O41" s="45"/>
      <c r="P41" s="45" t="s">
        <v>136</v>
      </c>
      <c r="Q41" s="45"/>
      <c r="R41" s="45"/>
      <c r="S41" s="45"/>
      <c r="T41" s="47"/>
      <c r="U41" s="182" t="s">
        <v>494</v>
      </c>
      <c r="V41" s="48"/>
      <c r="W41" s="182" t="s">
        <v>495</v>
      </c>
      <c r="X41" s="48" t="s">
        <v>146</v>
      </c>
      <c r="Y41" s="48"/>
      <c r="Z41" s="48"/>
      <c r="AA41" s="48"/>
      <c r="AB41" s="48"/>
      <c r="AC41" s="48"/>
      <c r="AD41" s="198">
        <v>45809</v>
      </c>
      <c r="AE41" s="48"/>
      <c r="AF41" s="48"/>
      <c r="AG41" s="48"/>
      <c r="AH41" s="48"/>
      <c r="AI41" s="48"/>
      <c r="AJ41" s="48"/>
      <c r="AK41" s="45"/>
      <c r="AL41" s="134"/>
      <c r="AM41" s="74"/>
    </row>
    <row r="42" spans="1:39" ht="90" customHeight="1">
      <c r="A42" s="354"/>
      <c r="B42" s="33" t="s">
        <v>496</v>
      </c>
      <c r="C42" s="168" t="s">
        <v>497</v>
      </c>
      <c r="D42" s="141" t="s">
        <v>498</v>
      </c>
      <c r="E42" s="141" t="s">
        <v>499</v>
      </c>
      <c r="F42" s="143">
        <v>44774</v>
      </c>
      <c r="G42" s="143">
        <v>46569</v>
      </c>
      <c r="H42" s="151" t="s">
        <v>303</v>
      </c>
      <c r="I42" s="148">
        <v>100000</v>
      </c>
      <c r="J42" s="144" t="s">
        <v>500</v>
      </c>
      <c r="K42" s="144" t="s">
        <v>327</v>
      </c>
      <c r="L42" s="144"/>
      <c r="M42" s="141" t="s">
        <v>501</v>
      </c>
      <c r="N42" s="390"/>
      <c r="O42" s="45"/>
      <c r="P42" s="45" t="s">
        <v>136</v>
      </c>
      <c r="Q42" s="45"/>
      <c r="R42" s="45"/>
      <c r="S42" s="45"/>
      <c r="T42" s="47" t="s">
        <v>113</v>
      </c>
      <c r="U42" s="192" t="s">
        <v>502</v>
      </c>
      <c r="V42" s="48"/>
      <c r="W42" s="48" t="s">
        <v>309</v>
      </c>
      <c r="X42" s="48" t="s">
        <v>310</v>
      </c>
      <c r="Y42" s="48"/>
      <c r="Z42" s="48"/>
      <c r="AA42" s="48"/>
      <c r="AB42" s="48"/>
      <c r="AC42" s="48"/>
      <c r="AD42" s="48"/>
      <c r="AE42" s="48"/>
      <c r="AF42" s="48"/>
      <c r="AG42" s="48"/>
      <c r="AH42" s="48"/>
      <c r="AI42" s="48"/>
      <c r="AJ42" s="201" t="s">
        <v>503</v>
      </c>
      <c r="AK42" s="45"/>
      <c r="AL42" s="134"/>
      <c r="AM42" s="74"/>
    </row>
    <row r="43" spans="1:39" ht="90" customHeight="1">
      <c r="A43" s="354"/>
      <c r="B43" s="33" t="s">
        <v>504</v>
      </c>
      <c r="C43" s="169" t="s">
        <v>505</v>
      </c>
      <c r="D43" s="141" t="s">
        <v>506</v>
      </c>
      <c r="E43" s="141" t="s">
        <v>507</v>
      </c>
      <c r="F43" s="143">
        <v>44774</v>
      </c>
      <c r="G43" s="143">
        <v>46569</v>
      </c>
      <c r="H43" s="141" t="s">
        <v>491</v>
      </c>
      <c r="I43" s="148">
        <v>0</v>
      </c>
      <c r="J43" s="147" t="s">
        <v>508</v>
      </c>
      <c r="K43" s="144" t="s">
        <v>134</v>
      </c>
      <c r="L43" s="170"/>
      <c r="M43" s="171" t="s">
        <v>509</v>
      </c>
      <c r="N43" s="382" t="s">
        <v>991</v>
      </c>
      <c r="O43" s="139"/>
      <c r="P43" s="139"/>
      <c r="Q43" s="139"/>
      <c r="R43" s="45" t="s">
        <v>136</v>
      </c>
      <c r="S43" s="45"/>
      <c r="T43" s="47"/>
      <c r="U43" s="182" t="s">
        <v>510</v>
      </c>
      <c r="V43" s="48"/>
      <c r="W43" s="48"/>
      <c r="X43" s="48" t="s">
        <v>146</v>
      </c>
      <c r="Y43" s="182" t="s">
        <v>511</v>
      </c>
      <c r="Z43" s="48"/>
      <c r="AA43" s="182" t="s">
        <v>512</v>
      </c>
      <c r="AB43" s="48"/>
      <c r="AC43" s="48"/>
      <c r="AD43" s="48"/>
      <c r="AE43" s="182" t="s">
        <v>146</v>
      </c>
      <c r="AF43" s="48"/>
      <c r="AG43" s="182" t="s">
        <v>513</v>
      </c>
      <c r="AH43" s="48"/>
      <c r="AI43" s="48"/>
      <c r="AJ43" s="48"/>
      <c r="AK43" s="45"/>
      <c r="AL43" s="134"/>
      <c r="AM43" s="74"/>
    </row>
    <row r="44" spans="1:39" ht="90" customHeight="1">
      <c r="A44" s="354"/>
      <c r="B44" s="138" t="s">
        <v>514</v>
      </c>
      <c r="C44" s="172" t="s">
        <v>515</v>
      </c>
      <c r="D44" s="171" t="s">
        <v>516</v>
      </c>
      <c r="E44" s="171" t="s">
        <v>517</v>
      </c>
      <c r="F44" s="173">
        <v>44774</v>
      </c>
      <c r="G44" s="173">
        <v>46569</v>
      </c>
      <c r="H44" s="171" t="s">
        <v>146</v>
      </c>
      <c r="I44" s="174">
        <v>50000</v>
      </c>
      <c r="J44" s="170" t="s">
        <v>518</v>
      </c>
      <c r="K44" s="175" t="s">
        <v>519</v>
      </c>
      <c r="L44" s="176"/>
      <c r="M44" s="177"/>
      <c r="N44" s="383" t="s">
        <v>93</v>
      </c>
      <c r="O44" s="48"/>
      <c r="P44" s="48" t="s">
        <v>136</v>
      </c>
      <c r="Q44" s="48"/>
      <c r="R44" s="48"/>
      <c r="S44" s="48"/>
      <c r="T44" s="47"/>
      <c r="U44" s="182" t="s">
        <v>520</v>
      </c>
      <c r="V44" s="48"/>
      <c r="W44" s="182" t="s">
        <v>521</v>
      </c>
      <c r="X44" s="48" t="s">
        <v>146</v>
      </c>
      <c r="Y44" s="182" t="s">
        <v>522</v>
      </c>
      <c r="Z44" s="48"/>
      <c r="AA44" s="48"/>
      <c r="AB44" s="48"/>
      <c r="AC44" s="48"/>
      <c r="AD44" s="48"/>
      <c r="AE44" s="48"/>
      <c r="AF44" s="48"/>
      <c r="AG44" s="48"/>
      <c r="AH44" s="48"/>
      <c r="AI44" s="48"/>
      <c r="AJ44" s="48"/>
      <c r="AK44" s="45"/>
      <c r="AL44" s="134"/>
      <c r="AM44" s="74"/>
    </row>
    <row r="45" spans="1:39" ht="90" customHeight="1">
      <c r="A45" s="354"/>
      <c r="B45" s="48" t="s">
        <v>523</v>
      </c>
      <c r="C45" s="178" t="s">
        <v>524</v>
      </c>
      <c r="D45" s="177" t="s">
        <v>525</v>
      </c>
      <c r="E45" s="177" t="s">
        <v>526</v>
      </c>
      <c r="F45" s="179">
        <v>44774</v>
      </c>
      <c r="G45" s="179">
        <v>46569</v>
      </c>
      <c r="H45" s="176" t="s">
        <v>466</v>
      </c>
      <c r="I45" s="180">
        <v>200000</v>
      </c>
      <c r="J45" s="177" t="s">
        <v>527</v>
      </c>
      <c r="K45" s="181" t="s">
        <v>528</v>
      </c>
      <c r="L45" s="176"/>
      <c r="M45" s="177" t="s">
        <v>529</v>
      </c>
      <c r="N45" s="389" t="s">
        <v>987</v>
      </c>
      <c r="O45" s="182"/>
      <c r="P45" s="48" t="s">
        <v>136</v>
      </c>
      <c r="Q45" s="182"/>
      <c r="R45" s="182"/>
      <c r="S45" s="182"/>
      <c r="T45" s="47"/>
      <c r="U45" s="182" t="s">
        <v>530</v>
      </c>
      <c r="V45" s="48"/>
      <c r="W45" s="182" t="s">
        <v>531</v>
      </c>
      <c r="X45" s="48" t="s">
        <v>472</v>
      </c>
      <c r="Y45" s="182" t="s">
        <v>532</v>
      </c>
      <c r="Z45" s="182"/>
      <c r="AA45" s="182" t="s">
        <v>533</v>
      </c>
      <c r="AB45" s="182" t="s">
        <v>534</v>
      </c>
      <c r="AC45" s="48"/>
      <c r="AD45" s="48"/>
      <c r="AE45" s="48"/>
      <c r="AF45" s="48"/>
      <c r="AG45" s="182" t="s">
        <v>208</v>
      </c>
      <c r="AH45" s="48"/>
      <c r="AI45" s="48"/>
      <c r="AJ45" s="48"/>
      <c r="AK45" s="45"/>
      <c r="AL45" s="134"/>
      <c r="AM45" s="74"/>
    </row>
    <row r="46" spans="1:39">
      <c r="AM46" s="74"/>
    </row>
    <row r="47" spans="1:39">
      <c r="B47" s="49"/>
      <c r="AL47" s="137"/>
      <c r="AM47" s="74"/>
    </row>
    <row r="48" spans="1:39" ht="15.75" thickBot="1">
      <c r="AL48" s="137"/>
      <c r="AM48" s="74"/>
    </row>
    <row r="49" spans="1:39" ht="26.25" customHeight="1" thickBot="1">
      <c r="A49" s="335" t="s">
        <v>535</v>
      </c>
      <c r="B49" s="336"/>
      <c r="C49" s="336"/>
      <c r="D49" s="336"/>
      <c r="E49" s="336"/>
      <c r="F49" s="336"/>
      <c r="G49" s="336"/>
      <c r="H49" s="336"/>
      <c r="I49" s="336"/>
      <c r="J49" s="336"/>
      <c r="K49" s="336"/>
      <c r="L49" s="336"/>
      <c r="M49" s="336"/>
      <c r="N49" s="337"/>
      <c r="AM49" s="74"/>
    </row>
    <row r="50" spans="1:39" ht="26.25" customHeight="1" thickBot="1">
      <c r="A50" s="35"/>
      <c r="B50" s="36"/>
      <c r="C50" s="36"/>
      <c r="D50" s="37"/>
      <c r="E50" s="37"/>
      <c r="F50" s="37"/>
      <c r="G50" s="37"/>
      <c r="H50" s="37"/>
      <c r="I50" s="37"/>
      <c r="J50" s="37"/>
      <c r="K50" s="37"/>
      <c r="L50" s="37"/>
      <c r="M50" s="37"/>
      <c r="N50" s="37"/>
      <c r="O50" s="37"/>
      <c r="AM50" s="74"/>
    </row>
    <row r="51" spans="1:39" ht="43.5" customHeight="1" thickBot="1">
      <c r="A51" s="40" t="s">
        <v>536</v>
      </c>
      <c r="B51" s="41"/>
      <c r="C51" s="42"/>
      <c r="AM51" s="74"/>
    </row>
    <row r="52" spans="1:39">
      <c r="AM52" s="74"/>
    </row>
    <row r="53" spans="1:39" ht="15.75" customHeight="1">
      <c r="A53" s="283" t="s">
        <v>537</v>
      </c>
      <c r="B53" s="285" t="s">
        <v>119</v>
      </c>
      <c r="C53" s="285" t="s">
        <v>2</v>
      </c>
      <c r="D53" s="285" t="s">
        <v>4</v>
      </c>
      <c r="E53" s="287" t="s">
        <v>6</v>
      </c>
      <c r="F53" s="281" t="s">
        <v>8</v>
      </c>
      <c r="G53" s="282"/>
      <c r="H53" s="285" t="s">
        <v>10</v>
      </c>
      <c r="I53" s="285" t="s">
        <v>14</v>
      </c>
      <c r="J53" s="295" t="s">
        <v>12</v>
      </c>
      <c r="K53" s="289" t="s">
        <v>120</v>
      </c>
      <c r="L53" s="290"/>
      <c r="M53" s="295" t="s">
        <v>20</v>
      </c>
      <c r="N53" s="295" t="s">
        <v>22</v>
      </c>
      <c r="O53" s="34"/>
      <c r="AM53" s="74"/>
    </row>
    <row r="54" spans="1:39" ht="15.75">
      <c r="A54" s="284"/>
      <c r="B54" s="286"/>
      <c r="C54" s="286"/>
      <c r="D54" s="286"/>
      <c r="E54" s="288"/>
      <c r="F54" s="38" t="s">
        <v>122</v>
      </c>
      <c r="G54" s="38" t="s">
        <v>123</v>
      </c>
      <c r="H54" s="286"/>
      <c r="I54" s="286"/>
      <c r="J54" s="296"/>
      <c r="K54" s="59" t="s">
        <v>124</v>
      </c>
      <c r="L54" s="59" t="s">
        <v>538</v>
      </c>
      <c r="M54" s="296"/>
      <c r="N54" s="296"/>
      <c r="O54" s="2"/>
      <c r="AM54" s="74"/>
    </row>
    <row r="55" spans="1:39">
      <c r="A55" s="33" t="s">
        <v>539</v>
      </c>
      <c r="B55" s="33"/>
      <c r="C55" s="48" t="s">
        <v>540</v>
      </c>
      <c r="D55" s="48"/>
      <c r="E55" s="48"/>
      <c r="F55" s="48"/>
      <c r="G55" s="48"/>
      <c r="H55" s="48"/>
      <c r="I55" s="48"/>
      <c r="J55" s="45"/>
      <c r="K55" s="45"/>
      <c r="L55" s="45"/>
      <c r="M55" s="45"/>
      <c r="N55" s="45"/>
      <c r="O55" s="2"/>
      <c r="AM55" s="74"/>
    </row>
    <row r="56" spans="1:39">
      <c r="A56" s="33"/>
      <c r="B56" s="33"/>
      <c r="C56" s="48"/>
      <c r="D56" s="48"/>
      <c r="E56" s="48"/>
      <c r="F56" s="48"/>
      <c r="G56" s="48"/>
      <c r="H56" s="48"/>
      <c r="I56" s="48"/>
      <c r="J56" s="48"/>
      <c r="K56" s="48"/>
      <c r="L56" s="48"/>
      <c r="M56" s="48"/>
      <c r="N56" s="45"/>
      <c r="O56" s="2"/>
      <c r="AM56" s="74"/>
    </row>
    <row r="57" spans="1:39">
      <c r="A57" s="33"/>
      <c r="B57" s="33"/>
      <c r="C57" s="48"/>
      <c r="D57" s="48"/>
      <c r="E57" s="48"/>
      <c r="F57" s="48"/>
      <c r="G57" s="48"/>
      <c r="H57" s="48"/>
      <c r="I57" s="48"/>
      <c r="J57" s="48"/>
      <c r="K57" s="48"/>
      <c r="L57" s="48"/>
      <c r="M57" s="48"/>
      <c r="N57" s="45"/>
      <c r="O57" s="2"/>
      <c r="AM57" s="74"/>
    </row>
    <row r="58" spans="1:39">
      <c r="A58" s="33"/>
      <c r="B58" s="33"/>
      <c r="C58" s="48"/>
      <c r="D58" s="48"/>
      <c r="E58" s="48"/>
      <c r="F58" s="48"/>
      <c r="G58" s="48"/>
      <c r="H58" s="48"/>
      <c r="I58" s="48"/>
      <c r="J58" s="48"/>
      <c r="K58" s="48"/>
      <c r="L58" s="48"/>
      <c r="M58" s="48"/>
      <c r="N58" s="45"/>
      <c r="O58" s="2"/>
      <c r="AM58" s="74"/>
    </row>
    <row r="59" spans="1:39">
      <c r="A59" s="33"/>
      <c r="B59" s="33"/>
      <c r="C59" s="48"/>
      <c r="D59" s="48"/>
      <c r="E59" s="48"/>
      <c r="F59" s="48"/>
      <c r="G59" s="48"/>
      <c r="H59" s="48"/>
      <c r="I59" s="48"/>
      <c r="J59" s="48"/>
      <c r="K59" s="48"/>
      <c r="L59" s="48"/>
      <c r="M59" s="48"/>
      <c r="N59" s="45"/>
      <c r="O59" s="2"/>
      <c r="AM59" s="74"/>
    </row>
    <row r="60" spans="1:39">
      <c r="A60" s="33"/>
      <c r="B60" s="33"/>
      <c r="C60" s="48"/>
      <c r="D60" s="48"/>
      <c r="E60" s="48"/>
      <c r="F60" s="48"/>
      <c r="G60" s="48"/>
      <c r="H60" s="48"/>
      <c r="I60" s="48"/>
      <c r="J60" s="48"/>
      <c r="K60" s="48"/>
      <c r="L60" s="48"/>
      <c r="M60" s="48"/>
      <c r="N60" s="45"/>
      <c r="O60" s="2"/>
      <c r="AM60" s="74"/>
    </row>
    <row r="61" spans="1:39">
      <c r="A61" s="33"/>
      <c r="B61" s="33"/>
      <c r="C61" s="48"/>
      <c r="D61" s="48"/>
      <c r="E61" s="48"/>
      <c r="F61" s="48"/>
      <c r="G61" s="48"/>
      <c r="H61" s="48"/>
      <c r="I61" s="48"/>
      <c r="J61" s="48"/>
      <c r="K61" s="48"/>
      <c r="L61" s="48"/>
      <c r="M61" s="48"/>
      <c r="N61" s="45"/>
      <c r="O61" s="2"/>
      <c r="AM61" s="74"/>
    </row>
    <row r="62" spans="1:39">
      <c r="A62" s="33"/>
      <c r="B62" s="33"/>
      <c r="C62" s="48"/>
      <c r="D62" s="48"/>
      <c r="E62" s="48"/>
      <c r="F62" s="48"/>
      <c r="G62" s="48"/>
      <c r="H62" s="48"/>
      <c r="I62" s="48"/>
      <c r="J62" s="48"/>
      <c r="K62" s="48"/>
      <c r="L62" s="48"/>
      <c r="M62" s="48"/>
      <c r="N62" s="45"/>
      <c r="O62" s="2"/>
      <c r="AM62" s="74"/>
    </row>
    <row r="63" spans="1:39">
      <c r="A63" s="33"/>
      <c r="B63" s="33"/>
      <c r="C63" s="48"/>
      <c r="D63" s="48"/>
      <c r="E63" s="48"/>
      <c r="F63" s="48"/>
      <c r="G63" s="48"/>
      <c r="H63" s="48"/>
      <c r="I63" s="48"/>
      <c r="J63" s="48"/>
      <c r="K63" s="48"/>
      <c r="L63" s="48"/>
      <c r="M63" s="48"/>
      <c r="N63" s="45"/>
      <c r="O63" s="2"/>
      <c r="AM63" s="74"/>
    </row>
    <row r="64" spans="1:39">
      <c r="AM64" s="74"/>
    </row>
    <row r="65" spans="1:39" ht="15.75" customHeight="1">
      <c r="A65" s="283" t="s">
        <v>537</v>
      </c>
      <c r="B65" s="285" t="s">
        <v>119</v>
      </c>
      <c r="C65" s="285" t="s">
        <v>2</v>
      </c>
      <c r="D65" s="285" t="s">
        <v>4</v>
      </c>
      <c r="E65" s="287" t="s">
        <v>6</v>
      </c>
      <c r="F65" s="281" t="s">
        <v>8</v>
      </c>
      <c r="G65" s="282"/>
      <c r="H65" s="285" t="s">
        <v>10</v>
      </c>
      <c r="I65" s="285" t="s">
        <v>14</v>
      </c>
      <c r="J65" s="285" t="s">
        <v>12</v>
      </c>
      <c r="K65" s="289" t="s">
        <v>120</v>
      </c>
      <c r="L65" s="290"/>
      <c r="M65" s="285" t="s">
        <v>20</v>
      </c>
      <c r="N65" s="295" t="s">
        <v>22</v>
      </c>
      <c r="O65" s="34"/>
      <c r="AM65" s="74"/>
    </row>
    <row r="66" spans="1:39" ht="15" customHeight="1">
      <c r="A66" s="284"/>
      <c r="B66" s="286"/>
      <c r="C66" s="286"/>
      <c r="D66" s="286"/>
      <c r="E66" s="288"/>
      <c r="F66" s="38" t="s">
        <v>122</v>
      </c>
      <c r="G66" s="38" t="s">
        <v>123</v>
      </c>
      <c r="H66" s="286"/>
      <c r="I66" s="286"/>
      <c r="J66" s="286"/>
      <c r="K66" s="59" t="s">
        <v>124</v>
      </c>
      <c r="L66" s="59" t="s">
        <v>538</v>
      </c>
      <c r="M66" s="286"/>
      <c r="N66" s="296"/>
      <c r="O66" s="2"/>
      <c r="AM66" s="74"/>
    </row>
    <row r="67" spans="1:39">
      <c r="A67" s="33" t="s">
        <v>539</v>
      </c>
      <c r="B67" s="33"/>
      <c r="C67" s="48" t="s">
        <v>540</v>
      </c>
      <c r="D67" s="48"/>
      <c r="E67" s="48"/>
      <c r="F67" s="48"/>
      <c r="G67" s="48"/>
      <c r="H67" s="48"/>
      <c r="I67" s="48"/>
      <c r="J67" s="45"/>
      <c r="K67" s="45"/>
      <c r="L67" s="45"/>
      <c r="M67" s="45"/>
      <c r="N67" s="45"/>
      <c r="O67" s="2"/>
      <c r="AM67" s="74"/>
    </row>
    <row r="68" spans="1:39">
      <c r="A68" s="33"/>
      <c r="B68" s="33"/>
      <c r="C68" s="48"/>
      <c r="D68" s="48"/>
      <c r="E68" s="48"/>
      <c r="F68" s="48"/>
      <c r="G68" s="48"/>
      <c r="H68" s="48"/>
      <c r="I68" s="48"/>
      <c r="J68" s="48"/>
      <c r="K68" s="48"/>
      <c r="L68" s="48"/>
      <c r="M68" s="48"/>
      <c r="N68" s="45"/>
      <c r="O68" s="2"/>
      <c r="AM68" s="74"/>
    </row>
    <row r="69" spans="1:39">
      <c r="A69" s="33"/>
      <c r="B69" s="33"/>
      <c r="C69" s="48"/>
      <c r="D69" s="48"/>
      <c r="E69" s="48"/>
      <c r="F69" s="48"/>
      <c r="G69" s="48"/>
      <c r="H69" s="48"/>
      <c r="I69" s="48"/>
      <c r="J69" s="48"/>
      <c r="K69" s="48"/>
      <c r="L69" s="48"/>
      <c r="M69" s="48"/>
      <c r="N69" s="45"/>
      <c r="O69" s="2"/>
      <c r="AM69" s="74"/>
    </row>
    <row r="70" spans="1:39">
      <c r="A70" s="33"/>
      <c r="B70" s="33"/>
      <c r="C70" s="48"/>
      <c r="D70" s="48"/>
      <c r="E70" s="48"/>
      <c r="F70" s="48"/>
      <c r="G70" s="48"/>
      <c r="H70" s="48"/>
      <c r="I70" s="48"/>
      <c r="J70" s="48"/>
      <c r="K70" s="48"/>
      <c r="L70" s="48"/>
      <c r="M70" s="48"/>
      <c r="N70" s="45"/>
      <c r="O70" s="2"/>
      <c r="AM70" s="74"/>
    </row>
    <row r="71" spans="1:39">
      <c r="A71" s="33"/>
      <c r="B71" s="33"/>
      <c r="C71" s="48"/>
      <c r="D71" s="48"/>
      <c r="E71" s="48"/>
      <c r="F71" s="48"/>
      <c r="G71" s="48"/>
      <c r="H71" s="48"/>
      <c r="I71" s="48"/>
      <c r="J71" s="48"/>
      <c r="K71" s="48"/>
      <c r="L71" s="48"/>
      <c r="M71" s="48"/>
      <c r="N71" s="45"/>
      <c r="O71" s="2"/>
      <c r="AM71" s="74"/>
    </row>
    <row r="72" spans="1:39">
      <c r="A72" s="33"/>
      <c r="B72" s="33"/>
      <c r="C72" s="48"/>
      <c r="D72" s="48"/>
      <c r="E72" s="48"/>
      <c r="F72" s="48"/>
      <c r="G72" s="48"/>
      <c r="H72" s="48"/>
      <c r="I72" s="48"/>
      <c r="J72" s="48"/>
      <c r="K72" s="48"/>
      <c r="L72" s="48"/>
      <c r="M72" s="48"/>
      <c r="N72" s="45"/>
      <c r="O72" s="2"/>
      <c r="AM72" s="74"/>
    </row>
    <row r="73" spans="1:39">
      <c r="A73" s="33"/>
      <c r="B73" s="33"/>
      <c r="C73" s="48"/>
      <c r="D73" s="48"/>
      <c r="E73" s="48"/>
      <c r="F73" s="48"/>
      <c r="G73" s="48"/>
      <c r="H73" s="48"/>
      <c r="I73" s="48"/>
      <c r="J73" s="48"/>
      <c r="K73" s="48"/>
      <c r="L73" s="48"/>
      <c r="M73" s="48"/>
      <c r="N73" s="45"/>
      <c r="O73" s="2"/>
      <c r="AM73" s="74"/>
    </row>
    <row r="74" spans="1:39">
      <c r="A74" s="33"/>
      <c r="B74" s="33"/>
      <c r="C74" s="48"/>
      <c r="D74" s="48"/>
      <c r="E74" s="48"/>
      <c r="F74" s="48"/>
      <c r="G74" s="48"/>
      <c r="H74" s="48"/>
      <c r="I74" s="48"/>
      <c r="J74" s="48"/>
      <c r="K74" s="48"/>
      <c r="L74" s="48"/>
      <c r="M74" s="48"/>
      <c r="N74" s="45"/>
      <c r="O74" s="2"/>
      <c r="AM74" s="74"/>
    </row>
    <row r="75" spans="1:39">
      <c r="A75" s="33"/>
      <c r="B75" s="33"/>
      <c r="C75" s="48"/>
      <c r="D75" s="48"/>
      <c r="E75" s="48"/>
      <c r="F75" s="48"/>
      <c r="G75" s="48"/>
      <c r="H75" s="48"/>
      <c r="I75" s="48"/>
      <c r="J75" s="48"/>
      <c r="K75" s="48"/>
      <c r="L75" s="48"/>
      <c r="M75" s="48"/>
      <c r="N75" s="45"/>
      <c r="O75" s="2"/>
      <c r="AM75" s="74"/>
    </row>
    <row r="76" spans="1:39">
      <c r="AM76" s="74"/>
    </row>
    <row r="77" spans="1:39" ht="15.75" customHeight="1">
      <c r="A77" s="283" t="s">
        <v>537</v>
      </c>
      <c r="B77" s="285" t="s">
        <v>119</v>
      </c>
      <c r="C77" s="285" t="s">
        <v>2</v>
      </c>
      <c r="D77" s="285" t="s">
        <v>4</v>
      </c>
      <c r="E77" s="287" t="s">
        <v>6</v>
      </c>
      <c r="F77" s="281" t="s">
        <v>8</v>
      </c>
      <c r="G77" s="282"/>
      <c r="H77" s="285" t="s">
        <v>10</v>
      </c>
      <c r="I77" s="285" t="s">
        <v>14</v>
      </c>
      <c r="J77" s="285" t="s">
        <v>12</v>
      </c>
      <c r="K77" s="289" t="s">
        <v>120</v>
      </c>
      <c r="L77" s="290"/>
      <c r="M77" s="285" t="s">
        <v>20</v>
      </c>
      <c r="N77" s="295" t="s">
        <v>22</v>
      </c>
      <c r="O77" s="34"/>
      <c r="AM77" s="74"/>
    </row>
    <row r="78" spans="1:39" ht="15" customHeight="1">
      <c r="A78" s="284"/>
      <c r="B78" s="286"/>
      <c r="C78" s="286"/>
      <c r="D78" s="286"/>
      <c r="E78" s="288"/>
      <c r="F78" s="38" t="s">
        <v>122</v>
      </c>
      <c r="G78" s="38" t="s">
        <v>123</v>
      </c>
      <c r="H78" s="286"/>
      <c r="I78" s="286"/>
      <c r="J78" s="286"/>
      <c r="K78" s="59" t="s">
        <v>124</v>
      </c>
      <c r="L78" s="59" t="s">
        <v>538</v>
      </c>
      <c r="M78" s="286"/>
      <c r="N78" s="296"/>
      <c r="O78" s="2"/>
      <c r="AM78" s="74"/>
    </row>
    <row r="79" spans="1:39" ht="15" customHeight="1">
      <c r="A79" s="33"/>
      <c r="B79" s="33"/>
      <c r="C79" s="48" t="s">
        <v>540</v>
      </c>
      <c r="D79" s="48"/>
      <c r="E79" s="48"/>
      <c r="F79" s="48"/>
      <c r="G79" s="48"/>
      <c r="H79" s="48"/>
      <c r="I79" s="48"/>
      <c r="J79" s="45"/>
      <c r="K79" s="45"/>
      <c r="L79" s="45"/>
      <c r="M79" s="45"/>
      <c r="N79" s="45"/>
      <c r="O79" s="2"/>
      <c r="AM79" s="74"/>
    </row>
    <row r="80" spans="1:39">
      <c r="A80" s="33"/>
      <c r="B80" s="33"/>
      <c r="C80" s="48"/>
      <c r="D80" s="48"/>
      <c r="E80" s="48"/>
      <c r="F80" s="48"/>
      <c r="G80" s="48"/>
      <c r="H80" s="48"/>
      <c r="I80" s="48"/>
      <c r="J80" s="48"/>
      <c r="K80" s="48"/>
      <c r="L80" s="48"/>
      <c r="M80" s="48"/>
      <c r="N80" s="45"/>
      <c r="O80" s="2"/>
      <c r="AM80" s="74"/>
    </row>
    <row r="81" spans="1:39">
      <c r="A81" s="33"/>
      <c r="B81" s="33"/>
      <c r="C81" s="48"/>
      <c r="D81" s="48"/>
      <c r="E81" s="48"/>
      <c r="F81" s="48"/>
      <c r="G81" s="48"/>
      <c r="H81" s="48"/>
      <c r="I81" s="48"/>
      <c r="J81" s="48"/>
      <c r="K81" s="48"/>
      <c r="L81" s="48"/>
      <c r="M81" s="48"/>
      <c r="N81" s="45"/>
      <c r="O81" s="2"/>
      <c r="AM81" s="74"/>
    </row>
    <row r="82" spans="1:39">
      <c r="A82" s="33"/>
      <c r="B82" s="33"/>
      <c r="C82" s="48"/>
      <c r="D82" s="48"/>
      <c r="E82" s="48"/>
      <c r="F82" s="48"/>
      <c r="G82" s="48"/>
      <c r="H82" s="48"/>
      <c r="I82" s="48"/>
      <c r="J82" s="48"/>
      <c r="K82" s="48"/>
      <c r="L82" s="48"/>
      <c r="M82" s="48"/>
      <c r="N82" s="45"/>
      <c r="O82" s="2"/>
      <c r="AM82" s="74"/>
    </row>
    <row r="83" spans="1:39">
      <c r="A83" s="33"/>
      <c r="B83" s="33"/>
      <c r="C83" s="48"/>
      <c r="D83" s="48"/>
      <c r="E83" s="48"/>
      <c r="F83" s="48"/>
      <c r="G83" s="48"/>
      <c r="H83" s="48"/>
      <c r="I83" s="48"/>
      <c r="J83" s="48"/>
      <c r="K83" s="48"/>
      <c r="L83" s="48"/>
      <c r="M83" s="48"/>
      <c r="N83" s="45"/>
      <c r="O83" s="2"/>
      <c r="AM83" s="74"/>
    </row>
    <row r="84" spans="1:39">
      <c r="A84" s="33"/>
      <c r="B84" s="33"/>
      <c r="C84" s="48"/>
      <c r="D84" s="48"/>
      <c r="E84" s="48"/>
      <c r="F84" s="48"/>
      <c r="G84" s="48"/>
      <c r="H84" s="48"/>
      <c r="I84" s="48"/>
      <c r="J84" s="48"/>
      <c r="K84" s="48"/>
      <c r="L84" s="48"/>
      <c r="M84" s="48"/>
      <c r="N84" s="45"/>
      <c r="O84" s="2"/>
      <c r="AM84" s="74"/>
    </row>
    <row r="85" spans="1:39">
      <c r="A85" s="33"/>
      <c r="B85" s="33"/>
      <c r="C85" s="48"/>
      <c r="D85" s="48"/>
      <c r="E85" s="48"/>
      <c r="F85" s="48"/>
      <c r="G85" s="48"/>
      <c r="H85" s="48"/>
      <c r="I85" s="48"/>
      <c r="J85" s="48"/>
      <c r="K85" s="48"/>
      <c r="L85" s="48"/>
      <c r="M85" s="48"/>
      <c r="N85" s="45"/>
      <c r="O85" s="2"/>
      <c r="AM85" s="74"/>
    </row>
    <row r="86" spans="1:39">
      <c r="A86" s="33"/>
      <c r="B86" s="33"/>
      <c r="C86" s="48"/>
      <c r="D86" s="48"/>
      <c r="E86" s="48"/>
      <c r="F86" s="48"/>
      <c r="G86" s="48"/>
      <c r="H86" s="48"/>
      <c r="I86" s="48"/>
      <c r="J86" s="48"/>
      <c r="K86" s="48"/>
      <c r="L86" s="48"/>
      <c r="M86" s="48"/>
      <c r="N86" s="45"/>
      <c r="O86" s="2"/>
      <c r="AM86" s="74"/>
    </row>
    <row r="87" spans="1:39">
      <c r="A87" s="33"/>
      <c r="B87" s="33"/>
      <c r="C87" s="48"/>
      <c r="D87" s="48"/>
      <c r="E87" s="48"/>
      <c r="F87" s="48"/>
      <c r="G87" s="48"/>
      <c r="H87" s="48"/>
      <c r="I87" s="48"/>
      <c r="J87" s="48"/>
      <c r="K87" s="48"/>
      <c r="L87" s="48"/>
      <c r="M87" s="48"/>
      <c r="N87" s="45"/>
      <c r="O87" s="2"/>
      <c r="AM87" s="74"/>
    </row>
    <row r="88" spans="1:39">
      <c r="AM88" s="74"/>
    </row>
    <row r="89" spans="1:39" ht="15.75" customHeight="1">
      <c r="A89" s="283" t="s">
        <v>541</v>
      </c>
      <c r="B89" s="285" t="s">
        <v>119</v>
      </c>
      <c r="C89" s="285" t="s">
        <v>2</v>
      </c>
      <c r="D89" s="285" t="s">
        <v>4</v>
      </c>
      <c r="E89" s="287" t="s">
        <v>6</v>
      </c>
      <c r="F89" s="281" t="s">
        <v>8</v>
      </c>
      <c r="G89" s="282"/>
      <c r="H89" s="285" t="s">
        <v>10</v>
      </c>
      <c r="I89" s="285" t="s">
        <v>14</v>
      </c>
      <c r="J89" s="285" t="s">
        <v>12</v>
      </c>
      <c r="K89" s="289" t="s">
        <v>120</v>
      </c>
      <c r="L89" s="290"/>
      <c r="M89" s="285" t="s">
        <v>20</v>
      </c>
      <c r="N89" s="295" t="s">
        <v>22</v>
      </c>
      <c r="O89" s="34"/>
      <c r="AM89" s="74"/>
    </row>
    <row r="90" spans="1:39" ht="15.75">
      <c r="A90" s="284"/>
      <c r="B90" s="286"/>
      <c r="C90" s="286"/>
      <c r="D90" s="286"/>
      <c r="E90" s="288"/>
      <c r="F90" s="38" t="s">
        <v>122</v>
      </c>
      <c r="G90" s="38" t="s">
        <v>123</v>
      </c>
      <c r="H90" s="286"/>
      <c r="I90" s="286"/>
      <c r="J90" s="286"/>
      <c r="K90" s="59" t="s">
        <v>124</v>
      </c>
      <c r="L90" s="59" t="s">
        <v>538</v>
      </c>
      <c r="M90" s="286"/>
      <c r="N90" s="296"/>
      <c r="O90" s="2"/>
      <c r="AM90" s="74"/>
    </row>
    <row r="91" spans="1:39">
      <c r="A91" s="33"/>
      <c r="B91" s="33"/>
      <c r="C91" s="48"/>
      <c r="D91" s="48"/>
      <c r="E91" s="48"/>
      <c r="F91" s="48"/>
      <c r="G91" s="48"/>
      <c r="H91" s="48"/>
      <c r="I91" s="48"/>
      <c r="J91" s="45"/>
      <c r="K91" s="45"/>
      <c r="L91" s="45"/>
      <c r="M91" s="45"/>
      <c r="N91" s="45"/>
      <c r="O91" s="2"/>
      <c r="AM91" s="74"/>
    </row>
    <row r="92" spans="1:39">
      <c r="A92" s="33"/>
      <c r="B92" s="33"/>
      <c r="C92" s="48"/>
      <c r="D92" s="48"/>
      <c r="E92" s="48"/>
      <c r="F92" s="48"/>
      <c r="G92" s="48"/>
      <c r="H92" s="48"/>
      <c r="I92" s="48"/>
      <c r="J92" s="48"/>
      <c r="K92" s="48"/>
      <c r="L92" s="48"/>
      <c r="M92" s="48"/>
      <c r="N92" s="45"/>
      <c r="O92" s="2"/>
      <c r="AM92" s="74"/>
    </row>
    <row r="93" spans="1:39">
      <c r="A93" s="33"/>
      <c r="B93" s="33"/>
      <c r="C93" s="48"/>
      <c r="D93" s="48"/>
      <c r="E93" s="48"/>
      <c r="F93" s="48"/>
      <c r="G93" s="48"/>
      <c r="H93" s="48"/>
      <c r="I93" s="48"/>
      <c r="J93" s="48"/>
      <c r="K93" s="48"/>
      <c r="L93" s="48"/>
      <c r="M93" s="48"/>
      <c r="N93" s="45"/>
      <c r="O93" s="2"/>
      <c r="AM93" s="74"/>
    </row>
    <row r="94" spans="1:39">
      <c r="A94" s="33"/>
      <c r="B94" s="33"/>
      <c r="C94" s="48"/>
      <c r="D94" s="48"/>
      <c r="E94" s="48"/>
      <c r="F94" s="48"/>
      <c r="G94" s="48"/>
      <c r="H94" s="48"/>
      <c r="I94" s="48"/>
      <c r="J94" s="48"/>
      <c r="K94" s="48"/>
      <c r="L94" s="48"/>
      <c r="M94" s="48"/>
      <c r="N94" s="45"/>
      <c r="O94" s="2"/>
      <c r="AM94" s="74"/>
    </row>
    <row r="95" spans="1:39">
      <c r="A95" s="33"/>
      <c r="B95" s="33"/>
      <c r="C95" s="48"/>
      <c r="D95" s="48"/>
      <c r="E95" s="48"/>
      <c r="F95" s="48"/>
      <c r="G95" s="48"/>
      <c r="H95" s="48"/>
      <c r="I95" s="48"/>
      <c r="J95" s="48"/>
      <c r="K95" s="48"/>
      <c r="L95" s="48"/>
      <c r="M95" s="48"/>
      <c r="N95" s="45"/>
      <c r="O95" s="2"/>
      <c r="AM95" s="74"/>
    </row>
    <row r="96" spans="1:39">
      <c r="A96" s="33"/>
      <c r="B96" s="33"/>
      <c r="C96" s="48"/>
      <c r="D96" s="48"/>
      <c r="E96" s="48"/>
      <c r="F96" s="48"/>
      <c r="G96" s="48"/>
      <c r="H96" s="48"/>
      <c r="I96" s="48"/>
      <c r="J96" s="48"/>
      <c r="K96" s="48"/>
      <c r="L96" s="48"/>
      <c r="M96" s="48"/>
      <c r="N96" s="45"/>
      <c r="O96" s="2"/>
      <c r="AM96" s="74"/>
    </row>
    <row r="97" spans="1:39">
      <c r="A97" s="33"/>
      <c r="B97" s="33"/>
      <c r="C97" s="48"/>
      <c r="D97" s="48"/>
      <c r="E97" s="48"/>
      <c r="F97" s="48"/>
      <c r="G97" s="48"/>
      <c r="H97" s="48"/>
      <c r="I97" s="48"/>
      <c r="J97" s="48"/>
      <c r="K97" s="48"/>
      <c r="L97" s="48"/>
      <c r="M97" s="48"/>
      <c r="N97" s="45"/>
      <c r="O97" s="2"/>
      <c r="AM97" s="74"/>
    </row>
    <row r="98" spans="1:39">
      <c r="A98" s="33"/>
      <c r="B98" s="33"/>
      <c r="C98" s="48"/>
      <c r="D98" s="48"/>
      <c r="E98" s="48"/>
      <c r="F98" s="48"/>
      <c r="G98" s="48"/>
      <c r="H98" s="48"/>
      <c r="I98" s="48"/>
      <c r="J98" s="48"/>
      <c r="K98" s="48"/>
      <c r="L98" s="48"/>
      <c r="M98" s="48"/>
      <c r="N98" s="45"/>
      <c r="O98" s="2"/>
      <c r="AM98" s="74"/>
    </row>
    <row r="99" spans="1:39">
      <c r="A99" s="33"/>
      <c r="B99" s="33"/>
      <c r="C99" s="48"/>
      <c r="D99" s="48"/>
      <c r="E99" s="48"/>
      <c r="F99" s="48"/>
      <c r="G99" s="48"/>
      <c r="H99" s="48"/>
      <c r="I99" s="48"/>
      <c r="J99" s="48"/>
      <c r="K99" s="48"/>
      <c r="L99" s="48"/>
      <c r="M99" s="48"/>
      <c r="N99" s="45"/>
      <c r="O99" s="2"/>
      <c r="AM99" s="74"/>
    </row>
    <row r="100" spans="1:39">
      <c r="A100" s="49"/>
      <c r="B100" s="49"/>
      <c r="O100" s="2"/>
      <c r="AM100" s="74"/>
    </row>
    <row r="101" spans="1:39">
      <c r="A101" s="74"/>
      <c r="B101" s="74"/>
      <c r="C101" s="74"/>
      <c r="D101" s="74"/>
      <c r="E101" s="74"/>
      <c r="F101" s="74"/>
      <c r="G101" s="74"/>
      <c r="H101" s="74"/>
      <c r="I101" s="74"/>
      <c r="J101" s="74"/>
      <c r="K101" s="74"/>
      <c r="L101" s="74"/>
      <c r="M101" s="74"/>
      <c r="N101" s="74"/>
      <c r="O101" s="75"/>
      <c r="P101" s="75"/>
      <c r="Q101" s="75"/>
      <c r="R101" s="75"/>
      <c r="S101" s="75"/>
      <c r="T101" s="75"/>
      <c r="U101" s="75"/>
      <c r="V101" s="75"/>
      <c r="W101" s="75"/>
      <c r="X101" s="75"/>
      <c r="Y101" s="75"/>
      <c r="Z101" s="75"/>
      <c r="AA101" s="75"/>
      <c r="AB101" s="75"/>
      <c r="AC101" s="75"/>
      <c r="AD101" s="75"/>
      <c r="AE101" s="75"/>
      <c r="AF101" s="75"/>
      <c r="AG101" s="75"/>
      <c r="AH101" s="75"/>
      <c r="AI101" s="75"/>
      <c r="AJ101" s="75"/>
      <c r="AK101" s="75"/>
      <c r="AL101" s="74"/>
      <c r="AM101" s="74"/>
    </row>
    <row r="102" spans="1:39">
      <c r="A102" s="74"/>
      <c r="B102" s="74"/>
      <c r="C102" s="74"/>
      <c r="D102" s="74"/>
      <c r="E102" s="74"/>
      <c r="F102" s="74"/>
      <c r="G102" s="74"/>
      <c r="H102" s="74"/>
      <c r="I102" s="74"/>
      <c r="J102" s="74"/>
      <c r="K102" s="74"/>
      <c r="L102" s="74"/>
      <c r="M102" s="74"/>
      <c r="N102" s="74"/>
      <c r="O102" s="75"/>
      <c r="P102" s="75"/>
      <c r="Q102" s="75"/>
      <c r="R102" s="75"/>
      <c r="S102" s="75"/>
      <c r="T102" s="75"/>
      <c r="U102" s="75"/>
      <c r="V102" s="75"/>
      <c r="W102" s="75"/>
      <c r="X102" s="75"/>
      <c r="Y102" s="75"/>
      <c r="Z102" s="75"/>
      <c r="AA102" s="75"/>
      <c r="AB102" s="75"/>
      <c r="AC102" s="75"/>
      <c r="AD102" s="75"/>
      <c r="AE102" s="75"/>
      <c r="AF102" s="75"/>
      <c r="AG102" s="75"/>
      <c r="AH102" s="75"/>
      <c r="AI102" s="75"/>
      <c r="AJ102" s="75"/>
      <c r="AK102" s="75"/>
      <c r="AL102" s="74"/>
      <c r="AM102" s="74"/>
    </row>
  </sheetData>
  <mergeCells count="94">
    <mergeCell ref="A20:A28"/>
    <mergeCell ref="A29:A33"/>
    <mergeCell ref="A34:A38"/>
    <mergeCell ref="A39:A45"/>
    <mergeCell ref="AH9:AH10"/>
    <mergeCell ref="K9:L9"/>
    <mergeCell ref="A11:A19"/>
    <mergeCell ref="AI9:AI10"/>
    <mergeCell ref="AB9:AB10"/>
    <mergeCell ref="O8:Y8"/>
    <mergeCell ref="AC9:AC10"/>
    <mergeCell ref="AD9:AD10"/>
    <mergeCell ref="AE9:AE10"/>
    <mergeCell ref="AG9:AG10"/>
    <mergeCell ref="Z8:AK8"/>
    <mergeCell ref="AF9:AF10"/>
    <mergeCell ref="V9:V10"/>
    <mergeCell ref="W9:W10"/>
    <mergeCell ref="X9:X10"/>
    <mergeCell ref="M89:M90"/>
    <mergeCell ref="Y9:Y10"/>
    <mergeCell ref="Z9:Z10"/>
    <mergeCell ref="AA9:AA10"/>
    <mergeCell ref="O9:O10"/>
    <mergeCell ref="P9:P10"/>
    <mergeCell ref="Q9:Q10"/>
    <mergeCell ref="R9:R10"/>
    <mergeCell ref="N53:N54"/>
    <mergeCell ref="N65:N66"/>
    <mergeCell ref="N77:N78"/>
    <mergeCell ref="N89:N90"/>
    <mergeCell ref="M77:M78"/>
    <mergeCell ref="S9:S10"/>
    <mergeCell ref="T9:T10"/>
    <mergeCell ref="U9:U10"/>
    <mergeCell ref="E53:E54"/>
    <mergeCell ref="F53:G53"/>
    <mergeCell ref="H53:H54"/>
    <mergeCell ref="I53:I54"/>
    <mergeCell ref="B9:B10"/>
    <mergeCell ref="A8:M8"/>
    <mergeCell ref="N9:N10"/>
    <mergeCell ref="C65:C66"/>
    <mergeCell ref="D65:D66"/>
    <mergeCell ref="B53:B54"/>
    <mergeCell ref="C53:C54"/>
    <mergeCell ref="D53:D54"/>
    <mergeCell ref="A65:A66"/>
    <mergeCell ref="B65:B66"/>
    <mergeCell ref="J53:J54"/>
    <mergeCell ref="M53:M54"/>
    <mergeCell ref="K53:L53"/>
    <mergeCell ref="I65:I66"/>
    <mergeCell ref="K65:L65"/>
    <mergeCell ref="H65:H66"/>
    <mergeCell ref="J65:J66"/>
    <mergeCell ref="K89:L89"/>
    <mergeCell ref="F89:G89"/>
    <mergeCell ref="H89:H90"/>
    <mergeCell ref="I89:I90"/>
    <mergeCell ref="A1:AJ1"/>
    <mergeCell ref="F9:G9"/>
    <mergeCell ref="C9:C10"/>
    <mergeCell ref="A9:A10"/>
    <mergeCell ref="D9:D10"/>
    <mergeCell ref="E9:E10"/>
    <mergeCell ref="H9:H10"/>
    <mergeCell ref="I9:I10"/>
    <mergeCell ref="J9:J10"/>
    <mergeCell ref="M9:M10"/>
    <mergeCell ref="AJ9:AJ10"/>
    <mergeCell ref="B6:C6"/>
    <mergeCell ref="K77:L77"/>
    <mergeCell ref="M65:M66"/>
    <mergeCell ref="AK9:AK10"/>
    <mergeCell ref="A49:N49"/>
    <mergeCell ref="A77:A78"/>
    <mergeCell ref="B77:B78"/>
    <mergeCell ref="C77:C78"/>
    <mergeCell ref="D77:D78"/>
    <mergeCell ref="E77:E78"/>
    <mergeCell ref="F77:G77"/>
    <mergeCell ref="H77:H78"/>
    <mergeCell ref="I77:I78"/>
    <mergeCell ref="E65:E66"/>
    <mergeCell ref="J77:J78"/>
    <mergeCell ref="A53:A54"/>
    <mergeCell ref="F65:G65"/>
    <mergeCell ref="J89:J90"/>
    <mergeCell ref="A89:A90"/>
    <mergeCell ref="B89:B90"/>
    <mergeCell ref="C89:C90"/>
    <mergeCell ref="D89:D90"/>
    <mergeCell ref="E89:E90"/>
  </mergeCells>
  <conditionalFormatting sqref="O11:O44">
    <cfRule type="cellIs" dxfId="48" priority="5" stopIfTrue="1" operator="equal">
      <formula>"x"</formula>
    </cfRule>
  </conditionalFormatting>
  <conditionalFormatting sqref="P11:P45">
    <cfRule type="cellIs" dxfId="47" priority="4" operator="equal">
      <formula>"x"</formula>
    </cfRule>
  </conditionalFormatting>
  <conditionalFormatting sqref="Q11:Q44">
    <cfRule type="cellIs" dxfId="46" priority="3" operator="equal">
      <formula>"x"</formula>
    </cfRule>
  </conditionalFormatting>
  <conditionalFormatting sqref="R11:R44">
    <cfRule type="cellIs" dxfId="45" priority="2" stopIfTrue="1" operator="equal">
      <formula>"x"</formula>
    </cfRule>
  </conditionalFormatting>
  <conditionalFormatting sqref="S11:S44">
    <cfRule type="cellIs" dxfId="44" priority="1" operator="equal">
      <formula>"x"</formula>
    </cfRule>
  </conditionalFormatting>
  <conditionalFormatting sqref="T11:T45">
    <cfRule type="cellIs" dxfId="43" priority="9" stopIfTrue="1" operator="equal">
      <formula>$AQ$7</formula>
    </cfRule>
    <cfRule type="cellIs" dxfId="42" priority="12" stopIfTrue="1" operator="equal">
      <formula>$AQ$6</formula>
    </cfRule>
  </conditionalFormatting>
  <conditionalFormatting sqref="AQ6:AQ7">
    <cfRule type="cellIs" dxfId="41" priority="322" stopIfTrue="1" operator="equal">
      <formula>$AQ$6</formula>
    </cfRule>
  </conditionalFormatting>
  <dataValidations count="1">
    <dataValidation type="list" allowBlank="1" showInputMessage="1" showErrorMessage="1" sqref="T11:T45" xr:uid="{00000000-0002-0000-0100-000000000000}">
      <formula1>$AQ$6:$AQ$7</formula1>
    </dataValidation>
  </dataValidations>
  <pageMargins left="0.511811024" right="0.511811024" top="0.78740157499999996" bottom="0.78740157499999996" header="0.31496062000000002" footer="0.31496062000000002"/>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1000000}">
          <x14:formula1>
            <xm:f>LEGENDA!$A$46:$A$60</xm:f>
          </x14:formula1>
          <xm:sqref>AK11:AK45 N55:N63 N91:N100 N79:N87 N67:N75 N11:N45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D47"/>
  <sheetViews>
    <sheetView showGridLines="0" zoomScaleNormal="100" zoomScalePageLayoutView="70" workbookViewId="0">
      <selection activeCell="D14" sqref="D14"/>
    </sheetView>
  </sheetViews>
  <sheetFormatPr defaultColWidth="8.85546875" defaultRowHeight="15"/>
  <cols>
    <col min="1" max="1" width="2.85546875" customWidth="1"/>
    <col min="2" max="2" width="3.85546875" customWidth="1"/>
    <col min="3" max="3" width="53" bestFit="1" customWidth="1"/>
    <col min="4" max="4" width="12" bestFit="1" customWidth="1"/>
    <col min="5" max="5" width="7.42578125" customWidth="1"/>
    <col min="6" max="6" width="12" bestFit="1" customWidth="1"/>
    <col min="7" max="7" width="8.140625" customWidth="1"/>
    <col min="8" max="8" width="9.140625" customWidth="1"/>
    <col min="24" max="24" width="2.85546875" customWidth="1"/>
    <col min="26" max="26" width="8.85546875" customWidth="1"/>
    <col min="27" max="29" width="4.140625" customWidth="1"/>
  </cols>
  <sheetData>
    <row r="1" spans="1:24">
      <c r="A1" s="76"/>
      <c r="B1" s="355" t="s">
        <v>107</v>
      </c>
      <c r="C1" s="355"/>
      <c r="D1" s="355"/>
      <c r="E1" s="355"/>
      <c r="F1" s="355"/>
      <c r="G1" s="355"/>
      <c r="H1" s="355"/>
      <c r="I1" s="355"/>
      <c r="J1" s="355"/>
      <c r="K1" s="355"/>
      <c r="L1" s="355"/>
      <c r="M1" s="355"/>
      <c r="N1" s="355"/>
      <c r="O1" s="355"/>
      <c r="P1" s="355"/>
      <c r="Q1" s="355"/>
      <c r="R1" s="355"/>
      <c r="S1" s="355"/>
      <c r="T1" s="355"/>
      <c r="U1" s="355"/>
      <c r="V1" s="355"/>
      <c r="W1" s="355"/>
      <c r="X1" s="76"/>
    </row>
    <row r="2" spans="1:24" s="11" customFormat="1" ht="21" customHeight="1">
      <c r="A2" s="77"/>
      <c r="B2" s="355"/>
      <c r="C2" s="355"/>
      <c r="D2" s="355"/>
      <c r="E2" s="355"/>
      <c r="F2" s="355"/>
      <c r="G2" s="355"/>
      <c r="H2" s="355"/>
      <c r="I2" s="355"/>
      <c r="J2" s="355"/>
      <c r="K2" s="355"/>
      <c r="L2" s="355"/>
      <c r="M2" s="355"/>
      <c r="N2" s="355"/>
      <c r="O2" s="355"/>
      <c r="P2" s="355"/>
      <c r="Q2" s="355"/>
      <c r="R2" s="355"/>
      <c r="S2" s="355"/>
      <c r="T2" s="355"/>
      <c r="U2" s="355"/>
      <c r="V2" s="355"/>
      <c r="W2" s="355"/>
      <c r="X2" s="77"/>
    </row>
    <row r="3" spans="1:24" ht="33.75" customHeight="1">
      <c r="A3" s="76"/>
      <c r="B3" s="362" t="str">
        <f>'Monitoria Anual - 1'!A2</f>
        <v>"Plano de Ação Nacional para a Conservação dos Peixes Rivulídeos Ameaçados de Extinção - PAN Rivulídeos"</v>
      </c>
      <c r="C3" s="362"/>
      <c r="D3" s="362"/>
      <c r="E3" s="362"/>
      <c r="F3" s="362"/>
      <c r="G3" s="362"/>
      <c r="H3" s="362"/>
      <c r="I3" s="362"/>
      <c r="J3" s="362"/>
      <c r="K3" s="362"/>
      <c r="L3" s="362"/>
      <c r="M3" s="362"/>
      <c r="N3" s="362"/>
      <c r="O3" s="362"/>
      <c r="P3" s="362"/>
      <c r="Q3" s="362"/>
      <c r="R3" s="362"/>
      <c r="S3" s="362"/>
      <c r="T3" s="362"/>
      <c r="U3" s="362"/>
      <c r="V3" s="362"/>
      <c r="W3" s="362"/>
      <c r="X3" s="76"/>
    </row>
    <row r="4" spans="1:24">
      <c r="A4" s="76"/>
      <c r="J4" s="8"/>
      <c r="K4" s="8"/>
      <c r="L4" s="8"/>
      <c r="M4" s="8"/>
      <c r="N4" s="8"/>
      <c r="O4" s="8"/>
      <c r="X4" s="76"/>
    </row>
    <row r="5" spans="1:24" s="2" customFormat="1" ht="45" customHeight="1">
      <c r="A5" s="74"/>
      <c r="B5" s="367" t="s">
        <v>542</v>
      </c>
      <c r="C5" s="367"/>
      <c r="D5" s="368" t="str">
        <f>'Monitoria Anual - 1'!B4</f>
        <v>Consolidar e ampliar estratégias de conservação dos peixes rivulídeos ameaçados de extinção e dos seus ambientes, em cinco anos</v>
      </c>
      <c r="E5" s="368"/>
      <c r="F5" s="368"/>
      <c r="G5" s="368"/>
      <c r="H5" s="368"/>
      <c r="I5" s="368"/>
      <c r="J5" s="368"/>
      <c r="K5" s="368"/>
      <c r="L5" s="368"/>
      <c r="M5" s="369"/>
      <c r="N5" s="9"/>
      <c r="O5" s="9"/>
      <c r="P5" s="9"/>
      <c r="Q5" s="9"/>
      <c r="R5" s="9"/>
      <c r="X5" s="74"/>
    </row>
    <row r="6" spans="1:24">
      <c r="A6" s="76"/>
      <c r="J6" s="8"/>
      <c r="K6" s="8"/>
      <c r="L6" s="8"/>
      <c r="M6" s="8"/>
      <c r="N6" s="8"/>
      <c r="O6" s="8"/>
      <c r="X6" s="76"/>
    </row>
    <row r="7" spans="1:24" ht="26.25" customHeight="1">
      <c r="A7" s="76"/>
      <c r="B7" s="367" t="s">
        <v>111</v>
      </c>
      <c r="C7" s="367"/>
      <c r="D7" s="356" t="str">
        <f>'Monitoria Anual - 1'!B6</f>
        <v>26/09/2023 - 28/09/2023 (presencial)</v>
      </c>
      <c r="E7" s="356"/>
      <c r="F7" s="356"/>
      <c r="G7" s="357"/>
      <c r="H7" s="2"/>
      <c r="I7" s="10"/>
      <c r="J7" s="8"/>
      <c r="K7" s="8"/>
      <c r="L7" s="8"/>
      <c r="M7" s="8"/>
      <c r="N7" s="8"/>
      <c r="O7" s="8"/>
      <c r="X7" s="76"/>
    </row>
    <row r="8" spans="1:24">
      <c r="A8" s="76"/>
      <c r="X8" s="76"/>
    </row>
    <row r="9" spans="1:24" ht="31.5" customHeight="1">
      <c r="A9" s="76"/>
      <c r="B9" s="355" t="s">
        <v>543</v>
      </c>
      <c r="C9" s="355"/>
      <c r="D9" s="355"/>
      <c r="E9" s="355"/>
      <c r="F9" s="355"/>
      <c r="G9" s="355"/>
      <c r="H9" s="355"/>
      <c r="I9" s="355"/>
      <c r="J9" s="355"/>
      <c r="K9" s="355"/>
      <c r="L9" s="355"/>
      <c r="M9" s="355"/>
      <c r="N9" s="355"/>
      <c r="O9" s="355"/>
      <c r="P9" s="355"/>
      <c r="Q9" s="355"/>
      <c r="R9" s="355"/>
      <c r="S9" s="355"/>
      <c r="T9" s="355"/>
      <c r="U9" s="355"/>
      <c r="V9" s="355"/>
      <c r="W9" s="355"/>
      <c r="X9" s="76"/>
    </row>
    <row r="10" spans="1:24">
      <c r="A10" s="76"/>
      <c r="G10" s="7"/>
      <c r="H10" s="7"/>
      <c r="I10" s="7"/>
      <c r="X10" s="76"/>
    </row>
    <row r="11" spans="1:24" ht="15.75">
      <c r="A11" s="76"/>
      <c r="B11" s="356" t="s">
        <v>544</v>
      </c>
      <c r="C11" s="357"/>
      <c r="D11" s="30"/>
      <c r="E11" s="30"/>
      <c r="F11" s="30"/>
      <c r="G11" s="30"/>
      <c r="H11" s="30"/>
      <c r="I11" s="30"/>
      <c r="J11" s="30"/>
      <c r="K11" s="30"/>
      <c r="L11" s="30"/>
      <c r="M11" s="30"/>
      <c r="N11" s="30"/>
      <c r="O11" s="30"/>
      <c r="P11" s="30"/>
      <c r="Q11" s="30"/>
      <c r="R11" s="30"/>
      <c r="S11" s="30"/>
      <c r="T11" s="30"/>
      <c r="U11" s="30"/>
      <c r="V11" s="30"/>
      <c r="W11" s="30"/>
      <c r="X11" s="76"/>
    </row>
    <row r="12" spans="1:24" ht="15.75" thickBot="1">
      <c r="A12" s="76"/>
      <c r="F12" s="363"/>
      <c r="G12" s="363"/>
      <c r="H12" s="69"/>
      <c r="X12" s="76"/>
    </row>
    <row r="13" spans="1:24" ht="33.75" customHeight="1">
      <c r="A13" s="76"/>
      <c r="C13" s="364" t="s">
        <v>980</v>
      </c>
      <c r="D13" s="365"/>
      <c r="E13" s="365"/>
      <c r="F13" s="365"/>
      <c r="G13" s="366"/>
      <c r="H13" s="3"/>
      <c r="X13" s="76"/>
    </row>
    <row r="14" spans="1:24" s="2" customFormat="1" ht="34.5" customHeight="1">
      <c r="A14" s="74"/>
      <c r="C14" s="82" t="s">
        <v>545</v>
      </c>
      <c r="D14" s="78" t="s">
        <v>546</v>
      </c>
      <c r="E14" s="79" t="s">
        <v>547</v>
      </c>
      <c r="F14" s="80" t="s">
        <v>548</v>
      </c>
      <c r="G14" s="81" t="s">
        <v>547</v>
      </c>
      <c r="H14" s="6"/>
      <c r="X14" s="74"/>
    </row>
    <row r="15" spans="1:24" ht="15.75">
      <c r="A15" s="76"/>
      <c r="C15" s="83" t="s">
        <v>549</v>
      </c>
      <c r="D15" s="56"/>
      <c r="E15" s="64"/>
      <c r="F15" s="56">
        <f>COUNTA('Monitoria Anual - 1'!T11:T885)</f>
        <v>5</v>
      </c>
      <c r="G15" s="64">
        <f t="shared" ref="G15:G21" si="0">F15/$F$22</f>
        <v>0.14285714285714285</v>
      </c>
      <c r="H15" s="65"/>
      <c r="X15" s="76"/>
    </row>
    <row r="16" spans="1:24" ht="15.75">
      <c r="A16" s="76"/>
      <c r="C16" s="84" t="s">
        <v>550</v>
      </c>
      <c r="D16" s="57">
        <f>COUNTA('Monitoria Anual - 1'!O11:O885)</f>
        <v>0</v>
      </c>
      <c r="E16" s="66">
        <f>D16/$D$22</f>
        <v>0</v>
      </c>
      <c r="F16" s="57">
        <f>D16-AB16</f>
        <v>0</v>
      </c>
      <c r="G16" s="66">
        <f t="shared" si="0"/>
        <v>0</v>
      </c>
      <c r="H16" s="65"/>
      <c r="X16" s="76"/>
    </row>
    <row r="17" spans="1:24" ht="15.75">
      <c r="A17" s="76"/>
      <c r="C17" s="85" t="s">
        <v>551</v>
      </c>
      <c r="D17" s="57">
        <f>COUNTA('Monitoria Anual - 1'!P11:P885)</f>
        <v>16</v>
      </c>
      <c r="E17" s="66">
        <f>D17/$D$22</f>
        <v>0.45714285714285713</v>
      </c>
      <c r="F17" s="57">
        <f>D17-AB17</f>
        <v>16</v>
      </c>
      <c r="G17" s="66">
        <f t="shared" si="0"/>
        <v>0.45714285714285713</v>
      </c>
      <c r="H17" s="65"/>
      <c r="X17" s="76"/>
    </row>
    <row r="18" spans="1:24" ht="15.75">
      <c r="A18" s="76"/>
      <c r="C18" s="86" t="s">
        <v>552</v>
      </c>
      <c r="D18" s="57">
        <f>COUNTA('Monitoria Anual - 1'!Q11:Q885)</f>
        <v>3</v>
      </c>
      <c r="E18" s="66">
        <f>D18/$D$22</f>
        <v>8.5714285714285715E-2</v>
      </c>
      <c r="F18" s="57">
        <f>D18-AB18</f>
        <v>3</v>
      </c>
      <c r="G18" s="66">
        <f t="shared" si="0"/>
        <v>8.5714285714285715E-2</v>
      </c>
      <c r="H18" s="65"/>
      <c r="X18" s="76"/>
    </row>
    <row r="19" spans="1:24" ht="15.75">
      <c r="A19" s="76"/>
      <c r="C19" s="87" t="s">
        <v>553</v>
      </c>
      <c r="D19" s="57">
        <f>COUNTA('Monitoria Anual - 1'!R11:R885)</f>
        <v>15</v>
      </c>
      <c r="E19" s="66">
        <f>D19/$D$22</f>
        <v>0.42857142857142855</v>
      </c>
      <c r="F19" s="57">
        <f t="shared" ref="F19:F20" si="1">D19-AB19</f>
        <v>15</v>
      </c>
      <c r="G19" s="66">
        <f t="shared" si="0"/>
        <v>0.42857142857142855</v>
      </c>
      <c r="H19" s="65"/>
      <c r="X19" s="76"/>
    </row>
    <row r="20" spans="1:24" ht="15.75">
      <c r="A20" s="76"/>
      <c r="C20" s="88" t="s">
        <v>554</v>
      </c>
      <c r="D20" s="57">
        <f>COUNTA('Monitoria Anual - 1'!S11:S885)</f>
        <v>1</v>
      </c>
      <c r="E20" s="66">
        <f>D20/$D$22</f>
        <v>2.8571428571428571E-2</v>
      </c>
      <c r="F20" s="57">
        <f t="shared" si="1"/>
        <v>1</v>
      </c>
      <c r="G20" s="66">
        <f t="shared" si="0"/>
        <v>2.8571428571428571E-2</v>
      </c>
      <c r="H20" s="65"/>
      <c r="X20" s="76"/>
    </row>
    <row r="21" spans="1:24" ht="16.5" thickBot="1">
      <c r="A21" s="76"/>
      <c r="C21" s="89" t="s">
        <v>555</v>
      </c>
      <c r="D21" s="58"/>
      <c r="E21" s="67"/>
      <c r="F21" s="58">
        <f>'Monitoria Anual - 1'!C51</f>
        <v>0</v>
      </c>
      <c r="G21" s="67">
        <f t="shared" si="0"/>
        <v>0</v>
      </c>
      <c r="H21" s="65"/>
      <c r="X21" s="76"/>
    </row>
    <row r="22" spans="1:24" ht="16.5" thickBot="1">
      <c r="A22" s="76"/>
      <c r="C22" s="90" t="s">
        <v>556</v>
      </c>
      <c r="D22" s="91">
        <f>SUM(D16:D20)</f>
        <v>35</v>
      </c>
      <c r="E22" s="92">
        <f>SUM(E15:E21)</f>
        <v>0.99999999999999989</v>
      </c>
      <c r="F22" s="93">
        <f>SUM(F16:F21)</f>
        <v>35</v>
      </c>
      <c r="G22" s="94">
        <f>SUM(G16:G21)</f>
        <v>0.99999999999999989</v>
      </c>
      <c r="H22" s="65"/>
      <c r="X22" s="76"/>
    </row>
    <row r="23" spans="1:24">
      <c r="A23" s="76"/>
      <c r="C23" s="96" t="s">
        <v>557</v>
      </c>
      <c r="D23" s="358">
        <f>COUNTIF('Monitoria Anual - 1'!T11:T885,"Agrupada")</f>
        <v>2</v>
      </c>
      <c r="E23" s="358"/>
      <c r="F23" s="358"/>
      <c r="G23" s="359"/>
      <c r="H23" s="5"/>
      <c r="X23" s="76"/>
    </row>
    <row r="24" spans="1:24" ht="15.75" thickBot="1">
      <c r="A24" s="76"/>
      <c r="C24" s="95" t="s">
        <v>558</v>
      </c>
      <c r="D24" s="360">
        <f>COUNTIF('Monitoria Anual - 1'!T11:T46,"Excluída")</f>
        <v>3</v>
      </c>
      <c r="E24" s="360"/>
      <c r="F24" s="360"/>
      <c r="G24" s="361"/>
      <c r="X24" s="76"/>
    </row>
    <row r="25" spans="1:24">
      <c r="A25" s="76"/>
      <c r="X25" s="76"/>
    </row>
    <row r="26" spans="1:24">
      <c r="A26" s="76"/>
      <c r="X26" s="76"/>
    </row>
    <row r="27" spans="1:24" ht="15.75">
      <c r="A27" s="76"/>
      <c r="B27" s="356" t="s">
        <v>559</v>
      </c>
      <c r="C27" s="357"/>
      <c r="D27" s="30"/>
      <c r="E27" s="30"/>
      <c r="F27" s="30"/>
      <c r="G27" s="30"/>
      <c r="X27" s="76"/>
    </row>
    <row r="28" spans="1:24" ht="16.5" thickBot="1">
      <c r="A28" s="76"/>
      <c r="B28" s="30"/>
      <c r="C28" s="12"/>
      <c r="D28" s="12"/>
      <c r="E28" s="12"/>
      <c r="F28" s="12"/>
      <c r="G28" s="12"/>
      <c r="H28" s="30"/>
      <c r="I28" s="30"/>
      <c r="J28" s="30"/>
      <c r="K28" s="30"/>
      <c r="L28" s="30"/>
      <c r="M28" s="30"/>
      <c r="N28" s="30"/>
      <c r="O28" s="30"/>
      <c r="P28" s="30"/>
      <c r="Q28" s="30"/>
      <c r="R28" s="30"/>
      <c r="S28" s="30"/>
      <c r="T28" s="30"/>
      <c r="U28" s="30"/>
      <c r="V28" s="30"/>
      <c r="W28" s="30"/>
      <c r="X28" s="76"/>
    </row>
    <row r="29" spans="1:24" ht="16.5" thickBot="1">
      <c r="A29" s="76"/>
      <c r="B29" s="12"/>
      <c r="C29" s="109" t="s">
        <v>560</v>
      </c>
      <c r="D29" s="52">
        <f>COUNTA('Monitoria Anual - 1'!A11:A45)</f>
        <v>5</v>
      </c>
      <c r="H29" s="12"/>
      <c r="I29" s="12"/>
      <c r="J29" s="12"/>
      <c r="K29" s="12"/>
      <c r="L29" s="12"/>
      <c r="M29" s="12"/>
      <c r="N29" s="12"/>
      <c r="O29" s="12"/>
      <c r="P29" s="12"/>
      <c r="Q29" s="12"/>
      <c r="R29" s="12"/>
      <c r="S29" s="12"/>
      <c r="T29" s="12"/>
      <c r="U29" s="12"/>
      <c r="V29" s="12"/>
      <c r="W29" s="12"/>
      <c r="X29" s="76"/>
    </row>
    <row r="30" spans="1:24" ht="15.75" thickBot="1">
      <c r="A30" s="76"/>
      <c r="X30" s="76"/>
    </row>
    <row r="31" spans="1:24" ht="15.75" thickBot="1">
      <c r="A31" s="76"/>
      <c r="C31" s="110" t="s">
        <v>561</v>
      </c>
      <c r="D31" s="110" t="s">
        <v>562</v>
      </c>
      <c r="E31" s="13"/>
      <c r="F31" s="14"/>
      <c r="G31" s="15"/>
      <c r="H31" s="17"/>
      <c r="I31" s="18"/>
      <c r="J31" s="19"/>
      <c r="W31" s="1"/>
      <c r="X31" s="76"/>
    </row>
    <row r="32" spans="1:24">
      <c r="A32" s="76"/>
      <c r="C32" s="53" t="s">
        <v>563</v>
      </c>
      <c r="D32" s="61">
        <f>SUM(F32:J32)</f>
        <v>15</v>
      </c>
      <c r="E32" s="23">
        <f>COUNTA('Monitoria Anual - 1'!T11:T25)</f>
        <v>1</v>
      </c>
      <c r="F32" s="50">
        <f>COUNTA('Monitoria Anual - 1'!O11:O25)</f>
        <v>0</v>
      </c>
      <c r="G32" s="50">
        <f>COUNTA('Monitoria Anual - 1'!P11:P25)</f>
        <v>4</v>
      </c>
      <c r="H32" s="50">
        <f>COUNTA('Monitoria Anual - 1'!Q11:Q25)</f>
        <v>1</v>
      </c>
      <c r="I32" s="50">
        <f>COUNTA('Monitoria Anual - 1'!R11:R25)</f>
        <v>9</v>
      </c>
      <c r="J32" s="51">
        <f>COUNTA('Monitoria Anual - 1'!S11:S25)</f>
        <v>1</v>
      </c>
      <c r="W32" s="1"/>
      <c r="X32" s="76"/>
    </row>
    <row r="33" spans="1:30">
      <c r="A33" s="76"/>
      <c r="C33" s="54" t="s">
        <v>564</v>
      </c>
      <c r="D33" s="53">
        <f>SUM(F33:J33)</f>
        <v>15</v>
      </c>
      <c r="E33" s="24">
        <f>COUNTA('Monitoria Anual - 1'!T26:T40)</f>
        <v>3</v>
      </c>
      <c r="F33" s="25">
        <f>COUNTA('Monitoria Anual - 1'!O26:O40)</f>
        <v>0</v>
      </c>
      <c r="G33" s="25">
        <f>COUNTA('Monitoria Anual - 1'!P26:P40)</f>
        <v>8</v>
      </c>
      <c r="H33" s="25">
        <f>COUNTA('Monitoria Anual - 1'!Q26:Q40)</f>
        <v>2</v>
      </c>
      <c r="I33" s="25">
        <f>COUNTA('Monitoria Anual - 1'!R26:R40)</f>
        <v>5</v>
      </c>
      <c r="J33" s="26">
        <f>COUNTA('Monitoria Anual - 1'!S26:S40)</f>
        <v>0</v>
      </c>
      <c r="W33" s="1"/>
      <c r="X33" s="76"/>
    </row>
    <row r="34" spans="1:30">
      <c r="A34" s="76"/>
      <c r="C34" s="54" t="s">
        <v>565</v>
      </c>
      <c r="D34" s="53">
        <f t="shared" ref="D34:D36" si="2">SUM(F34:J34)</f>
        <v>5</v>
      </c>
      <c r="E34" s="24">
        <f>COUNTA('Monitoria Anual - 1'!T41:T45)</f>
        <v>1</v>
      </c>
      <c r="F34" s="25">
        <f>COUNTA('Monitoria Anual - 1'!O41:O45)</f>
        <v>0</v>
      </c>
      <c r="G34" s="25">
        <f>COUNTA('Monitoria Anual - 1'!P41:P45)</f>
        <v>4</v>
      </c>
      <c r="H34" s="25">
        <f>COUNTA('Monitoria Anual - 1'!Q41:Q45)</f>
        <v>0</v>
      </c>
      <c r="I34" s="25">
        <f>COUNTA('Monitoria Anual - 1'!R41:R45)</f>
        <v>1</v>
      </c>
      <c r="J34" s="26">
        <f>COUNTA('Monitoria Anual - 1'!S41:S45)</f>
        <v>0</v>
      </c>
      <c r="W34" s="1"/>
      <c r="X34" s="76"/>
    </row>
    <row r="35" spans="1:30">
      <c r="A35" s="76"/>
      <c r="C35" s="54" t="s">
        <v>566</v>
      </c>
      <c r="D35" s="53">
        <f t="shared" si="2"/>
        <v>5</v>
      </c>
      <c r="E35" s="24">
        <f>COUNTA('Monitoria Anual - 1'!#REF!)</f>
        <v>1</v>
      </c>
      <c r="F35" s="25">
        <f>COUNTA('Monitoria Anual - 1'!#REF!)</f>
        <v>1</v>
      </c>
      <c r="G35" s="25">
        <f>COUNTA('Monitoria Anual - 1'!#REF!)</f>
        <v>1</v>
      </c>
      <c r="H35" s="25">
        <f>COUNTA('Monitoria Anual - 1'!#REF!)</f>
        <v>1</v>
      </c>
      <c r="I35" s="25">
        <f>COUNTA('Monitoria Anual - 1'!#REF!)</f>
        <v>1</v>
      </c>
      <c r="J35" s="26">
        <f>COUNTA('Monitoria Anual - 1'!#REF!)</f>
        <v>1</v>
      </c>
      <c r="W35" s="1"/>
      <c r="X35" s="76"/>
    </row>
    <row r="36" spans="1:30">
      <c r="A36" s="76"/>
      <c r="C36" s="54" t="s">
        <v>567</v>
      </c>
      <c r="D36" s="53">
        <f t="shared" si="2"/>
        <v>5</v>
      </c>
      <c r="E36" s="24">
        <f>COUNTA('Monitoria Anual - 1'!#REF!)</f>
        <v>1</v>
      </c>
      <c r="F36" s="25">
        <f>COUNTA('Monitoria Anual - 1'!#REF!)</f>
        <v>1</v>
      </c>
      <c r="G36" s="25">
        <f>COUNTA('Monitoria Anual - 1'!#REF!)</f>
        <v>1</v>
      </c>
      <c r="H36" s="25">
        <f>COUNTA('Monitoria Anual - 1'!#REF!)</f>
        <v>1</v>
      </c>
      <c r="I36" s="25">
        <f>COUNTA('Monitoria Anual - 1'!#REF!)</f>
        <v>1</v>
      </c>
      <c r="J36" s="26">
        <f>COUNTA('Monitoria Anual - 1'!#REF!)</f>
        <v>1</v>
      </c>
      <c r="W36" s="1"/>
      <c r="X36" s="76"/>
    </row>
    <row r="37" spans="1:30">
      <c r="A37" s="76"/>
      <c r="W37" s="1"/>
      <c r="X37" s="76"/>
    </row>
    <row r="38" spans="1:30">
      <c r="A38" s="76"/>
      <c r="C38" s="76"/>
      <c r="D38" s="76"/>
      <c r="E38" s="76"/>
      <c r="F38" s="76"/>
      <c r="G38" s="76"/>
      <c r="H38" s="76"/>
      <c r="I38" s="76"/>
      <c r="J38" s="76"/>
      <c r="W38" s="1"/>
      <c r="X38" s="76"/>
    </row>
    <row r="39" spans="1:30">
      <c r="A39" s="76"/>
      <c r="W39" s="1"/>
      <c r="X39" s="76"/>
    </row>
    <row r="40" spans="1:30">
      <c r="A40" s="76"/>
      <c r="C40" s="63"/>
      <c r="D40" s="63"/>
      <c r="E40" s="63"/>
      <c r="F40" s="63"/>
      <c r="G40" s="63"/>
      <c r="H40" s="63"/>
      <c r="I40" s="63"/>
      <c r="J40" s="63"/>
      <c r="W40" s="1"/>
      <c r="X40" s="76"/>
    </row>
    <row r="41" spans="1:30">
      <c r="A41" s="76"/>
      <c r="C41" s="63"/>
      <c r="D41" s="63"/>
      <c r="E41" s="63"/>
      <c r="F41" s="63"/>
      <c r="G41" s="63"/>
      <c r="H41" s="63"/>
      <c r="I41" s="63"/>
      <c r="J41" s="63"/>
      <c r="W41" s="1"/>
      <c r="X41" s="76"/>
    </row>
    <row r="42" spans="1:30">
      <c r="A42" s="76"/>
      <c r="C42" s="63"/>
      <c r="D42" s="63"/>
      <c r="E42" s="63"/>
      <c r="F42" s="63"/>
      <c r="G42" s="63"/>
      <c r="H42" s="63"/>
      <c r="I42" s="63"/>
      <c r="J42" s="63"/>
      <c r="X42" s="76"/>
    </row>
    <row r="43" spans="1:30">
      <c r="A43" s="76"/>
      <c r="B43" s="76"/>
      <c r="C43" s="76"/>
      <c r="D43" s="76"/>
      <c r="E43" s="76"/>
      <c r="F43" s="76"/>
      <c r="G43" s="76"/>
      <c r="H43" s="76"/>
      <c r="I43" s="76"/>
      <c r="J43" s="76"/>
      <c r="K43" s="76"/>
      <c r="L43" s="76"/>
      <c r="M43" s="76"/>
      <c r="N43" s="76"/>
      <c r="O43" s="76"/>
      <c r="P43" s="76"/>
      <c r="Q43" s="76"/>
      <c r="R43" s="76"/>
      <c r="S43" s="76"/>
      <c r="T43" s="76"/>
      <c r="U43" s="76"/>
      <c r="V43" s="76"/>
      <c r="W43" s="76"/>
      <c r="X43" s="76"/>
    </row>
    <row r="45" spans="1:30">
      <c r="A45" s="63"/>
      <c r="B45" s="63"/>
      <c r="K45" s="63"/>
      <c r="L45" s="63"/>
      <c r="M45" s="63"/>
      <c r="N45" s="63"/>
      <c r="O45" s="63"/>
      <c r="P45" s="63"/>
      <c r="Q45" s="63"/>
      <c r="R45" s="63"/>
      <c r="S45" s="63"/>
      <c r="T45" s="63"/>
      <c r="U45" s="63"/>
      <c r="V45" s="63"/>
      <c r="W45" s="63"/>
      <c r="X45" s="63"/>
      <c r="Y45" s="63"/>
      <c r="Z45" s="63"/>
      <c r="AA45" s="63"/>
      <c r="AB45" s="63"/>
      <c r="AC45" s="63"/>
      <c r="AD45" s="63"/>
    </row>
    <row r="46" spans="1:30">
      <c r="A46" s="63"/>
      <c r="B46" s="63"/>
      <c r="K46" s="63"/>
      <c r="L46" s="63"/>
      <c r="M46" s="63"/>
      <c r="N46" s="63"/>
      <c r="O46" s="63"/>
      <c r="P46" s="63"/>
      <c r="Q46" s="63"/>
      <c r="R46" s="63"/>
      <c r="S46" s="63"/>
      <c r="T46" s="63"/>
      <c r="U46" s="63"/>
      <c r="V46" s="63"/>
      <c r="W46" s="63"/>
      <c r="X46" s="63"/>
      <c r="Y46" s="63"/>
      <c r="Z46" s="63"/>
      <c r="AA46" s="63"/>
      <c r="AB46" s="63"/>
      <c r="AC46" s="63"/>
      <c r="AD46" s="63"/>
    </row>
    <row r="47" spans="1:30">
      <c r="A47" s="63"/>
      <c r="B47" s="63"/>
      <c r="K47" s="63"/>
      <c r="L47" s="63"/>
      <c r="M47" s="63"/>
      <c r="N47" s="63"/>
      <c r="O47" s="63"/>
      <c r="P47" s="63"/>
      <c r="Q47" s="63"/>
      <c r="R47" s="63"/>
      <c r="S47" s="63"/>
      <c r="T47" s="63"/>
      <c r="U47" s="63"/>
      <c r="V47" s="63"/>
      <c r="W47" s="63"/>
      <c r="X47" s="63"/>
      <c r="Y47" s="63"/>
      <c r="Z47" s="63"/>
      <c r="AA47" s="63"/>
      <c r="AB47" s="63"/>
      <c r="AC47" s="63"/>
      <c r="AD47" s="63"/>
    </row>
  </sheetData>
  <sheetProtection algorithmName="SHA-512" hashValue="MCSMq4aWAJNNwiNtaLodluO6qVAwCLa5xaivtFOPtgQxewI1fJbeq5DD+VLVQHWMb4P2X4ta+mYgZhshHfHoNA==" saltValue="dp84EipdL10LiKB9F7gwhw==" spinCount="100000" sheet="1" formatCells="0" formatColumns="0" formatRows="0" insertColumns="0" insertRows="0" insertHyperlinks="0" deleteColumns="0" deleteRows="0" sort="0" autoFilter="0" pivotTables="0"/>
  <protectedRanges>
    <protectedRange algorithmName="SHA-512" hashValue="zzhv/Dq6/XQDdy4PArewFSu9VLQOsBZ9SvRQwEaPRryxU9jlfehRY4wDYvbp7yw2VZjtzuEFQ9mRoLL/NIyBnw==" saltValue="sDMcZXVTWsRsrO+dPIlxTA==" spinCount="100000" sqref="C37:J42 A1:B47 K1:AD47 C1:J36" name="Intervalo1"/>
  </protectedRanges>
  <mergeCells count="13">
    <mergeCell ref="B1:W2"/>
    <mergeCell ref="B27:C27"/>
    <mergeCell ref="D23:G23"/>
    <mergeCell ref="D24:G24"/>
    <mergeCell ref="B3:W3"/>
    <mergeCell ref="D7:G7"/>
    <mergeCell ref="B11:C11"/>
    <mergeCell ref="B9:W9"/>
    <mergeCell ref="F12:G12"/>
    <mergeCell ref="C13:G13"/>
    <mergeCell ref="B5:C5"/>
    <mergeCell ref="B7:C7"/>
    <mergeCell ref="D5:M5"/>
  </mergeCells>
  <conditionalFormatting sqref="E32:F32 F32:J36">
    <cfRule type="cellIs" dxfId="40" priority="5" stopIfTrue="1" operator="equal">
      <formula>0</formula>
    </cfRule>
  </conditionalFormatting>
  <pageMargins left="0.25" right="0.25" top="0.75" bottom="0.75" header="0.3" footer="0.3"/>
  <pageSetup paperSize="9" scale="52" fitToHeight="0" orientation="landscape" r:id="rId1"/>
  <colBreaks count="1" manualBreakCount="1">
    <brk id="11"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Q102"/>
  <sheetViews>
    <sheetView showGridLines="0" zoomScaleNormal="100" workbookViewId="0">
      <selection activeCell="P45" sqref="P45"/>
    </sheetView>
  </sheetViews>
  <sheetFormatPr defaultColWidth="8.85546875" defaultRowHeight="15"/>
  <cols>
    <col min="1" max="1" width="72.42578125" style="2" customWidth="1"/>
    <col min="2" max="2" width="7.28515625" style="2" customWidth="1"/>
    <col min="3" max="3" width="73.42578125" style="2" customWidth="1"/>
    <col min="4" max="4" width="18.7109375" style="2" customWidth="1"/>
    <col min="5" max="5" width="19.42578125" style="2" customWidth="1"/>
    <col min="6" max="6" width="25.7109375" style="2" customWidth="1"/>
    <col min="7" max="7" width="27.42578125" style="2" customWidth="1"/>
    <col min="8" max="12" width="25.140625" style="2" customWidth="1"/>
    <col min="13" max="13" width="27.7109375" style="2" bestFit="1" customWidth="1"/>
    <col min="14" max="14" width="27.7109375" style="2" customWidth="1"/>
    <col min="15" max="20" width="26.7109375" style="43" customWidth="1"/>
    <col min="21" max="21" width="37.85546875" style="2" customWidth="1"/>
    <col min="22" max="22" width="28.7109375" style="2" customWidth="1"/>
    <col min="23" max="23" width="40" style="2" customWidth="1"/>
    <col min="24" max="25" width="26.7109375" style="2" customWidth="1"/>
    <col min="26" max="28" width="28.85546875" style="2" customWidth="1"/>
    <col min="29" max="33" width="18.7109375" style="2" customWidth="1"/>
    <col min="34" max="34" width="23" style="2" bestFit="1" customWidth="1"/>
    <col min="35" max="35" width="18.7109375" style="2" customWidth="1"/>
    <col min="36" max="37" width="22.7109375" style="2" customWidth="1"/>
    <col min="38" max="38" width="2.7109375" style="2" customWidth="1"/>
    <col min="39" max="39" width="7" style="2" customWidth="1"/>
    <col min="40" max="42" width="8.85546875" style="2"/>
    <col min="43" max="43" width="8.85546875" style="2" hidden="1" customWidth="1"/>
    <col min="44" max="16384" width="8.85546875" style="2"/>
  </cols>
  <sheetData>
    <row r="1" spans="1:43" ht="33.75" customHeight="1" thickBot="1">
      <c r="A1" s="297" t="s">
        <v>107</v>
      </c>
      <c r="B1" s="297"/>
      <c r="C1" s="297"/>
      <c r="D1" s="297"/>
      <c r="E1" s="297"/>
      <c r="F1" s="297"/>
      <c r="G1" s="297"/>
      <c r="H1" s="297"/>
      <c r="I1" s="297"/>
      <c r="J1" s="297"/>
      <c r="K1" s="297"/>
      <c r="L1" s="297"/>
      <c r="M1" s="297"/>
      <c r="N1" s="297"/>
      <c r="O1" s="297"/>
      <c r="P1" s="297"/>
      <c r="Q1" s="297"/>
      <c r="R1" s="297"/>
      <c r="S1" s="297"/>
      <c r="T1" s="297"/>
      <c r="U1" s="297"/>
      <c r="V1" s="297"/>
      <c r="W1" s="297"/>
      <c r="X1" s="297"/>
      <c r="Y1" s="297"/>
      <c r="Z1" s="297"/>
      <c r="AA1" s="297"/>
      <c r="AB1" s="297"/>
      <c r="AC1" s="297"/>
      <c r="AD1" s="297"/>
      <c r="AE1" s="297"/>
      <c r="AF1" s="297"/>
      <c r="AG1" s="297"/>
      <c r="AH1" s="297"/>
      <c r="AI1" s="297"/>
      <c r="AJ1" s="297"/>
      <c r="AK1" s="72"/>
      <c r="AL1" s="135"/>
      <c r="AM1" s="74"/>
    </row>
    <row r="2" spans="1:43" ht="33.75" customHeight="1" thickBot="1">
      <c r="A2" s="298" t="str">
        <f>'Monitoria Anual - 1'!A2</f>
        <v>"Plano de Ação Nacional para a Conservação dos Peixes Rivulídeos Ameaçados de Extinção - PAN Rivulídeos"</v>
      </c>
      <c r="B2" s="298"/>
      <c r="C2" s="298"/>
      <c r="D2" s="298"/>
      <c r="E2" s="298"/>
      <c r="F2" s="298"/>
      <c r="G2" s="298"/>
      <c r="H2" s="298"/>
      <c r="I2" s="298"/>
      <c r="J2" s="298"/>
      <c r="K2" s="298"/>
      <c r="L2" s="298"/>
      <c r="M2" s="298"/>
      <c r="N2" s="298"/>
      <c r="O2" s="298"/>
      <c r="P2" s="298"/>
      <c r="Q2" s="298"/>
      <c r="R2" s="298"/>
      <c r="S2" s="298"/>
      <c r="T2" s="298"/>
      <c r="U2" s="298"/>
      <c r="V2" s="298"/>
      <c r="W2" s="298"/>
      <c r="X2" s="298"/>
      <c r="Y2" s="298"/>
      <c r="Z2" s="298"/>
      <c r="AA2" s="298"/>
      <c r="AB2" s="298"/>
      <c r="AC2" s="298"/>
      <c r="AD2" s="298"/>
      <c r="AE2" s="298"/>
      <c r="AF2" s="298"/>
      <c r="AG2" s="298"/>
      <c r="AH2" s="298"/>
      <c r="AI2" s="298"/>
      <c r="AJ2" s="298"/>
      <c r="AK2" s="298"/>
      <c r="AL2" s="136"/>
      <c r="AM2" s="74"/>
    </row>
    <row r="3" spans="1:43" ht="17.45" customHeight="1" thickTop="1">
      <c r="AL3" s="132"/>
      <c r="AM3" s="74"/>
    </row>
    <row r="4" spans="1:43" ht="45" customHeight="1">
      <c r="A4" s="73" t="s">
        <v>109</v>
      </c>
      <c r="B4" s="111" t="str">
        <f>'Monitoria Anual - 1'!B4</f>
        <v>Consolidar e ampliar estratégias de conservação dos peixes rivulídeos ameaçados de extinção e dos seus ambientes, em cinco anos</v>
      </c>
      <c r="C4" s="111"/>
      <c r="D4" s="111"/>
      <c r="E4" s="111"/>
      <c r="F4" s="111"/>
      <c r="G4" s="112"/>
      <c r="H4" s="9"/>
      <c r="I4" s="9"/>
      <c r="J4" s="9"/>
      <c r="K4" s="9"/>
      <c r="L4" s="9"/>
      <c r="M4" s="9"/>
      <c r="N4" s="9"/>
      <c r="O4" s="9"/>
      <c r="P4" s="9"/>
      <c r="Q4" s="9"/>
      <c r="R4" s="9"/>
      <c r="S4" s="9"/>
      <c r="T4" s="2"/>
      <c r="AL4" s="132"/>
      <c r="AM4" s="74"/>
    </row>
    <row r="5" spans="1:43">
      <c r="AL5" s="132"/>
      <c r="AM5" s="74"/>
    </row>
    <row r="6" spans="1:43" ht="27" customHeight="1">
      <c r="A6" s="73" t="s">
        <v>111</v>
      </c>
      <c r="B6" s="316" t="s">
        <v>568</v>
      </c>
      <c r="C6" s="317"/>
      <c r="M6" s="43"/>
      <c r="N6" s="43"/>
      <c r="AL6" s="132"/>
      <c r="AM6" s="74"/>
      <c r="AQ6" s="2" t="s">
        <v>113</v>
      </c>
    </row>
    <row r="7" spans="1:43" ht="15.75" thickBot="1">
      <c r="AL7" s="132"/>
      <c r="AM7" s="74"/>
      <c r="AQ7" s="44" t="s">
        <v>114</v>
      </c>
    </row>
    <row r="8" spans="1:43" ht="27" customHeight="1" thickBot="1">
      <c r="A8" s="318" t="s">
        <v>115</v>
      </c>
      <c r="B8" s="319"/>
      <c r="C8" s="319"/>
      <c r="D8" s="319"/>
      <c r="E8" s="319"/>
      <c r="F8" s="319"/>
      <c r="G8" s="319"/>
      <c r="H8" s="319"/>
      <c r="I8" s="319"/>
      <c r="J8" s="319"/>
      <c r="K8" s="319"/>
      <c r="L8" s="319"/>
      <c r="M8" s="320"/>
      <c r="N8" s="70"/>
      <c r="O8" s="299" t="s">
        <v>116</v>
      </c>
      <c r="P8" s="300"/>
      <c r="Q8" s="300"/>
      <c r="R8" s="300"/>
      <c r="S8" s="300"/>
      <c r="T8" s="300"/>
      <c r="U8" s="300"/>
      <c r="V8" s="300"/>
      <c r="W8" s="300"/>
      <c r="X8" s="300"/>
      <c r="Y8" s="300"/>
      <c r="Z8" s="301" t="s">
        <v>117</v>
      </c>
      <c r="AA8" s="302"/>
      <c r="AB8" s="302"/>
      <c r="AC8" s="302"/>
      <c r="AD8" s="302"/>
      <c r="AE8" s="302"/>
      <c r="AF8" s="302"/>
      <c r="AG8" s="302"/>
      <c r="AH8" s="302"/>
      <c r="AI8" s="302"/>
      <c r="AJ8" s="302"/>
      <c r="AK8" s="303"/>
      <c r="AL8" s="133"/>
      <c r="AM8" s="74"/>
    </row>
    <row r="9" spans="1:43" ht="64.5" customHeight="1">
      <c r="A9" s="306" t="s">
        <v>118</v>
      </c>
      <c r="B9" s="304" t="s">
        <v>119</v>
      </c>
      <c r="C9" s="304" t="s">
        <v>2</v>
      </c>
      <c r="D9" s="304" t="s">
        <v>4</v>
      </c>
      <c r="E9" s="308" t="s">
        <v>6</v>
      </c>
      <c r="F9" s="352" t="s">
        <v>8</v>
      </c>
      <c r="G9" s="353"/>
      <c r="H9" s="304" t="s">
        <v>10</v>
      </c>
      <c r="I9" s="304" t="s">
        <v>14</v>
      </c>
      <c r="J9" s="304" t="s">
        <v>12</v>
      </c>
      <c r="K9" s="312" t="s">
        <v>120</v>
      </c>
      <c r="L9" s="313"/>
      <c r="M9" s="304" t="s">
        <v>20</v>
      </c>
      <c r="N9" s="304" t="s">
        <v>22</v>
      </c>
      <c r="O9" s="331" t="s">
        <v>25</v>
      </c>
      <c r="P9" s="333" t="s">
        <v>27</v>
      </c>
      <c r="Q9" s="338" t="s">
        <v>29</v>
      </c>
      <c r="R9" s="340" t="s">
        <v>31</v>
      </c>
      <c r="S9" s="342" t="s">
        <v>33</v>
      </c>
      <c r="T9" s="321" t="s">
        <v>35</v>
      </c>
      <c r="U9" s="325" t="s">
        <v>41</v>
      </c>
      <c r="V9" s="325" t="s">
        <v>43</v>
      </c>
      <c r="W9" s="325" t="s">
        <v>45</v>
      </c>
      <c r="X9" s="325" t="s">
        <v>47</v>
      </c>
      <c r="Y9" s="327" t="s">
        <v>49</v>
      </c>
      <c r="Z9" s="329" t="s">
        <v>52</v>
      </c>
      <c r="AA9" s="323" t="s">
        <v>54</v>
      </c>
      <c r="AB9" s="323" t="s">
        <v>56</v>
      </c>
      <c r="AC9" s="323" t="s">
        <v>58</v>
      </c>
      <c r="AD9" s="323" t="s">
        <v>60</v>
      </c>
      <c r="AE9" s="323" t="s">
        <v>62</v>
      </c>
      <c r="AF9" s="323" t="s">
        <v>64</v>
      </c>
      <c r="AG9" s="323" t="s">
        <v>66</v>
      </c>
      <c r="AH9" s="323" t="s">
        <v>68</v>
      </c>
      <c r="AI9" s="323" t="s">
        <v>70</v>
      </c>
      <c r="AJ9" s="323" t="s">
        <v>121</v>
      </c>
      <c r="AK9" s="323" t="s">
        <v>74</v>
      </c>
      <c r="AL9" s="134"/>
      <c r="AM9" s="74"/>
    </row>
    <row r="10" spans="1:43" ht="45.75" customHeight="1" thickBot="1">
      <c r="A10" s="307"/>
      <c r="B10" s="305"/>
      <c r="C10" s="305"/>
      <c r="D10" s="305"/>
      <c r="E10" s="309"/>
      <c r="F10" s="39" t="s">
        <v>122</v>
      </c>
      <c r="G10" s="39" t="s">
        <v>123</v>
      </c>
      <c r="H10" s="305"/>
      <c r="I10" s="305"/>
      <c r="J10" s="305"/>
      <c r="K10" s="60" t="s">
        <v>124</v>
      </c>
      <c r="L10" s="60" t="s">
        <v>125</v>
      </c>
      <c r="M10" s="305"/>
      <c r="N10" s="305"/>
      <c r="O10" s="332"/>
      <c r="P10" s="334"/>
      <c r="Q10" s="339"/>
      <c r="R10" s="341"/>
      <c r="S10" s="343"/>
      <c r="T10" s="322"/>
      <c r="U10" s="326"/>
      <c r="V10" s="326"/>
      <c r="W10" s="326"/>
      <c r="X10" s="326"/>
      <c r="Y10" s="328"/>
      <c r="Z10" s="330"/>
      <c r="AA10" s="324"/>
      <c r="AB10" s="324"/>
      <c r="AC10" s="324"/>
      <c r="AD10" s="324"/>
      <c r="AE10" s="324"/>
      <c r="AF10" s="324"/>
      <c r="AG10" s="324"/>
      <c r="AH10" s="324"/>
      <c r="AI10" s="324"/>
      <c r="AJ10" s="324"/>
      <c r="AK10" s="324"/>
      <c r="AL10" s="134"/>
      <c r="AM10" s="74"/>
    </row>
    <row r="11" spans="1:43" ht="409.5">
      <c r="A11" s="291" t="s">
        <v>126</v>
      </c>
      <c r="B11" s="68" t="s">
        <v>127</v>
      </c>
      <c r="C11" s="140" t="s">
        <v>128</v>
      </c>
      <c r="D11" s="141" t="s">
        <v>140</v>
      </c>
      <c r="E11" s="142" t="s">
        <v>130</v>
      </c>
      <c r="F11" s="143">
        <v>44774</v>
      </c>
      <c r="G11" s="143">
        <v>46569</v>
      </c>
      <c r="H11" s="144" t="s">
        <v>131</v>
      </c>
      <c r="I11" s="145" t="s">
        <v>132</v>
      </c>
      <c r="J11" s="146" t="s">
        <v>569</v>
      </c>
      <c r="K11" s="144" t="s">
        <v>134</v>
      </c>
      <c r="L11" s="144"/>
      <c r="M11" s="146" t="s">
        <v>570</v>
      </c>
      <c r="N11" s="382" t="s">
        <v>985</v>
      </c>
      <c r="O11" s="45"/>
      <c r="P11" s="46"/>
      <c r="Q11" s="45" t="s">
        <v>136</v>
      </c>
      <c r="R11" s="45"/>
      <c r="S11" s="45"/>
      <c r="T11" s="47"/>
      <c r="U11" s="210" t="s">
        <v>571</v>
      </c>
      <c r="V11" s="45"/>
      <c r="W11" s="183" t="s">
        <v>572</v>
      </c>
      <c r="X11" s="183" t="s">
        <v>573</v>
      </c>
      <c r="Y11" s="183" t="s">
        <v>574</v>
      </c>
      <c r="Z11" s="45"/>
      <c r="AA11" s="45"/>
      <c r="AB11" s="45"/>
      <c r="AC11" s="45"/>
      <c r="AD11" s="45"/>
      <c r="AE11" s="45"/>
      <c r="AF11" s="45"/>
      <c r="AG11" s="45"/>
      <c r="AH11" s="45"/>
      <c r="AI11" s="45"/>
      <c r="AJ11" s="45"/>
      <c r="AK11" s="45"/>
      <c r="AL11" s="134"/>
      <c r="AM11" s="74"/>
    </row>
    <row r="12" spans="1:43" ht="409.5">
      <c r="A12" s="292"/>
      <c r="B12" s="33" t="s">
        <v>142</v>
      </c>
      <c r="C12" s="140" t="s">
        <v>143</v>
      </c>
      <c r="D12" s="146" t="s">
        <v>144</v>
      </c>
      <c r="E12" s="146" t="s">
        <v>145</v>
      </c>
      <c r="F12" s="143">
        <v>44774</v>
      </c>
      <c r="G12" s="143">
        <v>46569</v>
      </c>
      <c r="H12" s="146" t="s">
        <v>146</v>
      </c>
      <c r="I12" s="145">
        <v>105000</v>
      </c>
      <c r="J12" s="147" t="s">
        <v>575</v>
      </c>
      <c r="K12" s="141" t="s">
        <v>134</v>
      </c>
      <c r="L12" s="141"/>
      <c r="M12" s="147" t="s">
        <v>576</v>
      </c>
      <c r="N12" s="382" t="s">
        <v>985</v>
      </c>
      <c r="O12" s="45"/>
      <c r="P12" s="45"/>
      <c r="Q12" s="45"/>
      <c r="R12" s="45" t="s">
        <v>136</v>
      </c>
      <c r="S12" s="45"/>
      <c r="T12" s="47"/>
      <c r="U12" s="185" t="s">
        <v>577</v>
      </c>
      <c r="V12" s="185" t="s">
        <v>578</v>
      </c>
      <c r="W12" s="182" t="s">
        <v>579</v>
      </c>
      <c r="X12" s="48" t="s">
        <v>146</v>
      </c>
      <c r="Y12" s="48"/>
      <c r="Z12" s="48"/>
      <c r="AA12" s="48"/>
      <c r="AB12" s="48"/>
      <c r="AC12" s="48"/>
      <c r="AD12" s="48"/>
      <c r="AE12" s="48"/>
      <c r="AF12" s="48"/>
      <c r="AG12" s="48"/>
      <c r="AH12" s="48"/>
      <c r="AI12" s="48"/>
      <c r="AJ12" s="48"/>
      <c r="AK12" s="45"/>
      <c r="AL12" s="134"/>
      <c r="AM12" s="74"/>
    </row>
    <row r="13" spans="1:43" ht="313.5">
      <c r="A13" s="292"/>
      <c r="B13" s="33" t="s">
        <v>155</v>
      </c>
      <c r="C13" s="140" t="s">
        <v>156</v>
      </c>
      <c r="D13" s="141" t="s">
        <v>167</v>
      </c>
      <c r="E13" s="141" t="s">
        <v>158</v>
      </c>
      <c r="F13" s="143">
        <v>44774</v>
      </c>
      <c r="G13" s="143">
        <v>46569</v>
      </c>
      <c r="H13" s="141" t="s">
        <v>159</v>
      </c>
      <c r="I13" s="148">
        <v>500000</v>
      </c>
      <c r="J13" s="147" t="s">
        <v>580</v>
      </c>
      <c r="K13" s="144" t="s">
        <v>161</v>
      </c>
      <c r="L13" s="141" t="s">
        <v>162</v>
      </c>
      <c r="M13" s="146" t="s">
        <v>163</v>
      </c>
      <c r="N13" s="382" t="s">
        <v>986</v>
      </c>
      <c r="O13" s="45"/>
      <c r="P13" s="45"/>
      <c r="Q13" s="45"/>
      <c r="R13" s="45" t="s">
        <v>136</v>
      </c>
      <c r="S13" s="45"/>
      <c r="T13" s="47"/>
      <c r="U13" s="182" t="s">
        <v>581</v>
      </c>
      <c r="V13" s="182" t="s">
        <v>582</v>
      </c>
      <c r="W13" s="48"/>
      <c r="X13" s="182" t="s">
        <v>583</v>
      </c>
      <c r="Y13" s="48"/>
      <c r="Z13" s="182"/>
      <c r="AA13" s="48"/>
      <c r="AB13" s="48"/>
      <c r="AC13" s="48"/>
      <c r="AD13" s="48"/>
      <c r="AE13" s="48"/>
      <c r="AF13" s="48"/>
      <c r="AG13" s="48"/>
      <c r="AH13" s="48"/>
      <c r="AI13" s="48"/>
      <c r="AJ13" s="48"/>
      <c r="AK13" s="45"/>
      <c r="AL13" s="134"/>
      <c r="AM13" s="74"/>
    </row>
    <row r="14" spans="1:43" ht="345">
      <c r="A14" s="292"/>
      <c r="B14" s="33" t="s">
        <v>169</v>
      </c>
      <c r="C14" s="149" t="s">
        <v>170</v>
      </c>
      <c r="D14" s="150" t="s">
        <v>181</v>
      </c>
      <c r="E14" s="146" t="s">
        <v>172</v>
      </c>
      <c r="F14" s="143">
        <v>44774</v>
      </c>
      <c r="G14" s="143">
        <v>46569</v>
      </c>
      <c r="H14" s="151" t="s">
        <v>173</v>
      </c>
      <c r="I14" s="148">
        <v>200000</v>
      </c>
      <c r="J14" s="147" t="s">
        <v>584</v>
      </c>
      <c r="K14" s="144" t="s">
        <v>175</v>
      </c>
      <c r="L14" s="141" t="s">
        <v>176</v>
      </c>
      <c r="M14" s="141"/>
      <c r="N14" s="382" t="s">
        <v>987</v>
      </c>
      <c r="O14" s="45"/>
      <c r="P14" s="45"/>
      <c r="Q14" s="45"/>
      <c r="R14" s="45" t="s">
        <v>136</v>
      </c>
      <c r="S14" s="45"/>
      <c r="T14" s="47"/>
      <c r="U14" s="185" t="s">
        <v>585</v>
      </c>
      <c r="V14" s="48"/>
      <c r="W14" s="48"/>
      <c r="X14" s="182" t="s">
        <v>586</v>
      </c>
      <c r="Y14" s="48"/>
      <c r="Z14" s="48"/>
      <c r="AA14" s="48"/>
      <c r="AB14" s="48"/>
      <c r="AC14" s="48"/>
      <c r="AD14" s="48"/>
      <c r="AE14" s="182" t="s">
        <v>587</v>
      </c>
      <c r="AF14" s="48"/>
      <c r="AG14" s="48"/>
      <c r="AH14" s="48"/>
      <c r="AI14" s="48"/>
      <c r="AJ14" s="48"/>
      <c r="AK14" s="45"/>
      <c r="AL14" s="134"/>
      <c r="AM14" s="74"/>
    </row>
    <row r="15" spans="1:43" ht="370.5">
      <c r="A15" s="292"/>
      <c r="B15" s="33" t="s">
        <v>183</v>
      </c>
      <c r="C15" s="152" t="s">
        <v>195</v>
      </c>
      <c r="D15" s="147" t="s">
        <v>588</v>
      </c>
      <c r="E15" s="146" t="s">
        <v>186</v>
      </c>
      <c r="F15" s="143">
        <v>44774</v>
      </c>
      <c r="G15" s="143">
        <v>46569</v>
      </c>
      <c r="H15" s="151" t="s">
        <v>187</v>
      </c>
      <c r="I15" s="148">
        <v>500000</v>
      </c>
      <c r="J15" s="147" t="s">
        <v>589</v>
      </c>
      <c r="K15" s="144" t="s">
        <v>189</v>
      </c>
      <c r="L15" s="144"/>
      <c r="M15" s="147" t="s">
        <v>590</v>
      </c>
      <c r="N15" s="382" t="s">
        <v>987</v>
      </c>
      <c r="O15" s="45"/>
      <c r="P15" s="45"/>
      <c r="Q15" s="45" t="s">
        <v>136</v>
      </c>
      <c r="R15" s="45"/>
      <c r="S15" s="45"/>
      <c r="T15" s="47"/>
      <c r="U15" s="182" t="s">
        <v>591</v>
      </c>
      <c r="V15" s="48"/>
      <c r="W15" s="182" t="s">
        <v>592</v>
      </c>
      <c r="X15" s="48" t="s">
        <v>593</v>
      </c>
      <c r="Y15" s="211" t="s">
        <v>594</v>
      </c>
      <c r="Z15" s="48"/>
      <c r="AA15" s="48"/>
      <c r="AB15" s="48"/>
      <c r="AC15" s="48"/>
      <c r="AD15" s="48"/>
      <c r="AE15" s="48"/>
      <c r="AF15" s="48"/>
      <c r="AG15" s="48"/>
      <c r="AH15" s="48"/>
      <c r="AI15" s="48"/>
      <c r="AJ15" s="48"/>
      <c r="AK15" s="45"/>
      <c r="AL15" s="134"/>
      <c r="AM15" s="74"/>
    </row>
    <row r="16" spans="1:43" ht="348">
      <c r="A16" s="292"/>
      <c r="B16" s="33" t="s">
        <v>199</v>
      </c>
      <c r="C16" s="149" t="s">
        <v>200</v>
      </c>
      <c r="D16" s="153" t="s">
        <v>201</v>
      </c>
      <c r="E16" s="154" t="s">
        <v>202</v>
      </c>
      <c r="F16" s="143">
        <v>44774</v>
      </c>
      <c r="G16" s="143">
        <v>46569</v>
      </c>
      <c r="H16" s="151" t="s">
        <v>146</v>
      </c>
      <c r="I16" s="155">
        <v>0</v>
      </c>
      <c r="J16" s="144" t="s">
        <v>595</v>
      </c>
      <c r="K16" s="144"/>
      <c r="L16" s="144"/>
      <c r="M16" s="141" t="s">
        <v>204</v>
      </c>
      <c r="N16" s="382" t="s">
        <v>83</v>
      </c>
      <c r="O16" s="45"/>
      <c r="P16" s="45"/>
      <c r="Q16" s="45" t="s">
        <v>136</v>
      </c>
      <c r="R16" s="45"/>
      <c r="S16" s="45"/>
      <c r="T16" s="47"/>
      <c r="U16" s="182" t="s">
        <v>596</v>
      </c>
      <c r="V16" s="48" t="s">
        <v>597</v>
      </c>
      <c r="W16" s="182" t="s">
        <v>598</v>
      </c>
      <c r="X16" s="182" t="s">
        <v>599</v>
      </c>
      <c r="Y16" s="182" t="s">
        <v>600</v>
      </c>
      <c r="Z16" s="48"/>
      <c r="AA16" s="48"/>
      <c r="AB16" s="48"/>
      <c r="AC16" s="48"/>
      <c r="AD16" s="48"/>
      <c r="AE16" s="48"/>
      <c r="AF16" s="48"/>
      <c r="AG16" s="48"/>
      <c r="AH16" s="48"/>
      <c r="AI16" s="48"/>
      <c r="AJ16" s="48"/>
      <c r="AK16" s="45"/>
      <c r="AL16" s="134"/>
      <c r="AM16" s="74"/>
    </row>
    <row r="17" spans="1:39" ht="409.5">
      <c r="A17" s="292"/>
      <c r="B17" s="33" t="s">
        <v>209</v>
      </c>
      <c r="C17" s="152" t="s">
        <v>210</v>
      </c>
      <c r="D17" s="141" t="s">
        <v>601</v>
      </c>
      <c r="E17" s="156" t="s">
        <v>212</v>
      </c>
      <c r="F17" s="143">
        <v>44774</v>
      </c>
      <c r="G17" s="143">
        <v>46569</v>
      </c>
      <c r="H17" s="151" t="s">
        <v>131</v>
      </c>
      <c r="I17" s="157">
        <v>100000</v>
      </c>
      <c r="J17" s="147" t="s">
        <v>602</v>
      </c>
      <c r="K17" s="144"/>
      <c r="L17" s="141" t="s">
        <v>214</v>
      </c>
      <c r="M17" s="141" t="s">
        <v>215</v>
      </c>
      <c r="N17" s="382" t="s">
        <v>987</v>
      </c>
      <c r="O17" s="45"/>
      <c r="P17" s="45"/>
      <c r="Q17" s="45"/>
      <c r="R17" s="45" t="s">
        <v>136</v>
      </c>
      <c r="S17" s="45"/>
      <c r="T17" s="47"/>
      <c r="U17" s="182" t="s">
        <v>603</v>
      </c>
      <c r="V17" s="48"/>
      <c r="W17" s="48"/>
      <c r="X17" s="182" t="s">
        <v>604</v>
      </c>
      <c r="Y17" s="48"/>
      <c r="Z17" s="48"/>
      <c r="AA17" s="48"/>
      <c r="AB17" s="48"/>
      <c r="AC17" s="48"/>
      <c r="AD17" s="48"/>
      <c r="AE17" s="48"/>
      <c r="AF17" s="48"/>
      <c r="AG17" s="48"/>
      <c r="AH17" s="48"/>
      <c r="AI17" s="48"/>
      <c r="AJ17" s="48"/>
      <c r="AK17" s="45"/>
      <c r="AL17" s="134"/>
      <c r="AM17" s="74"/>
    </row>
    <row r="18" spans="1:39" ht="15.75">
      <c r="A18" s="292"/>
      <c r="B18" s="202" t="s">
        <v>221</v>
      </c>
      <c r="C18" s="149" t="s">
        <v>605</v>
      </c>
      <c r="D18" s="48"/>
      <c r="E18" s="48"/>
      <c r="F18" s="48"/>
      <c r="G18" s="48"/>
      <c r="H18" s="48"/>
      <c r="I18" s="48"/>
      <c r="J18" s="48"/>
      <c r="K18" s="48"/>
      <c r="L18" s="48"/>
      <c r="M18" s="48"/>
      <c r="N18" s="382"/>
      <c r="O18" s="45"/>
      <c r="P18" s="45"/>
      <c r="Q18" s="45"/>
      <c r="R18" s="45"/>
      <c r="S18" s="45"/>
      <c r="T18" s="47"/>
      <c r="U18" s="48"/>
      <c r="V18" s="48"/>
      <c r="W18" s="48"/>
      <c r="X18" s="48"/>
      <c r="Y18" s="48"/>
      <c r="Z18" s="48"/>
      <c r="AA18" s="48"/>
      <c r="AB18" s="48"/>
      <c r="AC18" s="48"/>
      <c r="AD18" s="48"/>
      <c r="AE18" s="48"/>
      <c r="AF18" s="48"/>
      <c r="AG18" s="48"/>
      <c r="AH18" s="48"/>
      <c r="AI18" s="48"/>
      <c r="AJ18" s="48"/>
      <c r="AK18" s="45"/>
      <c r="AL18" s="134"/>
      <c r="AM18" s="74"/>
    </row>
    <row r="19" spans="1:39" ht="327.75">
      <c r="A19" s="294"/>
      <c r="B19" s="203" t="s">
        <v>233</v>
      </c>
      <c r="C19" s="152" t="s">
        <v>606</v>
      </c>
      <c r="D19" s="150" t="s">
        <v>235</v>
      </c>
      <c r="E19" s="146" t="s">
        <v>236</v>
      </c>
      <c r="F19" s="143">
        <v>44774</v>
      </c>
      <c r="G19" s="143">
        <v>45109</v>
      </c>
      <c r="H19" s="151" t="s">
        <v>146</v>
      </c>
      <c r="I19" s="159">
        <v>0</v>
      </c>
      <c r="J19" s="147" t="s">
        <v>607</v>
      </c>
      <c r="K19" s="146" t="s">
        <v>238</v>
      </c>
      <c r="L19" s="144"/>
      <c r="M19" s="141"/>
      <c r="N19" s="383" t="s">
        <v>987</v>
      </c>
      <c r="O19" s="45"/>
      <c r="P19" s="45"/>
      <c r="Q19" s="45"/>
      <c r="R19" s="45"/>
      <c r="S19" s="45" t="s">
        <v>136</v>
      </c>
      <c r="T19" s="47"/>
      <c r="U19" s="48"/>
      <c r="V19" s="48"/>
      <c r="W19" s="48"/>
      <c r="X19" s="48"/>
      <c r="Y19" s="48"/>
      <c r="Z19" s="48"/>
      <c r="AA19" s="48"/>
      <c r="AB19" s="48"/>
      <c r="AC19" s="48"/>
      <c r="AD19" s="48"/>
      <c r="AE19" s="48"/>
      <c r="AF19" s="48"/>
      <c r="AG19" s="48"/>
      <c r="AH19" s="48"/>
      <c r="AI19" s="48"/>
      <c r="AJ19" s="48"/>
      <c r="AK19" s="45"/>
      <c r="AL19" s="134"/>
      <c r="AM19" s="74"/>
    </row>
    <row r="20" spans="1:39" ht="409.5">
      <c r="A20" s="293" t="s">
        <v>242</v>
      </c>
      <c r="B20" s="33" t="s">
        <v>243</v>
      </c>
      <c r="C20" s="140" t="s">
        <v>608</v>
      </c>
      <c r="D20" s="141" t="s">
        <v>245</v>
      </c>
      <c r="E20" s="141" t="s">
        <v>246</v>
      </c>
      <c r="F20" s="143">
        <v>44774</v>
      </c>
      <c r="G20" s="143">
        <v>46569</v>
      </c>
      <c r="H20" s="144" t="s">
        <v>230</v>
      </c>
      <c r="I20" s="148">
        <v>500000</v>
      </c>
      <c r="J20" s="160" t="s">
        <v>609</v>
      </c>
      <c r="K20" s="144" t="s">
        <v>248</v>
      </c>
      <c r="L20" s="144"/>
      <c r="M20" s="141" t="s">
        <v>249</v>
      </c>
      <c r="N20" s="382" t="s">
        <v>989</v>
      </c>
      <c r="O20" s="45"/>
      <c r="P20" s="45"/>
      <c r="Q20" s="45"/>
      <c r="R20" s="45" t="s">
        <v>136</v>
      </c>
      <c r="S20" s="45"/>
      <c r="T20" s="47"/>
      <c r="U20" s="182" t="s">
        <v>610</v>
      </c>
      <c r="V20" s="182" t="s">
        <v>611</v>
      </c>
      <c r="W20" s="182" t="s">
        <v>612</v>
      </c>
      <c r="X20" s="182" t="s">
        <v>230</v>
      </c>
      <c r="Y20" s="182" t="s">
        <v>613</v>
      </c>
      <c r="Z20" s="48"/>
      <c r="AA20" s="48"/>
      <c r="AB20" s="48"/>
      <c r="AC20" s="48"/>
      <c r="AD20" s="48"/>
      <c r="AE20" s="48"/>
      <c r="AF20" s="48"/>
      <c r="AG20" s="48"/>
      <c r="AH20" s="48"/>
      <c r="AI20" s="48"/>
      <c r="AJ20" s="48"/>
      <c r="AK20" s="45"/>
      <c r="AL20" s="134"/>
      <c r="AM20" s="74"/>
    </row>
    <row r="21" spans="1:39" ht="270">
      <c r="A21" s="292"/>
      <c r="B21" s="33" t="s">
        <v>254</v>
      </c>
      <c r="C21" s="152" t="s">
        <v>255</v>
      </c>
      <c r="D21" s="150" t="s">
        <v>256</v>
      </c>
      <c r="E21" s="156" t="s">
        <v>257</v>
      </c>
      <c r="F21" s="143">
        <v>44774</v>
      </c>
      <c r="G21" s="143">
        <v>45992</v>
      </c>
      <c r="H21" s="151" t="s">
        <v>258</v>
      </c>
      <c r="I21" s="148">
        <v>30000</v>
      </c>
      <c r="J21" s="144" t="s">
        <v>259</v>
      </c>
      <c r="K21" s="144" t="s">
        <v>260</v>
      </c>
      <c r="L21" s="144"/>
      <c r="M21" s="141" t="s">
        <v>261</v>
      </c>
      <c r="N21" s="382" t="s">
        <v>986</v>
      </c>
      <c r="O21" s="45"/>
      <c r="P21" s="45"/>
      <c r="Q21" s="45" t="s">
        <v>136</v>
      </c>
      <c r="R21" s="45"/>
      <c r="S21" s="45"/>
      <c r="T21" s="47"/>
      <c r="U21" s="182" t="s">
        <v>614</v>
      </c>
      <c r="V21" s="48"/>
      <c r="W21" s="48" t="s">
        <v>615</v>
      </c>
      <c r="X21" s="182" t="s">
        <v>230</v>
      </c>
      <c r="Y21" s="48"/>
      <c r="Z21" s="182" t="s">
        <v>616</v>
      </c>
      <c r="AA21" s="48"/>
      <c r="AB21" s="48"/>
      <c r="AC21" s="48"/>
      <c r="AD21" s="48"/>
      <c r="AE21" s="48"/>
      <c r="AF21" s="48"/>
      <c r="AG21" s="48"/>
      <c r="AH21" s="48"/>
      <c r="AI21" s="48"/>
      <c r="AJ21" s="48"/>
      <c r="AK21" s="45"/>
      <c r="AL21" s="134"/>
      <c r="AM21" s="74"/>
    </row>
    <row r="22" spans="1:39" ht="345">
      <c r="A22" s="292"/>
      <c r="B22" s="33" t="s">
        <v>266</v>
      </c>
      <c r="C22" s="140" t="s">
        <v>267</v>
      </c>
      <c r="D22" s="161" t="s">
        <v>268</v>
      </c>
      <c r="E22" s="141" t="s">
        <v>269</v>
      </c>
      <c r="F22" s="143">
        <v>44774</v>
      </c>
      <c r="G22" s="143">
        <v>46569</v>
      </c>
      <c r="H22" s="141" t="s">
        <v>173</v>
      </c>
      <c r="I22" s="148">
        <v>100000</v>
      </c>
      <c r="J22" s="144" t="s">
        <v>617</v>
      </c>
      <c r="K22" s="144" t="s">
        <v>271</v>
      </c>
      <c r="L22" s="141" t="s">
        <v>272</v>
      </c>
      <c r="M22" s="146" t="s">
        <v>273</v>
      </c>
      <c r="N22" s="382" t="s">
        <v>83</v>
      </c>
      <c r="O22" s="45"/>
      <c r="P22" s="45" t="s">
        <v>136</v>
      </c>
      <c r="Q22" s="45"/>
      <c r="R22" s="45"/>
      <c r="S22" s="45"/>
      <c r="T22" s="47"/>
      <c r="U22" s="183" t="s">
        <v>618</v>
      </c>
      <c r="V22" s="45"/>
      <c r="W22" s="183" t="s">
        <v>619</v>
      </c>
      <c r="X22" s="183" t="s">
        <v>620</v>
      </c>
      <c r="Y22" s="183" t="s">
        <v>621</v>
      </c>
      <c r="Z22" s="183" t="s">
        <v>622</v>
      </c>
      <c r="AA22" s="183" t="s">
        <v>623</v>
      </c>
      <c r="AB22" s="183" t="s">
        <v>624</v>
      </c>
      <c r="AC22" s="45"/>
      <c r="AD22" s="45"/>
      <c r="AE22" s="183" t="s">
        <v>625</v>
      </c>
      <c r="AF22" s="45"/>
      <c r="AG22" s="183" t="s">
        <v>626</v>
      </c>
      <c r="AH22" s="45"/>
      <c r="AI22" s="45" t="s">
        <v>134</v>
      </c>
      <c r="AJ22" s="183" t="s">
        <v>627</v>
      </c>
      <c r="AK22" s="45"/>
      <c r="AL22" s="134"/>
      <c r="AM22" s="74"/>
    </row>
    <row r="23" spans="1:39" ht="180">
      <c r="A23" s="292"/>
      <c r="B23" s="33" t="s">
        <v>276</v>
      </c>
      <c r="C23" s="162" t="s">
        <v>287</v>
      </c>
      <c r="D23" s="141" t="s">
        <v>278</v>
      </c>
      <c r="E23" s="146" t="s">
        <v>288</v>
      </c>
      <c r="F23" s="143">
        <v>44774</v>
      </c>
      <c r="G23" s="163">
        <v>45839</v>
      </c>
      <c r="H23" s="141" t="s">
        <v>146</v>
      </c>
      <c r="I23" s="158">
        <v>50000</v>
      </c>
      <c r="J23" s="141" t="s">
        <v>628</v>
      </c>
      <c r="K23" s="141" t="s">
        <v>281</v>
      </c>
      <c r="L23" s="144"/>
      <c r="M23" s="141" t="s">
        <v>282</v>
      </c>
      <c r="N23" s="382" t="s">
        <v>988</v>
      </c>
      <c r="O23" s="45"/>
      <c r="P23" s="45"/>
      <c r="Q23" s="45" t="s">
        <v>136</v>
      </c>
      <c r="R23" s="45"/>
      <c r="S23" s="45"/>
      <c r="T23" s="47"/>
      <c r="U23" s="183" t="s">
        <v>629</v>
      </c>
      <c r="V23" s="45"/>
      <c r="W23" s="183" t="s">
        <v>630</v>
      </c>
      <c r="X23" s="45" t="s">
        <v>146</v>
      </c>
      <c r="Y23" s="183" t="s">
        <v>631</v>
      </c>
      <c r="Z23" s="45"/>
      <c r="AA23" s="45"/>
      <c r="AB23" s="45"/>
      <c r="AC23" s="45"/>
      <c r="AD23" s="199">
        <v>46174</v>
      </c>
      <c r="AE23" s="45"/>
      <c r="AF23" s="45"/>
      <c r="AG23" s="45"/>
      <c r="AH23" s="45"/>
      <c r="AI23" s="45"/>
      <c r="AJ23" s="45"/>
      <c r="AK23" s="45"/>
      <c r="AL23" s="134"/>
      <c r="AM23" s="74"/>
    </row>
    <row r="24" spans="1:39" ht="180">
      <c r="A24" s="292"/>
      <c r="B24" s="33" t="s">
        <v>290</v>
      </c>
      <c r="C24" s="162" t="s">
        <v>291</v>
      </c>
      <c r="D24" s="141" t="s">
        <v>292</v>
      </c>
      <c r="E24" s="143" t="s">
        <v>293</v>
      </c>
      <c r="F24" s="143">
        <v>44774</v>
      </c>
      <c r="G24" s="143">
        <v>46569</v>
      </c>
      <c r="H24" s="141" t="s">
        <v>258</v>
      </c>
      <c r="I24" s="148">
        <v>0</v>
      </c>
      <c r="J24" s="146" t="s">
        <v>632</v>
      </c>
      <c r="K24" s="141" t="s">
        <v>295</v>
      </c>
      <c r="L24" s="141" t="s">
        <v>296</v>
      </c>
      <c r="M24" s="141" t="s">
        <v>297</v>
      </c>
      <c r="N24" s="382" t="s">
        <v>83</v>
      </c>
      <c r="O24" s="45"/>
      <c r="P24" s="45"/>
      <c r="Q24" s="45"/>
      <c r="R24" s="45" t="s">
        <v>136</v>
      </c>
      <c r="S24" s="45"/>
      <c r="T24" s="47"/>
      <c r="U24" s="183" t="s">
        <v>633</v>
      </c>
      <c r="V24" s="45"/>
      <c r="W24" s="45"/>
      <c r="X24" s="45" t="s">
        <v>634</v>
      </c>
      <c r="Y24" s="183"/>
      <c r="Z24" s="45"/>
      <c r="AA24" s="45"/>
      <c r="AB24" s="45"/>
      <c r="AC24" s="45"/>
      <c r="AD24" s="45"/>
      <c r="AE24" s="45"/>
      <c r="AF24" s="45"/>
      <c r="AG24" s="45"/>
      <c r="AH24" s="45"/>
      <c r="AI24" s="45"/>
      <c r="AJ24" s="45"/>
      <c r="AK24" s="45"/>
      <c r="AL24" s="134"/>
      <c r="AM24" s="74"/>
    </row>
    <row r="25" spans="1:39" ht="225">
      <c r="A25" s="292"/>
      <c r="B25" s="33" t="s">
        <v>299</v>
      </c>
      <c r="C25" s="162" t="s">
        <v>300</v>
      </c>
      <c r="D25" s="141" t="s">
        <v>301</v>
      </c>
      <c r="E25" s="143" t="s">
        <v>302</v>
      </c>
      <c r="F25" s="143">
        <v>44774</v>
      </c>
      <c r="G25" s="143">
        <v>46569</v>
      </c>
      <c r="H25" s="151" t="s">
        <v>146</v>
      </c>
      <c r="I25" s="148">
        <v>5000</v>
      </c>
      <c r="J25" s="164" t="s">
        <v>304</v>
      </c>
      <c r="K25" s="146" t="s">
        <v>305</v>
      </c>
      <c r="L25" s="141" t="s">
        <v>306</v>
      </c>
      <c r="M25" s="141" t="s">
        <v>307</v>
      </c>
      <c r="N25" s="382" t="s">
        <v>83</v>
      </c>
      <c r="O25" s="45"/>
      <c r="P25" s="45" t="s">
        <v>136</v>
      </c>
      <c r="Q25" s="45"/>
      <c r="R25" s="45"/>
      <c r="S25" s="45"/>
      <c r="T25" s="47"/>
      <c r="U25" s="183" t="s">
        <v>635</v>
      </c>
      <c r="V25" s="45"/>
      <c r="W25" s="183" t="s">
        <v>636</v>
      </c>
      <c r="X25" s="45" t="s">
        <v>146</v>
      </c>
      <c r="Y25" s="183" t="s">
        <v>637</v>
      </c>
      <c r="Z25" s="45"/>
      <c r="AA25" s="45"/>
      <c r="AB25" s="45"/>
      <c r="AC25" s="45"/>
      <c r="AD25" s="45"/>
      <c r="AE25" s="45"/>
      <c r="AF25" s="45"/>
      <c r="AG25" s="45"/>
      <c r="AH25" s="45"/>
      <c r="AI25" s="45"/>
      <c r="AJ25" s="45"/>
      <c r="AK25" s="45"/>
      <c r="AL25" s="134"/>
      <c r="AM25" s="74"/>
    </row>
    <row r="26" spans="1:39" ht="15.75">
      <c r="A26" s="292"/>
      <c r="B26" s="204" t="s">
        <v>313</v>
      </c>
      <c r="C26" s="162" t="s">
        <v>638</v>
      </c>
      <c r="D26" s="45"/>
      <c r="E26" s="45"/>
      <c r="F26" s="45"/>
      <c r="G26" s="45"/>
      <c r="H26" s="45"/>
      <c r="I26" s="45"/>
      <c r="J26" s="45"/>
      <c r="K26" s="45"/>
      <c r="L26" s="45"/>
      <c r="M26" s="45"/>
      <c r="N26" s="382"/>
      <c r="O26" s="45"/>
      <c r="P26" s="45"/>
      <c r="Q26" s="45"/>
      <c r="R26" s="45"/>
      <c r="S26" s="45"/>
      <c r="T26" s="47"/>
      <c r="U26" s="45"/>
      <c r="V26" s="45"/>
      <c r="W26" s="45"/>
      <c r="X26" s="45"/>
      <c r="Y26" s="45"/>
      <c r="Z26" s="45"/>
      <c r="AA26" s="45"/>
      <c r="AB26" s="45"/>
      <c r="AC26" s="45"/>
      <c r="AD26" s="45"/>
      <c r="AE26" s="45"/>
      <c r="AF26" s="45"/>
      <c r="AG26" s="45"/>
      <c r="AH26" s="45"/>
      <c r="AI26" s="45"/>
      <c r="AJ26" s="45"/>
      <c r="AK26" s="45"/>
      <c r="AL26" s="134"/>
      <c r="AM26" s="74"/>
    </row>
    <row r="27" spans="1:39" ht="225">
      <c r="A27" s="292"/>
      <c r="B27" s="33" t="s">
        <v>322</v>
      </c>
      <c r="C27" s="162" t="s">
        <v>323</v>
      </c>
      <c r="D27" s="141" t="s">
        <v>324</v>
      </c>
      <c r="E27" s="143" t="s">
        <v>316</v>
      </c>
      <c r="F27" s="143">
        <v>44774</v>
      </c>
      <c r="G27" s="143">
        <v>46569</v>
      </c>
      <c r="H27" s="151" t="s">
        <v>146</v>
      </c>
      <c r="I27" s="148">
        <v>5000</v>
      </c>
      <c r="J27" s="141" t="s">
        <v>639</v>
      </c>
      <c r="K27" s="141" t="s">
        <v>327</v>
      </c>
      <c r="L27" s="144"/>
      <c r="M27" s="141" t="s">
        <v>328</v>
      </c>
      <c r="N27" s="383" t="s">
        <v>83</v>
      </c>
      <c r="O27" s="45"/>
      <c r="P27" s="45" t="s">
        <v>136</v>
      </c>
      <c r="Q27" s="45"/>
      <c r="R27" s="45"/>
      <c r="S27" s="45"/>
      <c r="T27" s="47"/>
      <c r="U27" s="183" t="s">
        <v>640</v>
      </c>
      <c r="V27" s="45"/>
      <c r="W27" s="183" t="s">
        <v>641</v>
      </c>
      <c r="X27" s="45" t="s">
        <v>146</v>
      </c>
      <c r="Y27" s="192" t="s">
        <v>642</v>
      </c>
      <c r="Z27" s="45"/>
      <c r="AA27" s="45"/>
      <c r="AB27" s="45"/>
      <c r="AC27" s="45"/>
      <c r="AD27" s="45"/>
      <c r="AE27" s="45"/>
      <c r="AF27" s="45"/>
      <c r="AG27" s="45"/>
      <c r="AH27" s="45"/>
      <c r="AI27" s="45"/>
      <c r="AJ27" s="45"/>
      <c r="AK27" s="45"/>
      <c r="AL27" s="134"/>
      <c r="AM27" s="74"/>
    </row>
    <row r="28" spans="1:39" ht="195">
      <c r="A28" s="294"/>
      <c r="B28" s="33" t="s">
        <v>333</v>
      </c>
      <c r="C28" s="162" t="s">
        <v>334</v>
      </c>
      <c r="D28" s="141" t="s">
        <v>343</v>
      </c>
      <c r="E28" s="143" t="s">
        <v>336</v>
      </c>
      <c r="F28" s="143">
        <v>45139</v>
      </c>
      <c r="G28" s="143">
        <v>46569</v>
      </c>
      <c r="H28" s="151" t="s">
        <v>643</v>
      </c>
      <c r="I28" s="148">
        <v>50000</v>
      </c>
      <c r="J28" s="142" t="s">
        <v>338</v>
      </c>
      <c r="K28" s="141" t="s">
        <v>327</v>
      </c>
      <c r="L28" s="144"/>
      <c r="M28" s="141" t="s">
        <v>339</v>
      </c>
      <c r="N28" s="146" t="s">
        <v>103</v>
      </c>
      <c r="O28" s="45"/>
      <c r="P28" s="45"/>
      <c r="Q28" s="45"/>
      <c r="R28" s="45" t="s">
        <v>136</v>
      </c>
      <c r="S28" s="45"/>
      <c r="T28" s="47"/>
      <c r="U28" s="183" t="s">
        <v>644</v>
      </c>
      <c r="V28" s="45"/>
      <c r="W28" s="183" t="s">
        <v>645</v>
      </c>
      <c r="X28" s="45" t="s">
        <v>646</v>
      </c>
      <c r="Y28" s="183" t="s">
        <v>647</v>
      </c>
      <c r="Z28" s="45"/>
      <c r="AA28" s="45"/>
      <c r="AB28" s="45"/>
      <c r="AC28" s="45"/>
      <c r="AD28" s="45"/>
      <c r="AE28" s="213"/>
      <c r="AF28" s="45"/>
      <c r="AG28" s="45"/>
      <c r="AH28" s="45"/>
      <c r="AI28" s="45"/>
      <c r="AJ28" s="45"/>
      <c r="AK28" s="45"/>
      <c r="AL28" s="134"/>
      <c r="AM28" s="74"/>
    </row>
    <row r="29" spans="1:39" ht="360">
      <c r="A29" s="293" t="s">
        <v>345</v>
      </c>
      <c r="B29" s="33" t="s">
        <v>346</v>
      </c>
      <c r="C29" s="140" t="s">
        <v>347</v>
      </c>
      <c r="D29" s="141" t="s">
        <v>348</v>
      </c>
      <c r="E29" s="141" t="s">
        <v>349</v>
      </c>
      <c r="F29" s="143">
        <v>45139</v>
      </c>
      <c r="G29" s="143">
        <v>46569</v>
      </c>
      <c r="H29" s="141" t="s">
        <v>146</v>
      </c>
      <c r="I29" s="145">
        <v>0</v>
      </c>
      <c r="J29" s="147" t="s">
        <v>648</v>
      </c>
      <c r="K29" s="144" t="s">
        <v>327</v>
      </c>
      <c r="L29" s="141" t="s">
        <v>162</v>
      </c>
      <c r="M29" s="141" t="s">
        <v>649</v>
      </c>
      <c r="N29" s="387" t="s">
        <v>89</v>
      </c>
      <c r="O29" s="45"/>
      <c r="P29" s="45"/>
      <c r="Q29" s="45"/>
      <c r="R29" s="45" t="s">
        <v>136</v>
      </c>
      <c r="S29" s="45"/>
      <c r="T29" s="47"/>
      <c r="U29" s="182" t="s">
        <v>650</v>
      </c>
      <c r="V29" s="48"/>
      <c r="W29" s="182" t="s">
        <v>651</v>
      </c>
      <c r="X29" s="45" t="s">
        <v>146</v>
      </c>
      <c r="Y29" s="48"/>
      <c r="Z29" s="48"/>
      <c r="AA29" s="48"/>
      <c r="AB29" s="48"/>
      <c r="AC29" s="48"/>
      <c r="AD29" s="48"/>
      <c r="AE29" s="48"/>
      <c r="AF29" s="48"/>
      <c r="AG29" s="48"/>
      <c r="AH29" s="48"/>
      <c r="AI29" s="48"/>
      <c r="AJ29" s="48"/>
      <c r="AK29" s="45"/>
      <c r="AL29" s="134"/>
      <c r="AM29" s="74"/>
    </row>
    <row r="30" spans="1:39" ht="150">
      <c r="A30" s="292"/>
      <c r="B30" s="33" t="s">
        <v>356</v>
      </c>
      <c r="C30" s="165" t="s">
        <v>364</v>
      </c>
      <c r="D30" s="141" t="s">
        <v>365</v>
      </c>
      <c r="E30" s="141" t="s">
        <v>366</v>
      </c>
      <c r="F30" s="143">
        <v>44774</v>
      </c>
      <c r="G30" s="143">
        <v>46569</v>
      </c>
      <c r="H30" s="141" t="s">
        <v>146</v>
      </c>
      <c r="I30" s="145">
        <v>5000</v>
      </c>
      <c r="J30" s="141" t="s">
        <v>652</v>
      </c>
      <c r="K30" s="141" t="s">
        <v>134</v>
      </c>
      <c r="L30" s="141"/>
      <c r="M30" s="141"/>
      <c r="N30" s="382" t="s">
        <v>988</v>
      </c>
      <c r="O30" s="45"/>
      <c r="P30" s="45"/>
      <c r="Q30" s="45"/>
      <c r="R30" s="45" t="s">
        <v>136</v>
      </c>
      <c r="S30" s="45"/>
      <c r="T30" s="47"/>
      <c r="U30" s="182" t="s">
        <v>653</v>
      </c>
      <c r="V30" s="48"/>
      <c r="W30" s="182" t="s">
        <v>654</v>
      </c>
      <c r="X30" s="45" t="s">
        <v>146</v>
      </c>
      <c r="Y30" s="182" t="s">
        <v>655</v>
      </c>
      <c r="Z30" s="48"/>
      <c r="AA30" s="48"/>
      <c r="AB30" s="48"/>
      <c r="AC30" s="48"/>
      <c r="AD30" s="48"/>
      <c r="AE30" s="48"/>
      <c r="AF30" s="48"/>
      <c r="AG30" s="48"/>
      <c r="AH30" s="48"/>
      <c r="AI30" s="48"/>
      <c r="AJ30" s="48"/>
      <c r="AK30" s="45"/>
      <c r="AL30" s="134"/>
      <c r="AM30" s="74"/>
    </row>
    <row r="31" spans="1:39" ht="409.5">
      <c r="A31" s="292"/>
      <c r="B31" s="33" t="s">
        <v>368</v>
      </c>
      <c r="C31" s="140" t="s">
        <v>378</v>
      </c>
      <c r="D31" s="141" t="s">
        <v>379</v>
      </c>
      <c r="E31" s="141" t="s">
        <v>371</v>
      </c>
      <c r="F31" s="143">
        <v>45139</v>
      </c>
      <c r="G31" s="143">
        <v>46569</v>
      </c>
      <c r="H31" s="141" t="s">
        <v>372</v>
      </c>
      <c r="I31" s="145">
        <v>0</v>
      </c>
      <c r="J31" s="144" t="s">
        <v>656</v>
      </c>
      <c r="K31" s="144" t="s">
        <v>327</v>
      </c>
      <c r="L31" s="144"/>
      <c r="M31" s="141" t="s">
        <v>374</v>
      </c>
      <c r="N31" s="385" t="s">
        <v>988</v>
      </c>
      <c r="O31" s="45"/>
      <c r="P31" s="45"/>
      <c r="Q31" s="45"/>
      <c r="R31" s="45" t="s">
        <v>136</v>
      </c>
      <c r="S31" s="45"/>
      <c r="T31" s="47"/>
      <c r="U31" s="182" t="s">
        <v>657</v>
      </c>
      <c r="V31" s="182"/>
      <c r="W31" s="182" t="s">
        <v>658</v>
      </c>
      <c r="X31" s="182" t="s">
        <v>659</v>
      </c>
      <c r="Y31" s="182" t="s">
        <v>660</v>
      </c>
      <c r="Z31" s="182" t="s">
        <v>661</v>
      </c>
      <c r="AA31" s="182" t="s">
        <v>662</v>
      </c>
      <c r="AB31" s="48"/>
      <c r="AC31" s="48"/>
      <c r="AD31" s="48"/>
      <c r="AE31" s="48"/>
      <c r="AF31" s="48"/>
      <c r="AG31" s="182"/>
      <c r="AH31" s="48"/>
      <c r="AI31" s="48"/>
      <c r="AJ31" s="48"/>
      <c r="AK31" s="45"/>
      <c r="AL31" s="134"/>
      <c r="AM31" s="74"/>
    </row>
    <row r="32" spans="1:39" ht="135">
      <c r="A32" s="292"/>
      <c r="B32" s="33" t="s">
        <v>381</v>
      </c>
      <c r="C32" s="152" t="s">
        <v>382</v>
      </c>
      <c r="D32" s="141" t="s">
        <v>383</v>
      </c>
      <c r="E32" s="146" t="s">
        <v>384</v>
      </c>
      <c r="F32" s="143">
        <v>45139</v>
      </c>
      <c r="G32" s="143">
        <v>46569</v>
      </c>
      <c r="H32" s="151" t="s">
        <v>663</v>
      </c>
      <c r="I32" s="145">
        <v>10000</v>
      </c>
      <c r="J32" s="146" t="s">
        <v>386</v>
      </c>
      <c r="K32" s="144" t="s">
        <v>327</v>
      </c>
      <c r="L32" s="144"/>
      <c r="M32" s="141" t="s">
        <v>387</v>
      </c>
      <c r="N32" s="383" t="s">
        <v>990</v>
      </c>
      <c r="O32" s="45"/>
      <c r="P32" s="45" t="s">
        <v>136</v>
      </c>
      <c r="Q32" s="45"/>
      <c r="R32" s="45"/>
      <c r="S32" s="45"/>
      <c r="T32" s="47"/>
      <c r="U32" s="183" t="s">
        <v>664</v>
      </c>
      <c r="V32" s="45"/>
      <c r="W32" s="45" t="s">
        <v>665</v>
      </c>
      <c r="X32" s="45" t="s">
        <v>666</v>
      </c>
      <c r="Y32" s="183" t="s">
        <v>667</v>
      </c>
      <c r="Z32" s="183" t="s">
        <v>668</v>
      </c>
      <c r="AA32" s="183" t="s">
        <v>669</v>
      </c>
      <c r="AB32" s="146" t="s">
        <v>670</v>
      </c>
      <c r="AC32" s="45"/>
      <c r="AD32" s="45"/>
      <c r="AE32" s="45"/>
      <c r="AF32" s="45"/>
      <c r="AG32" s="45"/>
      <c r="AH32" s="45"/>
      <c r="AI32" s="45"/>
      <c r="AJ32" s="45"/>
      <c r="AK32" s="45"/>
      <c r="AL32" s="134"/>
      <c r="AM32" s="74"/>
    </row>
    <row r="33" spans="1:39" ht="240">
      <c r="A33" s="294"/>
      <c r="B33" s="33" t="s">
        <v>393</v>
      </c>
      <c r="C33" s="152" t="s">
        <v>394</v>
      </c>
      <c r="D33" s="141" t="s">
        <v>406</v>
      </c>
      <c r="E33" s="143" t="s">
        <v>396</v>
      </c>
      <c r="F33" s="143">
        <v>44774</v>
      </c>
      <c r="G33" s="143">
        <v>46569</v>
      </c>
      <c r="H33" s="151" t="s">
        <v>404</v>
      </c>
      <c r="I33" s="148">
        <v>10000</v>
      </c>
      <c r="J33" s="146" t="s">
        <v>398</v>
      </c>
      <c r="K33" s="141" t="s">
        <v>399</v>
      </c>
      <c r="L33" s="141" t="s">
        <v>400</v>
      </c>
      <c r="M33" s="141" t="s">
        <v>401</v>
      </c>
      <c r="N33" s="146" t="s">
        <v>103</v>
      </c>
      <c r="O33" s="45"/>
      <c r="P33" s="45"/>
      <c r="Q33" s="45"/>
      <c r="R33" s="45" t="s">
        <v>136</v>
      </c>
      <c r="S33" s="45"/>
      <c r="T33" s="47"/>
      <c r="U33" s="183" t="s">
        <v>671</v>
      </c>
      <c r="V33" s="183" t="s">
        <v>672</v>
      </c>
      <c r="W33" s="45"/>
      <c r="X33" s="183" t="s">
        <v>673</v>
      </c>
      <c r="Y33" s="45"/>
      <c r="Z33" s="45"/>
      <c r="AA33" s="45"/>
      <c r="AB33" s="45"/>
      <c r="AC33" s="45"/>
      <c r="AD33" s="45"/>
      <c r="AE33" s="45"/>
      <c r="AF33" s="45"/>
      <c r="AG33" s="45"/>
      <c r="AH33" s="45"/>
      <c r="AI33" s="45"/>
      <c r="AJ33" s="45"/>
      <c r="AK33" s="45"/>
      <c r="AL33" s="134"/>
      <c r="AM33" s="74"/>
    </row>
    <row r="34" spans="1:39" ht="225">
      <c r="A34" s="293" t="s">
        <v>407</v>
      </c>
      <c r="B34" s="33" t="s">
        <v>408</v>
      </c>
      <c r="C34" s="140" t="s">
        <v>409</v>
      </c>
      <c r="D34" s="141" t="s">
        <v>418</v>
      </c>
      <c r="E34" s="141" t="s">
        <v>411</v>
      </c>
      <c r="F34" s="143">
        <v>44774</v>
      </c>
      <c r="G34" s="143">
        <v>45292</v>
      </c>
      <c r="H34" s="144" t="s">
        <v>412</v>
      </c>
      <c r="I34" s="166">
        <v>0</v>
      </c>
      <c r="J34" s="144" t="s">
        <v>674</v>
      </c>
      <c r="K34" s="144" t="s">
        <v>134</v>
      </c>
      <c r="L34" s="141" t="s">
        <v>306</v>
      </c>
      <c r="M34" s="141" t="s">
        <v>414</v>
      </c>
      <c r="N34" s="386" t="s">
        <v>985</v>
      </c>
      <c r="O34" s="45"/>
      <c r="P34" s="45" t="s">
        <v>136</v>
      </c>
      <c r="Q34" s="45"/>
      <c r="R34" s="45"/>
      <c r="S34" s="45"/>
      <c r="T34" s="47"/>
      <c r="U34" s="182" t="s">
        <v>675</v>
      </c>
      <c r="V34" s="48"/>
      <c r="W34" s="182" t="s">
        <v>676</v>
      </c>
      <c r="X34" s="48" t="s">
        <v>417</v>
      </c>
      <c r="Y34" s="182" t="s">
        <v>677</v>
      </c>
      <c r="Z34" s="48"/>
      <c r="AA34" s="48"/>
      <c r="AB34" s="48"/>
      <c r="AC34" s="48"/>
      <c r="AD34" s="198">
        <v>46569</v>
      </c>
      <c r="AE34" s="48"/>
      <c r="AF34" s="48"/>
      <c r="AG34" s="48"/>
      <c r="AH34" s="48"/>
      <c r="AI34" s="48"/>
      <c r="AJ34" s="182" t="s">
        <v>678</v>
      </c>
      <c r="AK34" s="45"/>
      <c r="AL34" s="134"/>
      <c r="AM34" s="74"/>
    </row>
    <row r="35" spans="1:39" ht="256.5">
      <c r="A35" s="292"/>
      <c r="B35" s="33" t="s">
        <v>419</v>
      </c>
      <c r="C35" s="140" t="s">
        <v>420</v>
      </c>
      <c r="D35" s="141" t="s">
        <v>426</v>
      </c>
      <c r="E35" s="141" t="s">
        <v>422</v>
      </c>
      <c r="F35" s="143">
        <v>44774</v>
      </c>
      <c r="G35" s="143">
        <v>46569</v>
      </c>
      <c r="H35" s="141" t="s">
        <v>146</v>
      </c>
      <c r="I35" s="166">
        <v>0</v>
      </c>
      <c r="J35" s="147" t="s">
        <v>679</v>
      </c>
      <c r="K35" s="144" t="s">
        <v>327</v>
      </c>
      <c r="L35" s="141" t="s">
        <v>272</v>
      </c>
      <c r="M35" s="141" t="s">
        <v>424</v>
      </c>
      <c r="N35" s="382" t="s">
        <v>89</v>
      </c>
      <c r="O35" s="45"/>
      <c r="P35" s="45"/>
      <c r="Q35" s="45"/>
      <c r="R35" s="45" t="s">
        <v>136</v>
      </c>
      <c r="S35" s="45"/>
      <c r="T35" s="47"/>
      <c r="U35" s="182" t="s">
        <v>680</v>
      </c>
      <c r="V35" s="48"/>
      <c r="W35" s="48"/>
      <c r="X35" s="45" t="s">
        <v>146</v>
      </c>
      <c r="Y35" s="182" t="s">
        <v>681</v>
      </c>
      <c r="Z35" s="48"/>
      <c r="AA35" s="48"/>
      <c r="AB35" s="48"/>
      <c r="AC35" s="48"/>
      <c r="AD35" s="48"/>
      <c r="AE35" s="48"/>
      <c r="AF35" s="48"/>
      <c r="AG35" s="48"/>
      <c r="AH35" s="48"/>
      <c r="AI35" s="48"/>
      <c r="AJ35" s="48"/>
      <c r="AK35" s="45"/>
      <c r="AL35" s="134"/>
      <c r="AM35" s="74"/>
    </row>
    <row r="36" spans="1:39" ht="409.5">
      <c r="A36" s="292"/>
      <c r="B36" s="33" t="s">
        <v>428</v>
      </c>
      <c r="C36" s="140" t="s">
        <v>436</v>
      </c>
      <c r="D36" s="141" t="s">
        <v>437</v>
      </c>
      <c r="E36" s="141" t="s">
        <v>431</v>
      </c>
      <c r="F36" s="143">
        <v>44774</v>
      </c>
      <c r="G36" s="143">
        <v>46569</v>
      </c>
      <c r="H36" s="144" t="s">
        <v>412</v>
      </c>
      <c r="I36" s="145">
        <v>0</v>
      </c>
      <c r="J36" s="144" t="s">
        <v>682</v>
      </c>
      <c r="K36" s="144" t="s">
        <v>433</v>
      </c>
      <c r="L36" s="144"/>
      <c r="M36" s="141" t="s">
        <v>434</v>
      </c>
      <c r="N36" s="382" t="s">
        <v>89</v>
      </c>
      <c r="O36" s="45"/>
      <c r="P36" s="45"/>
      <c r="Q36" s="45"/>
      <c r="R36" s="45" t="s">
        <v>136</v>
      </c>
      <c r="S36" s="45"/>
      <c r="T36" s="47"/>
      <c r="U36" s="182"/>
      <c r="V36" s="182" t="s">
        <v>683</v>
      </c>
      <c r="W36" s="48"/>
      <c r="X36" s="48" t="s">
        <v>684</v>
      </c>
      <c r="Y36" s="43" t="s">
        <v>685</v>
      </c>
      <c r="Z36" s="48"/>
      <c r="AA36" s="48"/>
      <c r="AB36" s="48"/>
      <c r="AC36" s="48"/>
      <c r="AD36" s="48"/>
      <c r="AE36" s="48"/>
      <c r="AF36" s="48"/>
      <c r="AG36" s="48"/>
      <c r="AH36" s="48"/>
      <c r="AI36" s="48"/>
      <c r="AJ36" s="48"/>
      <c r="AK36" s="45"/>
      <c r="AL36" s="134"/>
      <c r="AM36" s="74"/>
    </row>
    <row r="37" spans="1:39" ht="409.5">
      <c r="A37" s="292"/>
      <c r="B37" s="33" t="s">
        <v>439</v>
      </c>
      <c r="C37" s="162" t="s">
        <v>440</v>
      </c>
      <c r="D37" s="147" t="s">
        <v>441</v>
      </c>
      <c r="E37" s="147" t="s">
        <v>442</v>
      </c>
      <c r="F37" s="143">
        <v>44774</v>
      </c>
      <c r="G37" s="143">
        <v>46569</v>
      </c>
      <c r="H37" s="151" t="s">
        <v>686</v>
      </c>
      <c r="I37" s="145">
        <v>0</v>
      </c>
      <c r="J37" s="147" t="s">
        <v>687</v>
      </c>
      <c r="K37" s="146" t="s">
        <v>134</v>
      </c>
      <c r="L37" s="144"/>
      <c r="M37" s="141" t="s">
        <v>445</v>
      </c>
      <c r="N37" s="383" t="s">
        <v>87</v>
      </c>
      <c r="O37" s="45"/>
      <c r="P37" s="45"/>
      <c r="Q37" s="45"/>
      <c r="R37" s="45" t="s">
        <v>136</v>
      </c>
      <c r="S37" s="45"/>
      <c r="T37" s="47"/>
      <c r="U37" s="182" t="s">
        <v>688</v>
      </c>
      <c r="V37" s="48" t="s">
        <v>689</v>
      </c>
      <c r="W37" s="182" t="s">
        <v>690</v>
      </c>
      <c r="X37" s="182" t="s">
        <v>691</v>
      </c>
      <c r="Y37" s="182" t="s">
        <v>692</v>
      </c>
      <c r="Z37" s="48"/>
      <c r="AA37" s="48"/>
      <c r="AB37" s="48"/>
      <c r="AC37" s="48"/>
      <c r="AD37" s="48"/>
      <c r="AE37" s="48"/>
      <c r="AF37" s="48"/>
      <c r="AG37" s="48"/>
      <c r="AH37" s="48"/>
      <c r="AI37" s="48"/>
      <c r="AJ37" s="48"/>
      <c r="AK37" s="45"/>
      <c r="AL37" s="134"/>
      <c r="AM37" s="74"/>
    </row>
    <row r="38" spans="1:39" ht="15.75">
      <c r="A38" s="294"/>
      <c r="B38" s="204" t="s">
        <v>449</v>
      </c>
      <c r="C38" s="162" t="s">
        <v>693</v>
      </c>
      <c r="D38" s="48"/>
      <c r="E38" s="48"/>
      <c r="F38" s="48"/>
      <c r="G38" s="48"/>
      <c r="H38" s="48"/>
      <c r="I38" s="48"/>
      <c r="J38" s="48"/>
      <c r="K38" s="48"/>
      <c r="L38" s="48"/>
      <c r="M38" s="48"/>
      <c r="N38" s="48"/>
      <c r="O38" s="45"/>
      <c r="P38" s="45"/>
      <c r="Q38" s="45"/>
      <c r="R38" s="45"/>
      <c r="S38" s="45"/>
      <c r="T38" s="47"/>
      <c r="U38" s="48"/>
      <c r="V38" s="48"/>
      <c r="W38" s="48"/>
      <c r="X38" s="48"/>
      <c r="Y38" s="48"/>
      <c r="Z38" s="48"/>
      <c r="AA38" s="48"/>
      <c r="AB38" s="48"/>
      <c r="AC38" s="48"/>
      <c r="AD38" s="48"/>
      <c r="AE38" s="48"/>
      <c r="AF38" s="48"/>
      <c r="AG38" s="48"/>
      <c r="AH38" s="48"/>
      <c r="AI38" s="48"/>
      <c r="AJ38" s="48"/>
      <c r="AK38" s="45"/>
      <c r="AL38" s="134"/>
      <c r="AM38" s="74"/>
    </row>
    <row r="39" spans="1:39" ht="180">
      <c r="A39" s="293" t="s">
        <v>461</v>
      </c>
      <c r="B39" s="33" t="s">
        <v>462</v>
      </c>
      <c r="C39" s="140" t="s">
        <v>463</v>
      </c>
      <c r="D39" s="141" t="s">
        <v>694</v>
      </c>
      <c r="E39" s="141" t="s">
        <v>465</v>
      </c>
      <c r="F39" s="143">
        <v>44774</v>
      </c>
      <c r="G39" s="143">
        <v>46569</v>
      </c>
      <c r="H39" s="144" t="s">
        <v>466</v>
      </c>
      <c r="I39" s="148">
        <v>5000</v>
      </c>
      <c r="J39" s="144" t="s">
        <v>695</v>
      </c>
      <c r="K39" s="144" t="s">
        <v>468</v>
      </c>
      <c r="L39" s="144"/>
      <c r="M39" s="141" t="s">
        <v>469</v>
      </c>
      <c r="N39" s="382" t="s">
        <v>93</v>
      </c>
      <c r="O39" s="45"/>
      <c r="P39" s="45"/>
      <c r="Q39" s="45" t="s">
        <v>136</v>
      </c>
      <c r="R39" s="45"/>
      <c r="S39" s="45"/>
      <c r="T39" s="47"/>
      <c r="U39" s="182" t="s">
        <v>696</v>
      </c>
      <c r="V39" s="48"/>
      <c r="W39" s="48" t="s">
        <v>697</v>
      </c>
      <c r="X39" s="48" t="s">
        <v>698</v>
      </c>
      <c r="Y39" s="212" t="s">
        <v>699</v>
      </c>
      <c r="Z39" s="201" t="s">
        <v>700</v>
      </c>
      <c r="AA39" s="48"/>
      <c r="AB39" s="48"/>
      <c r="AC39" s="48"/>
      <c r="AD39" s="48"/>
      <c r="AE39" s="48"/>
      <c r="AF39" s="48"/>
      <c r="AG39" s="48"/>
      <c r="AH39" s="48"/>
      <c r="AI39" s="48"/>
      <c r="AJ39" s="48"/>
      <c r="AK39" s="45"/>
      <c r="AL39" s="134"/>
      <c r="AM39" s="74"/>
    </row>
    <row r="40" spans="1:39" ht="15.75">
      <c r="A40" s="292"/>
      <c r="B40" s="204" t="s">
        <v>476</v>
      </c>
      <c r="C40" s="140" t="s">
        <v>605</v>
      </c>
      <c r="D40" s="141"/>
      <c r="E40" s="141"/>
      <c r="F40" s="143"/>
      <c r="G40" s="143"/>
      <c r="H40" s="141"/>
      <c r="I40" s="148"/>
      <c r="J40" s="141"/>
      <c r="K40" s="141"/>
      <c r="L40" s="141"/>
      <c r="M40" s="141"/>
      <c r="N40" s="382"/>
      <c r="O40" s="45"/>
      <c r="P40" s="45"/>
      <c r="Q40" s="45"/>
      <c r="R40" s="45"/>
      <c r="S40" s="45"/>
      <c r="T40" s="47"/>
      <c r="U40" s="48"/>
      <c r="V40" s="48"/>
      <c r="W40" s="48"/>
      <c r="X40" s="48"/>
      <c r="Y40" s="48"/>
      <c r="Z40" s="48"/>
      <c r="AA40" s="48"/>
      <c r="AB40" s="48"/>
      <c r="AC40" s="48"/>
      <c r="AD40" s="48"/>
      <c r="AE40" s="48"/>
      <c r="AF40" s="48"/>
      <c r="AG40" s="48"/>
      <c r="AH40" s="48"/>
      <c r="AI40" s="48"/>
      <c r="AJ40" s="48"/>
      <c r="AK40" s="45"/>
      <c r="AL40" s="134"/>
      <c r="AM40" s="74"/>
    </row>
    <row r="41" spans="1:39" ht="225">
      <c r="A41" s="292"/>
      <c r="B41" s="33" t="s">
        <v>487</v>
      </c>
      <c r="C41" s="140" t="s">
        <v>488</v>
      </c>
      <c r="D41" s="141" t="s">
        <v>489</v>
      </c>
      <c r="E41" s="141" t="s">
        <v>490</v>
      </c>
      <c r="F41" s="143">
        <v>44774</v>
      </c>
      <c r="G41" s="143">
        <v>45839</v>
      </c>
      <c r="H41" s="141" t="s">
        <v>491</v>
      </c>
      <c r="I41" s="148">
        <v>10000</v>
      </c>
      <c r="J41" s="144" t="s">
        <v>492</v>
      </c>
      <c r="K41" s="141" t="s">
        <v>134</v>
      </c>
      <c r="L41" s="144"/>
      <c r="M41" s="141" t="s">
        <v>493</v>
      </c>
      <c r="N41" s="382" t="s">
        <v>93</v>
      </c>
      <c r="O41" s="45"/>
      <c r="P41" s="45" t="s">
        <v>136</v>
      </c>
      <c r="Q41" s="45"/>
      <c r="R41" s="45"/>
      <c r="S41" s="45"/>
      <c r="T41" s="47"/>
      <c r="U41" s="182" t="s">
        <v>701</v>
      </c>
      <c r="V41" s="48"/>
      <c r="W41" s="48" t="s">
        <v>697</v>
      </c>
      <c r="X41" s="45" t="s">
        <v>146</v>
      </c>
      <c r="Y41" s="182" t="s">
        <v>702</v>
      </c>
      <c r="Z41" s="48"/>
      <c r="AA41" s="48"/>
      <c r="AB41" s="48"/>
      <c r="AC41" s="48"/>
      <c r="AD41" s="198">
        <v>46569</v>
      </c>
      <c r="AE41" s="48"/>
      <c r="AF41" s="48"/>
      <c r="AG41" s="48"/>
      <c r="AH41" s="48"/>
      <c r="AI41" s="48"/>
      <c r="AJ41" s="48"/>
      <c r="AK41" s="45"/>
      <c r="AL41" s="134"/>
      <c r="AM41" s="74"/>
    </row>
    <row r="42" spans="1:39" ht="15.75">
      <c r="A42" s="292"/>
      <c r="B42" s="204" t="s">
        <v>496</v>
      </c>
      <c r="C42" s="140" t="s">
        <v>703</v>
      </c>
      <c r="D42" s="141"/>
      <c r="E42" s="141"/>
      <c r="F42" s="143"/>
      <c r="G42" s="143"/>
      <c r="H42" s="151"/>
      <c r="I42" s="148"/>
      <c r="J42" s="144"/>
      <c r="K42" s="144"/>
      <c r="L42" s="144"/>
      <c r="M42" s="205"/>
      <c r="N42" s="382"/>
      <c r="O42" s="45"/>
      <c r="P42" s="45"/>
      <c r="Q42" s="45"/>
      <c r="R42" s="45"/>
      <c r="S42" s="45"/>
      <c r="T42" s="47"/>
      <c r="U42" s="48"/>
      <c r="V42" s="48"/>
      <c r="W42" s="48"/>
      <c r="X42" s="48"/>
      <c r="Y42" s="48"/>
      <c r="Z42" s="48"/>
      <c r="AA42" s="48"/>
      <c r="AB42" s="48"/>
      <c r="AC42" s="48"/>
      <c r="AD42" s="48"/>
      <c r="AE42" s="48"/>
      <c r="AF42" s="48"/>
      <c r="AG42" s="48"/>
      <c r="AH42" s="48"/>
      <c r="AI42" s="48"/>
      <c r="AJ42" s="48"/>
      <c r="AK42" s="45"/>
      <c r="AL42" s="134"/>
      <c r="AM42" s="74"/>
    </row>
    <row r="43" spans="1:39" ht="185.25">
      <c r="A43" s="292"/>
      <c r="B43" s="33" t="s">
        <v>504</v>
      </c>
      <c r="C43" s="206" t="s">
        <v>505</v>
      </c>
      <c r="D43" s="141" t="s">
        <v>512</v>
      </c>
      <c r="E43" s="141" t="s">
        <v>507</v>
      </c>
      <c r="F43" s="143">
        <v>44774</v>
      </c>
      <c r="G43" s="143">
        <v>46569</v>
      </c>
      <c r="H43" s="141" t="s">
        <v>146</v>
      </c>
      <c r="I43" s="148">
        <v>0</v>
      </c>
      <c r="J43" s="147" t="s">
        <v>704</v>
      </c>
      <c r="K43" s="144" t="s">
        <v>134</v>
      </c>
      <c r="L43" s="144"/>
      <c r="M43" s="141" t="s">
        <v>509</v>
      </c>
      <c r="N43" s="382" t="s">
        <v>991</v>
      </c>
      <c r="O43" s="45"/>
      <c r="P43" s="45"/>
      <c r="Q43" s="45"/>
      <c r="R43" s="45" t="s">
        <v>136</v>
      </c>
      <c r="S43" s="45"/>
      <c r="T43" s="47"/>
      <c r="U43" s="182" t="s">
        <v>705</v>
      </c>
      <c r="V43" s="48"/>
      <c r="W43" s="48"/>
      <c r="X43" s="45" t="s">
        <v>146</v>
      </c>
      <c r="Y43" s="182" t="s">
        <v>706</v>
      </c>
      <c r="Z43" s="48"/>
      <c r="AA43" s="48"/>
      <c r="AB43" s="48"/>
      <c r="AC43" s="48"/>
      <c r="AD43" s="48"/>
      <c r="AE43" s="48"/>
      <c r="AF43" s="48"/>
      <c r="AG43" s="48"/>
      <c r="AH43" s="48"/>
      <c r="AI43" s="48"/>
      <c r="AJ43" s="48"/>
      <c r="AK43" s="45"/>
      <c r="AL43" s="134"/>
      <c r="AM43" s="74"/>
    </row>
    <row r="44" spans="1:39" ht="165">
      <c r="A44" s="292"/>
      <c r="B44" s="33" t="s">
        <v>514</v>
      </c>
      <c r="C44" s="140" t="s">
        <v>515</v>
      </c>
      <c r="D44" s="141" t="s">
        <v>516</v>
      </c>
      <c r="E44" s="141" t="s">
        <v>517</v>
      </c>
      <c r="F44" s="143">
        <v>44774</v>
      </c>
      <c r="G44" s="143">
        <v>46569</v>
      </c>
      <c r="H44" s="141" t="s">
        <v>146</v>
      </c>
      <c r="I44" s="148">
        <v>50000</v>
      </c>
      <c r="J44" s="144" t="s">
        <v>518</v>
      </c>
      <c r="K44" s="144" t="s">
        <v>519</v>
      </c>
      <c r="L44" s="144"/>
      <c r="M44" s="141"/>
      <c r="N44" s="383" t="s">
        <v>93</v>
      </c>
      <c r="O44" s="45"/>
      <c r="P44" s="45"/>
      <c r="Q44" s="45"/>
      <c r="R44" s="45" t="s">
        <v>136</v>
      </c>
      <c r="S44" s="45"/>
      <c r="T44" s="47"/>
      <c r="U44" s="182" t="s">
        <v>707</v>
      </c>
      <c r="V44" s="182" t="s">
        <v>708</v>
      </c>
      <c r="W44" s="48"/>
      <c r="X44" s="45" t="s">
        <v>146</v>
      </c>
      <c r="Y44" s="48"/>
      <c r="Z44" s="48"/>
      <c r="AA44" s="48"/>
      <c r="AB44" s="48"/>
      <c r="AC44" s="48"/>
      <c r="AD44" s="48"/>
      <c r="AE44" s="48"/>
      <c r="AF44" s="48"/>
      <c r="AG44" s="48"/>
      <c r="AH44" s="48"/>
      <c r="AI44" s="48"/>
      <c r="AJ44" s="48"/>
      <c r="AK44" s="45"/>
      <c r="AL44" s="134"/>
      <c r="AM44" s="74"/>
    </row>
    <row r="45" spans="1:39" ht="165">
      <c r="A45" s="294"/>
      <c r="B45" s="33" t="s">
        <v>523</v>
      </c>
      <c r="C45" s="140" t="s">
        <v>524</v>
      </c>
      <c r="D45" s="141" t="s">
        <v>533</v>
      </c>
      <c r="E45" s="141" t="s">
        <v>534</v>
      </c>
      <c r="F45" s="143">
        <v>44774</v>
      </c>
      <c r="G45" s="143">
        <v>46569</v>
      </c>
      <c r="H45" s="144" t="s">
        <v>466</v>
      </c>
      <c r="I45" s="148">
        <v>200000</v>
      </c>
      <c r="J45" s="141" t="s">
        <v>709</v>
      </c>
      <c r="K45" s="144" t="s">
        <v>528</v>
      </c>
      <c r="L45" s="144"/>
      <c r="M45" s="141" t="s">
        <v>529</v>
      </c>
      <c r="N45" s="389" t="s">
        <v>987</v>
      </c>
      <c r="O45" s="45"/>
      <c r="P45" s="45"/>
      <c r="Q45" s="45" t="s">
        <v>136</v>
      </c>
      <c r="R45" s="45"/>
      <c r="S45" s="45"/>
      <c r="T45" s="47"/>
      <c r="U45" s="182" t="s">
        <v>710</v>
      </c>
      <c r="V45" s="182" t="s">
        <v>711</v>
      </c>
      <c r="W45" s="48" t="s">
        <v>697</v>
      </c>
      <c r="X45" s="48" t="s">
        <v>404</v>
      </c>
      <c r="Y45" s="48"/>
      <c r="Z45" s="48"/>
      <c r="AA45" s="48"/>
      <c r="AB45" s="48"/>
      <c r="AC45" s="48"/>
      <c r="AD45" s="48"/>
      <c r="AE45" s="48"/>
      <c r="AF45" s="48"/>
      <c r="AG45" s="48"/>
      <c r="AH45" s="48"/>
      <c r="AI45" s="48"/>
      <c r="AJ45" s="48"/>
      <c r="AK45" s="45"/>
      <c r="AL45" s="134"/>
      <c r="AM45" s="74"/>
    </row>
    <row r="46" spans="1:39">
      <c r="AM46" s="74"/>
    </row>
    <row r="47" spans="1:39">
      <c r="B47" s="49"/>
      <c r="AL47" s="137"/>
      <c r="AM47" s="74"/>
    </row>
    <row r="48" spans="1:39" ht="15.75" thickBot="1">
      <c r="AL48" s="137"/>
      <c r="AM48" s="74"/>
    </row>
    <row r="49" spans="1:39" ht="26.25" customHeight="1" thickBot="1">
      <c r="A49" s="335" t="s">
        <v>535</v>
      </c>
      <c r="B49" s="336"/>
      <c r="C49" s="336"/>
      <c r="D49" s="336"/>
      <c r="E49" s="336"/>
      <c r="F49" s="336"/>
      <c r="G49" s="336"/>
      <c r="H49" s="336"/>
      <c r="I49" s="336"/>
      <c r="J49" s="336"/>
      <c r="K49" s="336"/>
      <c r="L49" s="336"/>
      <c r="M49" s="336"/>
      <c r="N49" s="337"/>
      <c r="AM49" s="74"/>
    </row>
    <row r="50" spans="1:39" ht="26.25" customHeight="1" thickBot="1">
      <c r="A50" s="35"/>
      <c r="B50" s="36"/>
      <c r="C50" s="36"/>
      <c r="D50" s="37"/>
      <c r="E50" s="37"/>
      <c r="F50" s="37"/>
      <c r="G50" s="37"/>
      <c r="H50" s="37"/>
      <c r="I50" s="37"/>
      <c r="J50" s="37"/>
      <c r="K50" s="37"/>
      <c r="L50" s="37"/>
      <c r="M50" s="37"/>
      <c r="N50" s="37"/>
      <c r="O50" s="37"/>
      <c r="AM50" s="74"/>
    </row>
    <row r="51" spans="1:39" ht="43.5" customHeight="1" thickBot="1">
      <c r="A51" s="40" t="s">
        <v>536</v>
      </c>
      <c r="B51" s="41"/>
      <c r="C51" s="42">
        <v>1</v>
      </c>
      <c r="AM51" s="74"/>
    </row>
    <row r="52" spans="1:39">
      <c r="AM52" s="74"/>
    </row>
    <row r="53" spans="1:39" ht="15.75" customHeight="1">
      <c r="A53" s="283" t="s">
        <v>537</v>
      </c>
      <c r="B53" s="285" t="s">
        <v>119</v>
      </c>
      <c r="C53" s="285" t="s">
        <v>2</v>
      </c>
      <c r="D53" s="285" t="s">
        <v>4</v>
      </c>
      <c r="E53" s="287" t="s">
        <v>6</v>
      </c>
      <c r="F53" s="281" t="s">
        <v>8</v>
      </c>
      <c r="G53" s="282"/>
      <c r="H53" s="285" t="s">
        <v>10</v>
      </c>
      <c r="I53" s="285" t="s">
        <v>14</v>
      </c>
      <c r="J53" s="295" t="s">
        <v>12</v>
      </c>
      <c r="K53" s="289" t="s">
        <v>120</v>
      </c>
      <c r="L53" s="290"/>
      <c r="M53" s="295" t="s">
        <v>20</v>
      </c>
      <c r="N53" s="295" t="s">
        <v>22</v>
      </c>
      <c r="O53" s="34"/>
      <c r="AM53" s="74"/>
    </row>
    <row r="54" spans="1:39" ht="15.75">
      <c r="A54" s="284"/>
      <c r="B54" s="286"/>
      <c r="C54" s="286"/>
      <c r="D54" s="286"/>
      <c r="E54" s="288"/>
      <c r="F54" s="38" t="s">
        <v>122</v>
      </c>
      <c r="G54" s="38" t="s">
        <v>123</v>
      </c>
      <c r="H54" s="286"/>
      <c r="I54" s="286"/>
      <c r="J54" s="296"/>
      <c r="K54" s="59" t="s">
        <v>124</v>
      </c>
      <c r="L54" s="59" t="s">
        <v>538</v>
      </c>
      <c r="M54" s="296"/>
      <c r="N54" s="296"/>
      <c r="O54" s="2"/>
      <c r="AM54" s="74"/>
    </row>
    <row r="55" spans="1:39" ht="105">
      <c r="A55" s="167" t="s">
        <v>126</v>
      </c>
      <c r="B55" s="207" t="s">
        <v>743</v>
      </c>
      <c r="C55" s="182" t="s">
        <v>712</v>
      </c>
      <c r="D55" s="182" t="s">
        <v>713</v>
      </c>
      <c r="E55" s="208" t="s">
        <v>714</v>
      </c>
      <c r="F55" s="198">
        <v>45597</v>
      </c>
      <c r="G55" s="198">
        <v>46569</v>
      </c>
      <c r="H55" s="48" t="s">
        <v>146</v>
      </c>
      <c r="I55" s="159">
        <v>0</v>
      </c>
      <c r="J55" s="192" t="s">
        <v>715</v>
      </c>
      <c r="K55" s="209" t="s">
        <v>716</v>
      </c>
      <c r="L55" s="45" t="s">
        <v>134</v>
      </c>
      <c r="M55" s="183" t="s">
        <v>717</v>
      </c>
      <c r="N55" s="382" t="s">
        <v>988</v>
      </c>
      <c r="O55" s="2"/>
      <c r="AM55" s="74"/>
    </row>
    <row r="56" spans="1:39">
      <c r="A56" s="33"/>
      <c r="B56" s="33"/>
      <c r="C56" s="48"/>
      <c r="D56" s="48"/>
      <c r="E56" s="48"/>
      <c r="F56" s="48"/>
      <c r="G56" s="48"/>
      <c r="H56" s="48"/>
      <c r="I56" s="48"/>
      <c r="J56" s="48"/>
      <c r="K56" s="48"/>
      <c r="L56" s="48"/>
      <c r="M56" s="48"/>
      <c r="N56" s="45"/>
      <c r="O56" s="2"/>
      <c r="AM56" s="74"/>
    </row>
    <row r="57" spans="1:39">
      <c r="A57" s="33"/>
      <c r="B57" s="33"/>
      <c r="C57" s="48"/>
      <c r="D57" s="48"/>
      <c r="E57" s="48"/>
      <c r="F57" s="48"/>
      <c r="G57" s="48"/>
      <c r="H57" s="48"/>
      <c r="I57" s="48"/>
      <c r="J57" s="48"/>
      <c r="K57" s="48"/>
      <c r="L57" s="48"/>
      <c r="M57" s="48"/>
      <c r="N57" s="45"/>
      <c r="O57" s="2"/>
      <c r="AM57" s="74"/>
    </row>
    <row r="58" spans="1:39">
      <c r="A58" s="33"/>
      <c r="B58" s="33"/>
      <c r="C58" s="48"/>
      <c r="D58" s="48"/>
      <c r="E58" s="48"/>
      <c r="F58" s="48"/>
      <c r="G58" s="48"/>
      <c r="H58" s="48"/>
      <c r="I58" s="48"/>
      <c r="J58" s="48"/>
      <c r="K58" s="48"/>
      <c r="L58" s="48"/>
      <c r="M58" s="48"/>
      <c r="N58" s="45"/>
      <c r="O58" s="2"/>
      <c r="AM58" s="74"/>
    </row>
    <row r="59" spans="1:39">
      <c r="A59" s="33"/>
      <c r="B59" s="33"/>
      <c r="C59" s="48"/>
      <c r="D59" s="48"/>
      <c r="E59" s="48"/>
      <c r="F59" s="48"/>
      <c r="G59" s="48"/>
      <c r="H59" s="48"/>
      <c r="I59" s="48"/>
      <c r="J59" s="48"/>
      <c r="K59" s="48"/>
      <c r="L59" s="48"/>
      <c r="M59" s="48"/>
      <c r="N59" s="45"/>
      <c r="O59" s="2"/>
      <c r="AM59" s="74"/>
    </row>
    <row r="60" spans="1:39">
      <c r="A60" s="33"/>
      <c r="B60" s="33"/>
      <c r="C60" s="48"/>
      <c r="D60" s="48"/>
      <c r="E60" s="48"/>
      <c r="F60" s="48"/>
      <c r="G60" s="48"/>
      <c r="H60" s="48"/>
      <c r="I60" s="48"/>
      <c r="J60" s="48"/>
      <c r="K60" s="48"/>
      <c r="L60" s="48"/>
      <c r="M60" s="48"/>
      <c r="N60" s="45"/>
      <c r="O60" s="2"/>
      <c r="AM60" s="74"/>
    </row>
    <row r="61" spans="1:39">
      <c r="A61" s="33"/>
      <c r="B61" s="33"/>
      <c r="C61" s="48"/>
      <c r="D61" s="48"/>
      <c r="E61" s="48"/>
      <c r="F61" s="48"/>
      <c r="G61" s="48"/>
      <c r="H61" s="48"/>
      <c r="I61" s="48"/>
      <c r="J61" s="48"/>
      <c r="K61" s="48"/>
      <c r="L61" s="48"/>
      <c r="M61" s="48"/>
      <c r="N61" s="45"/>
      <c r="O61" s="2"/>
      <c r="AM61" s="74"/>
    </row>
    <row r="62" spans="1:39">
      <c r="A62" s="33"/>
      <c r="B62" s="33"/>
      <c r="C62" s="48"/>
      <c r="D62" s="48"/>
      <c r="E62" s="48"/>
      <c r="F62" s="48"/>
      <c r="G62" s="48"/>
      <c r="H62" s="48"/>
      <c r="I62" s="48"/>
      <c r="J62" s="48"/>
      <c r="K62" s="48"/>
      <c r="L62" s="48"/>
      <c r="M62" s="48"/>
      <c r="N62" s="45"/>
      <c r="O62" s="2"/>
      <c r="AM62" s="74"/>
    </row>
    <row r="63" spans="1:39">
      <c r="A63" s="33"/>
      <c r="B63" s="33"/>
      <c r="C63" s="48"/>
      <c r="D63" s="48"/>
      <c r="E63" s="48"/>
      <c r="F63" s="48"/>
      <c r="G63" s="48"/>
      <c r="H63" s="48"/>
      <c r="I63" s="48"/>
      <c r="J63" s="48"/>
      <c r="K63" s="48"/>
      <c r="L63" s="48"/>
      <c r="M63" s="48"/>
      <c r="N63" s="45"/>
      <c r="O63" s="2"/>
      <c r="AM63" s="74"/>
    </row>
    <row r="64" spans="1:39">
      <c r="AM64" s="74"/>
    </row>
    <row r="65" spans="1:39" ht="15.75" customHeight="1">
      <c r="A65" s="283" t="s">
        <v>537</v>
      </c>
      <c r="B65" s="285" t="s">
        <v>119</v>
      </c>
      <c r="C65" s="285" t="s">
        <v>2</v>
      </c>
      <c r="D65" s="285" t="s">
        <v>4</v>
      </c>
      <c r="E65" s="287" t="s">
        <v>6</v>
      </c>
      <c r="F65" s="281" t="s">
        <v>8</v>
      </c>
      <c r="G65" s="282"/>
      <c r="H65" s="285" t="s">
        <v>10</v>
      </c>
      <c r="I65" s="285" t="s">
        <v>14</v>
      </c>
      <c r="J65" s="285" t="s">
        <v>12</v>
      </c>
      <c r="K65" s="289" t="s">
        <v>120</v>
      </c>
      <c r="L65" s="290"/>
      <c r="M65" s="285" t="s">
        <v>20</v>
      </c>
      <c r="N65" s="295" t="s">
        <v>22</v>
      </c>
      <c r="O65" s="34"/>
      <c r="AM65" s="74"/>
    </row>
    <row r="66" spans="1:39" ht="15" customHeight="1">
      <c r="A66" s="284"/>
      <c r="B66" s="286"/>
      <c r="C66" s="286"/>
      <c r="D66" s="286"/>
      <c r="E66" s="288"/>
      <c r="F66" s="38" t="s">
        <v>122</v>
      </c>
      <c r="G66" s="38" t="s">
        <v>123</v>
      </c>
      <c r="H66" s="286"/>
      <c r="I66" s="286"/>
      <c r="J66" s="286"/>
      <c r="K66" s="59" t="s">
        <v>124</v>
      </c>
      <c r="L66" s="59" t="s">
        <v>538</v>
      </c>
      <c r="M66" s="286"/>
      <c r="N66" s="296"/>
      <c r="O66" s="2"/>
      <c r="AM66" s="74"/>
    </row>
    <row r="67" spans="1:39">
      <c r="A67" s="33" t="s">
        <v>539</v>
      </c>
      <c r="B67" s="33"/>
      <c r="C67" s="48" t="s">
        <v>540</v>
      </c>
      <c r="D67" s="48"/>
      <c r="E67" s="48"/>
      <c r="F67" s="48"/>
      <c r="G67" s="48"/>
      <c r="H67" s="48"/>
      <c r="I67" s="48"/>
      <c r="J67" s="45"/>
      <c r="K67" s="45"/>
      <c r="L67" s="45"/>
      <c r="M67" s="45"/>
      <c r="N67" s="45"/>
      <c r="O67" s="2"/>
      <c r="AM67" s="74"/>
    </row>
    <row r="68" spans="1:39">
      <c r="A68" s="33"/>
      <c r="B68" s="33"/>
      <c r="C68" s="48"/>
      <c r="D68" s="48"/>
      <c r="E68" s="48"/>
      <c r="F68" s="48"/>
      <c r="G68" s="48"/>
      <c r="H68" s="48"/>
      <c r="I68" s="48"/>
      <c r="J68" s="48"/>
      <c r="K68" s="48"/>
      <c r="L68" s="48"/>
      <c r="M68" s="48"/>
      <c r="N68" s="45"/>
      <c r="O68" s="2"/>
      <c r="AM68" s="74"/>
    </row>
    <row r="69" spans="1:39">
      <c r="A69" s="33"/>
      <c r="B69" s="33"/>
      <c r="C69" s="48"/>
      <c r="D69" s="48"/>
      <c r="E69" s="48"/>
      <c r="F69" s="48"/>
      <c r="G69" s="48"/>
      <c r="H69" s="48"/>
      <c r="I69" s="48"/>
      <c r="J69" s="48"/>
      <c r="K69" s="48"/>
      <c r="L69" s="48"/>
      <c r="M69" s="48"/>
      <c r="N69" s="45"/>
      <c r="O69" s="2"/>
      <c r="AM69" s="74"/>
    </row>
    <row r="70" spans="1:39">
      <c r="A70" s="33"/>
      <c r="B70" s="33"/>
      <c r="C70" s="48"/>
      <c r="D70" s="48"/>
      <c r="E70" s="48"/>
      <c r="F70" s="48"/>
      <c r="G70" s="48"/>
      <c r="H70" s="48"/>
      <c r="I70" s="48"/>
      <c r="J70" s="48"/>
      <c r="K70" s="48"/>
      <c r="L70" s="48"/>
      <c r="M70" s="48"/>
      <c r="N70" s="45"/>
      <c r="O70" s="2"/>
      <c r="AM70" s="74"/>
    </row>
    <row r="71" spans="1:39">
      <c r="A71" s="33"/>
      <c r="B71" s="33"/>
      <c r="C71" s="48"/>
      <c r="D71" s="48"/>
      <c r="E71" s="48"/>
      <c r="F71" s="48"/>
      <c r="G71" s="48"/>
      <c r="H71" s="48"/>
      <c r="I71" s="48"/>
      <c r="J71" s="48"/>
      <c r="K71" s="48"/>
      <c r="L71" s="48"/>
      <c r="M71" s="48"/>
      <c r="N71" s="45"/>
      <c r="O71" s="2"/>
      <c r="AM71" s="74"/>
    </row>
    <row r="72" spans="1:39">
      <c r="A72" s="33"/>
      <c r="B72" s="33"/>
      <c r="C72" s="48"/>
      <c r="D72" s="48"/>
      <c r="E72" s="48"/>
      <c r="F72" s="48"/>
      <c r="G72" s="48"/>
      <c r="H72" s="48"/>
      <c r="I72" s="48"/>
      <c r="J72" s="48"/>
      <c r="K72" s="48"/>
      <c r="L72" s="48"/>
      <c r="M72" s="48"/>
      <c r="N72" s="45"/>
      <c r="O72" s="2"/>
      <c r="AM72" s="74"/>
    </row>
    <row r="73" spans="1:39">
      <c r="A73" s="33"/>
      <c r="B73" s="33"/>
      <c r="C73" s="48"/>
      <c r="D73" s="48"/>
      <c r="E73" s="48"/>
      <c r="F73" s="48"/>
      <c r="G73" s="48"/>
      <c r="H73" s="48"/>
      <c r="I73" s="48"/>
      <c r="J73" s="48"/>
      <c r="K73" s="48"/>
      <c r="L73" s="48"/>
      <c r="M73" s="48"/>
      <c r="N73" s="45"/>
      <c r="O73" s="2"/>
      <c r="AM73" s="74"/>
    </row>
    <row r="74" spans="1:39">
      <c r="A74" s="33"/>
      <c r="B74" s="33"/>
      <c r="C74" s="48"/>
      <c r="D74" s="48"/>
      <c r="E74" s="48"/>
      <c r="F74" s="48"/>
      <c r="G74" s="48"/>
      <c r="H74" s="48"/>
      <c r="I74" s="48"/>
      <c r="J74" s="48"/>
      <c r="K74" s="48"/>
      <c r="L74" s="48"/>
      <c r="M74" s="48"/>
      <c r="N74" s="45"/>
      <c r="O74" s="2"/>
      <c r="AM74" s="74"/>
    </row>
    <row r="75" spans="1:39">
      <c r="A75" s="33"/>
      <c r="B75" s="33"/>
      <c r="C75" s="48"/>
      <c r="D75" s="48"/>
      <c r="E75" s="48"/>
      <c r="F75" s="48"/>
      <c r="G75" s="48"/>
      <c r="H75" s="48"/>
      <c r="I75" s="48"/>
      <c r="J75" s="48"/>
      <c r="K75" s="48"/>
      <c r="L75" s="48"/>
      <c r="M75" s="48"/>
      <c r="N75" s="45"/>
      <c r="O75" s="2"/>
      <c r="AM75" s="74"/>
    </row>
    <row r="76" spans="1:39">
      <c r="AM76" s="74"/>
    </row>
    <row r="77" spans="1:39" ht="15.75" customHeight="1">
      <c r="A77" s="283" t="s">
        <v>537</v>
      </c>
      <c r="B77" s="285" t="s">
        <v>119</v>
      </c>
      <c r="C77" s="285" t="s">
        <v>2</v>
      </c>
      <c r="D77" s="285" t="s">
        <v>4</v>
      </c>
      <c r="E77" s="287" t="s">
        <v>6</v>
      </c>
      <c r="F77" s="281" t="s">
        <v>8</v>
      </c>
      <c r="G77" s="282"/>
      <c r="H77" s="285" t="s">
        <v>10</v>
      </c>
      <c r="I77" s="285" t="s">
        <v>14</v>
      </c>
      <c r="J77" s="285" t="s">
        <v>12</v>
      </c>
      <c r="K77" s="289" t="s">
        <v>120</v>
      </c>
      <c r="L77" s="290"/>
      <c r="M77" s="285" t="s">
        <v>20</v>
      </c>
      <c r="N77" s="295" t="s">
        <v>22</v>
      </c>
      <c r="O77" s="34"/>
      <c r="AM77" s="74"/>
    </row>
    <row r="78" spans="1:39" ht="15" customHeight="1">
      <c r="A78" s="284"/>
      <c r="B78" s="286"/>
      <c r="C78" s="286"/>
      <c r="D78" s="286"/>
      <c r="E78" s="288"/>
      <c r="F78" s="38" t="s">
        <v>122</v>
      </c>
      <c r="G78" s="38" t="s">
        <v>123</v>
      </c>
      <c r="H78" s="286"/>
      <c r="I78" s="286"/>
      <c r="J78" s="286"/>
      <c r="K78" s="59" t="s">
        <v>124</v>
      </c>
      <c r="L78" s="59" t="s">
        <v>538</v>
      </c>
      <c r="M78" s="286"/>
      <c r="N78" s="296"/>
      <c r="O78" s="2"/>
      <c r="AM78" s="74"/>
    </row>
    <row r="79" spans="1:39" ht="15" customHeight="1">
      <c r="A79" s="33"/>
      <c r="B79" s="33"/>
      <c r="C79" s="48" t="s">
        <v>540</v>
      </c>
      <c r="D79" s="48"/>
      <c r="E79" s="48"/>
      <c r="F79" s="48"/>
      <c r="G79" s="48"/>
      <c r="H79" s="48"/>
      <c r="I79" s="48"/>
      <c r="J79" s="45"/>
      <c r="K79" s="45"/>
      <c r="L79" s="45"/>
      <c r="M79" s="45"/>
      <c r="N79" s="45"/>
      <c r="O79" s="2"/>
      <c r="AM79" s="74"/>
    </row>
    <row r="80" spans="1:39">
      <c r="A80" s="33"/>
      <c r="B80" s="33"/>
      <c r="C80" s="48"/>
      <c r="D80" s="48"/>
      <c r="E80" s="48"/>
      <c r="F80" s="48"/>
      <c r="G80" s="48"/>
      <c r="H80" s="48"/>
      <c r="I80" s="48"/>
      <c r="J80" s="48"/>
      <c r="K80" s="48"/>
      <c r="L80" s="48"/>
      <c r="M80" s="48"/>
      <c r="N80" s="45"/>
      <c r="O80" s="2"/>
      <c r="AM80" s="74"/>
    </row>
    <row r="81" spans="1:39">
      <c r="A81" s="33"/>
      <c r="B81" s="33"/>
      <c r="C81" s="48"/>
      <c r="D81" s="48"/>
      <c r="E81" s="48"/>
      <c r="F81" s="48"/>
      <c r="G81" s="48"/>
      <c r="H81" s="48"/>
      <c r="I81" s="48"/>
      <c r="J81" s="48"/>
      <c r="K81" s="48"/>
      <c r="L81" s="48"/>
      <c r="M81" s="48"/>
      <c r="N81" s="45"/>
      <c r="O81" s="2"/>
      <c r="AM81" s="74"/>
    </row>
    <row r="82" spans="1:39">
      <c r="A82" s="33"/>
      <c r="B82" s="33"/>
      <c r="C82" s="48"/>
      <c r="D82" s="48"/>
      <c r="E82" s="48"/>
      <c r="F82" s="48"/>
      <c r="G82" s="48"/>
      <c r="H82" s="48"/>
      <c r="I82" s="48"/>
      <c r="J82" s="48"/>
      <c r="K82" s="48"/>
      <c r="L82" s="48"/>
      <c r="M82" s="48"/>
      <c r="N82" s="45"/>
      <c r="O82" s="2"/>
      <c r="AM82" s="74"/>
    </row>
    <row r="83" spans="1:39">
      <c r="A83" s="33"/>
      <c r="B83" s="33"/>
      <c r="C83" s="48"/>
      <c r="D83" s="48"/>
      <c r="E83" s="48"/>
      <c r="F83" s="48"/>
      <c r="G83" s="48"/>
      <c r="H83" s="48"/>
      <c r="I83" s="48"/>
      <c r="J83" s="48"/>
      <c r="K83" s="48"/>
      <c r="L83" s="48"/>
      <c r="M83" s="48"/>
      <c r="N83" s="45"/>
      <c r="O83" s="2"/>
      <c r="AM83" s="74"/>
    </row>
    <row r="84" spans="1:39">
      <c r="A84" s="33"/>
      <c r="B84" s="33"/>
      <c r="C84" s="48"/>
      <c r="D84" s="48"/>
      <c r="E84" s="48"/>
      <c r="F84" s="48"/>
      <c r="G84" s="48"/>
      <c r="H84" s="48"/>
      <c r="I84" s="48"/>
      <c r="J84" s="48"/>
      <c r="K84" s="48"/>
      <c r="L84" s="48"/>
      <c r="M84" s="48"/>
      <c r="N84" s="45"/>
      <c r="O84" s="2"/>
      <c r="AM84" s="74"/>
    </row>
    <row r="85" spans="1:39">
      <c r="A85" s="33"/>
      <c r="B85" s="33"/>
      <c r="C85" s="48"/>
      <c r="D85" s="48"/>
      <c r="E85" s="48"/>
      <c r="F85" s="48"/>
      <c r="G85" s="48"/>
      <c r="H85" s="48"/>
      <c r="I85" s="48"/>
      <c r="J85" s="48"/>
      <c r="K85" s="48"/>
      <c r="L85" s="48"/>
      <c r="M85" s="48"/>
      <c r="N85" s="45"/>
      <c r="O85" s="2"/>
      <c r="AM85" s="74"/>
    </row>
    <row r="86" spans="1:39">
      <c r="A86" s="33"/>
      <c r="B86" s="33"/>
      <c r="C86" s="48"/>
      <c r="D86" s="48"/>
      <c r="E86" s="48"/>
      <c r="F86" s="48"/>
      <c r="G86" s="48"/>
      <c r="H86" s="48"/>
      <c r="I86" s="48"/>
      <c r="J86" s="48"/>
      <c r="K86" s="48"/>
      <c r="L86" s="48"/>
      <c r="M86" s="48"/>
      <c r="N86" s="45"/>
      <c r="O86" s="2"/>
      <c r="AM86" s="74"/>
    </row>
    <row r="87" spans="1:39">
      <c r="A87" s="33"/>
      <c r="B87" s="33"/>
      <c r="C87" s="48"/>
      <c r="D87" s="48"/>
      <c r="E87" s="48"/>
      <c r="F87" s="48"/>
      <c r="G87" s="48"/>
      <c r="H87" s="48"/>
      <c r="I87" s="48"/>
      <c r="J87" s="48"/>
      <c r="K87" s="48"/>
      <c r="L87" s="48"/>
      <c r="M87" s="48"/>
      <c r="N87" s="45"/>
      <c r="O87" s="2"/>
      <c r="AM87" s="74"/>
    </row>
    <row r="88" spans="1:39">
      <c r="AM88" s="74"/>
    </row>
    <row r="89" spans="1:39" ht="15.75" customHeight="1">
      <c r="A89" s="283" t="s">
        <v>541</v>
      </c>
      <c r="B89" s="285" t="s">
        <v>119</v>
      </c>
      <c r="C89" s="285" t="s">
        <v>2</v>
      </c>
      <c r="D89" s="285" t="s">
        <v>4</v>
      </c>
      <c r="E89" s="287" t="s">
        <v>6</v>
      </c>
      <c r="F89" s="281" t="s">
        <v>8</v>
      </c>
      <c r="G89" s="282"/>
      <c r="H89" s="285" t="s">
        <v>10</v>
      </c>
      <c r="I89" s="285" t="s">
        <v>14</v>
      </c>
      <c r="J89" s="285" t="s">
        <v>12</v>
      </c>
      <c r="K89" s="289" t="s">
        <v>120</v>
      </c>
      <c r="L89" s="290"/>
      <c r="M89" s="285" t="s">
        <v>20</v>
      </c>
      <c r="N89" s="295" t="s">
        <v>22</v>
      </c>
      <c r="O89" s="34"/>
      <c r="AM89" s="74"/>
    </row>
    <row r="90" spans="1:39" ht="15.75">
      <c r="A90" s="284"/>
      <c r="B90" s="286"/>
      <c r="C90" s="286"/>
      <c r="D90" s="286"/>
      <c r="E90" s="288"/>
      <c r="F90" s="38" t="s">
        <v>122</v>
      </c>
      <c r="G90" s="38" t="s">
        <v>123</v>
      </c>
      <c r="H90" s="286"/>
      <c r="I90" s="286"/>
      <c r="J90" s="286"/>
      <c r="K90" s="59" t="s">
        <v>124</v>
      </c>
      <c r="L90" s="59" t="s">
        <v>538</v>
      </c>
      <c r="M90" s="286"/>
      <c r="N90" s="296"/>
      <c r="O90" s="2"/>
      <c r="AM90" s="74"/>
    </row>
    <row r="91" spans="1:39">
      <c r="A91" s="33"/>
      <c r="B91" s="33"/>
      <c r="C91" s="48"/>
      <c r="D91" s="48"/>
      <c r="E91" s="48"/>
      <c r="F91" s="48"/>
      <c r="G91" s="48"/>
      <c r="H91" s="48"/>
      <c r="I91" s="48"/>
      <c r="J91" s="45"/>
      <c r="K91" s="45"/>
      <c r="L91" s="45"/>
      <c r="M91" s="45"/>
      <c r="N91" s="45"/>
      <c r="O91" s="2"/>
      <c r="AM91" s="74"/>
    </row>
    <row r="92" spans="1:39">
      <c r="A92" s="33"/>
      <c r="B92" s="33"/>
      <c r="C92" s="48"/>
      <c r="D92" s="48"/>
      <c r="E92" s="48"/>
      <c r="F92" s="48"/>
      <c r="G92" s="48"/>
      <c r="H92" s="48"/>
      <c r="I92" s="48"/>
      <c r="J92" s="48"/>
      <c r="K92" s="48"/>
      <c r="L92" s="48"/>
      <c r="M92" s="48"/>
      <c r="N92" s="45"/>
      <c r="O92" s="2"/>
      <c r="AM92" s="74"/>
    </row>
    <row r="93" spans="1:39">
      <c r="A93" s="33"/>
      <c r="B93" s="33"/>
      <c r="C93" s="48"/>
      <c r="D93" s="48"/>
      <c r="E93" s="48"/>
      <c r="F93" s="48"/>
      <c r="G93" s="48"/>
      <c r="H93" s="48"/>
      <c r="I93" s="48"/>
      <c r="J93" s="48"/>
      <c r="K93" s="48"/>
      <c r="L93" s="48"/>
      <c r="M93" s="48"/>
      <c r="N93" s="45"/>
      <c r="O93" s="2"/>
      <c r="AM93" s="74"/>
    </row>
    <row r="94" spans="1:39">
      <c r="A94" s="33"/>
      <c r="B94" s="33"/>
      <c r="C94" s="48"/>
      <c r="D94" s="48"/>
      <c r="E94" s="48"/>
      <c r="F94" s="48"/>
      <c r="G94" s="48"/>
      <c r="H94" s="48"/>
      <c r="I94" s="48"/>
      <c r="J94" s="48"/>
      <c r="K94" s="48"/>
      <c r="L94" s="48"/>
      <c r="M94" s="48"/>
      <c r="N94" s="45"/>
      <c r="O94" s="2"/>
      <c r="AM94" s="74"/>
    </row>
    <row r="95" spans="1:39">
      <c r="A95" s="33"/>
      <c r="B95" s="33"/>
      <c r="C95" s="48"/>
      <c r="D95" s="48"/>
      <c r="E95" s="48"/>
      <c r="F95" s="48"/>
      <c r="G95" s="48"/>
      <c r="H95" s="48"/>
      <c r="I95" s="48"/>
      <c r="J95" s="48"/>
      <c r="K95" s="48"/>
      <c r="L95" s="48"/>
      <c r="M95" s="48"/>
      <c r="N95" s="45"/>
      <c r="O95" s="2"/>
      <c r="AM95" s="74"/>
    </row>
    <row r="96" spans="1:39">
      <c r="A96" s="33"/>
      <c r="B96" s="33"/>
      <c r="C96" s="48"/>
      <c r="D96" s="48"/>
      <c r="E96" s="48"/>
      <c r="F96" s="48"/>
      <c r="G96" s="48"/>
      <c r="H96" s="48"/>
      <c r="I96" s="48"/>
      <c r="J96" s="48"/>
      <c r="K96" s="48"/>
      <c r="L96" s="48"/>
      <c r="M96" s="48"/>
      <c r="N96" s="45"/>
      <c r="O96" s="2"/>
      <c r="AM96" s="74"/>
    </row>
    <row r="97" spans="1:39">
      <c r="A97" s="33"/>
      <c r="B97" s="33"/>
      <c r="C97" s="48"/>
      <c r="D97" s="48"/>
      <c r="E97" s="48"/>
      <c r="F97" s="48"/>
      <c r="G97" s="48"/>
      <c r="H97" s="48"/>
      <c r="I97" s="48"/>
      <c r="J97" s="48"/>
      <c r="K97" s="48"/>
      <c r="L97" s="48"/>
      <c r="M97" s="48"/>
      <c r="N97" s="45"/>
      <c r="O97" s="2"/>
      <c r="AM97" s="74"/>
    </row>
    <row r="98" spans="1:39">
      <c r="A98" s="33"/>
      <c r="B98" s="33"/>
      <c r="C98" s="48"/>
      <c r="D98" s="48"/>
      <c r="E98" s="48"/>
      <c r="F98" s="48"/>
      <c r="G98" s="48"/>
      <c r="H98" s="48"/>
      <c r="I98" s="48"/>
      <c r="J98" s="48"/>
      <c r="K98" s="48"/>
      <c r="L98" s="48"/>
      <c r="M98" s="48"/>
      <c r="N98" s="45"/>
      <c r="O98" s="2"/>
      <c r="AM98" s="74"/>
    </row>
    <row r="99" spans="1:39">
      <c r="A99" s="33"/>
      <c r="B99" s="33"/>
      <c r="C99" s="48"/>
      <c r="D99" s="48"/>
      <c r="E99" s="48"/>
      <c r="F99" s="48"/>
      <c r="G99" s="48"/>
      <c r="H99" s="48"/>
      <c r="I99" s="48"/>
      <c r="J99" s="48"/>
      <c r="K99" s="48"/>
      <c r="L99" s="48"/>
      <c r="M99" s="48"/>
      <c r="N99" s="45"/>
      <c r="O99" s="2"/>
      <c r="AM99" s="74"/>
    </row>
    <row r="100" spans="1:39">
      <c r="A100" s="49"/>
      <c r="B100" s="49"/>
      <c r="O100" s="2"/>
      <c r="AM100" s="74"/>
    </row>
    <row r="101" spans="1:39">
      <c r="A101" s="74"/>
      <c r="B101" s="74"/>
      <c r="C101" s="74"/>
      <c r="D101" s="74"/>
      <c r="E101" s="74"/>
      <c r="F101" s="74"/>
      <c r="G101" s="74"/>
      <c r="H101" s="74"/>
      <c r="I101" s="74"/>
      <c r="J101" s="74"/>
      <c r="K101" s="74"/>
      <c r="L101" s="74"/>
      <c r="M101" s="74"/>
      <c r="N101" s="74"/>
      <c r="O101" s="75"/>
      <c r="P101" s="75"/>
      <c r="Q101" s="75"/>
      <c r="R101" s="75"/>
      <c r="S101" s="75"/>
      <c r="T101" s="75"/>
      <c r="U101" s="75"/>
      <c r="V101" s="75"/>
      <c r="W101" s="75"/>
      <c r="X101" s="75"/>
      <c r="Y101" s="75"/>
      <c r="Z101" s="75"/>
      <c r="AA101" s="75"/>
      <c r="AB101" s="75"/>
      <c r="AC101" s="75"/>
      <c r="AD101" s="75"/>
      <c r="AE101" s="75"/>
      <c r="AF101" s="75"/>
      <c r="AG101" s="75"/>
      <c r="AH101" s="75"/>
      <c r="AI101" s="75"/>
      <c r="AJ101" s="75"/>
      <c r="AK101" s="75"/>
      <c r="AL101" s="74"/>
      <c r="AM101" s="74"/>
    </row>
    <row r="102" spans="1:39">
      <c r="A102" s="74"/>
      <c r="B102" s="74"/>
      <c r="C102" s="74"/>
      <c r="D102" s="74"/>
      <c r="E102" s="74"/>
      <c r="F102" s="74"/>
      <c r="G102" s="74"/>
      <c r="H102" s="74"/>
      <c r="I102" s="74"/>
      <c r="J102" s="74"/>
      <c r="K102" s="74"/>
      <c r="L102" s="74"/>
      <c r="M102" s="74"/>
      <c r="N102" s="74"/>
      <c r="O102" s="75"/>
      <c r="P102" s="75"/>
      <c r="Q102" s="75"/>
      <c r="R102" s="75"/>
      <c r="S102" s="75"/>
      <c r="T102" s="75"/>
      <c r="U102" s="75"/>
      <c r="V102" s="75"/>
      <c r="W102" s="75"/>
      <c r="X102" s="75"/>
      <c r="Y102" s="75"/>
      <c r="Z102" s="75"/>
      <c r="AA102" s="75"/>
      <c r="AB102" s="75"/>
      <c r="AC102" s="75"/>
      <c r="AD102" s="75"/>
      <c r="AE102" s="75"/>
      <c r="AF102" s="75"/>
      <c r="AG102" s="75"/>
      <c r="AH102" s="75"/>
      <c r="AI102" s="75"/>
      <c r="AJ102" s="75"/>
      <c r="AK102" s="75"/>
      <c r="AL102" s="74"/>
      <c r="AM102" s="74"/>
    </row>
  </sheetData>
  <mergeCells count="95">
    <mergeCell ref="N77:N78"/>
    <mergeCell ref="N89:N90"/>
    <mergeCell ref="AJ9:AJ10"/>
    <mergeCell ref="AK9:AK10"/>
    <mergeCell ref="A49:N49"/>
    <mergeCell ref="N53:N54"/>
    <mergeCell ref="N65:N66"/>
    <mergeCell ref="AH9:AH10"/>
    <mergeCell ref="AI9:AI10"/>
    <mergeCell ref="Z9:Z10"/>
    <mergeCell ref="O9:O10"/>
    <mergeCell ref="P9:P10"/>
    <mergeCell ref="Q9:Q10"/>
    <mergeCell ref="R9:R10"/>
    <mergeCell ref="S9:S10"/>
    <mergeCell ref="U9:U10"/>
    <mergeCell ref="B6:C6"/>
    <mergeCell ref="A8:M8"/>
    <mergeCell ref="T9:T10"/>
    <mergeCell ref="AG9:AG10"/>
    <mergeCell ref="AA9:AA10"/>
    <mergeCell ref="AB9:AB10"/>
    <mergeCell ref="AC9:AC10"/>
    <mergeCell ref="AD9:AD10"/>
    <mergeCell ref="AE9:AE10"/>
    <mergeCell ref="AF9:AF10"/>
    <mergeCell ref="X9:X10"/>
    <mergeCell ref="Y9:Y10"/>
    <mergeCell ref="V9:V10"/>
    <mergeCell ref="W9:W10"/>
    <mergeCell ref="A1:AJ1"/>
    <mergeCell ref="A2:AK2"/>
    <mergeCell ref="O8:Y8"/>
    <mergeCell ref="Z8:AK8"/>
    <mergeCell ref="N9:N10"/>
    <mergeCell ref="A9:A10"/>
    <mergeCell ref="B9:B10"/>
    <mergeCell ref="C9:C10"/>
    <mergeCell ref="D9:D10"/>
    <mergeCell ref="E9:E10"/>
    <mergeCell ref="F9:G9"/>
    <mergeCell ref="H9:H10"/>
    <mergeCell ref="I9:I10"/>
    <mergeCell ref="J9:J10"/>
    <mergeCell ref="K9:L9"/>
    <mergeCell ref="M9:M10"/>
    <mergeCell ref="A11:A19"/>
    <mergeCell ref="A20:A28"/>
    <mergeCell ref="A29:A33"/>
    <mergeCell ref="A34:A38"/>
    <mergeCell ref="A39:A45"/>
    <mergeCell ref="K53:L53"/>
    <mergeCell ref="M53:M54"/>
    <mergeCell ref="A53:A54"/>
    <mergeCell ref="B53:B54"/>
    <mergeCell ref="C53:C54"/>
    <mergeCell ref="D53:D54"/>
    <mergeCell ref="E53:E54"/>
    <mergeCell ref="F53:G53"/>
    <mergeCell ref="H53:H54"/>
    <mergeCell ref="I53:I54"/>
    <mergeCell ref="J53:J54"/>
    <mergeCell ref="A65:A66"/>
    <mergeCell ref="B65:B66"/>
    <mergeCell ref="C65:C66"/>
    <mergeCell ref="D65:D66"/>
    <mergeCell ref="E65:E66"/>
    <mergeCell ref="A77:A78"/>
    <mergeCell ref="B77:B78"/>
    <mergeCell ref="C77:C78"/>
    <mergeCell ref="D77:D78"/>
    <mergeCell ref="E77:E78"/>
    <mergeCell ref="K77:L77"/>
    <mergeCell ref="M77:M78"/>
    <mergeCell ref="H65:H66"/>
    <mergeCell ref="I65:I66"/>
    <mergeCell ref="J65:J66"/>
    <mergeCell ref="K65:L65"/>
    <mergeCell ref="M65:M66"/>
    <mergeCell ref="F77:G77"/>
    <mergeCell ref="H77:H78"/>
    <mergeCell ref="I77:I78"/>
    <mergeCell ref="J77:J78"/>
    <mergeCell ref="F65:G65"/>
    <mergeCell ref="H89:H90"/>
    <mergeCell ref="I89:I90"/>
    <mergeCell ref="J89:J90"/>
    <mergeCell ref="K89:L89"/>
    <mergeCell ref="M89:M90"/>
    <mergeCell ref="F89:G89"/>
    <mergeCell ref="A89:A90"/>
    <mergeCell ref="B89:B90"/>
    <mergeCell ref="C89:C90"/>
    <mergeCell ref="D89:D90"/>
    <mergeCell ref="E89:E90"/>
  </mergeCells>
  <conditionalFormatting sqref="O11:O45">
    <cfRule type="cellIs" dxfId="39" priority="5" stopIfTrue="1" operator="equal">
      <formula>"x"</formula>
    </cfRule>
  </conditionalFormatting>
  <conditionalFormatting sqref="P11:P45">
    <cfRule type="cellIs" dxfId="38" priority="4" operator="equal">
      <formula>"x"</formula>
    </cfRule>
  </conditionalFormatting>
  <conditionalFormatting sqref="Q11:Q45">
    <cfRule type="cellIs" dxfId="37" priority="3" operator="equal">
      <formula>"x"</formula>
    </cfRule>
  </conditionalFormatting>
  <conditionalFormatting sqref="R11:R45">
    <cfRule type="cellIs" dxfId="36" priority="2" stopIfTrue="1" operator="equal">
      <formula>"x"</formula>
    </cfRule>
  </conditionalFormatting>
  <conditionalFormatting sqref="S11:S45">
    <cfRule type="cellIs" dxfId="35" priority="1" operator="equal">
      <formula>"x"</formula>
    </cfRule>
  </conditionalFormatting>
  <conditionalFormatting sqref="T11:T45">
    <cfRule type="cellIs" dxfId="34" priority="6" stopIfTrue="1" operator="equal">
      <formula>$AQ$7</formula>
    </cfRule>
    <cfRule type="cellIs" dxfId="33" priority="7" stopIfTrue="1" operator="equal">
      <formula>$AQ$6</formula>
    </cfRule>
  </conditionalFormatting>
  <conditionalFormatting sqref="AQ6:AQ7">
    <cfRule type="cellIs" dxfId="32" priority="14" stopIfTrue="1" operator="equal">
      <formula>$AQ$6</formula>
    </cfRule>
  </conditionalFormatting>
  <dataValidations count="1">
    <dataValidation type="list" allowBlank="1" showInputMessage="1" showErrorMessage="1" sqref="T11:T45" xr:uid="{00000000-0002-0000-0300-000000000000}">
      <formula1>$AQ$6:$AQ$7</formula1>
    </dataValidation>
  </dataValidations>
  <pageMargins left="0.511811024" right="0.511811024" top="0.78740157499999996" bottom="0.78740157499999996" header="0.31496062000000002" footer="0.31496062000000002"/>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1000000}">
          <x14:formula1>
            <xm:f>LEGENDA!$A$46:$A$60</xm:f>
          </x14:formula1>
          <xm:sqref>N11:N45 N55:N63 N91:N100 N79:N87 N67:N75 AK11:AK45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D42"/>
  <sheetViews>
    <sheetView showGridLines="0" topLeftCell="C1" zoomScaleNormal="100" zoomScalePageLayoutView="70" workbookViewId="0">
      <selection activeCell="C14" sqref="C14"/>
    </sheetView>
  </sheetViews>
  <sheetFormatPr defaultColWidth="8.85546875" defaultRowHeight="15"/>
  <cols>
    <col min="1" max="1" width="2.85546875" customWidth="1"/>
    <col min="2" max="2" width="3.85546875" customWidth="1"/>
    <col min="3" max="3" width="53" bestFit="1" customWidth="1"/>
    <col min="4" max="4" width="12" bestFit="1" customWidth="1"/>
    <col min="5" max="5" width="7.42578125" customWidth="1"/>
    <col min="6" max="6" width="12" bestFit="1" customWidth="1"/>
    <col min="7" max="7" width="8.140625" customWidth="1"/>
    <col min="8" max="8" width="9.140625" customWidth="1"/>
    <col min="24" max="24" width="2.85546875" customWidth="1"/>
    <col min="26" max="26" width="8.85546875" customWidth="1"/>
    <col min="27" max="29" width="4.140625" customWidth="1"/>
  </cols>
  <sheetData>
    <row r="1" spans="1:24">
      <c r="A1" s="76"/>
      <c r="B1" s="355" t="s">
        <v>107</v>
      </c>
      <c r="C1" s="355"/>
      <c r="D1" s="355"/>
      <c r="E1" s="355"/>
      <c r="F1" s="355"/>
      <c r="G1" s="355"/>
      <c r="H1" s="355"/>
      <c r="I1" s="355"/>
      <c r="J1" s="355"/>
      <c r="K1" s="355"/>
      <c r="L1" s="355"/>
      <c r="M1" s="355"/>
      <c r="N1" s="355"/>
      <c r="O1" s="355"/>
      <c r="P1" s="355"/>
      <c r="Q1" s="355"/>
      <c r="R1" s="355"/>
      <c r="S1" s="355"/>
      <c r="T1" s="355"/>
      <c r="U1" s="355"/>
      <c r="V1" s="355"/>
      <c r="W1" s="355"/>
      <c r="X1" s="76"/>
    </row>
    <row r="2" spans="1:24" s="11" customFormat="1" ht="21" customHeight="1">
      <c r="A2" s="77"/>
      <c r="B2" s="355"/>
      <c r="C2" s="355"/>
      <c r="D2" s="355"/>
      <c r="E2" s="355"/>
      <c r="F2" s="355"/>
      <c r="G2" s="355"/>
      <c r="H2" s="355"/>
      <c r="I2" s="355"/>
      <c r="J2" s="355"/>
      <c r="K2" s="355"/>
      <c r="L2" s="355"/>
      <c r="M2" s="355"/>
      <c r="N2" s="355"/>
      <c r="O2" s="355"/>
      <c r="P2" s="355"/>
      <c r="Q2" s="355"/>
      <c r="R2" s="355"/>
      <c r="S2" s="355"/>
      <c r="T2" s="355"/>
      <c r="U2" s="355"/>
      <c r="V2" s="355"/>
      <c r="W2" s="355"/>
      <c r="X2" s="77"/>
    </row>
    <row r="3" spans="1:24" ht="33.75" customHeight="1">
      <c r="A3" s="76"/>
      <c r="B3" s="362" t="str">
        <f>'Monitoria Anual - 1'!A2</f>
        <v>"Plano de Ação Nacional para a Conservação dos Peixes Rivulídeos Ameaçados de Extinção - PAN Rivulídeos"</v>
      </c>
      <c r="C3" s="362"/>
      <c r="D3" s="362"/>
      <c r="E3" s="362"/>
      <c r="F3" s="362"/>
      <c r="G3" s="362"/>
      <c r="H3" s="362"/>
      <c r="I3" s="362"/>
      <c r="J3" s="362"/>
      <c r="K3" s="362"/>
      <c r="L3" s="362"/>
      <c r="M3" s="362"/>
      <c r="N3" s="362"/>
      <c r="O3" s="362"/>
      <c r="P3" s="362"/>
      <c r="Q3" s="362"/>
      <c r="R3" s="362"/>
      <c r="S3" s="362"/>
      <c r="T3" s="362"/>
      <c r="U3" s="362"/>
      <c r="V3" s="362"/>
      <c r="W3" s="362"/>
      <c r="X3" s="76"/>
    </row>
    <row r="4" spans="1:24">
      <c r="A4" s="76"/>
      <c r="J4" s="8"/>
      <c r="K4" s="8"/>
      <c r="L4" s="8"/>
      <c r="M4" s="8"/>
      <c r="N4" s="8"/>
      <c r="O4" s="8"/>
      <c r="X4" s="76"/>
    </row>
    <row r="5" spans="1:24" s="2" customFormat="1" ht="45" customHeight="1">
      <c r="A5" s="74"/>
      <c r="B5" s="367" t="s">
        <v>542</v>
      </c>
      <c r="C5" s="367"/>
      <c r="D5" s="368" t="str">
        <f>'Monitoria Anual - 1'!B4</f>
        <v>Consolidar e ampliar estratégias de conservação dos peixes rivulídeos ameaçados de extinção e dos seus ambientes, em cinco anos</v>
      </c>
      <c r="E5" s="368"/>
      <c r="F5" s="368"/>
      <c r="G5" s="368"/>
      <c r="H5" s="368"/>
      <c r="I5" s="368"/>
      <c r="J5" s="368"/>
      <c r="K5" s="368"/>
      <c r="L5" s="368"/>
      <c r="M5" s="369"/>
      <c r="N5" s="9"/>
      <c r="O5" s="9"/>
      <c r="P5" s="9"/>
      <c r="Q5" s="9"/>
      <c r="R5" s="9"/>
      <c r="X5" s="74"/>
    </row>
    <row r="6" spans="1:24">
      <c r="A6" s="76"/>
      <c r="J6" s="8"/>
      <c r="K6" s="8"/>
      <c r="L6" s="8"/>
      <c r="M6" s="8"/>
      <c r="N6" s="8"/>
      <c r="O6" s="8"/>
      <c r="X6" s="76"/>
    </row>
    <row r="7" spans="1:24" ht="26.25" customHeight="1">
      <c r="A7" s="76"/>
      <c r="B7" s="367" t="s">
        <v>111</v>
      </c>
      <c r="C7" s="367"/>
      <c r="D7" s="356" t="str">
        <f>'Monitoria Anual - 2'!B6</f>
        <v>05/11/2024 - 07/11/2024 (virtual)</v>
      </c>
      <c r="E7" s="356"/>
      <c r="F7" s="356"/>
      <c r="G7" s="357"/>
      <c r="H7" s="2"/>
      <c r="I7" s="10"/>
      <c r="J7" s="8"/>
      <c r="K7" s="8"/>
      <c r="L7" s="8"/>
      <c r="M7" s="8"/>
      <c r="N7" s="8"/>
      <c r="O7" s="8"/>
      <c r="X7" s="76"/>
    </row>
    <row r="8" spans="1:24">
      <c r="A8" s="76"/>
      <c r="X8" s="76"/>
    </row>
    <row r="9" spans="1:24" ht="31.5" customHeight="1">
      <c r="A9" s="76"/>
      <c r="B9" s="355" t="s">
        <v>543</v>
      </c>
      <c r="C9" s="355"/>
      <c r="D9" s="355"/>
      <c r="E9" s="355"/>
      <c r="F9" s="355"/>
      <c r="G9" s="355"/>
      <c r="H9" s="355"/>
      <c r="I9" s="355"/>
      <c r="J9" s="355"/>
      <c r="K9" s="355"/>
      <c r="L9" s="355"/>
      <c r="M9" s="355"/>
      <c r="N9" s="355"/>
      <c r="O9" s="355"/>
      <c r="P9" s="355"/>
      <c r="Q9" s="355"/>
      <c r="R9" s="355"/>
      <c r="S9" s="355"/>
      <c r="T9" s="355"/>
      <c r="U9" s="355"/>
      <c r="V9" s="355"/>
      <c r="W9" s="355"/>
      <c r="X9" s="76"/>
    </row>
    <row r="10" spans="1:24">
      <c r="A10" s="76"/>
      <c r="G10" s="7"/>
      <c r="H10" s="7"/>
      <c r="I10" s="7"/>
      <c r="X10" s="76"/>
    </row>
    <row r="11" spans="1:24" ht="15.75">
      <c r="A11" s="76"/>
      <c r="B11" s="356" t="s">
        <v>544</v>
      </c>
      <c r="C11" s="357"/>
      <c r="D11" s="30"/>
      <c r="E11" s="30"/>
      <c r="F11" s="30"/>
      <c r="G11" s="30"/>
      <c r="H11" s="30"/>
      <c r="I11" s="30"/>
      <c r="J11" s="30"/>
      <c r="K11" s="30"/>
      <c r="L11" s="30"/>
      <c r="M11" s="30"/>
      <c r="N11" s="30"/>
      <c r="O11" s="30"/>
      <c r="P11" s="30"/>
      <c r="Q11" s="30"/>
      <c r="R11" s="30"/>
      <c r="S11" s="30"/>
      <c r="T11" s="30"/>
      <c r="U11" s="30"/>
      <c r="V11" s="30"/>
      <c r="W11" s="30"/>
      <c r="X11" s="76"/>
    </row>
    <row r="12" spans="1:24" ht="15.75" thickBot="1">
      <c r="A12" s="76"/>
      <c r="F12" s="363"/>
      <c r="G12" s="363"/>
      <c r="H12" s="69"/>
      <c r="X12" s="76"/>
    </row>
    <row r="13" spans="1:24" ht="33.75" customHeight="1">
      <c r="A13" s="76"/>
      <c r="C13" s="364" t="s">
        <v>981</v>
      </c>
      <c r="D13" s="365"/>
      <c r="E13" s="365"/>
      <c r="F13" s="365"/>
      <c r="G13" s="366"/>
      <c r="H13" s="3"/>
      <c r="X13" s="76"/>
    </row>
    <row r="14" spans="1:24" s="2" customFormat="1" ht="34.5" customHeight="1">
      <c r="A14" s="74"/>
      <c r="C14" s="82" t="s">
        <v>545</v>
      </c>
      <c r="D14" s="78" t="s">
        <v>546</v>
      </c>
      <c r="E14" s="79" t="s">
        <v>547</v>
      </c>
      <c r="F14" s="80" t="s">
        <v>548</v>
      </c>
      <c r="G14" s="81" t="s">
        <v>547</v>
      </c>
      <c r="H14" s="6"/>
      <c r="X14" s="74"/>
    </row>
    <row r="15" spans="1:24" ht="15.75">
      <c r="A15" s="76"/>
      <c r="C15" s="83" t="s">
        <v>549</v>
      </c>
      <c r="D15" s="56"/>
      <c r="E15" s="64"/>
      <c r="F15" s="56">
        <f>COUNTA('Monitoria Anual - 2'!T11:T885)</f>
        <v>0</v>
      </c>
      <c r="G15" s="64">
        <f t="shared" ref="G15:G21" si="0">F15/$F$22</f>
        <v>0</v>
      </c>
      <c r="H15" s="65"/>
      <c r="X15" s="76"/>
    </row>
    <row r="16" spans="1:24" ht="15.75">
      <c r="A16" s="76"/>
      <c r="C16" s="84" t="s">
        <v>550</v>
      </c>
      <c r="D16" s="57">
        <f>COUNTA('Monitoria Anual - 2'!O11:O885)</f>
        <v>0</v>
      </c>
      <c r="E16" s="66">
        <f>D16/$D$22</f>
        <v>0</v>
      </c>
      <c r="F16" s="57">
        <f>D16-AB16</f>
        <v>0</v>
      </c>
      <c r="G16" s="66">
        <f t="shared" si="0"/>
        <v>0</v>
      </c>
      <c r="H16" s="65"/>
      <c r="X16" s="76"/>
    </row>
    <row r="17" spans="1:24" ht="15.75">
      <c r="A17" s="76"/>
      <c r="C17" s="85" t="s">
        <v>551</v>
      </c>
      <c r="D17" s="57">
        <f>COUNTA('Monitoria Anual - 2'!P11:P885)</f>
        <v>6</v>
      </c>
      <c r="E17" s="66">
        <f>D17/$D$22</f>
        <v>0.2</v>
      </c>
      <c r="F17" s="57">
        <f>D17-AB17</f>
        <v>6</v>
      </c>
      <c r="G17" s="66">
        <f t="shared" si="0"/>
        <v>0.19354838709677419</v>
      </c>
      <c r="H17" s="65"/>
      <c r="X17" s="76"/>
    </row>
    <row r="18" spans="1:24" ht="15.75">
      <c r="A18" s="76"/>
      <c r="C18" s="86" t="s">
        <v>552</v>
      </c>
      <c r="D18" s="57">
        <f>COUNTA('Monitoria Anual - 2'!Q11:Q885)</f>
        <v>7</v>
      </c>
      <c r="E18" s="66">
        <f>D18/$D$22</f>
        <v>0.23333333333333334</v>
      </c>
      <c r="F18" s="57">
        <f>D18-AB18</f>
        <v>7</v>
      </c>
      <c r="G18" s="66">
        <f t="shared" si="0"/>
        <v>0.22580645161290322</v>
      </c>
      <c r="H18" s="65"/>
      <c r="X18" s="76"/>
    </row>
    <row r="19" spans="1:24" ht="15.75">
      <c r="A19" s="76"/>
      <c r="C19" s="87" t="s">
        <v>553</v>
      </c>
      <c r="D19" s="57">
        <f>COUNTA('Monitoria Anual - 2'!R11:R885)</f>
        <v>16</v>
      </c>
      <c r="E19" s="66">
        <f>D19/$D$22</f>
        <v>0.53333333333333333</v>
      </c>
      <c r="F19" s="57">
        <f t="shared" ref="F19:F20" si="1">D19-AB19</f>
        <v>16</v>
      </c>
      <c r="G19" s="66">
        <f t="shared" si="0"/>
        <v>0.5161290322580645</v>
      </c>
      <c r="H19" s="65"/>
      <c r="X19" s="76"/>
    </row>
    <row r="20" spans="1:24" ht="15.75">
      <c r="A20" s="76"/>
      <c r="C20" s="88" t="s">
        <v>554</v>
      </c>
      <c r="D20" s="57">
        <f>COUNTA('Monitoria Anual - 2'!S11:S885)</f>
        <v>1</v>
      </c>
      <c r="E20" s="66">
        <f>D20/$D$22</f>
        <v>3.3333333333333333E-2</v>
      </c>
      <c r="F20" s="57">
        <f t="shared" si="1"/>
        <v>1</v>
      </c>
      <c r="G20" s="66">
        <f t="shared" si="0"/>
        <v>3.2258064516129031E-2</v>
      </c>
      <c r="H20" s="65"/>
      <c r="X20" s="76"/>
    </row>
    <row r="21" spans="1:24" ht="16.5" thickBot="1">
      <c r="A21" s="76"/>
      <c r="C21" s="89" t="s">
        <v>555</v>
      </c>
      <c r="D21" s="58"/>
      <c r="E21" s="67"/>
      <c r="F21" s="58">
        <f>'Monitoria Anual - 2'!C51</f>
        <v>1</v>
      </c>
      <c r="G21" s="67">
        <f t="shared" si="0"/>
        <v>3.2258064516129031E-2</v>
      </c>
      <c r="H21" s="65"/>
      <c r="X21" s="76"/>
    </row>
    <row r="22" spans="1:24" ht="16.5" thickBot="1">
      <c r="A22" s="76"/>
      <c r="C22" s="90" t="s">
        <v>556</v>
      </c>
      <c r="D22" s="91">
        <f>SUM(D16:D20)</f>
        <v>30</v>
      </c>
      <c r="E22" s="92">
        <f>SUM(E15:E21)</f>
        <v>1</v>
      </c>
      <c r="F22" s="93">
        <f>SUM(F16:F21)</f>
        <v>31</v>
      </c>
      <c r="G22" s="94">
        <f>SUM(G16:G21)</f>
        <v>0.99999999999999989</v>
      </c>
      <c r="H22" s="65"/>
      <c r="X22" s="76"/>
    </row>
    <row r="23" spans="1:24">
      <c r="A23" s="76"/>
      <c r="C23" s="96" t="s">
        <v>557</v>
      </c>
      <c r="D23" s="358">
        <f>COUNTIF('Monitoria Anual - 2'!T11:T885,"Agrupada")</f>
        <v>0</v>
      </c>
      <c r="E23" s="358"/>
      <c r="F23" s="358"/>
      <c r="G23" s="359"/>
      <c r="H23" s="5"/>
      <c r="X23" s="76"/>
    </row>
    <row r="24" spans="1:24" ht="15.75" thickBot="1">
      <c r="A24" s="76"/>
      <c r="C24" s="95" t="s">
        <v>558</v>
      </c>
      <c r="D24" s="360">
        <f>COUNTIF('Monitoria Anual - 2'!T11:T46,"Excluída")</f>
        <v>0</v>
      </c>
      <c r="E24" s="360"/>
      <c r="F24" s="360"/>
      <c r="G24" s="361"/>
      <c r="X24" s="76"/>
    </row>
    <row r="25" spans="1:24">
      <c r="A25" s="76"/>
      <c r="X25" s="76"/>
    </row>
    <row r="26" spans="1:24">
      <c r="A26" s="76"/>
      <c r="X26" s="76"/>
    </row>
    <row r="27" spans="1:24" ht="15.75">
      <c r="A27" s="76"/>
      <c r="B27" s="356" t="s">
        <v>559</v>
      </c>
      <c r="C27" s="357"/>
      <c r="D27" s="30"/>
      <c r="F27" s="30"/>
      <c r="G27" s="30"/>
      <c r="X27" s="76"/>
    </row>
    <row r="28" spans="1:24" ht="16.5" thickBot="1">
      <c r="A28" s="76"/>
      <c r="B28" s="30"/>
      <c r="C28" s="12"/>
      <c r="D28" s="12"/>
      <c r="E28" s="12"/>
      <c r="F28" s="12"/>
      <c r="G28" s="12"/>
      <c r="H28" s="30"/>
      <c r="I28" s="30"/>
      <c r="J28" s="30"/>
      <c r="K28" s="30"/>
      <c r="L28" s="30"/>
      <c r="M28" s="30"/>
      <c r="N28" s="30"/>
      <c r="O28" s="30"/>
      <c r="P28" s="30"/>
      <c r="Q28" s="30"/>
      <c r="R28" s="30"/>
      <c r="S28" s="30"/>
      <c r="T28" s="30"/>
      <c r="U28" s="30"/>
      <c r="V28" s="30"/>
      <c r="W28" s="30"/>
      <c r="X28" s="76"/>
    </row>
    <row r="29" spans="1:24" ht="16.5" thickBot="1">
      <c r="A29" s="76"/>
      <c r="B29" s="12"/>
      <c r="C29" s="109" t="s">
        <v>560</v>
      </c>
      <c r="D29" s="52">
        <f>COUNTA('Monitoria Anual - 2'!A11:A45)</f>
        <v>5</v>
      </c>
      <c r="H29" s="12"/>
      <c r="I29" s="12"/>
      <c r="J29" s="12"/>
      <c r="K29" s="12"/>
      <c r="L29" s="12"/>
      <c r="M29" s="12"/>
      <c r="N29" s="12"/>
      <c r="O29" s="12"/>
      <c r="P29" s="12"/>
      <c r="Q29" s="12"/>
      <c r="R29" s="12"/>
      <c r="S29" s="12"/>
      <c r="T29" s="12"/>
      <c r="U29" s="12"/>
      <c r="V29" s="12"/>
      <c r="W29" s="12"/>
      <c r="X29" s="76"/>
    </row>
    <row r="30" spans="1:24" ht="15.75" thickBot="1">
      <c r="A30" s="76"/>
      <c r="X30" s="76"/>
    </row>
    <row r="31" spans="1:24" ht="15.75" thickBot="1">
      <c r="A31" s="76"/>
      <c r="C31" s="110" t="s">
        <v>561</v>
      </c>
      <c r="D31" s="110" t="s">
        <v>562</v>
      </c>
      <c r="E31" s="13"/>
      <c r="F31" s="14"/>
      <c r="G31" s="15"/>
      <c r="H31" s="17"/>
      <c r="I31" s="18"/>
      <c r="J31" s="19"/>
      <c r="W31" s="1"/>
      <c r="X31" s="76"/>
    </row>
    <row r="32" spans="1:24">
      <c r="A32" s="76"/>
      <c r="C32" s="53" t="s">
        <v>563</v>
      </c>
      <c r="D32" s="61">
        <f>SUM(F32:J32)</f>
        <v>14</v>
      </c>
      <c r="E32" s="23">
        <f>COUNTA('Monitoria Anual - 2'!T11:T25)</f>
        <v>0</v>
      </c>
      <c r="F32" s="50">
        <f>COUNTA('Monitoria Anual - 2'!O11:O25)</f>
        <v>0</v>
      </c>
      <c r="G32" s="50">
        <f>COUNTA('Monitoria Anual - 2'!P11:P25)</f>
        <v>2</v>
      </c>
      <c r="H32" s="50">
        <f>COUNTA('Monitoria Anual - 2'!Q11:Q25)</f>
        <v>5</v>
      </c>
      <c r="I32" s="50">
        <f>COUNTA('Monitoria Anual - 2'!R11:R25)</f>
        <v>6</v>
      </c>
      <c r="J32" s="51">
        <f>COUNTA('Monitoria Anual - 2'!S11:S25)</f>
        <v>1</v>
      </c>
      <c r="W32" s="1"/>
      <c r="X32" s="76"/>
    </row>
    <row r="33" spans="1:30">
      <c r="A33" s="76"/>
      <c r="C33" s="54" t="s">
        <v>564</v>
      </c>
      <c r="D33" s="53">
        <f>SUM(F33:J33)</f>
        <v>12</v>
      </c>
      <c r="E33" s="24">
        <f>COUNTA('Monitoria Anual - 2'!T26:T40)</f>
        <v>0</v>
      </c>
      <c r="F33" s="25">
        <f>COUNTA('Monitoria Anual - 2'!O26:O40)</f>
        <v>0</v>
      </c>
      <c r="G33" s="25">
        <f>COUNTA('Monitoria Anual - 2'!P26:P40)</f>
        <v>3</v>
      </c>
      <c r="H33" s="25">
        <f>COUNTA('Monitoria Anual - 2'!Q26:Q40)</f>
        <v>1</v>
      </c>
      <c r="I33" s="25">
        <f>COUNTA('Monitoria Anual - 2'!R26:R40)</f>
        <v>8</v>
      </c>
      <c r="J33" s="26">
        <f>COUNTA('Monitoria Anual - 2'!S26:S40)</f>
        <v>0</v>
      </c>
      <c r="W33" s="1"/>
      <c r="X33" s="76"/>
    </row>
    <row r="34" spans="1:30">
      <c r="A34" s="76"/>
      <c r="C34" s="54" t="s">
        <v>565</v>
      </c>
      <c r="D34" s="53">
        <f t="shared" ref="D34:D36" si="2">SUM(F34:J34)</f>
        <v>4</v>
      </c>
      <c r="E34" s="24">
        <f>COUNTA('Monitoria Anual - 2'!T41:T45)</f>
        <v>0</v>
      </c>
      <c r="F34" s="25">
        <f>COUNTA('Monitoria Anual - 2'!O41:O45)</f>
        <v>0</v>
      </c>
      <c r="G34" s="25">
        <f>COUNTA('Monitoria Anual - 2'!P41:P45)</f>
        <v>1</v>
      </c>
      <c r="H34" s="25">
        <f>COUNTA('Monitoria Anual - 2'!Q41:Q45)</f>
        <v>1</v>
      </c>
      <c r="I34" s="25">
        <f>COUNTA('Monitoria Anual - 2'!R41:R45)</f>
        <v>2</v>
      </c>
      <c r="J34" s="26">
        <f>COUNTA('Monitoria Anual - 2'!S41:S45)</f>
        <v>0</v>
      </c>
      <c r="W34" s="1"/>
      <c r="X34" s="76"/>
    </row>
    <row r="35" spans="1:30">
      <c r="A35" s="76"/>
      <c r="C35" s="54" t="s">
        <v>566</v>
      </c>
      <c r="D35" s="53">
        <f t="shared" si="2"/>
        <v>5</v>
      </c>
      <c r="E35" s="24">
        <f>COUNTA('Monitoria Anual - 2'!#REF!)</f>
        <v>1</v>
      </c>
      <c r="F35" s="25">
        <f>COUNTA('Monitoria Anual - 2'!#REF!)</f>
        <v>1</v>
      </c>
      <c r="G35" s="25">
        <f>COUNTA('Monitoria Anual - 2'!#REF!)</f>
        <v>1</v>
      </c>
      <c r="H35" s="25">
        <f>COUNTA('Monitoria Anual - 2'!#REF!)</f>
        <v>1</v>
      </c>
      <c r="I35" s="25">
        <f>COUNTA('Monitoria Anual - 2'!#REF!)</f>
        <v>1</v>
      </c>
      <c r="J35" s="26">
        <f>COUNTA('Monitoria Anual - 2'!#REF!)</f>
        <v>1</v>
      </c>
      <c r="W35" s="1"/>
      <c r="X35" s="76"/>
    </row>
    <row r="36" spans="1:30">
      <c r="A36" s="76"/>
      <c r="C36" s="54" t="s">
        <v>567</v>
      </c>
      <c r="D36" s="53">
        <f t="shared" si="2"/>
        <v>5</v>
      </c>
      <c r="E36" s="24">
        <f>COUNTA('Monitoria Anual - 2'!#REF!)</f>
        <v>1</v>
      </c>
      <c r="F36" s="25">
        <f>COUNTA('Monitoria Anual - 2'!#REF!)</f>
        <v>1</v>
      </c>
      <c r="G36" s="25">
        <f>COUNTA('Monitoria Anual - 2'!#REF!)</f>
        <v>1</v>
      </c>
      <c r="H36" s="25">
        <f>COUNTA('Monitoria Anual - 2'!#REF!)</f>
        <v>1</v>
      </c>
      <c r="I36" s="25">
        <f>COUNTA('Monitoria Anual - 2'!#REF!)</f>
        <v>1</v>
      </c>
      <c r="J36" s="26">
        <f>COUNTA('Monitoria Anual - 2'!#REF!)</f>
        <v>1</v>
      </c>
      <c r="W36" s="1"/>
      <c r="X36" s="76"/>
    </row>
    <row r="37" spans="1:30">
      <c r="A37" s="76"/>
      <c r="X37" s="76"/>
    </row>
    <row r="38" spans="1:30">
      <c r="A38" s="76"/>
      <c r="B38" s="76"/>
      <c r="C38" s="76"/>
      <c r="D38" s="76"/>
      <c r="E38" s="76"/>
      <c r="F38" s="76"/>
      <c r="G38" s="76"/>
      <c r="H38" s="76"/>
      <c r="I38" s="76"/>
      <c r="J38" s="76"/>
      <c r="K38" s="76"/>
      <c r="L38" s="76"/>
      <c r="M38" s="76"/>
      <c r="N38" s="76"/>
      <c r="O38" s="76"/>
      <c r="P38" s="76"/>
      <c r="Q38" s="76"/>
      <c r="R38" s="76"/>
      <c r="S38" s="76"/>
      <c r="T38" s="76"/>
      <c r="U38" s="76"/>
      <c r="V38" s="76"/>
      <c r="W38" s="76"/>
      <c r="X38" s="76"/>
    </row>
    <row r="40" spans="1:30">
      <c r="A40" s="63"/>
      <c r="B40" s="63"/>
      <c r="C40" s="63"/>
      <c r="D40" s="63"/>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row>
    <row r="41" spans="1:30">
      <c r="A41" s="63"/>
      <c r="B41" s="63"/>
      <c r="C41" s="63"/>
      <c r="D41" s="63"/>
      <c r="E41" s="63"/>
      <c r="F41" s="63"/>
      <c r="G41" s="63"/>
      <c r="H41" s="63"/>
      <c r="I41" s="63"/>
      <c r="J41" s="63"/>
      <c r="K41" s="63"/>
      <c r="L41" s="63"/>
      <c r="M41" s="63"/>
      <c r="N41" s="63"/>
      <c r="O41" s="63"/>
      <c r="P41" s="63"/>
      <c r="Q41" s="63"/>
      <c r="R41" s="63"/>
      <c r="S41" s="63"/>
      <c r="T41" s="63"/>
      <c r="U41" s="63"/>
      <c r="V41" s="63"/>
      <c r="W41" s="63"/>
      <c r="X41" s="63"/>
      <c r="Y41" s="63"/>
      <c r="Z41" s="63"/>
      <c r="AA41" s="63"/>
      <c r="AB41" s="63"/>
      <c r="AC41" s="63"/>
      <c r="AD41" s="63"/>
    </row>
    <row r="42" spans="1:30">
      <c r="A42" s="63"/>
      <c r="B42" s="63"/>
      <c r="C42" s="63"/>
      <c r="D42" s="63"/>
      <c r="E42" s="63"/>
      <c r="F42" s="63"/>
      <c r="G42" s="63"/>
      <c r="H42" s="63"/>
      <c r="I42" s="63"/>
      <c r="J42" s="63"/>
      <c r="K42" s="63"/>
      <c r="L42" s="63"/>
      <c r="M42" s="63"/>
      <c r="N42" s="63"/>
      <c r="O42" s="63"/>
      <c r="P42" s="63"/>
      <c r="Q42" s="63"/>
      <c r="R42" s="63"/>
      <c r="S42" s="63"/>
      <c r="T42" s="63"/>
      <c r="U42" s="63"/>
      <c r="V42" s="63"/>
      <c r="W42" s="63"/>
      <c r="X42" s="63"/>
      <c r="Y42" s="63"/>
      <c r="Z42" s="63"/>
      <c r="AA42" s="63"/>
      <c r="AB42" s="63"/>
      <c r="AC42" s="63"/>
      <c r="AD42" s="63"/>
    </row>
  </sheetData>
  <sheetProtection algorithmName="SHA-512" hashValue="yduM6V8yIbHAn4qGO4/JFzVY2KXDXrrFZ4OjaEa3lI5EMKZUXMrfV5TmtiZWQ6wqO1PFSwimldOxYaOHp1wBSA==" saltValue="4sZEa+C+Y1wTQ+g2uN3WmQ==" spinCount="100000" sheet="1" formatCells="0" formatColumns="0" formatRows="0" insertColumns="0" insertRows="0" insertHyperlinks="0" deleteColumns="0" deleteRows="0" sort="0" autoFilter="0" pivotTables="0"/>
  <protectedRanges>
    <protectedRange algorithmName="SHA-512" hashValue="zzhv/Dq6/XQDdy4PArewFSu9VLQOsBZ9SvRQwEaPRryxU9jlfehRY4wDYvbp7yw2VZjtzuEFQ9mRoLL/NIyBnw==" saltValue="sDMcZXVTWsRsrO+dPIlxTA==" spinCount="100000" sqref="A37:AD42 A1:AD36" name="Intervalo1_9"/>
  </protectedRanges>
  <mergeCells count="13">
    <mergeCell ref="B1:W2"/>
    <mergeCell ref="B3:W3"/>
    <mergeCell ref="B5:C5"/>
    <mergeCell ref="D5:M5"/>
    <mergeCell ref="B7:C7"/>
    <mergeCell ref="D7:G7"/>
    <mergeCell ref="B27:C27"/>
    <mergeCell ref="B9:W9"/>
    <mergeCell ref="B11:C11"/>
    <mergeCell ref="F12:G12"/>
    <mergeCell ref="C13:G13"/>
    <mergeCell ref="D23:G23"/>
    <mergeCell ref="D24:G24"/>
  </mergeCells>
  <conditionalFormatting sqref="E32:F32 G32:J36 F33:F36">
    <cfRule type="cellIs" dxfId="31" priority="1" stopIfTrue="1" operator="equal">
      <formula>0</formula>
    </cfRule>
  </conditionalFormatting>
  <pageMargins left="0.25" right="0.25" top="0.75" bottom="0.75" header="0.3" footer="0.3"/>
  <pageSetup paperSize="9" scale="52" fitToHeight="0" orientation="landscape" r:id="rId1"/>
  <colBreaks count="1" manualBreakCount="1">
    <brk id="11"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Q102"/>
  <sheetViews>
    <sheetView showGridLines="0" zoomScaleNormal="100" workbookViewId="0">
      <selection activeCell="O12" sqref="O12"/>
    </sheetView>
  </sheetViews>
  <sheetFormatPr defaultColWidth="8.85546875" defaultRowHeight="15"/>
  <cols>
    <col min="1" max="1" width="72.42578125" style="2" customWidth="1"/>
    <col min="2" max="2" width="7.28515625" style="2" customWidth="1"/>
    <col min="3" max="3" width="73.5703125" style="2" customWidth="1"/>
    <col min="4" max="4" width="18.7109375" style="2" customWidth="1"/>
    <col min="5" max="5" width="19.42578125" style="2" customWidth="1"/>
    <col min="6" max="6" width="25.7109375" style="2" customWidth="1"/>
    <col min="7" max="7" width="27.42578125" style="2" customWidth="1"/>
    <col min="8" max="9" width="25.140625" style="2" customWidth="1"/>
    <col min="10" max="10" width="29" style="2" customWidth="1"/>
    <col min="11" max="12" width="25.140625" style="2" customWidth="1"/>
    <col min="13" max="13" width="47.7109375" style="2" bestFit="1" customWidth="1"/>
    <col min="14" max="14" width="27.7109375" style="2" customWidth="1"/>
    <col min="15" max="20" width="26.7109375" style="43" customWidth="1"/>
    <col min="21" max="21" width="86.42578125" style="2" customWidth="1"/>
    <col min="22" max="22" width="28.7109375" style="2" customWidth="1"/>
    <col min="23" max="23" width="50" style="2" customWidth="1"/>
    <col min="24" max="24" width="31.42578125" style="2" bestFit="1" customWidth="1"/>
    <col min="25" max="25" width="105.85546875" style="2" customWidth="1"/>
    <col min="26" max="26" width="36.140625" style="2" customWidth="1"/>
    <col min="27" max="28" width="28.85546875" style="2" customWidth="1"/>
    <col min="29" max="30" width="18.7109375" style="2" customWidth="1"/>
    <col min="31" max="31" width="20.5703125" style="2" bestFit="1" customWidth="1"/>
    <col min="32" max="33" width="18.7109375" style="2" customWidth="1"/>
    <col min="34" max="34" width="23" style="2" bestFit="1" customWidth="1"/>
    <col min="35" max="35" width="18.7109375" style="2" customWidth="1"/>
    <col min="36" max="37" width="22.7109375" style="2" customWidth="1"/>
    <col min="38" max="38" width="2.7109375" style="2" customWidth="1"/>
    <col min="39" max="39" width="7" style="2" customWidth="1"/>
    <col min="40" max="42" width="8.85546875" style="2"/>
    <col min="43" max="43" width="8.85546875" style="2" customWidth="1"/>
    <col min="44" max="16384" width="8.85546875" style="2"/>
  </cols>
  <sheetData>
    <row r="1" spans="1:43" ht="33.6" customHeight="1" thickBot="1">
      <c r="A1" s="297" t="s">
        <v>107</v>
      </c>
      <c r="B1" s="297"/>
      <c r="C1" s="297"/>
      <c r="D1" s="297"/>
      <c r="E1" s="297"/>
      <c r="F1" s="297"/>
      <c r="G1" s="297"/>
      <c r="H1" s="297"/>
      <c r="I1" s="297"/>
      <c r="J1" s="297"/>
      <c r="K1" s="297"/>
      <c r="L1" s="297"/>
      <c r="M1" s="297"/>
      <c r="N1" s="297"/>
      <c r="O1" s="297"/>
      <c r="P1" s="297"/>
      <c r="Q1" s="297"/>
      <c r="R1" s="297"/>
      <c r="S1" s="297"/>
      <c r="T1" s="297"/>
      <c r="U1" s="297"/>
      <c r="V1" s="297"/>
      <c r="W1" s="297"/>
      <c r="X1" s="297"/>
      <c r="Y1" s="297"/>
      <c r="Z1" s="297"/>
      <c r="AA1" s="297"/>
      <c r="AB1" s="297"/>
      <c r="AC1" s="297"/>
      <c r="AD1" s="297"/>
      <c r="AE1" s="297"/>
      <c r="AF1" s="297"/>
      <c r="AG1" s="297"/>
      <c r="AH1" s="297"/>
      <c r="AI1" s="297"/>
      <c r="AJ1" s="297"/>
      <c r="AK1" s="72"/>
      <c r="AL1" s="135"/>
      <c r="AM1" s="74"/>
    </row>
    <row r="2" spans="1:43" ht="33.6" customHeight="1" thickBot="1">
      <c r="A2" s="298" t="str">
        <f>'Monitoria Anual - 1'!A2</f>
        <v>"Plano de Ação Nacional para a Conservação dos Peixes Rivulídeos Ameaçados de Extinção - PAN Rivulídeos"</v>
      </c>
      <c r="B2" s="298"/>
      <c r="C2" s="298"/>
      <c r="D2" s="298"/>
      <c r="E2" s="298"/>
      <c r="F2" s="298"/>
      <c r="G2" s="298"/>
      <c r="H2" s="298"/>
      <c r="I2" s="298"/>
      <c r="J2" s="298"/>
      <c r="K2" s="298"/>
      <c r="L2" s="298"/>
      <c r="M2" s="298"/>
      <c r="N2" s="298"/>
      <c r="O2" s="298"/>
      <c r="P2" s="298"/>
      <c r="Q2" s="298"/>
      <c r="R2" s="298"/>
      <c r="S2" s="298"/>
      <c r="T2" s="298"/>
      <c r="U2" s="298"/>
      <c r="V2" s="298"/>
      <c r="W2" s="298"/>
      <c r="X2" s="298"/>
      <c r="Y2" s="298"/>
      <c r="Z2" s="298"/>
      <c r="AA2" s="298"/>
      <c r="AB2" s="298"/>
      <c r="AC2" s="298"/>
      <c r="AD2" s="298"/>
      <c r="AE2" s="298"/>
      <c r="AF2" s="298"/>
      <c r="AG2" s="298"/>
      <c r="AH2" s="298"/>
      <c r="AI2" s="298"/>
      <c r="AJ2" s="298"/>
      <c r="AK2" s="298"/>
      <c r="AL2" s="136"/>
      <c r="AM2" s="74"/>
    </row>
    <row r="3" spans="1:43" ht="17.45" customHeight="1" thickTop="1">
      <c r="AL3" s="132"/>
      <c r="AM3" s="74"/>
    </row>
    <row r="4" spans="1:43" ht="45" customHeight="1">
      <c r="A4" s="73" t="s">
        <v>109</v>
      </c>
      <c r="B4" s="314" t="str">
        <f>'Monitoria Anual - 1'!B4</f>
        <v>Consolidar e ampliar estratégias de conservação dos peixes rivulídeos ameaçados de extinção e dos seus ambientes, em cinco anos</v>
      </c>
      <c r="C4" s="314"/>
      <c r="D4" s="314"/>
      <c r="E4" s="314"/>
      <c r="F4" s="314"/>
      <c r="G4" s="315"/>
      <c r="H4" s="9"/>
      <c r="I4" s="9"/>
      <c r="J4" s="9"/>
      <c r="K4" s="9"/>
      <c r="L4" s="9"/>
      <c r="M4" s="9"/>
      <c r="N4" s="9"/>
      <c r="O4" s="9"/>
      <c r="P4" s="9"/>
      <c r="Q4" s="9"/>
      <c r="R4" s="9"/>
      <c r="S4" s="9"/>
      <c r="T4" s="2"/>
      <c r="AL4" s="132"/>
      <c r="AM4" s="74"/>
    </row>
    <row r="5" spans="1:43" ht="14.45" customHeight="1">
      <c r="AL5" s="132"/>
      <c r="AM5" s="74"/>
    </row>
    <row r="6" spans="1:43" ht="27" customHeight="1">
      <c r="A6" s="73" t="s">
        <v>111</v>
      </c>
      <c r="B6" s="316" t="s">
        <v>718</v>
      </c>
      <c r="C6" s="317"/>
      <c r="M6" s="43"/>
      <c r="N6" s="43"/>
      <c r="AL6" s="132"/>
      <c r="AM6" s="74"/>
      <c r="AQ6" s="2" t="s">
        <v>113</v>
      </c>
    </row>
    <row r="7" spans="1:43" ht="15" customHeight="1" thickBot="1">
      <c r="AL7" s="132"/>
      <c r="AM7" s="74"/>
      <c r="AQ7" s="44" t="s">
        <v>114</v>
      </c>
    </row>
    <row r="8" spans="1:43" ht="27" customHeight="1" thickBot="1">
      <c r="A8" s="318" t="s">
        <v>115</v>
      </c>
      <c r="B8" s="319"/>
      <c r="C8" s="319"/>
      <c r="D8" s="319"/>
      <c r="E8" s="319"/>
      <c r="F8" s="319"/>
      <c r="G8" s="319"/>
      <c r="H8" s="319"/>
      <c r="I8" s="319"/>
      <c r="J8" s="319"/>
      <c r="K8" s="319"/>
      <c r="L8" s="319"/>
      <c r="M8" s="320"/>
      <c r="N8" s="70"/>
      <c r="O8" s="299" t="s">
        <v>116</v>
      </c>
      <c r="P8" s="300"/>
      <c r="Q8" s="300"/>
      <c r="R8" s="300"/>
      <c r="S8" s="300"/>
      <c r="T8" s="300"/>
      <c r="U8" s="300"/>
      <c r="V8" s="300"/>
      <c r="W8" s="300"/>
      <c r="X8" s="300"/>
      <c r="Y8" s="300"/>
      <c r="Z8" s="301" t="s">
        <v>117</v>
      </c>
      <c r="AA8" s="302"/>
      <c r="AB8" s="302"/>
      <c r="AC8" s="302"/>
      <c r="AD8" s="302"/>
      <c r="AE8" s="302"/>
      <c r="AF8" s="302"/>
      <c r="AG8" s="302"/>
      <c r="AH8" s="302"/>
      <c r="AI8" s="302"/>
      <c r="AJ8" s="302"/>
      <c r="AK8" s="303"/>
      <c r="AL8" s="133"/>
      <c r="AM8" s="74"/>
    </row>
    <row r="9" spans="1:43" ht="75" customHeight="1">
      <c r="A9" s="306" t="s">
        <v>118</v>
      </c>
      <c r="B9" s="304" t="s">
        <v>119</v>
      </c>
      <c r="C9" s="304" t="s">
        <v>2</v>
      </c>
      <c r="D9" s="304" t="s">
        <v>4</v>
      </c>
      <c r="E9" s="308" t="s">
        <v>6</v>
      </c>
      <c r="F9" s="310" t="s">
        <v>8</v>
      </c>
      <c r="G9" s="311"/>
      <c r="H9" s="304" t="s">
        <v>10</v>
      </c>
      <c r="I9" s="304" t="s">
        <v>14</v>
      </c>
      <c r="J9" s="304" t="s">
        <v>12</v>
      </c>
      <c r="K9" s="312" t="s">
        <v>120</v>
      </c>
      <c r="L9" s="313"/>
      <c r="M9" s="304" t="s">
        <v>20</v>
      </c>
      <c r="N9" s="304" t="s">
        <v>22</v>
      </c>
      <c r="O9" s="331" t="s">
        <v>25</v>
      </c>
      <c r="P9" s="333" t="s">
        <v>27</v>
      </c>
      <c r="Q9" s="338" t="s">
        <v>29</v>
      </c>
      <c r="R9" s="340" t="s">
        <v>31</v>
      </c>
      <c r="S9" s="342" t="s">
        <v>33</v>
      </c>
      <c r="T9" s="321" t="s">
        <v>35</v>
      </c>
      <c r="U9" s="325" t="s">
        <v>41</v>
      </c>
      <c r="V9" s="325" t="s">
        <v>43</v>
      </c>
      <c r="W9" s="325" t="s">
        <v>45</v>
      </c>
      <c r="X9" s="325" t="s">
        <v>47</v>
      </c>
      <c r="Y9" s="327" t="s">
        <v>49</v>
      </c>
      <c r="Z9" s="329" t="s">
        <v>52</v>
      </c>
      <c r="AA9" s="323" t="s">
        <v>54</v>
      </c>
      <c r="AB9" s="323" t="s">
        <v>56</v>
      </c>
      <c r="AC9" s="323" t="s">
        <v>58</v>
      </c>
      <c r="AD9" s="323" t="s">
        <v>60</v>
      </c>
      <c r="AE9" s="323" t="s">
        <v>62</v>
      </c>
      <c r="AF9" s="323" t="s">
        <v>64</v>
      </c>
      <c r="AG9" s="323" t="s">
        <v>66</v>
      </c>
      <c r="AH9" s="323" t="s">
        <v>68</v>
      </c>
      <c r="AI9" s="323" t="s">
        <v>70</v>
      </c>
      <c r="AJ9" s="323" t="s">
        <v>121</v>
      </c>
      <c r="AK9" s="323" t="s">
        <v>74</v>
      </c>
      <c r="AL9" s="134"/>
      <c r="AM9" s="74"/>
    </row>
    <row r="10" spans="1:43" ht="45.75" customHeight="1" thickBot="1">
      <c r="A10" s="307"/>
      <c r="B10" s="305"/>
      <c r="C10" s="305"/>
      <c r="D10" s="305"/>
      <c r="E10" s="309"/>
      <c r="F10" s="39" t="s">
        <v>122</v>
      </c>
      <c r="G10" s="39" t="s">
        <v>123</v>
      </c>
      <c r="H10" s="305"/>
      <c r="I10" s="305"/>
      <c r="J10" s="305"/>
      <c r="K10" s="60" t="s">
        <v>124</v>
      </c>
      <c r="L10" s="60" t="s">
        <v>125</v>
      </c>
      <c r="M10" s="305"/>
      <c r="N10" s="305"/>
      <c r="O10" s="332"/>
      <c r="P10" s="334"/>
      <c r="Q10" s="339"/>
      <c r="R10" s="341"/>
      <c r="S10" s="343"/>
      <c r="T10" s="322"/>
      <c r="U10" s="326"/>
      <c r="V10" s="326"/>
      <c r="W10" s="326"/>
      <c r="X10" s="326"/>
      <c r="Y10" s="328"/>
      <c r="Z10" s="330"/>
      <c r="AA10" s="324"/>
      <c r="AB10" s="324"/>
      <c r="AC10" s="324"/>
      <c r="AD10" s="324"/>
      <c r="AE10" s="324"/>
      <c r="AF10" s="324"/>
      <c r="AG10" s="324"/>
      <c r="AH10" s="324"/>
      <c r="AI10" s="324"/>
      <c r="AJ10" s="324"/>
      <c r="AK10" s="324"/>
      <c r="AL10" s="134"/>
      <c r="AM10" s="74"/>
    </row>
    <row r="11" spans="1:43" ht="409.6" customHeight="1">
      <c r="A11" s="291" t="s">
        <v>126</v>
      </c>
      <c r="B11" s="68" t="s">
        <v>127</v>
      </c>
      <c r="C11" s="245" t="s">
        <v>128</v>
      </c>
      <c r="D11" s="246" t="s">
        <v>140</v>
      </c>
      <c r="E11" s="237" t="s">
        <v>973</v>
      </c>
      <c r="F11" s="247">
        <v>44774</v>
      </c>
      <c r="G11" s="247">
        <v>46569</v>
      </c>
      <c r="H11" s="248" t="s">
        <v>131</v>
      </c>
      <c r="I11" s="249" t="s">
        <v>132</v>
      </c>
      <c r="J11" s="241" t="s">
        <v>569</v>
      </c>
      <c r="K11" s="248" t="s">
        <v>134</v>
      </c>
      <c r="L11" s="248"/>
      <c r="M11" s="241" t="s">
        <v>983</v>
      </c>
      <c r="N11" s="382" t="s">
        <v>985</v>
      </c>
      <c r="O11" s="45"/>
      <c r="P11" s="46"/>
      <c r="Q11" s="45" t="s">
        <v>136</v>
      </c>
      <c r="R11" s="45"/>
      <c r="S11" s="45"/>
      <c r="T11" s="68"/>
      <c r="U11" s="244" t="s">
        <v>719</v>
      </c>
      <c r="V11" s="250"/>
      <c r="W11" s="244" t="s">
        <v>720</v>
      </c>
      <c r="X11" s="251" t="s">
        <v>138</v>
      </c>
      <c r="Y11" s="252" t="s">
        <v>974</v>
      </c>
      <c r="Z11" s="45"/>
      <c r="AA11" s="45"/>
      <c r="AB11" s="45"/>
      <c r="AC11" s="45"/>
      <c r="AD11" s="45"/>
      <c r="AE11" s="45"/>
      <c r="AF11" s="45"/>
      <c r="AG11" s="45"/>
      <c r="AH11" s="45"/>
      <c r="AI11" s="45"/>
      <c r="AJ11" s="45"/>
      <c r="AK11" s="45"/>
      <c r="AL11" s="275"/>
      <c r="AM11" s="74"/>
    </row>
    <row r="12" spans="1:43" ht="279" customHeight="1">
      <c r="A12" s="292"/>
      <c r="B12" s="33" t="s">
        <v>142</v>
      </c>
      <c r="C12" s="245" t="s">
        <v>143</v>
      </c>
      <c r="D12" s="241" t="s">
        <v>144</v>
      </c>
      <c r="E12" s="241" t="s">
        <v>145</v>
      </c>
      <c r="F12" s="247">
        <v>44774</v>
      </c>
      <c r="G12" s="247">
        <v>46569</v>
      </c>
      <c r="H12" s="241" t="s">
        <v>146</v>
      </c>
      <c r="I12" s="249">
        <v>105000</v>
      </c>
      <c r="J12" s="241" t="s">
        <v>575</v>
      </c>
      <c r="K12" s="246" t="s">
        <v>134</v>
      </c>
      <c r="L12" s="246"/>
      <c r="M12" s="241" t="s">
        <v>576</v>
      </c>
      <c r="N12" s="382" t="s">
        <v>985</v>
      </c>
      <c r="O12" s="45"/>
      <c r="P12" s="45"/>
      <c r="Q12" s="45"/>
      <c r="R12" s="45" t="s">
        <v>136</v>
      </c>
      <c r="S12" s="45"/>
      <c r="T12" s="68"/>
      <c r="U12" s="167" t="s">
        <v>721</v>
      </c>
      <c r="V12" s="167" t="s">
        <v>722</v>
      </c>
      <c r="W12" s="33"/>
      <c r="X12" s="167" t="s">
        <v>146</v>
      </c>
      <c r="Y12" s="167" t="s">
        <v>723</v>
      </c>
      <c r="Z12" s="48"/>
      <c r="AA12" s="48"/>
      <c r="AB12" s="48"/>
      <c r="AC12" s="48"/>
      <c r="AD12" s="48"/>
      <c r="AE12" s="48"/>
      <c r="AF12" s="48"/>
      <c r="AG12" s="48"/>
      <c r="AH12" s="48"/>
      <c r="AI12" s="48"/>
      <c r="AJ12" s="48"/>
      <c r="AK12" s="45"/>
      <c r="AL12" s="275"/>
      <c r="AM12" s="74"/>
    </row>
    <row r="13" spans="1:43" ht="270">
      <c r="A13" s="292"/>
      <c r="B13" s="33" t="s">
        <v>155</v>
      </c>
      <c r="C13" s="245" t="s">
        <v>156</v>
      </c>
      <c r="D13" s="246" t="s">
        <v>167</v>
      </c>
      <c r="E13" s="246" t="s">
        <v>158</v>
      </c>
      <c r="F13" s="247">
        <v>44774</v>
      </c>
      <c r="G13" s="247">
        <v>46569</v>
      </c>
      <c r="H13" s="246" t="s">
        <v>159</v>
      </c>
      <c r="I13" s="253">
        <v>500000</v>
      </c>
      <c r="J13" s="241" t="s">
        <v>580</v>
      </c>
      <c r="K13" s="248" t="s">
        <v>161</v>
      </c>
      <c r="L13" s="246" t="s">
        <v>162</v>
      </c>
      <c r="M13" s="241" t="s">
        <v>163</v>
      </c>
      <c r="N13" s="382" t="s">
        <v>986</v>
      </c>
      <c r="O13" s="45"/>
      <c r="P13" s="45"/>
      <c r="Q13" s="45"/>
      <c r="R13" s="45" t="s">
        <v>136</v>
      </c>
      <c r="S13" s="45"/>
      <c r="T13" s="68"/>
      <c r="U13" s="167" t="s">
        <v>724</v>
      </c>
      <c r="V13" s="279" t="s">
        <v>725</v>
      </c>
      <c r="W13" s="33"/>
      <c r="X13" s="33" t="s">
        <v>166</v>
      </c>
      <c r="Y13" s="279" t="s">
        <v>726</v>
      </c>
      <c r="Z13" s="48"/>
      <c r="AA13" s="48"/>
      <c r="AB13" s="48"/>
      <c r="AC13" s="48"/>
      <c r="AD13" s="48"/>
      <c r="AE13" s="48"/>
      <c r="AF13" s="48"/>
      <c r="AG13" s="48"/>
      <c r="AH13" s="48"/>
      <c r="AI13" s="48"/>
      <c r="AJ13" s="48"/>
      <c r="AK13" s="45"/>
      <c r="AL13" s="275"/>
      <c r="AM13" s="74"/>
    </row>
    <row r="14" spans="1:43" ht="372.75" customHeight="1">
      <c r="A14" s="292"/>
      <c r="B14" s="33" t="s">
        <v>169</v>
      </c>
      <c r="C14" s="254" t="s">
        <v>727</v>
      </c>
      <c r="D14" s="255" t="s">
        <v>181</v>
      </c>
      <c r="E14" s="241" t="s">
        <v>728</v>
      </c>
      <c r="F14" s="247">
        <v>44774</v>
      </c>
      <c r="G14" s="247">
        <v>46569</v>
      </c>
      <c r="H14" s="251" t="s">
        <v>138</v>
      </c>
      <c r="I14" s="253">
        <v>200000</v>
      </c>
      <c r="J14" s="241" t="s">
        <v>584</v>
      </c>
      <c r="K14" s="248" t="s">
        <v>175</v>
      </c>
      <c r="L14" s="246" t="s">
        <v>176</v>
      </c>
      <c r="M14" s="246"/>
      <c r="N14" s="382" t="s">
        <v>987</v>
      </c>
      <c r="O14" s="45"/>
      <c r="P14" s="45"/>
      <c r="Q14" s="45"/>
      <c r="R14" s="45" t="s">
        <v>136</v>
      </c>
      <c r="S14" s="45"/>
      <c r="T14" s="68"/>
      <c r="U14" s="167" t="s">
        <v>729</v>
      </c>
      <c r="V14" s="256" t="s">
        <v>730</v>
      </c>
      <c r="W14" s="244" t="s">
        <v>975</v>
      </c>
      <c r="X14" s="251" t="s">
        <v>138</v>
      </c>
      <c r="Y14" s="252" t="s">
        <v>731</v>
      </c>
      <c r="Z14" s="48"/>
      <c r="AA14" s="48"/>
      <c r="AB14" s="48"/>
      <c r="AC14" s="48"/>
      <c r="AD14" s="48"/>
      <c r="AE14" s="48"/>
      <c r="AF14" s="48"/>
      <c r="AG14" s="48"/>
      <c r="AH14" s="48"/>
      <c r="AI14" s="48"/>
      <c r="AJ14" s="48"/>
      <c r="AK14" s="45"/>
      <c r="AL14" s="275"/>
      <c r="AM14" s="74"/>
    </row>
    <row r="15" spans="1:43" ht="303.95" customHeight="1">
      <c r="A15" s="292"/>
      <c r="B15" s="33" t="s">
        <v>183</v>
      </c>
      <c r="C15" s="257" t="s">
        <v>195</v>
      </c>
      <c r="D15" s="241" t="s">
        <v>588</v>
      </c>
      <c r="E15" s="241" t="s">
        <v>186</v>
      </c>
      <c r="F15" s="247">
        <v>44774</v>
      </c>
      <c r="G15" s="247">
        <v>46569</v>
      </c>
      <c r="H15" s="251" t="s">
        <v>187</v>
      </c>
      <c r="I15" s="253">
        <v>500000</v>
      </c>
      <c r="J15" s="241" t="s">
        <v>589</v>
      </c>
      <c r="K15" s="248" t="s">
        <v>189</v>
      </c>
      <c r="L15" s="248"/>
      <c r="M15" s="241" t="s">
        <v>984</v>
      </c>
      <c r="N15" s="382" t="s">
        <v>987</v>
      </c>
      <c r="O15" s="45"/>
      <c r="P15" s="45"/>
      <c r="Q15" s="45" t="s">
        <v>136</v>
      </c>
      <c r="R15" s="45"/>
      <c r="S15" s="45"/>
      <c r="T15" s="68"/>
      <c r="U15" s="167" t="s">
        <v>732</v>
      </c>
      <c r="V15" s="33"/>
      <c r="W15" s="167" t="s">
        <v>733</v>
      </c>
      <c r="X15" s="167" t="s">
        <v>193</v>
      </c>
      <c r="Y15" s="167" t="s">
        <v>976</v>
      </c>
      <c r="Z15" s="167" t="s">
        <v>734</v>
      </c>
      <c r="AA15" s="48"/>
      <c r="AB15" s="48"/>
      <c r="AC15" s="48"/>
      <c r="AD15" s="48"/>
      <c r="AE15" s="48"/>
      <c r="AF15" s="48"/>
      <c r="AG15" s="48"/>
      <c r="AH15" s="48"/>
      <c r="AI15" s="48"/>
      <c r="AJ15" s="48"/>
      <c r="AK15" s="45"/>
      <c r="AL15" s="275"/>
      <c r="AM15" s="74"/>
    </row>
    <row r="16" spans="1:43" ht="312" customHeight="1">
      <c r="A16" s="292"/>
      <c r="B16" s="33" t="s">
        <v>199</v>
      </c>
      <c r="C16" s="254" t="s">
        <v>200</v>
      </c>
      <c r="D16" s="258" t="s">
        <v>201</v>
      </c>
      <c r="E16" s="259" t="s">
        <v>202</v>
      </c>
      <c r="F16" s="247">
        <v>44774</v>
      </c>
      <c r="G16" s="247">
        <v>46569</v>
      </c>
      <c r="H16" s="251" t="s">
        <v>146</v>
      </c>
      <c r="I16" s="260">
        <v>0</v>
      </c>
      <c r="J16" s="248" t="s">
        <v>735</v>
      </c>
      <c r="K16" s="248"/>
      <c r="L16" s="248"/>
      <c r="M16" s="246" t="s">
        <v>204</v>
      </c>
      <c r="N16" s="382" t="s">
        <v>83</v>
      </c>
      <c r="O16" s="45"/>
      <c r="P16" s="45"/>
      <c r="Q16" s="45"/>
      <c r="R16" s="45" t="s">
        <v>136</v>
      </c>
      <c r="S16" s="45"/>
      <c r="T16" s="68"/>
      <c r="U16" s="167" t="s">
        <v>736</v>
      </c>
      <c r="V16" s="167" t="s">
        <v>737</v>
      </c>
      <c r="W16" s="33"/>
      <c r="X16" s="33" t="s">
        <v>166</v>
      </c>
      <c r="Y16" s="33" t="s">
        <v>738</v>
      </c>
      <c r="Z16" s="33"/>
      <c r="AA16" s="48"/>
      <c r="AB16" s="48"/>
      <c r="AC16" s="48"/>
      <c r="AD16" s="48"/>
      <c r="AE16" s="48"/>
      <c r="AF16" s="48"/>
      <c r="AG16" s="48"/>
      <c r="AH16" s="48"/>
      <c r="AI16" s="48"/>
      <c r="AJ16" s="48"/>
      <c r="AK16" s="45"/>
      <c r="AL16" s="275"/>
      <c r="AM16" s="74"/>
    </row>
    <row r="17" spans="1:39" ht="409.5">
      <c r="A17" s="292"/>
      <c r="B17" s="33" t="s">
        <v>209</v>
      </c>
      <c r="C17" s="257" t="s">
        <v>210</v>
      </c>
      <c r="D17" s="246" t="s">
        <v>601</v>
      </c>
      <c r="E17" s="261" t="s">
        <v>212</v>
      </c>
      <c r="F17" s="247">
        <v>44774</v>
      </c>
      <c r="G17" s="247">
        <v>46569</v>
      </c>
      <c r="H17" s="251" t="s">
        <v>131</v>
      </c>
      <c r="I17" s="262">
        <v>100000</v>
      </c>
      <c r="J17" s="241" t="s">
        <v>602</v>
      </c>
      <c r="K17" s="248"/>
      <c r="L17" s="246" t="s">
        <v>214</v>
      </c>
      <c r="M17" s="246" t="s">
        <v>215</v>
      </c>
      <c r="N17" s="382" t="s">
        <v>987</v>
      </c>
      <c r="O17" s="45"/>
      <c r="P17" s="45"/>
      <c r="Q17" s="45"/>
      <c r="R17" s="45" t="s">
        <v>136</v>
      </c>
      <c r="S17" s="45"/>
      <c r="T17" s="68"/>
      <c r="U17" s="167" t="s">
        <v>739</v>
      </c>
      <c r="V17" s="167" t="s">
        <v>740</v>
      </c>
      <c r="W17" s="167" t="s">
        <v>975</v>
      </c>
      <c r="X17" s="251" t="s">
        <v>138</v>
      </c>
      <c r="Y17" s="167" t="s">
        <v>741</v>
      </c>
      <c r="Z17" s="48"/>
      <c r="AA17" s="48"/>
      <c r="AB17" s="48"/>
      <c r="AC17" s="48"/>
      <c r="AD17" s="48"/>
      <c r="AE17" s="48"/>
      <c r="AF17" s="48"/>
      <c r="AG17" s="48"/>
      <c r="AH17" s="48"/>
      <c r="AI17" s="48"/>
      <c r="AJ17" s="48"/>
      <c r="AK17" s="45"/>
      <c r="AL17" s="275"/>
      <c r="AM17" s="74"/>
    </row>
    <row r="18" spans="1:39" ht="30">
      <c r="A18" s="292"/>
      <c r="B18" s="204" t="s">
        <v>221</v>
      </c>
      <c r="C18" s="254" t="s">
        <v>605</v>
      </c>
      <c r="D18" s="255"/>
      <c r="E18" s="261"/>
      <c r="F18" s="247"/>
      <c r="G18" s="247"/>
      <c r="H18" s="251"/>
      <c r="I18" s="263"/>
      <c r="J18" s="241"/>
      <c r="K18" s="248"/>
      <c r="L18" s="248"/>
      <c r="M18" s="241" t="s">
        <v>742</v>
      </c>
      <c r="N18" s="382"/>
      <c r="O18" s="45"/>
      <c r="P18" s="45"/>
      <c r="Q18" s="45"/>
      <c r="R18" s="45"/>
      <c r="S18" s="45"/>
      <c r="T18" s="68"/>
      <c r="U18" s="48"/>
      <c r="V18" s="48"/>
      <c r="W18" s="48"/>
      <c r="X18" s="48"/>
      <c r="Y18" s="48"/>
      <c r="Z18" s="48"/>
      <c r="AA18" s="48"/>
      <c r="AB18" s="48"/>
      <c r="AC18" s="48"/>
      <c r="AD18" s="48"/>
      <c r="AE18" s="48"/>
      <c r="AF18" s="48"/>
      <c r="AG18" s="48"/>
      <c r="AH18" s="48"/>
      <c r="AI18" s="48"/>
      <c r="AJ18" s="48"/>
      <c r="AK18" s="45"/>
      <c r="AL18" s="275"/>
      <c r="AM18" s="74"/>
    </row>
    <row r="19" spans="1:39" ht="270">
      <c r="A19" s="292"/>
      <c r="B19" s="203" t="s">
        <v>233</v>
      </c>
      <c r="C19" s="257" t="s">
        <v>606</v>
      </c>
      <c r="D19" s="255" t="s">
        <v>235</v>
      </c>
      <c r="E19" s="241" t="s">
        <v>236</v>
      </c>
      <c r="F19" s="247">
        <v>44774</v>
      </c>
      <c r="G19" s="247">
        <v>45109</v>
      </c>
      <c r="H19" s="251" t="s">
        <v>146</v>
      </c>
      <c r="I19" s="264">
        <v>0</v>
      </c>
      <c r="J19" s="241" t="s">
        <v>607</v>
      </c>
      <c r="K19" s="241" t="s">
        <v>238</v>
      </c>
      <c r="L19" s="248"/>
      <c r="M19" s="246"/>
      <c r="N19" s="383" t="s">
        <v>987</v>
      </c>
      <c r="O19" s="45"/>
      <c r="P19" s="45"/>
      <c r="Q19" s="45"/>
      <c r="R19" s="45"/>
      <c r="S19" s="45" t="s">
        <v>136</v>
      </c>
      <c r="T19" s="68"/>
      <c r="U19" s="48"/>
      <c r="V19" s="48"/>
      <c r="W19" s="48"/>
      <c r="X19" s="48"/>
      <c r="Y19" s="48"/>
      <c r="Z19" s="48"/>
      <c r="AA19" s="48"/>
      <c r="AB19" s="48"/>
      <c r="AC19" s="48"/>
      <c r="AD19" s="48"/>
      <c r="AE19" s="48"/>
      <c r="AF19" s="48"/>
      <c r="AG19" s="48"/>
      <c r="AH19" s="48"/>
      <c r="AI19" s="48"/>
      <c r="AJ19" s="48"/>
      <c r="AK19" s="45"/>
      <c r="AL19" s="275"/>
      <c r="AM19" s="74"/>
    </row>
    <row r="20" spans="1:39" ht="288" customHeight="1">
      <c r="B20" s="33" t="s">
        <v>743</v>
      </c>
      <c r="C20" s="197" t="s">
        <v>744</v>
      </c>
      <c r="D20" s="265" t="s">
        <v>745</v>
      </c>
      <c r="E20" s="266" t="s">
        <v>714</v>
      </c>
      <c r="F20" s="247">
        <v>45597</v>
      </c>
      <c r="G20" s="247">
        <v>46569</v>
      </c>
      <c r="H20" s="167" t="s">
        <v>146</v>
      </c>
      <c r="I20" s="264">
        <v>0</v>
      </c>
      <c r="J20" s="277" t="s">
        <v>746</v>
      </c>
      <c r="K20" s="213"/>
      <c r="L20" s="68" t="s">
        <v>134</v>
      </c>
      <c r="M20" s="243" t="s">
        <v>747</v>
      </c>
      <c r="N20" s="384" t="s">
        <v>988</v>
      </c>
      <c r="O20" s="45"/>
      <c r="P20" s="45"/>
      <c r="Q20" s="45"/>
      <c r="R20" s="45" t="s">
        <v>136</v>
      </c>
      <c r="S20" s="45"/>
      <c r="T20" s="68"/>
      <c r="U20" s="167" t="s">
        <v>748</v>
      </c>
      <c r="V20" s="33" t="s">
        <v>749</v>
      </c>
      <c r="W20" s="138"/>
      <c r="X20" s="33" t="s">
        <v>166</v>
      </c>
      <c r="Y20" s="33"/>
      <c r="Z20" s="48"/>
      <c r="AA20" s="48"/>
      <c r="AB20" s="48"/>
      <c r="AC20" s="48"/>
      <c r="AD20" s="48"/>
      <c r="AE20" s="48"/>
      <c r="AF20" s="48"/>
      <c r="AG20" s="48"/>
      <c r="AH20" s="48"/>
      <c r="AI20" s="48"/>
      <c r="AJ20" s="243" t="s">
        <v>750</v>
      </c>
      <c r="AK20" s="45"/>
      <c r="AL20" s="275"/>
      <c r="AM20" s="74"/>
    </row>
    <row r="21" spans="1:39" ht="409.5" customHeight="1">
      <c r="A21" s="293" t="s">
        <v>242</v>
      </c>
      <c r="B21" s="237" t="s">
        <v>243</v>
      </c>
      <c r="C21" s="214" t="s">
        <v>608</v>
      </c>
      <c r="D21" s="215" t="s">
        <v>245</v>
      </c>
      <c r="E21" s="215" t="s">
        <v>246</v>
      </c>
      <c r="F21" s="216">
        <v>44774</v>
      </c>
      <c r="G21" s="216">
        <v>46569</v>
      </c>
      <c r="H21" s="217" t="s">
        <v>230</v>
      </c>
      <c r="I21" s="218">
        <v>500000</v>
      </c>
      <c r="J21" s="219" t="s">
        <v>609</v>
      </c>
      <c r="K21" s="220" t="s">
        <v>751</v>
      </c>
      <c r="L21" s="217"/>
      <c r="M21" s="215" t="s">
        <v>249</v>
      </c>
      <c r="N21" s="382" t="s">
        <v>989</v>
      </c>
      <c r="O21" s="45"/>
      <c r="P21" s="45"/>
      <c r="Q21" s="45"/>
      <c r="R21" s="45" t="s">
        <v>136</v>
      </c>
      <c r="S21" s="45"/>
      <c r="T21" s="68"/>
      <c r="U21" s="167" t="s">
        <v>752</v>
      </c>
      <c r="V21" s="267" t="s">
        <v>753</v>
      </c>
      <c r="W21" s="246" t="s">
        <v>977</v>
      </c>
      <c r="X21" s="217" t="s">
        <v>230</v>
      </c>
      <c r="Y21" s="167" t="s">
        <v>754</v>
      </c>
      <c r="Z21" s="48"/>
      <c r="AA21" s="48"/>
      <c r="AB21" s="48"/>
      <c r="AC21" s="48"/>
      <c r="AD21" s="48"/>
      <c r="AE21" s="48"/>
      <c r="AF21" s="48"/>
      <c r="AG21" s="48"/>
      <c r="AH21" s="48"/>
      <c r="AI21" s="48"/>
      <c r="AJ21" s="48"/>
      <c r="AK21" s="45"/>
      <c r="AL21" s="275"/>
      <c r="AM21" s="74"/>
    </row>
    <row r="22" spans="1:39" ht="263.10000000000002" customHeight="1">
      <c r="A22" s="292"/>
      <c r="B22" s="238" t="s">
        <v>254</v>
      </c>
      <c r="C22" s="221" t="s">
        <v>616</v>
      </c>
      <c r="D22" s="222" t="s">
        <v>256</v>
      </c>
      <c r="E22" s="223" t="s">
        <v>257</v>
      </c>
      <c r="F22" s="224">
        <v>44774</v>
      </c>
      <c r="G22" s="224">
        <v>45992</v>
      </c>
      <c r="H22" s="225" t="s">
        <v>258</v>
      </c>
      <c r="I22" s="226">
        <v>30000</v>
      </c>
      <c r="J22" s="217" t="s">
        <v>259</v>
      </c>
      <c r="K22" s="227" t="s">
        <v>260</v>
      </c>
      <c r="L22" s="227"/>
      <c r="M22" s="228" t="s">
        <v>261</v>
      </c>
      <c r="N22" s="382" t="s">
        <v>986</v>
      </c>
      <c r="O22" s="45"/>
      <c r="P22" s="45"/>
      <c r="Q22" s="45"/>
      <c r="R22" s="45" t="s">
        <v>136</v>
      </c>
      <c r="S22" s="45"/>
      <c r="T22" s="68"/>
      <c r="U22" s="33" t="s">
        <v>755</v>
      </c>
      <c r="V22" s="33"/>
      <c r="W22" s="68"/>
      <c r="X22" s="217" t="s">
        <v>230</v>
      </c>
      <c r="Y22" s="33"/>
      <c r="Z22" s="48"/>
      <c r="AA22" s="48"/>
      <c r="AB22" s="48"/>
      <c r="AC22" s="48"/>
      <c r="AD22" s="48"/>
      <c r="AE22" s="48"/>
      <c r="AF22" s="48"/>
      <c r="AG22" s="48"/>
      <c r="AH22" s="48"/>
      <c r="AI22" s="48"/>
      <c r="AJ22" s="48"/>
      <c r="AK22" s="45"/>
      <c r="AL22" s="275"/>
      <c r="AM22" s="74"/>
    </row>
    <row r="23" spans="1:39" ht="285" customHeight="1">
      <c r="A23" s="292"/>
      <c r="B23" s="238" t="s">
        <v>266</v>
      </c>
      <c r="C23" s="229" t="s">
        <v>622</v>
      </c>
      <c r="D23" s="230" t="s">
        <v>623</v>
      </c>
      <c r="E23" s="228" t="s">
        <v>624</v>
      </c>
      <c r="F23" s="224">
        <v>44774</v>
      </c>
      <c r="G23" s="224">
        <v>46569</v>
      </c>
      <c r="H23" s="228" t="s">
        <v>159</v>
      </c>
      <c r="I23" s="226">
        <v>100000</v>
      </c>
      <c r="J23" s="227" t="s">
        <v>756</v>
      </c>
      <c r="K23" s="227" t="s">
        <v>271</v>
      </c>
      <c r="L23" s="268" t="s">
        <v>134</v>
      </c>
      <c r="M23" s="269" t="s">
        <v>627</v>
      </c>
      <c r="N23" s="382" t="s">
        <v>83</v>
      </c>
      <c r="O23" s="45"/>
      <c r="P23" s="45" t="s">
        <v>136</v>
      </c>
      <c r="Q23" s="45"/>
      <c r="R23" s="45"/>
      <c r="S23" s="45"/>
      <c r="T23" s="68"/>
      <c r="U23" s="33" t="s">
        <v>757</v>
      </c>
      <c r="V23" s="33"/>
      <c r="W23" s="33" t="s">
        <v>758</v>
      </c>
      <c r="X23" s="33" t="s">
        <v>166</v>
      </c>
      <c r="Y23" s="167" t="s">
        <v>759</v>
      </c>
      <c r="Z23" s="48"/>
      <c r="AA23" s="48"/>
      <c r="AB23" s="48"/>
      <c r="AC23" s="48"/>
      <c r="AD23" s="48"/>
      <c r="AE23" s="48"/>
      <c r="AF23" s="48"/>
      <c r="AG23" s="48"/>
      <c r="AH23" s="48"/>
      <c r="AI23" s="48"/>
      <c r="AJ23" s="48"/>
      <c r="AK23" s="45"/>
      <c r="AL23" s="275"/>
      <c r="AM23" s="74"/>
    </row>
    <row r="24" spans="1:39" ht="303" customHeight="1">
      <c r="A24" s="292"/>
      <c r="B24" s="238" t="s">
        <v>276</v>
      </c>
      <c r="C24" s="231" t="s">
        <v>287</v>
      </c>
      <c r="D24" s="228" t="s">
        <v>760</v>
      </c>
      <c r="E24" s="232" t="s">
        <v>288</v>
      </c>
      <c r="F24" s="224">
        <v>44774</v>
      </c>
      <c r="G24" s="276" t="s">
        <v>761</v>
      </c>
      <c r="H24" s="228" t="s">
        <v>146</v>
      </c>
      <c r="I24" s="233">
        <v>50000</v>
      </c>
      <c r="J24" s="228" t="s">
        <v>628</v>
      </c>
      <c r="K24" s="228" t="s">
        <v>281</v>
      </c>
      <c r="L24" s="227"/>
      <c r="M24" s="228" t="s">
        <v>282</v>
      </c>
      <c r="N24" s="382" t="s">
        <v>988</v>
      </c>
      <c r="O24" s="45"/>
      <c r="P24" s="45"/>
      <c r="Q24" s="45" t="s">
        <v>136</v>
      </c>
      <c r="R24" s="45"/>
      <c r="S24" s="45"/>
      <c r="T24" s="68"/>
      <c r="U24" s="33" t="s">
        <v>762</v>
      </c>
      <c r="V24" s="33"/>
      <c r="W24" s="33" t="s">
        <v>763</v>
      </c>
      <c r="X24" s="228" t="s">
        <v>146</v>
      </c>
      <c r="Y24" s="33"/>
      <c r="Z24" s="48"/>
      <c r="AA24" s="48"/>
      <c r="AB24" s="48"/>
      <c r="AC24" s="48"/>
      <c r="AD24" s="48"/>
      <c r="AE24" s="48"/>
      <c r="AF24" s="48"/>
      <c r="AG24" s="48"/>
      <c r="AH24" s="48"/>
      <c r="AI24" s="48"/>
      <c r="AJ24" s="48"/>
      <c r="AK24" s="45"/>
      <c r="AL24" s="275"/>
      <c r="AM24" s="74"/>
    </row>
    <row r="25" spans="1:39" ht="273" customHeight="1">
      <c r="A25" s="292"/>
      <c r="B25" s="238" t="s">
        <v>290</v>
      </c>
      <c r="C25" s="231" t="s">
        <v>291</v>
      </c>
      <c r="D25" s="228" t="s">
        <v>764</v>
      </c>
      <c r="E25" s="224" t="s">
        <v>293</v>
      </c>
      <c r="F25" s="224">
        <v>44774</v>
      </c>
      <c r="G25" s="224">
        <v>46569</v>
      </c>
      <c r="H25" s="228" t="s">
        <v>258</v>
      </c>
      <c r="I25" s="226">
        <v>0</v>
      </c>
      <c r="J25" s="232" t="s">
        <v>632</v>
      </c>
      <c r="K25" s="228" t="s">
        <v>295</v>
      </c>
      <c r="L25" s="228" t="s">
        <v>296</v>
      </c>
      <c r="M25" s="228" t="s">
        <v>297</v>
      </c>
      <c r="N25" s="382" t="s">
        <v>83</v>
      </c>
      <c r="O25" s="45"/>
      <c r="P25" s="45"/>
      <c r="Q25" s="45"/>
      <c r="R25" s="45" t="s">
        <v>136</v>
      </c>
      <c r="S25" s="45"/>
      <c r="T25" s="68"/>
      <c r="U25" s="244" t="s">
        <v>765</v>
      </c>
      <c r="V25" s="167" t="s">
        <v>766</v>
      </c>
      <c r="W25" s="33"/>
      <c r="X25" s="33" t="s">
        <v>166</v>
      </c>
      <c r="Y25" s="33" t="s">
        <v>767</v>
      </c>
      <c r="Z25" s="48"/>
      <c r="AA25" s="48"/>
      <c r="AB25" s="48"/>
      <c r="AC25" s="48"/>
      <c r="AD25" s="48"/>
      <c r="AE25" s="48"/>
      <c r="AF25" s="48"/>
      <c r="AG25" s="48"/>
      <c r="AH25" s="48"/>
      <c r="AI25" s="48"/>
      <c r="AJ25" s="48"/>
      <c r="AK25" s="45"/>
      <c r="AL25" s="275"/>
      <c r="AM25" s="74"/>
    </row>
    <row r="26" spans="1:39" ht="267" customHeight="1">
      <c r="A26" s="292"/>
      <c r="B26" s="238" t="s">
        <v>299</v>
      </c>
      <c r="C26" s="231" t="s">
        <v>300</v>
      </c>
      <c r="D26" s="228" t="s">
        <v>301</v>
      </c>
      <c r="E26" s="224" t="s">
        <v>302</v>
      </c>
      <c r="F26" s="224">
        <v>44774</v>
      </c>
      <c r="G26" s="224">
        <v>46569</v>
      </c>
      <c r="H26" s="225" t="s">
        <v>146</v>
      </c>
      <c r="I26" s="226">
        <v>5000</v>
      </c>
      <c r="J26" s="219" t="s">
        <v>304</v>
      </c>
      <c r="K26" s="234" t="s">
        <v>305</v>
      </c>
      <c r="L26" s="228" t="s">
        <v>306</v>
      </c>
      <c r="M26" s="228" t="s">
        <v>307</v>
      </c>
      <c r="N26" s="382" t="s">
        <v>83</v>
      </c>
      <c r="O26" s="45"/>
      <c r="P26" s="45"/>
      <c r="Q26" s="45"/>
      <c r="R26" s="45" t="s">
        <v>136</v>
      </c>
      <c r="S26" s="45"/>
      <c r="T26" s="68"/>
      <c r="U26" s="244" t="s">
        <v>768</v>
      </c>
      <c r="V26" s="279" t="s">
        <v>769</v>
      </c>
      <c r="W26" s="33"/>
      <c r="X26" s="33" t="s">
        <v>166</v>
      </c>
      <c r="Y26" s="33" t="s">
        <v>770</v>
      </c>
      <c r="Z26" s="48"/>
      <c r="AA26" s="48"/>
      <c r="AB26" s="48"/>
      <c r="AC26" s="48"/>
      <c r="AD26" s="48"/>
      <c r="AE26" s="48"/>
      <c r="AF26" s="48"/>
      <c r="AG26" s="48"/>
      <c r="AH26" s="48"/>
      <c r="AI26" s="48"/>
      <c r="AJ26" s="48"/>
      <c r="AK26" s="45"/>
      <c r="AL26" s="275"/>
      <c r="AM26" s="74"/>
    </row>
    <row r="27" spans="1:39" ht="54.6" customHeight="1">
      <c r="A27" s="292"/>
      <c r="B27" s="235" t="s">
        <v>313</v>
      </c>
      <c r="C27" s="231" t="s">
        <v>638</v>
      </c>
      <c r="D27" s="228"/>
      <c r="E27" s="224"/>
      <c r="F27" s="224"/>
      <c r="G27" s="224"/>
      <c r="H27" s="225"/>
      <c r="I27" s="226"/>
      <c r="J27" s="236"/>
      <c r="K27" s="232"/>
      <c r="L27" s="227"/>
      <c r="M27" s="278" t="s">
        <v>321</v>
      </c>
      <c r="N27" s="382"/>
      <c r="O27" s="45"/>
      <c r="P27" s="45"/>
      <c r="Q27" s="45"/>
      <c r="R27" s="45"/>
      <c r="S27" s="45"/>
      <c r="T27" s="68"/>
      <c r="U27" s="45"/>
      <c r="V27" s="48"/>
      <c r="W27" s="48"/>
      <c r="X27" s="48"/>
      <c r="Y27" s="48"/>
      <c r="Z27" s="48"/>
      <c r="AA27" s="48"/>
      <c r="AB27" s="48"/>
      <c r="AC27" s="48"/>
      <c r="AD27" s="48"/>
      <c r="AE27" s="48"/>
      <c r="AF27" s="48"/>
      <c r="AG27" s="48"/>
      <c r="AH27" s="48"/>
      <c r="AI27" s="48"/>
      <c r="AJ27" s="48"/>
      <c r="AK27" s="45"/>
      <c r="AL27" s="275"/>
      <c r="AM27" s="74"/>
    </row>
    <row r="28" spans="1:39" ht="270" customHeight="1">
      <c r="A28" s="292"/>
      <c r="B28" s="238" t="s">
        <v>322</v>
      </c>
      <c r="C28" s="231" t="s">
        <v>323</v>
      </c>
      <c r="D28" s="228" t="s">
        <v>324</v>
      </c>
      <c r="E28" s="224" t="s">
        <v>316</v>
      </c>
      <c r="F28" s="224">
        <v>44774</v>
      </c>
      <c r="G28" s="224">
        <v>46569</v>
      </c>
      <c r="H28" s="225" t="s">
        <v>146</v>
      </c>
      <c r="I28" s="226">
        <v>5000</v>
      </c>
      <c r="J28" s="228" t="s">
        <v>639</v>
      </c>
      <c r="K28" s="228" t="s">
        <v>327</v>
      </c>
      <c r="L28" s="227"/>
      <c r="M28" s="215" t="s">
        <v>328</v>
      </c>
      <c r="N28" s="383" t="s">
        <v>83</v>
      </c>
      <c r="O28" s="45"/>
      <c r="P28" s="45" t="s">
        <v>136</v>
      </c>
      <c r="Q28" s="45"/>
      <c r="R28" s="45"/>
      <c r="S28" s="45"/>
      <c r="T28" s="68"/>
      <c r="U28" s="68" t="s">
        <v>771</v>
      </c>
      <c r="V28" s="68"/>
      <c r="W28" s="68" t="s">
        <v>772</v>
      </c>
      <c r="X28" s="68" t="s">
        <v>166</v>
      </c>
      <c r="Y28" s="68"/>
      <c r="Z28" s="45"/>
      <c r="AA28" s="45"/>
      <c r="AB28" s="45"/>
      <c r="AC28" s="45"/>
      <c r="AD28" s="45"/>
      <c r="AE28" s="45"/>
      <c r="AF28" s="45"/>
      <c r="AG28" s="45"/>
      <c r="AH28" s="45"/>
      <c r="AI28" s="45"/>
      <c r="AJ28" s="45"/>
      <c r="AK28" s="45"/>
      <c r="AL28" s="275"/>
      <c r="AM28" s="74"/>
    </row>
    <row r="29" spans="1:39" ht="237.95" customHeight="1">
      <c r="A29" s="294"/>
      <c r="B29" s="238" t="s">
        <v>333</v>
      </c>
      <c r="C29" s="231" t="s">
        <v>334</v>
      </c>
      <c r="D29" s="228" t="s">
        <v>343</v>
      </c>
      <c r="E29" s="224" t="s">
        <v>336</v>
      </c>
      <c r="F29" s="224">
        <v>45139</v>
      </c>
      <c r="G29" s="224">
        <v>46569</v>
      </c>
      <c r="H29" s="225" t="s">
        <v>643</v>
      </c>
      <c r="I29" s="226">
        <v>50000</v>
      </c>
      <c r="J29" s="228" t="s">
        <v>338</v>
      </c>
      <c r="K29" s="228" t="s">
        <v>327</v>
      </c>
      <c r="L29" s="227"/>
      <c r="M29" s="228" t="s">
        <v>339</v>
      </c>
      <c r="N29" s="146" t="s">
        <v>103</v>
      </c>
      <c r="O29" s="45"/>
      <c r="P29" s="45" t="s">
        <v>136</v>
      </c>
      <c r="Q29" s="45"/>
      <c r="R29" s="45"/>
      <c r="S29" s="45"/>
      <c r="T29" s="68"/>
      <c r="U29" s="244" t="s">
        <v>978</v>
      </c>
      <c r="V29" s="68"/>
      <c r="W29" s="68" t="s">
        <v>773</v>
      </c>
      <c r="X29" s="68" t="s">
        <v>166</v>
      </c>
      <c r="Y29" s="68" t="s">
        <v>774</v>
      </c>
      <c r="Z29" s="45"/>
      <c r="AA29" s="45"/>
      <c r="AB29" s="45"/>
      <c r="AC29" s="45"/>
      <c r="AD29" s="45"/>
      <c r="AE29" s="183" t="s">
        <v>775</v>
      </c>
      <c r="AF29" s="45"/>
      <c r="AG29" s="183" t="s">
        <v>776</v>
      </c>
      <c r="AH29" s="45"/>
      <c r="AI29" s="45"/>
      <c r="AJ29" s="45"/>
      <c r="AK29" s="45"/>
      <c r="AL29" s="275"/>
      <c r="AM29" s="74"/>
    </row>
    <row r="30" spans="1:39" ht="291" customHeight="1">
      <c r="A30" s="293" t="s">
        <v>345</v>
      </c>
      <c r="B30" s="246" t="s">
        <v>346</v>
      </c>
      <c r="C30" s="245" t="s">
        <v>347</v>
      </c>
      <c r="D30" s="246" t="s">
        <v>348</v>
      </c>
      <c r="E30" s="246" t="s">
        <v>349</v>
      </c>
      <c r="F30" s="247">
        <v>45139</v>
      </c>
      <c r="G30" s="247">
        <v>46569</v>
      </c>
      <c r="H30" s="246" t="s">
        <v>146</v>
      </c>
      <c r="I30" s="249">
        <v>0</v>
      </c>
      <c r="J30" s="241" t="s">
        <v>648</v>
      </c>
      <c r="K30" s="248" t="s">
        <v>327</v>
      </c>
      <c r="L30" s="246" t="s">
        <v>162</v>
      </c>
      <c r="M30" s="246" t="s">
        <v>649</v>
      </c>
      <c r="N30" s="45"/>
      <c r="O30" s="45"/>
      <c r="P30" s="45"/>
      <c r="Q30" s="45"/>
      <c r="R30" s="45" t="s">
        <v>136</v>
      </c>
      <c r="S30" s="45"/>
      <c r="T30" s="68" t="s">
        <v>113</v>
      </c>
      <c r="U30" s="244" t="s">
        <v>777</v>
      </c>
      <c r="V30" s="68"/>
      <c r="W30" s="68"/>
      <c r="X30" s="68" t="s">
        <v>146</v>
      </c>
      <c r="Y30" s="244" t="s">
        <v>778</v>
      </c>
      <c r="Z30" s="45"/>
      <c r="AA30" s="45"/>
      <c r="AB30" s="45"/>
      <c r="AC30" s="45"/>
      <c r="AD30" s="45"/>
      <c r="AE30" s="45"/>
      <c r="AF30" s="45"/>
      <c r="AG30" s="45"/>
      <c r="AH30" s="45"/>
      <c r="AI30" s="45"/>
      <c r="AJ30" s="45"/>
      <c r="AK30" s="45"/>
      <c r="AL30" s="275"/>
      <c r="AM30" s="74"/>
    </row>
    <row r="31" spans="1:39" ht="326.10000000000002" customHeight="1">
      <c r="A31" s="292"/>
      <c r="B31" s="246" t="s">
        <v>356</v>
      </c>
      <c r="C31" s="270" t="s">
        <v>364</v>
      </c>
      <c r="D31" s="246" t="s">
        <v>365</v>
      </c>
      <c r="E31" s="246" t="s">
        <v>366</v>
      </c>
      <c r="F31" s="247">
        <v>44774</v>
      </c>
      <c r="G31" s="247">
        <v>46569</v>
      </c>
      <c r="H31" s="246" t="s">
        <v>146</v>
      </c>
      <c r="I31" s="249">
        <v>5000</v>
      </c>
      <c r="J31" s="246" t="s">
        <v>652</v>
      </c>
      <c r="K31" s="246" t="s">
        <v>134</v>
      </c>
      <c r="L31" s="246"/>
      <c r="M31" s="246"/>
      <c r="N31" s="382" t="s">
        <v>988</v>
      </c>
      <c r="O31" s="45"/>
      <c r="P31" s="45"/>
      <c r="Q31" s="45"/>
      <c r="R31" s="45" t="s">
        <v>136</v>
      </c>
      <c r="S31" s="45"/>
      <c r="T31" s="68"/>
      <c r="U31" s="244" t="s">
        <v>779</v>
      </c>
      <c r="V31" s="68"/>
      <c r="W31" s="68"/>
      <c r="X31" s="68" t="s">
        <v>146</v>
      </c>
      <c r="Y31" s="244" t="s">
        <v>778</v>
      </c>
      <c r="Z31" s="244" t="s">
        <v>780</v>
      </c>
      <c r="AA31" s="45"/>
      <c r="AB31" s="45"/>
      <c r="AC31" s="45"/>
      <c r="AD31" s="45"/>
      <c r="AE31" s="45"/>
      <c r="AF31" s="45"/>
      <c r="AG31" s="45"/>
      <c r="AH31" s="45"/>
      <c r="AI31" s="45"/>
      <c r="AJ31" s="183" t="s">
        <v>781</v>
      </c>
      <c r="AK31" s="45"/>
      <c r="AL31" s="275"/>
      <c r="AM31" s="74"/>
    </row>
    <row r="32" spans="1:39" ht="329.1" customHeight="1">
      <c r="A32" s="292"/>
      <c r="B32" s="246" t="s">
        <v>368</v>
      </c>
      <c r="C32" s="245" t="s">
        <v>661</v>
      </c>
      <c r="D32" s="246" t="s">
        <v>662</v>
      </c>
      <c r="E32" s="246" t="s">
        <v>371</v>
      </c>
      <c r="F32" s="247">
        <v>45139</v>
      </c>
      <c r="G32" s="247">
        <v>46569</v>
      </c>
      <c r="H32" s="246" t="s">
        <v>372</v>
      </c>
      <c r="I32" s="249">
        <v>0</v>
      </c>
      <c r="J32" s="248" t="s">
        <v>656</v>
      </c>
      <c r="K32" s="248" t="s">
        <v>327</v>
      </c>
      <c r="L32" s="248"/>
      <c r="M32" s="246" t="s">
        <v>374</v>
      </c>
      <c r="N32" s="385" t="s">
        <v>988</v>
      </c>
      <c r="O32" s="45"/>
      <c r="P32" s="45"/>
      <c r="Q32" s="45"/>
      <c r="R32" s="45" t="s">
        <v>136</v>
      </c>
      <c r="S32" s="45"/>
      <c r="T32" s="68"/>
      <c r="U32" s="167" t="s">
        <v>782</v>
      </c>
      <c r="V32" s="68"/>
      <c r="W32" s="68"/>
      <c r="X32" s="244" t="s">
        <v>783</v>
      </c>
      <c r="Y32" s="244" t="s">
        <v>784</v>
      </c>
      <c r="Z32" s="68"/>
      <c r="AA32" s="45"/>
      <c r="AB32" s="45"/>
      <c r="AC32" s="45"/>
      <c r="AD32" s="45"/>
      <c r="AE32" s="45"/>
      <c r="AF32" s="45"/>
      <c r="AG32" s="45"/>
      <c r="AH32" s="45"/>
      <c r="AI32" s="45"/>
      <c r="AJ32" s="45"/>
      <c r="AK32" s="45"/>
      <c r="AL32" s="275"/>
      <c r="AM32" s="74"/>
    </row>
    <row r="33" spans="1:39" ht="291" customHeight="1">
      <c r="A33" s="292"/>
      <c r="B33" s="246" t="s">
        <v>381</v>
      </c>
      <c r="C33" s="257" t="s">
        <v>785</v>
      </c>
      <c r="D33" s="246" t="s">
        <v>669</v>
      </c>
      <c r="E33" s="237" t="s">
        <v>670</v>
      </c>
      <c r="F33" s="247">
        <v>45139</v>
      </c>
      <c r="G33" s="247">
        <v>46569</v>
      </c>
      <c r="H33" s="251" t="s">
        <v>663</v>
      </c>
      <c r="I33" s="249">
        <v>10000</v>
      </c>
      <c r="J33" s="241" t="s">
        <v>386</v>
      </c>
      <c r="K33" s="248" t="s">
        <v>327</v>
      </c>
      <c r="L33" s="248"/>
      <c r="M33" s="246" t="s">
        <v>387</v>
      </c>
      <c r="N33" s="383" t="s">
        <v>990</v>
      </c>
      <c r="O33" s="45"/>
      <c r="P33" s="45"/>
      <c r="Q33" s="45" t="s">
        <v>136</v>
      </c>
      <c r="R33" s="45"/>
      <c r="S33" s="45"/>
      <c r="T33" s="68"/>
      <c r="U33" s="244" t="s">
        <v>786</v>
      </c>
      <c r="V33" s="68"/>
      <c r="W33" s="68" t="s">
        <v>772</v>
      </c>
      <c r="X33" s="68" t="s">
        <v>787</v>
      </c>
      <c r="Y33" s="68"/>
      <c r="Z33" s="45"/>
      <c r="AA33" s="45"/>
      <c r="AB33" s="45"/>
      <c r="AC33" s="45"/>
      <c r="AD33" s="45"/>
      <c r="AE33" s="45"/>
      <c r="AF33" s="45"/>
      <c r="AG33" s="45"/>
      <c r="AH33" s="45"/>
      <c r="AI33" s="45"/>
      <c r="AJ33" s="45"/>
      <c r="AK33" s="45"/>
      <c r="AL33" s="275"/>
      <c r="AM33" s="74"/>
    </row>
    <row r="34" spans="1:39" ht="297.95" customHeight="1">
      <c r="A34" s="294"/>
      <c r="B34" s="246" t="s">
        <v>393</v>
      </c>
      <c r="C34" s="257" t="s">
        <v>394</v>
      </c>
      <c r="D34" s="246" t="s">
        <v>406</v>
      </c>
      <c r="E34" s="247" t="s">
        <v>396</v>
      </c>
      <c r="F34" s="247">
        <v>44774</v>
      </c>
      <c r="G34" s="247">
        <v>46569</v>
      </c>
      <c r="H34" s="251" t="s">
        <v>404</v>
      </c>
      <c r="I34" s="253">
        <v>10000</v>
      </c>
      <c r="J34" s="241" t="s">
        <v>398</v>
      </c>
      <c r="K34" s="246" t="s">
        <v>399</v>
      </c>
      <c r="L34" s="246" t="s">
        <v>400</v>
      </c>
      <c r="M34" s="246" t="s">
        <v>401</v>
      </c>
      <c r="N34" s="146" t="s">
        <v>103</v>
      </c>
      <c r="O34" s="45"/>
      <c r="P34" s="45"/>
      <c r="Q34" s="45"/>
      <c r="R34" s="45" t="s">
        <v>136</v>
      </c>
      <c r="S34" s="45"/>
      <c r="T34" s="68"/>
      <c r="U34" s="167" t="s">
        <v>788</v>
      </c>
      <c r="V34" s="68"/>
      <c r="W34" s="68"/>
      <c r="X34" s="244" t="s">
        <v>789</v>
      </c>
      <c r="Y34" s="68"/>
      <c r="Z34" s="45"/>
      <c r="AA34" s="45"/>
      <c r="AB34" s="45"/>
      <c r="AC34" s="45"/>
      <c r="AD34" s="45"/>
      <c r="AE34" s="45"/>
      <c r="AF34" s="45"/>
      <c r="AG34" s="45"/>
      <c r="AH34" s="45"/>
      <c r="AI34" s="45"/>
      <c r="AJ34" s="45"/>
      <c r="AK34" s="45"/>
      <c r="AL34" s="275"/>
      <c r="AM34" s="74"/>
    </row>
    <row r="35" spans="1:39" ht="220.9" customHeight="1">
      <c r="A35" s="293" t="s">
        <v>407</v>
      </c>
      <c r="B35" s="246" t="s">
        <v>408</v>
      </c>
      <c r="C35" s="245" t="s">
        <v>409</v>
      </c>
      <c r="D35" s="246" t="s">
        <v>418</v>
      </c>
      <c r="E35" s="246" t="s">
        <v>411</v>
      </c>
      <c r="F35" s="247">
        <v>44774</v>
      </c>
      <c r="G35" s="247">
        <v>46569</v>
      </c>
      <c r="H35" s="248" t="s">
        <v>412</v>
      </c>
      <c r="I35" s="271">
        <v>0</v>
      </c>
      <c r="J35" s="248" t="s">
        <v>674</v>
      </c>
      <c r="K35" s="248" t="s">
        <v>134</v>
      </c>
      <c r="L35" s="246" t="s">
        <v>306</v>
      </c>
      <c r="M35" s="246" t="s">
        <v>790</v>
      </c>
      <c r="N35" s="386" t="s">
        <v>985</v>
      </c>
      <c r="O35" s="45"/>
      <c r="P35" s="45"/>
      <c r="Q35" s="45"/>
      <c r="R35" s="45" t="s">
        <v>136</v>
      </c>
      <c r="S35" s="45"/>
      <c r="T35" s="68"/>
      <c r="U35" s="244" t="s">
        <v>791</v>
      </c>
      <c r="V35" s="68"/>
      <c r="W35" s="244" t="s">
        <v>792</v>
      </c>
      <c r="X35" s="248" t="s">
        <v>412</v>
      </c>
      <c r="Y35" s="244" t="s">
        <v>793</v>
      </c>
      <c r="Z35" s="45"/>
      <c r="AA35" s="45"/>
      <c r="AB35" s="45"/>
      <c r="AC35" s="45"/>
      <c r="AD35" s="45"/>
      <c r="AE35" s="45"/>
      <c r="AF35" s="45"/>
      <c r="AG35" s="45"/>
      <c r="AH35" s="45"/>
      <c r="AI35" s="45"/>
      <c r="AJ35" s="45"/>
      <c r="AK35" s="45"/>
      <c r="AL35" s="275"/>
      <c r="AM35" s="74"/>
    </row>
    <row r="36" spans="1:39" ht="251.45" customHeight="1">
      <c r="A36" s="292"/>
      <c r="B36" s="246" t="s">
        <v>419</v>
      </c>
      <c r="C36" s="245" t="s">
        <v>420</v>
      </c>
      <c r="D36" s="246" t="s">
        <v>426</v>
      </c>
      <c r="E36" s="246" t="s">
        <v>422</v>
      </c>
      <c r="F36" s="247">
        <v>44774</v>
      </c>
      <c r="G36" s="247">
        <v>46569</v>
      </c>
      <c r="H36" s="246" t="s">
        <v>146</v>
      </c>
      <c r="I36" s="271">
        <v>0</v>
      </c>
      <c r="J36" s="241" t="s">
        <v>679</v>
      </c>
      <c r="K36" s="248" t="s">
        <v>327</v>
      </c>
      <c r="L36" s="246" t="s">
        <v>272</v>
      </c>
      <c r="M36" s="246" t="s">
        <v>424</v>
      </c>
      <c r="N36" s="382" t="s">
        <v>89</v>
      </c>
      <c r="O36" s="45"/>
      <c r="P36" s="45"/>
      <c r="Q36" s="45"/>
      <c r="R36" s="45" t="s">
        <v>136</v>
      </c>
      <c r="S36" s="45"/>
      <c r="T36" s="68"/>
      <c r="U36" s="244" t="s">
        <v>794</v>
      </c>
      <c r="V36" s="244" t="s">
        <v>795</v>
      </c>
      <c r="W36" s="68"/>
      <c r="X36" s="68" t="s">
        <v>146</v>
      </c>
      <c r="Y36" s="244" t="s">
        <v>796</v>
      </c>
      <c r="Z36" s="255" t="s">
        <v>797</v>
      </c>
      <c r="AA36" s="45"/>
      <c r="AB36" s="45"/>
      <c r="AC36" s="45"/>
      <c r="AD36" s="45"/>
      <c r="AE36" s="45"/>
      <c r="AF36" s="45"/>
      <c r="AG36" s="45"/>
      <c r="AH36" s="45"/>
      <c r="AI36" s="45"/>
      <c r="AJ36" s="183" t="s">
        <v>798</v>
      </c>
      <c r="AK36" s="45"/>
      <c r="AL36" s="275"/>
      <c r="AM36" s="74"/>
    </row>
    <row r="37" spans="1:39" ht="293.10000000000002" customHeight="1">
      <c r="A37" s="292"/>
      <c r="B37" s="246" t="s">
        <v>428</v>
      </c>
      <c r="C37" s="245" t="s">
        <v>436</v>
      </c>
      <c r="D37" s="246" t="s">
        <v>437</v>
      </c>
      <c r="E37" s="246" t="s">
        <v>431</v>
      </c>
      <c r="F37" s="247">
        <v>44774</v>
      </c>
      <c r="G37" s="247">
        <v>46569</v>
      </c>
      <c r="H37" s="248" t="s">
        <v>412</v>
      </c>
      <c r="I37" s="249">
        <v>0</v>
      </c>
      <c r="J37" s="248" t="s">
        <v>682</v>
      </c>
      <c r="K37" s="248" t="s">
        <v>433</v>
      </c>
      <c r="L37" s="248"/>
      <c r="M37" s="246" t="s">
        <v>434</v>
      </c>
      <c r="N37" s="382" t="s">
        <v>89</v>
      </c>
      <c r="O37" s="45"/>
      <c r="P37" s="45"/>
      <c r="Q37" s="45"/>
      <c r="R37" s="45"/>
      <c r="S37" s="45" t="s">
        <v>136</v>
      </c>
      <c r="T37" s="68"/>
      <c r="U37" s="167" t="s">
        <v>799</v>
      </c>
      <c r="V37" s="183" t="s">
        <v>800</v>
      </c>
      <c r="W37" s="272"/>
      <c r="X37" s="248" t="s">
        <v>801</v>
      </c>
      <c r="Y37" s="272" t="s">
        <v>802</v>
      </c>
      <c r="Z37" s="45"/>
      <c r="AA37" s="45"/>
      <c r="AB37" s="45"/>
      <c r="AC37" s="45"/>
      <c r="AD37" s="45"/>
      <c r="AE37" s="45"/>
      <c r="AF37" s="45"/>
      <c r="AG37" s="45"/>
      <c r="AH37" s="45"/>
      <c r="AI37" s="45"/>
      <c r="AJ37" s="45"/>
      <c r="AK37" s="45"/>
      <c r="AL37" s="275"/>
      <c r="AM37" s="74"/>
    </row>
    <row r="38" spans="1:39" ht="246.95" customHeight="1">
      <c r="A38" s="292"/>
      <c r="B38" s="246" t="s">
        <v>439</v>
      </c>
      <c r="C38" s="273" t="s">
        <v>440</v>
      </c>
      <c r="D38" s="241" t="s">
        <v>441</v>
      </c>
      <c r="E38" s="241" t="s">
        <v>442</v>
      </c>
      <c r="F38" s="247">
        <v>44774</v>
      </c>
      <c r="G38" s="247">
        <v>46569</v>
      </c>
      <c r="H38" s="251" t="s">
        <v>146</v>
      </c>
      <c r="I38" s="249">
        <v>0</v>
      </c>
      <c r="J38" s="241" t="s">
        <v>687</v>
      </c>
      <c r="K38" s="241" t="s">
        <v>134</v>
      </c>
      <c r="L38" s="248"/>
      <c r="M38" s="246" t="s">
        <v>445</v>
      </c>
      <c r="N38" s="383" t="s">
        <v>87</v>
      </c>
      <c r="O38" s="45"/>
      <c r="P38" s="45"/>
      <c r="Q38" s="45"/>
      <c r="R38" s="45" t="s">
        <v>136</v>
      </c>
      <c r="S38" s="45"/>
      <c r="T38" s="68"/>
      <c r="U38" s="244" t="s">
        <v>803</v>
      </c>
      <c r="V38" s="68"/>
      <c r="W38" s="167" t="s">
        <v>804</v>
      </c>
      <c r="X38" s="68" t="s">
        <v>146</v>
      </c>
      <c r="Y38" s="167" t="s">
        <v>805</v>
      </c>
      <c r="Z38" s="68"/>
      <c r="AA38" s="68"/>
      <c r="AB38" s="45"/>
      <c r="AC38" s="45"/>
      <c r="AD38" s="45"/>
      <c r="AE38" s="45"/>
      <c r="AF38" s="45"/>
      <c r="AG38" s="45"/>
      <c r="AH38" s="45"/>
      <c r="AI38" s="45"/>
      <c r="AJ38" s="45"/>
      <c r="AK38" s="45"/>
      <c r="AL38" s="275"/>
      <c r="AM38" s="74"/>
    </row>
    <row r="39" spans="1:39" ht="61.9" customHeight="1">
      <c r="A39" s="294"/>
      <c r="B39" s="274" t="s">
        <v>449</v>
      </c>
      <c r="C39" s="273" t="s">
        <v>693</v>
      </c>
      <c r="D39" s="246"/>
      <c r="E39" s="261"/>
      <c r="F39" s="247"/>
      <c r="G39" s="247"/>
      <c r="H39" s="251"/>
      <c r="I39" s="253"/>
      <c r="J39" s="241"/>
      <c r="K39" s="248"/>
      <c r="L39" s="246"/>
      <c r="M39" s="246" t="s">
        <v>806</v>
      </c>
      <c r="N39" s="146"/>
      <c r="O39" s="45"/>
      <c r="P39" s="45"/>
      <c r="Q39" s="45"/>
      <c r="R39" s="45"/>
      <c r="S39" s="45"/>
      <c r="T39" s="68"/>
      <c r="U39" s="33"/>
      <c r="V39" s="68"/>
      <c r="W39" s="68"/>
      <c r="X39" s="68"/>
      <c r="Y39" s="68"/>
      <c r="Z39" s="68"/>
      <c r="AA39" s="68"/>
      <c r="AB39" s="45"/>
      <c r="AC39" s="45"/>
      <c r="AD39" s="45"/>
      <c r="AE39" s="45"/>
      <c r="AF39" s="45"/>
      <c r="AG39" s="45"/>
      <c r="AH39" s="45"/>
      <c r="AI39" s="45"/>
      <c r="AJ39" s="45"/>
      <c r="AK39" s="45"/>
      <c r="AL39" s="275"/>
      <c r="AM39" s="74"/>
    </row>
    <row r="40" spans="1:39" ht="260.10000000000002" customHeight="1">
      <c r="A40" s="293" t="s">
        <v>461</v>
      </c>
      <c r="B40" s="237" t="s">
        <v>462</v>
      </c>
      <c r="C40" s="214" t="s">
        <v>700</v>
      </c>
      <c r="D40" s="215" t="s">
        <v>807</v>
      </c>
      <c r="E40" s="215" t="s">
        <v>465</v>
      </c>
      <c r="F40" s="216">
        <v>44774</v>
      </c>
      <c r="G40" s="216">
        <v>46569</v>
      </c>
      <c r="H40" s="217" t="s">
        <v>466</v>
      </c>
      <c r="I40" s="218">
        <v>5000</v>
      </c>
      <c r="J40" s="217" t="s">
        <v>695</v>
      </c>
      <c r="K40" s="217" t="s">
        <v>468</v>
      </c>
      <c r="L40" s="217"/>
      <c r="M40" s="215" t="s">
        <v>469</v>
      </c>
      <c r="N40" s="382" t="s">
        <v>93</v>
      </c>
      <c r="O40" s="45"/>
      <c r="P40" s="45"/>
      <c r="Q40" s="45" t="s">
        <v>136</v>
      </c>
      <c r="R40" s="45"/>
      <c r="S40" s="45"/>
      <c r="T40" s="68"/>
      <c r="U40" s="167" t="s">
        <v>808</v>
      </c>
      <c r="V40" s="68"/>
      <c r="W40" s="244" t="s">
        <v>809</v>
      </c>
      <c r="X40" s="244" t="s">
        <v>810</v>
      </c>
      <c r="Y40" s="68"/>
      <c r="Z40" s="244" t="s">
        <v>811</v>
      </c>
      <c r="AA40" s="244" t="s">
        <v>812</v>
      </c>
      <c r="AB40" s="244" t="s">
        <v>813</v>
      </c>
      <c r="AC40" s="68"/>
      <c r="AD40" s="68"/>
      <c r="AE40" s="244" t="s">
        <v>814</v>
      </c>
      <c r="AF40" s="45"/>
      <c r="AG40" s="45"/>
      <c r="AH40" s="45"/>
      <c r="AI40" s="45"/>
      <c r="AJ40" s="45"/>
      <c r="AK40" s="45"/>
      <c r="AL40" s="275"/>
      <c r="AM40" s="74"/>
    </row>
    <row r="41" spans="1:39" ht="115.9" customHeight="1">
      <c r="A41" s="292"/>
      <c r="B41" s="235" t="s">
        <v>476</v>
      </c>
      <c r="C41" s="229" t="s">
        <v>605</v>
      </c>
      <c r="D41" s="228"/>
      <c r="E41" s="228"/>
      <c r="F41" s="224"/>
      <c r="G41" s="224"/>
      <c r="H41" s="228"/>
      <c r="I41" s="226"/>
      <c r="J41" s="228"/>
      <c r="K41" s="228"/>
      <c r="L41" s="228"/>
      <c r="M41" s="228" t="s">
        <v>815</v>
      </c>
      <c r="N41" s="382"/>
      <c r="O41" s="45"/>
      <c r="P41" s="45"/>
      <c r="Q41" s="45"/>
      <c r="R41" s="45"/>
      <c r="S41" s="45"/>
      <c r="T41" s="68"/>
      <c r="U41" s="45"/>
      <c r="V41" s="48"/>
      <c r="W41" s="48"/>
      <c r="X41" s="48"/>
      <c r="Y41" s="48"/>
      <c r="Z41" s="48"/>
      <c r="AA41" s="48"/>
      <c r="AB41" s="48"/>
      <c r="AC41" s="48"/>
      <c r="AD41" s="48"/>
      <c r="AE41" s="48"/>
      <c r="AF41" s="48"/>
      <c r="AG41" s="48"/>
      <c r="AH41" s="48"/>
      <c r="AI41" s="48"/>
      <c r="AJ41" s="48"/>
      <c r="AK41" s="45"/>
      <c r="AL41" s="275"/>
      <c r="AM41" s="74"/>
    </row>
    <row r="42" spans="1:39" ht="270" customHeight="1">
      <c r="A42" s="292"/>
      <c r="B42" s="238" t="s">
        <v>487</v>
      </c>
      <c r="C42" s="229" t="s">
        <v>488</v>
      </c>
      <c r="D42" s="228" t="s">
        <v>489</v>
      </c>
      <c r="E42" s="228" t="s">
        <v>490</v>
      </c>
      <c r="F42" s="224">
        <v>44774</v>
      </c>
      <c r="G42" s="224">
        <v>46569</v>
      </c>
      <c r="H42" s="228" t="s">
        <v>491</v>
      </c>
      <c r="I42" s="226">
        <v>10000</v>
      </c>
      <c r="J42" s="227" t="s">
        <v>492</v>
      </c>
      <c r="K42" s="228" t="s">
        <v>134</v>
      </c>
      <c r="L42" s="227"/>
      <c r="M42" s="228" t="s">
        <v>493</v>
      </c>
      <c r="N42" s="382" t="s">
        <v>93</v>
      </c>
      <c r="O42" s="45"/>
      <c r="P42" s="45"/>
      <c r="Q42" s="45"/>
      <c r="R42" s="45" t="s">
        <v>136</v>
      </c>
      <c r="S42" s="45"/>
      <c r="T42" s="68"/>
      <c r="U42" s="167" t="s">
        <v>816</v>
      </c>
      <c r="V42" s="33"/>
      <c r="W42" s="33"/>
      <c r="X42" s="33" t="s">
        <v>166</v>
      </c>
      <c r="Y42" s="280"/>
      <c r="Z42" s="167" t="s">
        <v>817</v>
      </c>
      <c r="AA42" s="167" t="s">
        <v>818</v>
      </c>
      <c r="AB42" s="48"/>
      <c r="AC42" s="48"/>
      <c r="AD42" s="48"/>
      <c r="AE42" s="242"/>
      <c r="AF42" s="48"/>
      <c r="AG42" s="48"/>
      <c r="AH42" s="48"/>
      <c r="AI42" s="48"/>
      <c r="AJ42" s="48"/>
      <c r="AK42" s="45"/>
      <c r="AL42" s="275"/>
      <c r="AM42" s="74"/>
    </row>
    <row r="43" spans="1:39" ht="96" customHeight="1">
      <c r="A43" s="292"/>
      <c r="B43" s="235" t="s">
        <v>496</v>
      </c>
      <c r="C43" s="229" t="s">
        <v>703</v>
      </c>
      <c r="D43" s="228"/>
      <c r="E43" s="228"/>
      <c r="F43" s="224"/>
      <c r="G43" s="224"/>
      <c r="H43" s="225"/>
      <c r="I43" s="226"/>
      <c r="J43" s="227"/>
      <c r="K43" s="227"/>
      <c r="L43" s="227"/>
      <c r="M43" s="219" t="s">
        <v>819</v>
      </c>
      <c r="N43" s="382"/>
      <c r="O43" s="45"/>
      <c r="P43" s="45"/>
      <c r="Q43" s="45"/>
      <c r="R43" s="45"/>
      <c r="S43" s="45"/>
      <c r="T43" s="68"/>
      <c r="U43" s="48"/>
      <c r="V43" s="48"/>
      <c r="W43" s="48"/>
      <c r="X43" s="48"/>
      <c r="Y43" s="48"/>
      <c r="Z43" s="48"/>
      <c r="AA43" s="48"/>
      <c r="AB43" s="48"/>
      <c r="AC43" s="48"/>
      <c r="AD43" s="48"/>
      <c r="AE43" s="48"/>
      <c r="AF43" s="48"/>
      <c r="AG43" s="48"/>
      <c r="AH43" s="48"/>
      <c r="AI43" s="48"/>
      <c r="AJ43" s="48"/>
      <c r="AK43" s="45"/>
      <c r="AL43" s="275"/>
      <c r="AM43" s="74"/>
    </row>
    <row r="44" spans="1:39" ht="279.95" customHeight="1">
      <c r="A44" s="292"/>
      <c r="B44" s="238" t="s">
        <v>504</v>
      </c>
      <c r="C44" s="239" t="s">
        <v>505</v>
      </c>
      <c r="D44" s="228" t="s">
        <v>512</v>
      </c>
      <c r="E44" s="228" t="s">
        <v>507</v>
      </c>
      <c r="F44" s="224">
        <v>44774</v>
      </c>
      <c r="G44" s="224">
        <v>46569</v>
      </c>
      <c r="H44" s="228" t="s">
        <v>146</v>
      </c>
      <c r="I44" s="226">
        <v>0</v>
      </c>
      <c r="J44" s="232" t="s">
        <v>704</v>
      </c>
      <c r="K44" s="227" t="s">
        <v>134</v>
      </c>
      <c r="L44" s="227"/>
      <c r="M44" s="215" t="s">
        <v>509</v>
      </c>
      <c r="N44" s="382" t="s">
        <v>991</v>
      </c>
      <c r="O44" s="45"/>
      <c r="P44" s="45"/>
      <c r="Q44" s="45"/>
      <c r="R44" s="45" t="s">
        <v>136</v>
      </c>
      <c r="S44" s="45"/>
      <c r="T44" s="68"/>
      <c r="U44" s="167" t="s">
        <v>820</v>
      </c>
      <c r="V44" s="68"/>
      <c r="W44" s="68"/>
      <c r="X44" s="244" t="s">
        <v>146</v>
      </c>
      <c r="Y44" s="33"/>
      <c r="Z44" s="244" t="s">
        <v>821</v>
      </c>
      <c r="AA44" s="244" t="s">
        <v>822</v>
      </c>
      <c r="AB44" s="45"/>
      <c r="AC44" s="45"/>
      <c r="AD44" s="45"/>
      <c r="AE44" s="45"/>
      <c r="AF44" s="45"/>
      <c r="AG44" s="45"/>
      <c r="AH44" s="45"/>
      <c r="AI44" s="45"/>
      <c r="AJ44" s="45"/>
      <c r="AK44" s="45"/>
      <c r="AL44" s="275"/>
      <c r="AM44" s="74"/>
    </row>
    <row r="45" spans="1:39" ht="222.95" customHeight="1">
      <c r="A45" s="292"/>
      <c r="B45" s="238" t="s">
        <v>514</v>
      </c>
      <c r="C45" s="229" t="s">
        <v>515</v>
      </c>
      <c r="D45" s="228" t="s">
        <v>516</v>
      </c>
      <c r="E45" s="228" t="s">
        <v>517</v>
      </c>
      <c r="F45" s="224">
        <v>44774</v>
      </c>
      <c r="G45" s="224">
        <v>46569</v>
      </c>
      <c r="H45" s="228" t="s">
        <v>146</v>
      </c>
      <c r="I45" s="226">
        <v>50000</v>
      </c>
      <c r="J45" s="227" t="s">
        <v>518</v>
      </c>
      <c r="K45" s="227" t="s">
        <v>519</v>
      </c>
      <c r="L45" s="227"/>
      <c r="M45" s="228"/>
      <c r="N45" s="383" t="s">
        <v>93</v>
      </c>
      <c r="O45" s="45"/>
      <c r="P45" s="45"/>
      <c r="Q45" s="45"/>
      <c r="R45" s="45" t="s">
        <v>136</v>
      </c>
      <c r="S45" s="45"/>
      <c r="T45" s="68"/>
      <c r="U45" s="167" t="s">
        <v>979</v>
      </c>
      <c r="V45" s="68"/>
      <c r="W45" s="68"/>
      <c r="X45" s="244" t="s">
        <v>146</v>
      </c>
      <c r="Y45" s="68"/>
      <c r="Z45" s="68"/>
      <c r="AA45" s="68"/>
      <c r="AB45" s="45"/>
      <c r="AC45" s="45"/>
      <c r="AD45" s="45"/>
      <c r="AE45" s="45"/>
      <c r="AF45" s="45"/>
      <c r="AG45" s="45"/>
      <c r="AH45" s="45"/>
      <c r="AI45" s="45"/>
      <c r="AJ45" s="45"/>
      <c r="AK45" s="45"/>
      <c r="AL45" s="275"/>
      <c r="AM45" s="74"/>
    </row>
    <row r="46" spans="1:39" ht="279.95" customHeight="1">
      <c r="A46" s="294"/>
      <c r="B46" s="238" t="s">
        <v>523</v>
      </c>
      <c r="C46" s="229" t="s">
        <v>524</v>
      </c>
      <c r="D46" s="228" t="s">
        <v>533</v>
      </c>
      <c r="E46" s="228" t="s">
        <v>534</v>
      </c>
      <c r="F46" s="224">
        <v>44774</v>
      </c>
      <c r="G46" s="224">
        <v>46569</v>
      </c>
      <c r="H46" s="227" t="s">
        <v>466</v>
      </c>
      <c r="I46" s="226">
        <v>200000</v>
      </c>
      <c r="J46" s="228" t="s">
        <v>709</v>
      </c>
      <c r="K46" s="227" t="s">
        <v>528</v>
      </c>
      <c r="L46" s="227"/>
      <c r="M46" s="240" t="s">
        <v>823</v>
      </c>
      <c r="N46" s="146"/>
      <c r="O46" s="182"/>
      <c r="P46" s="182"/>
      <c r="Q46" s="45" t="s">
        <v>136</v>
      </c>
      <c r="R46" s="182"/>
      <c r="S46" s="182"/>
      <c r="T46" s="68" t="s">
        <v>114</v>
      </c>
      <c r="U46" s="167" t="s">
        <v>824</v>
      </c>
      <c r="V46" s="33"/>
      <c r="W46" s="33"/>
      <c r="X46" s="33" t="s">
        <v>166</v>
      </c>
      <c r="Y46" s="33"/>
      <c r="Z46" s="33"/>
      <c r="AA46" s="182"/>
      <c r="AB46" s="48"/>
      <c r="AC46" s="48"/>
      <c r="AD46" s="48"/>
      <c r="AE46" s="48"/>
      <c r="AF46" s="48"/>
      <c r="AG46" s="48"/>
      <c r="AH46" s="48"/>
      <c r="AI46" s="48"/>
      <c r="AJ46" s="48"/>
      <c r="AK46" s="48"/>
      <c r="AM46" s="74"/>
    </row>
    <row r="47" spans="1:39">
      <c r="B47" s="49"/>
      <c r="AL47" s="137"/>
      <c r="AM47" s="74"/>
    </row>
    <row r="48" spans="1:39" ht="15.75" thickBot="1">
      <c r="AL48" s="137"/>
      <c r="AM48" s="74"/>
    </row>
    <row r="49" spans="1:39" ht="26.25" customHeight="1" thickBot="1">
      <c r="A49" s="335" t="s">
        <v>535</v>
      </c>
      <c r="B49" s="336"/>
      <c r="C49" s="336"/>
      <c r="D49" s="336"/>
      <c r="E49" s="336"/>
      <c r="F49" s="336"/>
      <c r="G49" s="336"/>
      <c r="H49" s="336"/>
      <c r="I49" s="336"/>
      <c r="J49" s="336"/>
      <c r="K49" s="336"/>
      <c r="L49" s="336"/>
      <c r="M49" s="336"/>
      <c r="N49" s="337"/>
      <c r="AM49" s="74"/>
    </row>
    <row r="50" spans="1:39" ht="26.25" customHeight="1" thickBot="1">
      <c r="A50" s="35"/>
      <c r="B50" s="36"/>
      <c r="C50" s="36"/>
      <c r="D50" s="37"/>
      <c r="E50" s="37"/>
      <c r="F50" s="37"/>
      <c r="G50" s="37"/>
      <c r="H50" s="37"/>
      <c r="I50" s="37"/>
      <c r="J50" s="37"/>
      <c r="K50" s="37"/>
      <c r="L50" s="37"/>
      <c r="M50" s="37"/>
      <c r="N50" s="37"/>
      <c r="O50" s="37"/>
      <c r="AM50" s="74"/>
    </row>
    <row r="51" spans="1:39" ht="43.5" customHeight="1" thickBot="1">
      <c r="A51" s="40" t="s">
        <v>536</v>
      </c>
      <c r="B51" s="41">
        <v>1</v>
      </c>
      <c r="C51" s="42"/>
      <c r="AM51" s="74"/>
    </row>
    <row r="52" spans="1:39">
      <c r="AM52" s="74"/>
    </row>
    <row r="53" spans="1:39" ht="15.75" customHeight="1">
      <c r="A53" s="283" t="s">
        <v>537</v>
      </c>
      <c r="B53" s="285" t="s">
        <v>119</v>
      </c>
      <c r="C53" s="285" t="s">
        <v>2</v>
      </c>
      <c r="D53" s="285" t="s">
        <v>4</v>
      </c>
      <c r="E53" s="287" t="s">
        <v>6</v>
      </c>
      <c r="F53" s="281" t="s">
        <v>8</v>
      </c>
      <c r="G53" s="282"/>
      <c r="H53" s="285" t="s">
        <v>10</v>
      </c>
      <c r="I53" s="285" t="s">
        <v>14</v>
      </c>
      <c r="J53" s="295" t="s">
        <v>12</v>
      </c>
      <c r="K53" s="289" t="s">
        <v>120</v>
      </c>
      <c r="L53" s="290"/>
      <c r="M53" s="295" t="s">
        <v>20</v>
      </c>
      <c r="N53" s="295" t="s">
        <v>22</v>
      </c>
      <c r="O53" s="34"/>
      <c r="AM53" s="74"/>
    </row>
    <row r="54" spans="1:39" ht="15.75">
      <c r="A54" s="284"/>
      <c r="B54" s="286"/>
      <c r="C54" s="286"/>
      <c r="D54" s="286"/>
      <c r="E54" s="288"/>
      <c r="F54" s="38" t="s">
        <v>122</v>
      </c>
      <c r="G54" s="38" t="s">
        <v>123</v>
      </c>
      <c r="H54" s="286"/>
      <c r="I54" s="286"/>
      <c r="J54" s="296"/>
      <c r="K54" s="59" t="s">
        <v>124</v>
      </c>
      <c r="L54" s="59" t="s">
        <v>538</v>
      </c>
      <c r="M54" s="296"/>
      <c r="N54" s="296"/>
      <c r="O54" s="2"/>
      <c r="AM54" s="74"/>
    </row>
    <row r="55" spans="1:39" ht="186.6" customHeight="1">
      <c r="A55" s="167" t="s">
        <v>126</v>
      </c>
      <c r="B55" s="33" t="s">
        <v>825</v>
      </c>
      <c r="C55" s="229" t="s">
        <v>826</v>
      </c>
      <c r="D55" s="228" t="s">
        <v>827</v>
      </c>
      <c r="E55" s="228" t="s">
        <v>534</v>
      </c>
      <c r="F55" s="224">
        <v>45931</v>
      </c>
      <c r="G55" s="224">
        <v>46569</v>
      </c>
      <c r="H55" s="227" t="s">
        <v>138</v>
      </c>
      <c r="I55" s="226">
        <v>200000</v>
      </c>
      <c r="J55" s="228" t="s">
        <v>828</v>
      </c>
      <c r="K55" s="227"/>
      <c r="L55" s="227" t="s">
        <v>134</v>
      </c>
      <c r="M55" s="240" t="s">
        <v>829</v>
      </c>
      <c r="N55" s="382" t="s">
        <v>987</v>
      </c>
      <c r="O55" s="2"/>
      <c r="AM55" s="74"/>
    </row>
    <row r="56" spans="1:39">
      <c r="A56" s="33"/>
      <c r="B56" s="33"/>
      <c r="C56" s="48"/>
      <c r="D56" s="48"/>
      <c r="E56" s="48"/>
      <c r="F56" s="48"/>
      <c r="G56" s="48"/>
      <c r="H56" s="48"/>
      <c r="I56" s="48"/>
      <c r="J56" s="48"/>
      <c r="K56" s="48"/>
      <c r="L56" s="48"/>
      <c r="M56" s="48"/>
      <c r="N56" s="45"/>
      <c r="O56" s="2"/>
      <c r="AM56" s="74"/>
    </row>
    <row r="57" spans="1:39">
      <c r="A57" s="33"/>
      <c r="B57" s="33"/>
      <c r="C57" s="48"/>
      <c r="D57" s="48"/>
      <c r="E57" s="48"/>
      <c r="F57" s="48"/>
      <c r="G57" s="48"/>
      <c r="H57" s="48"/>
      <c r="I57" s="48"/>
      <c r="J57" s="48"/>
      <c r="K57" s="48"/>
      <c r="L57" s="48"/>
      <c r="M57" s="48"/>
      <c r="N57" s="45"/>
      <c r="O57" s="2"/>
      <c r="AM57" s="74"/>
    </row>
    <row r="58" spans="1:39">
      <c r="A58" s="33"/>
      <c r="B58" s="33"/>
      <c r="C58" s="48"/>
      <c r="D58" s="48"/>
      <c r="E58" s="48"/>
      <c r="F58" s="48"/>
      <c r="G58" s="48"/>
      <c r="H58" s="48"/>
      <c r="I58" s="48"/>
      <c r="J58" s="48"/>
      <c r="K58" s="48"/>
      <c r="L58" s="48"/>
      <c r="M58" s="48"/>
      <c r="N58" s="45"/>
      <c r="O58" s="2"/>
      <c r="AM58" s="74"/>
    </row>
    <row r="59" spans="1:39">
      <c r="A59" s="33"/>
      <c r="B59" s="33"/>
      <c r="C59" s="48"/>
      <c r="D59" s="48"/>
      <c r="E59" s="48"/>
      <c r="F59" s="48"/>
      <c r="G59" s="48"/>
      <c r="H59" s="48"/>
      <c r="I59" s="48"/>
      <c r="J59" s="48"/>
      <c r="K59" s="48"/>
      <c r="L59" s="48"/>
      <c r="M59" s="48"/>
      <c r="N59" s="45"/>
      <c r="O59" s="2"/>
      <c r="AM59" s="74"/>
    </row>
    <row r="60" spans="1:39">
      <c r="A60" s="33"/>
      <c r="B60" s="33"/>
      <c r="C60" s="48"/>
      <c r="D60" s="48"/>
      <c r="E60" s="48"/>
      <c r="F60" s="48"/>
      <c r="G60" s="48"/>
      <c r="H60" s="48"/>
      <c r="I60" s="48"/>
      <c r="J60" s="48"/>
      <c r="K60" s="48"/>
      <c r="L60" s="48"/>
      <c r="M60" s="48"/>
      <c r="N60" s="45"/>
      <c r="O60" s="2"/>
      <c r="AM60" s="74"/>
    </row>
    <row r="61" spans="1:39">
      <c r="A61" s="33"/>
      <c r="B61" s="33"/>
      <c r="C61" s="48"/>
      <c r="D61" s="48"/>
      <c r="E61" s="48"/>
      <c r="F61" s="48"/>
      <c r="G61" s="48"/>
      <c r="H61" s="48"/>
      <c r="I61" s="48"/>
      <c r="J61" s="48"/>
      <c r="K61" s="48"/>
      <c r="L61" s="48"/>
      <c r="M61" s="48"/>
      <c r="N61" s="45"/>
      <c r="O61" s="2"/>
      <c r="AM61" s="74"/>
    </row>
    <row r="62" spans="1:39">
      <c r="A62" s="33"/>
      <c r="B62" s="33"/>
      <c r="C62" s="48"/>
      <c r="D62" s="48"/>
      <c r="E62" s="48"/>
      <c r="F62" s="48"/>
      <c r="G62" s="48"/>
      <c r="H62" s="48"/>
      <c r="I62" s="48"/>
      <c r="J62" s="48"/>
      <c r="K62" s="48"/>
      <c r="L62" s="48"/>
      <c r="M62" s="48"/>
      <c r="N62" s="45"/>
      <c r="O62" s="2"/>
      <c r="AM62" s="74"/>
    </row>
    <row r="63" spans="1:39">
      <c r="A63" s="33"/>
      <c r="B63" s="33"/>
      <c r="C63" s="48"/>
      <c r="D63" s="48"/>
      <c r="E63" s="48"/>
      <c r="F63" s="48"/>
      <c r="G63" s="48"/>
      <c r="H63" s="48"/>
      <c r="I63" s="48"/>
      <c r="J63" s="48"/>
      <c r="K63" s="48"/>
      <c r="L63" s="48"/>
      <c r="M63" s="48"/>
      <c r="N63" s="45"/>
      <c r="O63" s="2"/>
      <c r="AM63" s="74"/>
    </row>
    <row r="64" spans="1:39">
      <c r="AM64" s="74"/>
    </row>
    <row r="65" spans="1:39" ht="15.75" customHeight="1">
      <c r="A65" s="283" t="s">
        <v>537</v>
      </c>
      <c r="B65" s="285" t="s">
        <v>119</v>
      </c>
      <c r="C65" s="285" t="s">
        <v>2</v>
      </c>
      <c r="D65" s="285" t="s">
        <v>4</v>
      </c>
      <c r="E65" s="287" t="s">
        <v>6</v>
      </c>
      <c r="F65" s="281" t="s">
        <v>8</v>
      </c>
      <c r="G65" s="282"/>
      <c r="H65" s="285" t="s">
        <v>10</v>
      </c>
      <c r="I65" s="285" t="s">
        <v>14</v>
      </c>
      <c r="J65" s="285" t="s">
        <v>12</v>
      </c>
      <c r="K65" s="289" t="s">
        <v>120</v>
      </c>
      <c r="L65" s="290"/>
      <c r="M65" s="285" t="s">
        <v>20</v>
      </c>
      <c r="N65" s="295" t="s">
        <v>22</v>
      </c>
      <c r="O65" s="34"/>
      <c r="AM65" s="74"/>
    </row>
    <row r="66" spans="1:39" ht="15" customHeight="1">
      <c r="A66" s="284"/>
      <c r="B66" s="286"/>
      <c r="C66" s="286"/>
      <c r="D66" s="286"/>
      <c r="E66" s="288"/>
      <c r="F66" s="38" t="s">
        <v>122</v>
      </c>
      <c r="G66" s="38" t="s">
        <v>123</v>
      </c>
      <c r="H66" s="286"/>
      <c r="I66" s="286"/>
      <c r="J66" s="286"/>
      <c r="K66" s="59" t="s">
        <v>124</v>
      </c>
      <c r="L66" s="59" t="s">
        <v>538</v>
      </c>
      <c r="M66" s="286"/>
      <c r="N66" s="296"/>
      <c r="O66" s="2"/>
      <c r="AM66" s="74"/>
    </row>
    <row r="67" spans="1:39">
      <c r="A67" s="33" t="s">
        <v>539</v>
      </c>
      <c r="B67" s="33"/>
      <c r="C67" s="48" t="s">
        <v>540</v>
      </c>
      <c r="D67" s="48"/>
      <c r="E67" s="48"/>
      <c r="F67" s="48"/>
      <c r="G67" s="48"/>
      <c r="H67" s="48"/>
      <c r="I67" s="48"/>
      <c r="J67" s="45"/>
      <c r="K67" s="45"/>
      <c r="L67" s="45"/>
      <c r="M67" s="45"/>
      <c r="N67" s="45"/>
      <c r="O67" s="2"/>
      <c r="AM67" s="74"/>
    </row>
    <row r="68" spans="1:39">
      <c r="A68" s="33"/>
      <c r="B68" s="33"/>
      <c r="C68" s="48"/>
      <c r="D68" s="48"/>
      <c r="E68" s="48"/>
      <c r="F68" s="48"/>
      <c r="G68" s="48"/>
      <c r="H68" s="48"/>
      <c r="I68" s="48"/>
      <c r="J68" s="48"/>
      <c r="K68" s="48"/>
      <c r="L68" s="48"/>
      <c r="M68" s="48"/>
      <c r="N68" s="45"/>
      <c r="O68" s="2"/>
      <c r="AM68" s="74"/>
    </row>
    <row r="69" spans="1:39">
      <c r="A69" s="33"/>
      <c r="B69" s="33"/>
      <c r="C69" s="48"/>
      <c r="D69" s="48"/>
      <c r="E69" s="48"/>
      <c r="F69" s="48"/>
      <c r="G69" s="48"/>
      <c r="H69" s="48"/>
      <c r="I69" s="48"/>
      <c r="J69" s="48"/>
      <c r="K69" s="48"/>
      <c r="L69" s="48"/>
      <c r="M69" s="48"/>
      <c r="N69" s="45"/>
      <c r="O69" s="2"/>
      <c r="AM69" s="74"/>
    </row>
    <row r="70" spans="1:39">
      <c r="A70" s="33"/>
      <c r="B70" s="33"/>
      <c r="C70" s="48"/>
      <c r="D70" s="48"/>
      <c r="E70" s="48"/>
      <c r="F70" s="48"/>
      <c r="G70" s="48"/>
      <c r="H70" s="48"/>
      <c r="I70" s="48"/>
      <c r="J70" s="48"/>
      <c r="K70" s="48"/>
      <c r="L70" s="48"/>
      <c r="M70" s="48"/>
      <c r="N70" s="45"/>
      <c r="O70" s="2"/>
      <c r="AM70" s="74"/>
    </row>
    <row r="71" spans="1:39">
      <c r="A71" s="33"/>
      <c r="B71" s="33"/>
      <c r="C71" s="48"/>
      <c r="D71" s="48"/>
      <c r="E71" s="48"/>
      <c r="F71" s="48"/>
      <c r="G71" s="48"/>
      <c r="H71" s="48"/>
      <c r="I71" s="48"/>
      <c r="J71" s="48"/>
      <c r="K71" s="48"/>
      <c r="L71" s="48"/>
      <c r="M71" s="48"/>
      <c r="N71" s="45"/>
      <c r="O71" s="2"/>
      <c r="AM71" s="74"/>
    </row>
    <row r="72" spans="1:39">
      <c r="A72" s="33"/>
      <c r="B72" s="33"/>
      <c r="C72" s="48"/>
      <c r="D72" s="48"/>
      <c r="E72" s="48"/>
      <c r="F72" s="48"/>
      <c r="G72" s="48"/>
      <c r="H72" s="48"/>
      <c r="I72" s="48"/>
      <c r="J72" s="48"/>
      <c r="K72" s="48"/>
      <c r="L72" s="48"/>
      <c r="M72" s="48"/>
      <c r="N72" s="45"/>
      <c r="O72" s="2"/>
      <c r="AM72" s="74"/>
    </row>
    <row r="73" spans="1:39">
      <c r="A73" s="33"/>
      <c r="B73" s="33"/>
      <c r="C73" s="48"/>
      <c r="D73" s="48"/>
      <c r="E73" s="48"/>
      <c r="F73" s="48"/>
      <c r="G73" s="48"/>
      <c r="H73" s="48"/>
      <c r="I73" s="48"/>
      <c r="J73" s="48"/>
      <c r="K73" s="48"/>
      <c r="L73" s="48"/>
      <c r="M73" s="48"/>
      <c r="N73" s="45"/>
      <c r="O73" s="2"/>
      <c r="AM73" s="74"/>
    </row>
    <row r="74" spans="1:39">
      <c r="A74" s="33"/>
      <c r="B74" s="33"/>
      <c r="C74" s="48"/>
      <c r="D74" s="48"/>
      <c r="E74" s="48"/>
      <c r="F74" s="48"/>
      <c r="G74" s="48"/>
      <c r="H74" s="48"/>
      <c r="I74" s="48"/>
      <c r="J74" s="48"/>
      <c r="K74" s="48"/>
      <c r="L74" s="48"/>
      <c r="M74" s="48"/>
      <c r="N74" s="45"/>
      <c r="O74" s="2"/>
      <c r="AM74" s="74"/>
    </row>
    <row r="75" spans="1:39">
      <c r="A75" s="33"/>
      <c r="B75" s="33"/>
      <c r="C75" s="48"/>
      <c r="D75" s="48"/>
      <c r="E75" s="48"/>
      <c r="F75" s="48"/>
      <c r="G75" s="48"/>
      <c r="H75" s="48"/>
      <c r="I75" s="48"/>
      <c r="J75" s="48"/>
      <c r="K75" s="48"/>
      <c r="L75" s="48"/>
      <c r="M75" s="48"/>
      <c r="N75" s="45"/>
      <c r="O75" s="2"/>
      <c r="AM75" s="74"/>
    </row>
    <row r="76" spans="1:39">
      <c r="AM76" s="74"/>
    </row>
    <row r="77" spans="1:39" ht="15.75" customHeight="1">
      <c r="A77" s="283" t="s">
        <v>537</v>
      </c>
      <c r="B77" s="285" t="s">
        <v>119</v>
      </c>
      <c r="C77" s="285" t="s">
        <v>2</v>
      </c>
      <c r="D77" s="285" t="s">
        <v>4</v>
      </c>
      <c r="E77" s="287" t="s">
        <v>6</v>
      </c>
      <c r="F77" s="281" t="s">
        <v>8</v>
      </c>
      <c r="G77" s="282"/>
      <c r="H77" s="285" t="s">
        <v>10</v>
      </c>
      <c r="I77" s="285" t="s">
        <v>14</v>
      </c>
      <c r="J77" s="285" t="s">
        <v>12</v>
      </c>
      <c r="K77" s="289" t="s">
        <v>120</v>
      </c>
      <c r="L77" s="290"/>
      <c r="M77" s="285" t="s">
        <v>20</v>
      </c>
      <c r="N77" s="295" t="s">
        <v>22</v>
      </c>
      <c r="O77" s="34"/>
      <c r="AM77" s="74"/>
    </row>
    <row r="78" spans="1:39" ht="15" customHeight="1">
      <c r="A78" s="284"/>
      <c r="B78" s="286"/>
      <c r="C78" s="286"/>
      <c r="D78" s="286"/>
      <c r="E78" s="288"/>
      <c r="F78" s="38" t="s">
        <v>122</v>
      </c>
      <c r="G78" s="38" t="s">
        <v>123</v>
      </c>
      <c r="H78" s="286"/>
      <c r="I78" s="286"/>
      <c r="J78" s="286"/>
      <c r="K78" s="59" t="s">
        <v>124</v>
      </c>
      <c r="L78" s="59" t="s">
        <v>538</v>
      </c>
      <c r="M78" s="286"/>
      <c r="N78" s="296"/>
      <c r="O78" s="2"/>
      <c r="AM78" s="74"/>
    </row>
    <row r="79" spans="1:39" ht="15" customHeight="1">
      <c r="A79" s="33"/>
      <c r="B79" s="33"/>
      <c r="C79" s="48" t="s">
        <v>540</v>
      </c>
      <c r="D79" s="48"/>
      <c r="E79" s="48"/>
      <c r="F79" s="48"/>
      <c r="G79" s="48"/>
      <c r="H79" s="48"/>
      <c r="I79" s="48"/>
      <c r="J79" s="45"/>
      <c r="K79" s="45"/>
      <c r="L79" s="45"/>
      <c r="M79" s="45"/>
      <c r="N79" s="45"/>
      <c r="O79" s="2"/>
      <c r="AM79" s="74"/>
    </row>
    <row r="80" spans="1:39">
      <c r="A80" s="33"/>
      <c r="B80" s="33"/>
      <c r="C80" s="48"/>
      <c r="D80" s="48"/>
      <c r="E80" s="48"/>
      <c r="F80" s="48"/>
      <c r="G80" s="48"/>
      <c r="H80" s="48"/>
      <c r="I80" s="48"/>
      <c r="J80" s="48"/>
      <c r="K80" s="48"/>
      <c r="L80" s="48"/>
      <c r="M80" s="48"/>
      <c r="N80" s="45"/>
      <c r="O80" s="2"/>
      <c r="AM80" s="74"/>
    </row>
    <row r="81" spans="1:39">
      <c r="A81" s="33"/>
      <c r="B81" s="33"/>
      <c r="C81" s="48"/>
      <c r="D81" s="48"/>
      <c r="E81" s="48"/>
      <c r="F81" s="48"/>
      <c r="G81" s="48"/>
      <c r="H81" s="48"/>
      <c r="I81" s="48"/>
      <c r="J81" s="48"/>
      <c r="K81" s="48"/>
      <c r="L81" s="48"/>
      <c r="M81" s="48"/>
      <c r="N81" s="45"/>
      <c r="O81" s="2"/>
      <c r="AM81" s="74"/>
    </row>
    <row r="82" spans="1:39">
      <c r="A82" s="33"/>
      <c r="B82" s="33"/>
      <c r="C82" s="48"/>
      <c r="D82" s="48"/>
      <c r="E82" s="48"/>
      <c r="F82" s="48"/>
      <c r="G82" s="48"/>
      <c r="H82" s="48"/>
      <c r="I82" s="48"/>
      <c r="J82" s="48"/>
      <c r="K82" s="48"/>
      <c r="L82" s="48"/>
      <c r="M82" s="48"/>
      <c r="N82" s="45"/>
      <c r="O82" s="2"/>
      <c r="AM82" s="74"/>
    </row>
    <row r="83" spans="1:39">
      <c r="A83" s="33"/>
      <c r="B83" s="33"/>
      <c r="C83" s="48"/>
      <c r="D83" s="48"/>
      <c r="E83" s="48"/>
      <c r="F83" s="48"/>
      <c r="G83" s="48"/>
      <c r="H83" s="48"/>
      <c r="I83" s="48"/>
      <c r="J83" s="48"/>
      <c r="K83" s="48"/>
      <c r="L83" s="48"/>
      <c r="M83" s="48"/>
      <c r="N83" s="45"/>
      <c r="O83" s="2"/>
      <c r="AM83" s="74"/>
    </row>
    <row r="84" spans="1:39">
      <c r="A84" s="33"/>
      <c r="B84" s="33"/>
      <c r="C84" s="48"/>
      <c r="D84" s="48"/>
      <c r="E84" s="48"/>
      <c r="F84" s="48"/>
      <c r="G84" s="48"/>
      <c r="H84" s="48"/>
      <c r="I84" s="48"/>
      <c r="J84" s="48"/>
      <c r="K84" s="48"/>
      <c r="L84" s="48"/>
      <c r="M84" s="48"/>
      <c r="N84" s="45"/>
      <c r="O84" s="2"/>
      <c r="AM84" s="74"/>
    </row>
    <row r="85" spans="1:39">
      <c r="A85" s="33"/>
      <c r="B85" s="33"/>
      <c r="C85" s="48"/>
      <c r="D85" s="48"/>
      <c r="E85" s="48"/>
      <c r="F85" s="48"/>
      <c r="G85" s="48"/>
      <c r="H85" s="48"/>
      <c r="I85" s="48"/>
      <c r="J85" s="48"/>
      <c r="K85" s="48"/>
      <c r="L85" s="48"/>
      <c r="M85" s="48"/>
      <c r="N85" s="45"/>
      <c r="O85" s="2"/>
      <c r="AM85" s="74"/>
    </row>
    <row r="86" spans="1:39">
      <c r="A86" s="33"/>
      <c r="B86" s="33"/>
      <c r="C86" s="48"/>
      <c r="D86" s="48"/>
      <c r="E86" s="48"/>
      <c r="F86" s="48"/>
      <c r="G86" s="48"/>
      <c r="H86" s="48"/>
      <c r="I86" s="48"/>
      <c r="J86" s="48"/>
      <c r="K86" s="48"/>
      <c r="L86" s="48"/>
      <c r="M86" s="48"/>
      <c r="N86" s="45"/>
      <c r="O86" s="2"/>
      <c r="AM86" s="74"/>
    </row>
    <row r="87" spans="1:39">
      <c r="A87" s="33"/>
      <c r="B87" s="33"/>
      <c r="C87" s="48"/>
      <c r="D87" s="48"/>
      <c r="E87" s="48"/>
      <c r="F87" s="48"/>
      <c r="G87" s="48"/>
      <c r="H87" s="48"/>
      <c r="I87" s="48"/>
      <c r="J87" s="48"/>
      <c r="K87" s="48"/>
      <c r="L87" s="48"/>
      <c r="M87" s="48"/>
      <c r="N87" s="45"/>
      <c r="O87" s="2"/>
      <c r="AM87" s="74"/>
    </row>
    <row r="88" spans="1:39">
      <c r="AM88" s="74"/>
    </row>
    <row r="89" spans="1:39" ht="15.75" customHeight="1">
      <c r="A89" s="283" t="s">
        <v>541</v>
      </c>
      <c r="B89" s="285" t="s">
        <v>119</v>
      </c>
      <c r="C89" s="285" t="s">
        <v>2</v>
      </c>
      <c r="D89" s="285" t="s">
        <v>4</v>
      </c>
      <c r="E89" s="287" t="s">
        <v>6</v>
      </c>
      <c r="F89" s="281" t="s">
        <v>8</v>
      </c>
      <c r="G89" s="282"/>
      <c r="H89" s="285" t="s">
        <v>10</v>
      </c>
      <c r="I89" s="285" t="s">
        <v>14</v>
      </c>
      <c r="J89" s="285" t="s">
        <v>12</v>
      </c>
      <c r="K89" s="289" t="s">
        <v>120</v>
      </c>
      <c r="L89" s="290"/>
      <c r="M89" s="285" t="s">
        <v>20</v>
      </c>
      <c r="N89" s="295" t="s">
        <v>22</v>
      </c>
      <c r="O89" s="34"/>
      <c r="AM89" s="74"/>
    </row>
    <row r="90" spans="1:39" ht="15.75">
      <c r="A90" s="284"/>
      <c r="B90" s="286"/>
      <c r="C90" s="286"/>
      <c r="D90" s="286"/>
      <c r="E90" s="288"/>
      <c r="F90" s="38" t="s">
        <v>122</v>
      </c>
      <c r="G90" s="38" t="s">
        <v>123</v>
      </c>
      <c r="H90" s="286"/>
      <c r="I90" s="286"/>
      <c r="J90" s="286"/>
      <c r="K90" s="59" t="s">
        <v>124</v>
      </c>
      <c r="L90" s="59" t="s">
        <v>538</v>
      </c>
      <c r="M90" s="286"/>
      <c r="N90" s="296"/>
      <c r="O90" s="2"/>
      <c r="AM90" s="74"/>
    </row>
    <row r="91" spans="1:39">
      <c r="A91" s="33"/>
      <c r="B91" s="33"/>
      <c r="C91" s="48"/>
      <c r="D91" s="48"/>
      <c r="E91" s="48"/>
      <c r="F91" s="48"/>
      <c r="G91" s="48"/>
      <c r="H91" s="48"/>
      <c r="I91" s="48"/>
      <c r="J91" s="45"/>
      <c r="K91" s="45"/>
      <c r="L91" s="45"/>
      <c r="M91" s="45"/>
      <c r="N91" s="45"/>
      <c r="O91" s="2"/>
      <c r="AM91" s="74"/>
    </row>
    <row r="92" spans="1:39">
      <c r="A92" s="33"/>
      <c r="B92" s="33"/>
      <c r="C92" s="48"/>
      <c r="D92" s="48"/>
      <c r="E92" s="48"/>
      <c r="F92" s="48"/>
      <c r="G92" s="48"/>
      <c r="H92" s="48"/>
      <c r="I92" s="48"/>
      <c r="J92" s="48"/>
      <c r="K92" s="48"/>
      <c r="L92" s="48"/>
      <c r="M92" s="48"/>
      <c r="N92" s="45"/>
      <c r="O92" s="2"/>
      <c r="AM92" s="74"/>
    </row>
    <row r="93" spans="1:39">
      <c r="A93" s="33"/>
      <c r="B93" s="33"/>
      <c r="C93" s="48"/>
      <c r="D93" s="48"/>
      <c r="E93" s="48"/>
      <c r="F93" s="48"/>
      <c r="G93" s="48"/>
      <c r="H93" s="48"/>
      <c r="I93" s="48"/>
      <c r="J93" s="48"/>
      <c r="K93" s="48"/>
      <c r="L93" s="48"/>
      <c r="M93" s="48"/>
      <c r="N93" s="45"/>
      <c r="O93" s="2"/>
      <c r="AM93" s="74"/>
    </row>
    <row r="94" spans="1:39">
      <c r="A94" s="33"/>
      <c r="B94" s="33"/>
      <c r="C94" s="48"/>
      <c r="D94" s="48"/>
      <c r="E94" s="48"/>
      <c r="F94" s="48"/>
      <c r="G94" s="48"/>
      <c r="H94" s="48"/>
      <c r="I94" s="48"/>
      <c r="J94" s="48"/>
      <c r="K94" s="48"/>
      <c r="L94" s="48"/>
      <c r="M94" s="48"/>
      <c r="N94" s="45"/>
      <c r="O94" s="2"/>
      <c r="AM94" s="74"/>
    </row>
    <row r="95" spans="1:39">
      <c r="A95" s="33"/>
      <c r="B95" s="33"/>
      <c r="C95" s="48"/>
      <c r="D95" s="48"/>
      <c r="E95" s="48"/>
      <c r="F95" s="48"/>
      <c r="G95" s="48"/>
      <c r="H95" s="48"/>
      <c r="I95" s="48"/>
      <c r="J95" s="48"/>
      <c r="K95" s="48"/>
      <c r="L95" s="48"/>
      <c r="M95" s="48"/>
      <c r="N95" s="45"/>
      <c r="O95" s="2"/>
      <c r="AM95" s="74"/>
    </row>
    <row r="96" spans="1:39">
      <c r="A96" s="33"/>
      <c r="B96" s="33"/>
      <c r="C96" s="48"/>
      <c r="D96" s="48"/>
      <c r="E96" s="48"/>
      <c r="F96" s="48"/>
      <c r="G96" s="48"/>
      <c r="H96" s="48"/>
      <c r="I96" s="48"/>
      <c r="J96" s="48"/>
      <c r="K96" s="48"/>
      <c r="L96" s="48"/>
      <c r="M96" s="48"/>
      <c r="N96" s="45"/>
      <c r="O96" s="2"/>
      <c r="AM96" s="74"/>
    </row>
    <row r="97" spans="1:39">
      <c r="A97" s="33"/>
      <c r="B97" s="33"/>
      <c r="C97" s="48"/>
      <c r="D97" s="48"/>
      <c r="E97" s="48"/>
      <c r="F97" s="48"/>
      <c r="G97" s="48"/>
      <c r="H97" s="48"/>
      <c r="I97" s="48"/>
      <c r="J97" s="48"/>
      <c r="K97" s="48"/>
      <c r="L97" s="48"/>
      <c r="M97" s="48"/>
      <c r="N97" s="45"/>
      <c r="O97" s="2"/>
      <c r="AM97" s="74"/>
    </row>
    <row r="98" spans="1:39">
      <c r="A98" s="33"/>
      <c r="B98" s="33"/>
      <c r="C98" s="48"/>
      <c r="D98" s="48"/>
      <c r="E98" s="48"/>
      <c r="F98" s="48"/>
      <c r="G98" s="48"/>
      <c r="H98" s="48"/>
      <c r="I98" s="48"/>
      <c r="J98" s="48"/>
      <c r="K98" s="48"/>
      <c r="L98" s="48"/>
      <c r="M98" s="48"/>
      <c r="N98" s="45"/>
      <c r="O98" s="2"/>
      <c r="U98" s="75"/>
      <c r="AM98" s="74"/>
    </row>
    <row r="99" spans="1:39">
      <c r="A99" s="33"/>
      <c r="B99" s="33"/>
      <c r="C99" s="48"/>
      <c r="D99" s="48"/>
      <c r="E99" s="48"/>
      <c r="F99" s="48"/>
      <c r="G99" s="48"/>
      <c r="H99" s="48"/>
      <c r="I99" s="48"/>
      <c r="J99" s="48"/>
      <c r="K99" s="48"/>
      <c r="L99" s="48"/>
      <c r="M99" s="48"/>
      <c r="N99" s="45"/>
      <c r="O99" s="2"/>
      <c r="U99" s="75"/>
      <c r="AM99" s="74"/>
    </row>
    <row r="100" spans="1:39">
      <c r="A100" s="49"/>
      <c r="B100" s="49"/>
      <c r="O100" s="2"/>
      <c r="AM100" s="74"/>
    </row>
    <row r="101" spans="1:39">
      <c r="A101" s="74"/>
      <c r="B101" s="74"/>
      <c r="C101" s="74"/>
      <c r="D101" s="74"/>
      <c r="E101" s="74"/>
      <c r="F101" s="74"/>
      <c r="G101" s="74"/>
      <c r="H101" s="74"/>
      <c r="I101" s="74"/>
      <c r="J101" s="74"/>
      <c r="K101" s="74"/>
      <c r="L101" s="74"/>
      <c r="M101" s="74"/>
      <c r="N101" s="74"/>
      <c r="O101" s="75"/>
      <c r="P101" s="75"/>
      <c r="Q101" s="75"/>
      <c r="R101" s="75"/>
      <c r="S101" s="75"/>
      <c r="T101" s="75"/>
      <c r="V101" s="75"/>
      <c r="W101" s="75"/>
      <c r="X101" s="75"/>
      <c r="Y101" s="75"/>
      <c r="Z101" s="75"/>
      <c r="AA101" s="75"/>
      <c r="AB101" s="75"/>
      <c r="AC101" s="75"/>
      <c r="AD101" s="75"/>
      <c r="AE101" s="75"/>
      <c r="AF101" s="75"/>
      <c r="AG101" s="75"/>
      <c r="AH101" s="75"/>
      <c r="AI101" s="75"/>
      <c r="AJ101" s="75"/>
      <c r="AK101" s="75"/>
      <c r="AL101" s="74"/>
      <c r="AM101" s="74"/>
    </row>
    <row r="102" spans="1:39">
      <c r="A102" s="74"/>
      <c r="B102" s="74"/>
      <c r="C102" s="74"/>
      <c r="D102" s="74"/>
      <c r="E102" s="74"/>
      <c r="F102" s="74"/>
      <c r="G102" s="74"/>
      <c r="H102" s="74"/>
      <c r="I102" s="74"/>
      <c r="J102" s="74"/>
      <c r="K102" s="74"/>
      <c r="L102" s="74"/>
      <c r="M102" s="74"/>
      <c r="N102" s="74"/>
      <c r="O102" s="75"/>
      <c r="P102" s="75"/>
      <c r="Q102" s="75"/>
      <c r="R102" s="75"/>
      <c r="S102" s="75"/>
      <c r="T102" s="75"/>
      <c r="V102" s="75"/>
      <c r="W102" s="75"/>
      <c r="X102" s="75"/>
      <c r="Y102" s="75"/>
      <c r="Z102" s="75"/>
      <c r="AA102" s="75"/>
      <c r="AB102" s="75"/>
      <c r="AC102" s="75"/>
      <c r="AD102" s="75"/>
      <c r="AE102" s="75"/>
      <c r="AF102" s="75"/>
      <c r="AG102" s="75"/>
      <c r="AH102" s="75"/>
      <c r="AI102" s="75"/>
      <c r="AJ102" s="75"/>
      <c r="AK102" s="75"/>
      <c r="AL102" s="74"/>
      <c r="AM102" s="74"/>
    </row>
  </sheetData>
  <mergeCells count="96">
    <mergeCell ref="N77:N78"/>
    <mergeCell ref="N89:N90"/>
    <mergeCell ref="AJ9:AJ10"/>
    <mergeCell ref="AK9:AK10"/>
    <mergeCell ref="A49:N49"/>
    <mergeCell ref="N53:N54"/>
    <mergeCell ref="N65:N66"/>
    <mergeCell ref="AH9:AH10"/>
    <mergeCell ref="AI9:AI10"/>
    <mergeCell ref="Q9:Q10"/>
    <mergeCell ref="R9:R10"/>
    <mergeCell ref="S9:S10"/>
    <mergeCell ref="U9:U10"/>
    <mergeCell ref="V9:V10"/>
    <mergeCell ref="W9:W10"/>
    <mergeCell ref="K53:L53"/>
    <mergeCell ref="B4:G4"/>
    <mergeCell ref="B6:C6"/>
    <mergeCell ref="A8:M8"/>
    <mergeCell ref="T9:T10"/>
    <mergeCell ref="AG9:AG10"/>
    <mergeCell ref="AA9:AA10"/>
    <mergeCell ref="AB9:AB10"/>
    <mergeCell ref="AC9:AC10"/>
    <mergeCell ref="AD9:AD10"/>
    <mergeCell ref="AE9:AE10"/>
    <mergeCell ref="AF9:AF10"/>
    <mergeCell ref="X9:X10"/>
    <mergeCell ref="Y9:Y10"/>
    <mergeCell ref="Z9:Z10"/>
    <mergeCell ref="O9:O10"/>
    <mergeCell ref="P9:P10"/>
    <mergeCell ref="A1:AJ1"/>
    <mergeCell ref="A2:AK2"/>
    <mergeCell ref="O8:Y8"/>
    <mergeCell ref="Z8:AK8"/>
    <mergeCell ref="N9:N10"/>
    <mergeCell ref="A9:A10"/>
    <mergeCell ref="B9:B10"/>
    <mergeCell ref="C9:C10"/>
    <mergeCell ref="D9:D10"/>
    <mergeCell ref="E9:E10"/>
    <mergeCell ref="F9:G9"/>
    <mergeCell ref="H9:H10"/>
    <mergeCell ref="I9:I10"/>
    <mergeCell ref="J9:J10"/>
    <mergeCell ref="K9:L9"/>
    <mergeCell ref="M9:M10"/>
    <mergeCell ref="M53:M54"/>
    <mergeCell ref="A53:A54"/>
    <mergeCell ref="B53:B54"/>
    <mergeCell ref="C53:C54"/>
    <mergeCell ref="D53:D54"/>
    <mergeCell ref="E53:E54"/>
    <mergeCell ref="F53:G53"/>
    <mergeCell ref="H53:H54"/>
    <mergeCell ref="I53:I54"/>
    <mergeCell ref="J53:J54"/>
    <mergeCell ref="A11:A19"/>
    <mergeCell ref="A21:A29"/>
    <mergeCell ref="A30:A34"/>
    <mergeCell ref="A35:A39"/>
    <mergeCell ref="A65:A66"/>
    <mergeCell ref="A40:A46"/>
    <mergeCell ref="B65:B66"/>
    <mergeCell ref="C65:C66"/>
    <mergeCell ref="D65:D66"/>
    <mergeCell ref="E65:E66"/>
    <mergeCell ref="A77:A78"/>
    <mergeCell ref="B77:B78"/>
    <mergeCell ref="C77:C78"/>
    <mergeCell ref="D77:D78"/>
    <mergeCell ref="E77:E78"/>
    <mergeCell ref="K77:L77"/>
    <mergeCell ref="M77:M78"/>
    <mergeCell ref="H65:H66"/>
    <mergeCell ref="I65:I66"/>
    <mergeCell ref="J65:J66"/>
    <mergeCell ref="K65:L65"/>
    <mergeCell ref="M65:M66"/>
    <mergeCell ref="F77:G77"/>
    <mergeCell ref="H77:H78"/>
    <mergeCell ref="I77:I78"/>
    <mergeCell ref="J77:J78"/>
    <mergeCell ref="F65:G65"/>
    <mergeCell ref="H89:H90"/>
    <mergeCell ref="I89:I90"/>
    <mergeCell ref="J89:J90"/>
    <mergeCell ref="K89:L89"/>
    <mergeCell ref="M89:M90"/>
    <mergeCell ref="F89:G89"/>
    <mergeCell ref="A89:A90"/>
    <mergeCell ref="B89:B90"/>
    <mergeCell ref="C89:C90"/>
    <mergeCell ref="D89:D90"/>
    <mergeCell ref="E89:E90"/>
  </mergeCells>
  <conditionalFormatting sqref="O11:O45">
    <cfRule type="cellIs" dxfId="30" priority="18" stopIfTrue="1" operator="equal">
      <formula>"x"</formula>
    </cfRule>
  </conditionalFormatting>
  <conditionalFormatting sqref="P11:P45">
    <cfRule type="cellIs" dxfId="29" priority="17" operator="equal">
      <formula>"x"</formula>
    </cfRule>
  </conditionalFormatting>
  <conditionalFormatting sqref="Q11:Q46">
    <cfRule type="cellIs" dxfId="28" priority="16" operator="equal">
      <formula>"x"</formula>
    </cfRule>
  </conditionalFormatting>
  <conditionalFormatting sqref="R11:R45">
    <cfRule type="cellIs" dxfId="27" priority="15" stopIfTrue="1" operator="equal">
      <formula>"x"</formula>
    </cfRule>
  </conditionalFormatting>
  <conditionalFormatting sqref="S11:S45">
    <cfRule type="cellIs" dxfId="26" priority="14" operator="equal">
      <formula>"x"</formula>
    </cfRule>
  </conditionalFormatting>
  <conditionalFormatting sqref="T11:T46">
    <cfRule type="cellIs" dxfId="25" priority="11" stopIfTrue="1" operator="equal">
      <formula>$AQ$7</formula>
    </cfRule>
    <cfRule type="cellIs" dxfId="24" priority="12" stopIfTrue="1" operator="equal">
      <formula>$AQ$6</formula>
    </cfRule>
  </conditionalFormatting>
  <conditionalFormatting sqref="U11">
    <cfRule type="cellIs" dxfId="23" priority="10" stopIfTrue="1" operator="equal">
      <formula>"x"</formula>
    </cfRule>
  </conditionalFormatting>
  <conditionalFormatting sqref="V11">
    <cfRule type="cellIs" dxfId="22" priority="9" operator="equal">
      <formula>"x"</formula>
    </cfRule>
  </conditionalFormatting>
  <conditionalFormatting sqref="V14">
    <cfRule type="cellIs" dxfId="21" priority="4" operator="equal">
      <formula>"x"</formula>
    </cfRule>
  </conditionalFormatting>
  <conditionalFormatting sqref="W11">
    <cfRule type="cellIs" dxfId="20" priority="8" operator="equal">
      <formula>"x"</formula>
    </cfRule>
  </conditionalFormatting>
  <conditionalFormatting sqref="W14">
    <cfRule type="cellIs" dxfId="19" priority="3" operator="equal">
      <formula>"x"</formula>
    </cfRule>
  </conditionalFormatting>
  <conditionalFormatting sqref="Y11">
    <cfRule type="cellIs" dxfId="18" priority="6" operator="equal">
      <formula>"x"</formula>
    </cfRule>
  </conditionalFormatting>
  <conditionalFormatting sqref="Y14">
    <cfRule type="cellIs" dxfId="17" priority="1" operator="equal">
      <formula>"x"</formula>
    </cfRule>
  </conditionalFormatting>
  <conditionalFormatting sqref="AQ6:AQ7">
    <cfRule type="cellIs" dxfId="16" priority="19" stopIfTrue="1" operator="equal">
      <formula>$AQ$6</formula>
    </cfRule>
  </conditionalFormatting>
  <dataValidations count="1">
    <dataValidation type="list" allowBlank="1" showInputMessage="1" showErrorMessage="1" sqref="T11:T46" xr:uid="{00000000-0002-0000-0500-000000000000}">
      <formula1>$AQ$6:$AQ$7</formula1>
    </dataValidation>
  </dataValidations>
  <pageMargins left="0.511811024" right="0.511811024" top="0.78740157499999996" bottom="0.78740157499999996" header="0.31496062000000002" footer="0.31496062000000002"/>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1000000}">
          <x14:formula1>
            <xm:f>LEGENDA!$A$46:$A$60</xm:f>
          </x14:formula1>
          <xm:sqref>N11:N45 N55:N63 N91:N100 N79:N87 N67:N75 AK11:AK45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D47"/>
  <sheetViews>
    <sheetView showGridLines="0" tabSelected="1" zoomScaleNormal="100" zoomScalePageLayoutView="70" workbookViewId="0">
      <selection activeCell="C14" sqref="C14"/>
    </sheetView>
  </sheetViews>
  <sheetFormatPr defaultColWidth="8.85546875" defaultRowHeight="15"/>
  <cols>
    <col min="1" max="1" width="2.85546875" customWidth="1"/>
    <col min="2" max="2" width="3.85546875" customWidth="1"/>
    <col min="3" max="3" width="53" bestFit="1" customWidth="1"/>
    <col min="4" max="4" width="12" bestFit="1" customWidth="1"/>
    <col min="5" max="5" width="7.42578125" customWidth="1"/>
    <col min="6" max="6" width="12" bestFit="1" customWidth="1"/>
    <col min="7" max="7" width="8.140625" customWidth="1"/>
    <col min="8" max="8" width="9.140625" customWidth="1"/>
    <col min="24" max="24" width="2.85546875" customWidth="1"/>
    <col min="26" max="26" width="0" hidden="1" customWidth="1"/>
    <col min="27" max="28" width="4.140625" hidden="1" customWidth="1"/>
    <col min="29" max="29" width="4.140625" customWidth="1"/>
  </cols>
  <sheetData>
    <row r="1" spans="1:28">
      <c r="A1" s="76"/>
      <c r="B1" s="355" t="s">
        <v>107</v>
      </c>
      <c r="C1" s="355"/>
      <c r="D1" s="355"/>
      <c r="E1" s="355"/>
      <c r="F1" s="355"/>
      <c r="G1" s="355"/>
      <c r="H1" s="355"/>
      <c r="I1" s="355"/>
      <c r="J1" s="355"/>
      <c r="K1" s="355"/>
      <c r="L1" s="355"/>
      <c r="M1" s="355"/>
      <c r="N1" s="355"/>
      <c r="O1" s="355"/>
      <c r="P1" s="355"/>
      <c r="Q1" s="355"/>
      <c r="R1" s="355"/>
      <c r="S1" s="355"/>
      <c r="T1" s="355"/>
      <c r="U1" s="355"/>
      <c r="V1" s="355"/>
      <c r="W1" s="355"/>
      <c r="X1" s="76"/>
    </row>
    <row r="2" spans="1:28" s="11" customFormat="1" ht="21" customHeight="1">
      <c r="A2" s="77"/>
      <c r="B2" s="355"/>
      <c r="C2" s="355"/>
      <c r="D2" s="355"/>
      <c r="E2" s="355"/>
      <c r="F2" s="355"/>
      <c r="G2" s="355"/>
      <c r="H2" s="355"/>
      <c r="I2" s="355"/>
      <c r="J2" s="355"/>
      <c r="K2" s="355"/>
      <c r="L2" s="355"/>
      <c r="M2" s="355"/>
      <c r="N2" s="355"/>
      <c r="O2" s="355"/>
      <c r="P2" s="355"/>
      <c r="Q2" s="355"/>
      <c r="R2" s="355"/>
      <c r="S2" s="355"/>
      <c r="T2" s="355"/>
      <c r="U2" s="355"/>
      <c r="V2" s="355"/>
      <c r="W2" s="355"/>
      <c r="X2" s="77"/>
    </row>
    <row r="3" spans="1:28" ht="33.75" customHeight="1">
      <c r="A3" s="76"/>
      <c r="B3" s="362" t="str">
        <f>'Monitoria Anual - 1'!A2</f>
        <v>"Plano de Ação Nacional para a Conservação dos Peixes Rivulídeos Ameaçados de Extinção - PAN Rivulídeos"</v>
      </c>
      <c r="C3" s="362"/>
      <c r="D3" s="362"/>
      <c r="E3" s="362"/>
      <c r="F3" s="362"/>
      <c r="G3" s="362"/>
      <c r="H3" s="362"/>
      <c r="I3" s="362"/>
      <c r="J3" s="362"/>
      <c r="K3" s="362"/>
      <c r="L3" s="362"/>
      <c r="M3" s="362"/>
      <c r="N3" s="362"/>
      <c r="O3" s="362"/>
      <c r="P3" s="362"/>
      <c r="Q3" s="362"/>
      <c r="R3" s="362"/>
      <c r="S3" s="362"/>
      <c r="T3" s="362"/>
      <c r="U3" s="362"/>
      <c r="V3" s="362"/>
      <c r="W3" s="362"/>
      <c r="X3" s="76"/>
    </row>
    <row r="4" spans="1:28">
      <c r="A4" s="76"/>
      <c r="J4" s="8"/>
      <c r="K4" s="8"/>
      <c r="L4" s="8"/>
      <c r="M4" s="8"/>
      <c r="N4" s="8"/>
      <c r="O4" s="8"/>
      <c r="X4" s="76"/>
    </row>
    <row r="5" spans="1:28" s="2" customFormat="1" ht="45" customHeight="1">
      <c r="A5" s="74"/>
      <c r="B5" s="367" t="s">
        <v>542</v>
      </c>
      <c r="C5" s="367"/>
      <c r="D5" s="368" t="str">
        <f>'Monitoria Anual - 1'!B4</f>
        <v>Consolidar e ampliar estratégias de conservação dos peixes rivulídeos ameaçados de extinção e dos seus ambientes, em cinco anos</v>
      </c>
      <c r="E5" s="368"/>
      <c r="F5" s="368"/>
      <c r="G5" s="368"/>
      <c r="H5" s="368"/>
      <c r="I5" s="368"/>
      <c r="J5" s="368"/>
      <c r="K5" s="368"/>
      <c r="L5" s="368"/>
      <c r="M5" s="369"/>
      <c r="N5" s="9"/>
      <c r="O5" s="9"/>
      <c r="P5" s="9"/>
      <c r="Q5" s="9"/>
      <c r="R5" s="9"/>
      <c r="X5" s="74"/>
    </row>
    <row r="6" spans="1:28">
      <c r="A6" s="76"/>
      <c r="J6" s="8"/>
      <c r="K6" s="8"/>
      <c r="L6" s="8"/>
      <c r="M6" s="8"/>
      <c r="N6" s="8"/>
      <c r="O6" s="8"/>
      <c r="X6" s="76"/>
    </row>
    <row r="7" spans="1:28" ht="26.25" customHeight="1">
      <c r="A7" s="76"/>
      <c r="B7" s="367" t="s">
        <v>111</v>
      </c>
      <c r="C7" s="367"/>
      <c r="D7" s="356" t="str">
        <f>'Monitoria Anual - 3'!B6</f>
        <v>29/09/2025 - 03/10/2025 (presencial)</v>
      </c>
      <c r="E7" s="356"/>
      <c r="F7" s="356"/>
      <c r="G7" s="357"/>
      <c r="H7" s="2"/>
      <c r="I7" s="10"/>
      <c r="J7" s="8"/>
      <c r="K7" s="8"/>
      <c r="L7" s="8"/>
      <c r="M7" s="8"/>
      <c r="N7" s="8"/>
      <c r="O7" s="8"/>
      <c r="X7" s="76"/>
    </row>
    <row r="8" spans="1:28">
      <c r="A8" s="76"/>
      <c r="X8" s="76"/>
    </row>
    <row r="9" spans="1:28" ht="31.5" customHeight="1">
      <c r="A9" s="76"/>
      <c r="B9" s="355" t="s">
        <v>543</v>
      </c>
      <c r="C9" s="355"/>
      <c r="D9" s="355"/>
      <c r="E9" s="355"/>
      <c r="F9" s="355"/>
      <c r="G9" s="355"/>
      <c r="H9" s="355"/>
      <c r="I9" s="355"/>
      <c r="J9" s="355"/>
      <c r="K9" s="355"/>
      <c r="L9" s="355"/>
      <c r="M9" s="355"/>
      <c r="N9" s="355"/>
      <c r="O9" s="355"/>
      <c r="P9" s="355"/>
      <c r="Q9" s="355"/>
      <c r="R9" s="355"/>
      <c r="S9" s="355"/>
      <c r="T9" s="355"/>
      <c r="U9" s="355"/>
      <c r="V9" s="355"/>
      <c r="W9" s="355"/>
      <c r="X9" s="76"/>
    </row>
    <row r="10" spans="1:28">
      <c r="A10" s="76"/>
      <c r="G10" s="7"/>
      <c r="H10" s="7"/>
      <c r="I10" s="7"/>
      <c r="X10" s="76"/>
    </row>
    <row r="11" spans="1:28" ht="15.75">
      <c r="A11" s="76"/>
      <c r="B11" s="356" t="s">
        <v>544</v>
      </c>
      <c r="C11" s="357"/>
      <c r="D11" s="30"/>
      <c r="E11" s="30"/>
      <c r="F11" s="30"/>
      <c r="G11" s="30"/>
      <c r="H11" s="30"/>
      <c r="I11" s="30"/>
      <c r="J11" s="30"/>
      <c r="K11" s="30"/>
      <c r="L11" s="30"/>
      <c r="M11" s="30"/>
      <c r="N11" s="30"/>
      <c r="O11" s="30"/>
      <c r="P11" s="30"/>
      <c r="Q11" s="30"/>
      <c r="R11" s="30"/>
      <c r="S11" s="30"/>
      <c r="T11" s="30"/>
      <c r="U11" s="30"/>
      <c r="V11" s="30"/>
      <c r="W11" s="30"/>
      <c r="X11" s="76"/>
    </row>
    <row r="12" spans="1:28" ht="15.75" thickBot="1">
      <c r="A12" s="76"/>
      <c r="F12" s="363"/>
      <c r="G12" s="363"/>
      <c r="H12" s="69"/>
      <c r="X12" s="76"/>
    </row>
    <row r="13" spans="1:28" ht="33.75" customHeight="1">
      <c r="A13" s="76"/>
      <c r="C13" s="364" t="s">
        <v>982</v>
      </c>
      <c r="D13" s="365"/>
      <c r="E13" s="365"/>
      <c r="F13" s="365"/>
      <c r="G13" s="366"/>
      <c r="H13" s="3"/>
      <c r="X13" s="76"/>
    </row>
    <row r="14" spans="1:28" s="2" customFormat="1" ht="34.5" customHeight="1">
      <c r="A14" s="74"/>
      <c r="C14" s="82" t="s">
        <v>545</v>
      </c>
      <c r="D14" s="78" t="s">
        <v>546</v>
      </c>
      <c r="E14" s="79" t="s">
        <v>547</v>
      </c>
      <c r="F14" s="80" t="s">
        <v>548</v>
      </c>
      <c r="G14" s="81" t="s">
        <v>547</v>
      </c>
      <c r="H14" s="6"/>
      <c r="X14" s="74"/>
    </row>
    <row r="15" spans="1:28" ht="15.75">
      <c r="A15" s="76"/>
      <c r="C15" s="83" t="s">
        <v>549</v>
      </c>
      <c r="D15" s="56"/>
      <c r="E15" s="64"/>
      <c r="F15" s="56">
        <f>COUNTA('Monitoria Anual - 3'!T11:T885)</f>
        <v>2</v>
      </c>
      <c r="G15" s="64">
        <f t="shared" ref="G15:G21" si="0">F15/$F$22</f>
        <v>6.6666666666666666E-2</v>
      </c>
      <c r="H15" s="65"/>
      <c r="X15" s="76"/>
    </row>
    <row r="16" spans="1:28" ht="15.75">
      <c r="A16" s="76"/>
      <c r="C16" s="84" t="s">
        <v>550</v>
      </c>
      <c r="D16" s="57">
        <f>COUNTA('Monitoria Anual - 3'!O11:O885)</f>
        <v>0</v>
      </c>
      <c r="E16" s="66">
        <f>D16/$D$22</f>
        <v>0</v>
      </c>
      <c r="F16" s="57">
        <f>D16-AB16</f>
        <v>0</v>
      </c>
      <c r="G16" s="66">
        <f t="shared" si="0"/>
        <v>0</v>
      </c>
      <c r="H16" s="65"/>
      <c r="X16" s="76"/>
      <c r="Z16">
        <f>COUNTIFS('Monitoria Anual - 1'!O:O,"x",'Monitoria Anual - 1'!T:T,"Excluída")</f>
        <v>0</v>
      </c>
      <c r="AA16">
        <f>COUNTIFS('Monitoria Anual - 1'!O:O,"x",'Monitoria Anual - 1'!T:T,"Agrupada")</f>
        <v>0</v>
      </c>
      <c r="AB16">
        <f>Z16+AA16</f>
        <v>0</v>
      </c>
    </row>
    <row r="17" spans="1:28" ht="15.75">
      <c r="A17" s="76"/>
      <c r="C17" s="85" t="s">
        <v>551</v>
      </c>
      <c r="D17" s="57">
        <f>COUNTA('Monitoria Anual - 3'!P11:P885)</f>
        <v>3</v>
      </c>
      <c r="E17" s="66">
        <f>D17/$D$22</f>
        <v>9.6774193548387094E-2</v>
      </c>
      <c r="F17" s="57">
        <v>3</v>
      </c>
      <c r="G17" s="66">
        <f t="shared" si="0"/>
        <v>0.1</v>
      </c>
      <c r="H17" s="65"/>
      <c r="X17" s="76"/>
      <c r="Z17">
        <f t="array" ref="Z17">COUNTIFS('Monitoria Anual - 1'!P:P,"x",'Monitoria Anual - 1'!T:T,"Excluída")</f>
        <v>3</v>
      </c>
      <c r="AA17">
        <f t="array" ref="AA17">COUNTIFS('Monitoria Anual - 1'!P:P,"x",'Monitoria Anual - 1'!T:T,"Agrupada")</f>
        <v>2</v>
      </c>
      <c r="AB17">
        <f>Z17+AA17</f>
        <v>5</v>
      </c>
    </row>
    <row r="18" spans="1:28" ht="15.75">
      <c r="A18" s="76"/>
      <c r="C18" s="86" t="s">
        <v>552</v>
      </c>
      <c r="D18" s="57">
        <f>COUNTA('Monitoria Anual - 3'!Q11:Q885)</f>
        <v>6</v>
      </c>
      <c r="E18" s="66">
        <f>D18/$D$22</f>
        <v>0.19354838709677419</v>
      </c>
      <c r="F18" s="57">
        <v>5</v>
      </c>
      <c r="G18" s="66">
        <f t="shared" si="0"/>
        <v>0.16666666666666666</v>
      </c>
      <c r="H18" s="65"/>
      <c r="X18" s="76"/>
      <c r="Z18">
        <f t="array" ref="Z18">COUNTIFS('Monitoria Anual - 1'!Q:Q,"x",'Monitoria Anual - 1'!T:T,"Excluída")</f>
        <v>0</v>
      </c>
      <c r="AA18">
        <f t="array" ref="AA18">COUNTIFS('Monitoria Anual - 1'!Q:Q,"x",'Monitoria Anual - 1'!T:T,"Agrupada")</f>
        <v>0</v>
      </c>
      <c r="AB18">
        <f>Z18+AA18</f>
        <v>0</v>
      </c>
    </row>
    <row r="19" spans="1:28" ht="15.75">
      <c r="A19" s="76"/>
      <c r="C19" s="87" t="s">
        <v>553</v>
      </c>
      <c r="D19" s="57">
        <f>COUNTA('Monitoria Anual - 3'!R11:R885)</f>
        <v>20</v>
      </c>
      <c r="E19" s="66">
        <f>D19/$D$22</f>
        <v>0.64516129032258063</v>
      </c>
      <c r="F19" s="57">
        <v>19</v>
      </c>
      <c r="G19" s="66">
        <f t="shared" si="0"/>
        <v>0.6333333333333333</v>
      </c>
      <c r="H19" s="65"/>
      <c r="X19" s="76"/>
      <c r="Z19">
        <f t="array" ref="Z19">COUNTIFS('Monitoria Anual - 1'!R:R,"x",'Monitoria Anual - 1'!T:T,"Excluída")</f>
        <v>0</v>
      </c>
      <c r="AA19">
        <f t="array" ref="AA19">COUNTIFS('Monitoria Anual - 1'!R:R,"x",'Monitoria Anual - 1'!T:T,"Agrupada")</f>
        <v>0</v>
      </c>
      <c r="AB19">
        <f>Z19+AA19</f>
        <v>0</v>
      </c>
    </row>
    <row r="20" spans="1:28" ht="15.75">
      <c r="A20" s="76"/>
      <c r="C20" s="88" t="s">
        <v>554</v>
      </c>
      <c r="D20" s="57">
        <f>COUNTA('Monitoria Anual - 3'!S11:S885)</f>
        <v>2</v>
      </c>
      <c r="E20" s="66">
        <f>D20/$D$22</f>
        <v>6.4516129032258063E-2</v>
      </c>
      <c r="F20" s="57">
        <f t="shared" ref="F20" si="1">D20-AB20</f>
        <v>2</v>
      </c>
      <c r="G20" s="66">
        <f t="shared" si="0"/>
        <v>6.6666666666666666E-2</v>
      </c>
      <c r="H20" s="65"/>
      <c r="X20" s="76"/>
      <c r="Z20">
        <f t="array" ref="Z20">COUNTIFS('Monitoria Anual - 1'!S:S,"x",'Monitoria Anual - 1'!T:T,"Excluída")</f>
        <v>0</v>
      </c>
      <c r="AA20">
        <f t="array" ref="AA20">COUNTIFS('Monitoria Anual - 1'!S:S,"x",'Monitoria Anual - 1'!T:T,"Agrupada")</f>
        <v>0</v>
      </c>
      <c r="AB20">
        <f>Z20+AA20</f>
        <v>0</v>
      </c>
    </row>
    <row r="21" spans="1:28" ht="16.5" thickBot="1">
      <c r="A21" s="76"/>
      <c r="C21" s="89" t="s">
        <v>555</v>
      </c>
      <c r="D21" s="58"/>
      <c r="E21" s="67"/>
      <c r="F21" s="58">
        <v>1</v>
      </c>
      <c r="G21" s="67">
        <f t="shared" si="0"/>
        <v>3.3333333333333333E-2</v>
      </c>
      <c r="H21" s="65"/>
      <c r="X21" s="76"/>
    </row>
    <row r="22" spans="1:28" ht="16.5" thickBot="1">
      <c r="A22" s="76"/>
      <c r="C22" s="90" t="s">
        <v>556</v>
      </c>
      <c r="D22" s="91">
        <f>SUM(D16:D20)</f>
        <v>31</v>
      </c>
      <c r="E22" s="92">
        <f>SUM(E15:E21)</f>
        <v>1</v>
      </c>
      <c r="F22" s="93">
        <f>SUM(F16:F21)</f>
        <v>30</v>
      </c>
      <c r="G22" s="94">
        <f>SUM(G16:G21)</f>
        <v>0.99999999999999989</v>
      </c>
      <c r="H22" s="65"/>
      <c r="X22" s="76"/>
    </row>
    <row r="23" spans="1:28">
      <c r="A23" s="76"/>
      <c r="C23" s="96" t="s">
        <v>557</v>
      </c>
      <c r="D23" s="358">
        <f>COUNTIF('Monitoria Anual - 3'!T11:T885,"Agrupada")</f>
        <v>1</v>
      </c>
      <c r="E23" s="358"/>
      <c r="F23" s="358"/>
      <c r="G23" s="359"/>
      <c r="H23" s="5"/>
      <c r="X23" s="76"/>
    </row>
    <row r="24" spans="1:28" ht="15.75" thickBot="1">
      <c r="A24" s="76"/>
      <c r="C24" s="95" t="s">
        <v>558</v>
      </c>
      <c r="D24" s="360">
        <f>COUNTIF('Monitoria Anual - 3'!T11:T46,"Excluída")</f>
        <v>1</v>
      </c>
      <c r="E24" s="360"/>
      <c r="F24" s="360"/>
      <c r="G24" s="361"/>
      <c r="X24" s="76"/>
    </row>
    <row r="25" spans="1:28">
      <c r="A25" s="76"/>
      <c r="X25" s="76"/>
    </row>
    <row r="26" spans="1:28">
      <c r="A26" s="76"/>
      <c r="X26" s="76"/>
    </row>
    <row r="27" spans="1:28" ht="15.75">
      <c r="A27" s="76"/>
      <c r="B27" s="356" t="s">
        <v>559</v>
      </c>
      <c r="C27" s="357"/>
      <c r="D27" s="30"/>
      <c r="E27" s="30"/>
      <c r="F27" s="30"/>
      <c r="G27" s="30"/>
      <c r="X27" s="76"/>
    </row>
    <row r="28" spans="1:28" ht="16.5" thickBot="1">
      <c r="A28" s="76"/>
      <c r="B28" s="30"/>
      <c r="C28" s="12"/>
      <c r="D28" s="12"/>
      <c r="E28" s="12"/>
      <c r="F28" s="12"/>
      <c r="G28" s="12"/>
      <c r="H28" s="30"/>
      <c r="I28" s="30"/>
      <c r="J28" s="30"/>
      <c r="K28" s="30"/>
      <c r="L28" s="30"/>
      <c r="M28" s="30"/>
      <c r="N28" s="30"/>
      <c r="O28" s="30"/>
      <c r="P28" s="30"/>
      <c r="Q28" s="30"/>
      <c r="R28" s="30"/>
      <c r="S28" s="30"/>
      <c r="T28" s="30"/>
      <c r="U28" s="30"/>
      <c r="V28" s="30"/>
      <c r="W28" s="30"/>
      <c r="X28" s="76"/>
    </row>
    <row r="29" spans="1:28" ht="16.5" thickBot="1">
      <c r="A29" s="76"/>
      <c r="B29" s="12"/>
      <c r="C29" s="109" t="s">
        <v>560</v>
      </c>
      <c r="D29" s="52">
        <f>COUNTA('Monitoria Anual - 1'!A11:A45)</f>
        <v>5</v>
      </c>
      <c r="H29" s="12"/>
      <c r="I29" s="12"/>
      <c r="J29" s="12"/>
      <c r="K29" s="12"/>
      <c r="L29" s="12"/>
      <c r="M29" s="12"/>
      <c r="N29" s="12"/>
      <c r="O29" s="12"/>
      <c r="P29" s="12"/>
      <c r="Q29" s="12"/>
      <c r="R29" s="12"/>
      <c r="S29" s="12"/>
      <c r="T29" s="12"/>
      <c r="U29" s="12"/>
      <c r="V29" s="12"/>
      <c r="W29" s="12"/>
      <c r="X29" s="76"/>
    </row>
    <row r="30" spans="1:28" ht="15.75" thickBot="1">
      <c r="A30" s="76"/>
      <c r="X30" s="76"/>
    </row>
    <row r="31" spans="1:28" ht="15.75" thickBot="1">
      <c r="A31" s="76"/>
      <c r="C31" s="110" t="s">
        <v>561</v>
      </c>
      <c r="D31" s="110" t="s">
        <v>562</v>
      </c>
      <c r="E31" s="13"/>
      <c r="F31" s="14"/>
      <c r="G31" s="15"/>
      <c r="H31" s="17"/>
      <c r="I31" s="18"/>
      <c r="J31" s="19"/>
      <c r="W31" s="1"/>
      <c r="X31" s="76"/>
    </row>
    <row r="32" spans="1:28">
      <c r="A32" s="76"/>
      <c r="C32" s="53" t="s">
        <v>563</v>
      </c>
      <c r="D32" s="61">
        <f>SUM(F32:J32)</f>
        <v>14</v>
      </c>
      <c r="E32" s="23">
        <f>COUNTA('Monitoria Anual - 3'!T11:T25)</f>
        <v>0</v>
      </c>
      <c r="F32" s="50">
        <f>COUNTA('Monitoria Anual - 3'!O11:O25)</f>
        <v>0</v>
      </c>
      <c r="G32" s="50">
        <f>COUNTA('Monitoria Anual - 3'!P11:P25)</f>
        <v>1</v>
      </c>
      <c r="H32" s="50">
        <f>COUNTA('Monitoria Anual - 3'!Q11:Q25)</f>
        <v>3</v>
      </c>
      <c r="I32" s="50">
        <f>COUNTA('Monitoria Anual - 3'!R11:R25)</f>
        <v>9</v>
      </c>
      <c r="J32" s="51">
        <f>COUNTA('Monitoria Anual - 3'!S11:S25)</f>
        <v>1</v>
      </c>
      <c r="W32" s="1"/>
      <c r="X32" s="76"/>
    </row>
    <row r="33" spans="1:30">
      <c r="A33" s="76"/>
      <c r="C33" s="54" t="s">
        <v>564</v>
      </c>
      <c r="D33" s="53">
        <f>SUM(F33:J33)</f>
        <v>13</v>
      </c>
      <c r="E33" s="24">
        <f>COUNTA('Monitoria Anual - 3'!T26:T40)</f>
        <v>1</v>
      </c>
      <c r="F33" s="25">
        <f>COUNTA('Monitoria Anual - 3'!O26:O40)</f>
        <v>0</v>
      </c>
      <c r="G33" s="25">
        <f>COUNTA('Monitoria Anual - 3'!P26:P40)</f>
        <v>2</v>
      </c>
      <c r="H33" s="25">
        <f>COUNTA('Monitoria Anual - 3'!Q26:Q40)</f>
        <v>2</v>
      </c>
      <c r="I33" s="25">
        <f>COUNTA('Monitoria Anual - 3'!R26:R40)</f>
        <v>8</v>
      </c>
      <c r="J33" s="26">
        <f>COUNTA('Monitoria Anual - 3'!S26:S40)</f>
        <v>1</v>
      </c>
      <c r="W33" s="1"/>
      <c r="X33" s="76"/>
    </row>
    <row r="34" spans="1:30">
      <c r="A34" s="76"/>
      <c r="C34" s="54" t="s">
        <v>565</v>
      </c>
      <c r="D34" s="53">
        <f t="shared" ref="D34:D41" si="2">SUM(F34:J34)</f>
        <v>3</v>
      </c>
      <c r="E34" s="24">
        <f>COUNTA('Monitoria Anual - 3'!T41:T45)</f>
        <v>0</v>
      </c>
      <c r="F34" s="25">
        <f>COUNTA('Monitoria Anual - 3'!O41:O45)</f>
        <v>0</v>
      </c>
      <c r="G34" s="25">
        <f>COUNTA('Monitoria Anual - 3'!P41:P45)</f>
        <v>0</v>
      </c>
      <c r="H34" s="25">
        <f>COUNTA('Monitoria Anual - 3'!Q41:Q45)</f>
        <v>0</v>
      </c>
      <c r="I34" s="25">
        <f>COUNTA('Monitoria Anual - 3'!R41:R45)</f>
        <v>3</v>
      </c>
      <c r="J34" s="26">
        <f>COUNTA('Monitoria Anual - 3'!S41:S45)</f>
        <v>0</v>
      </c>
      <c r="W34" s="1"/>
      <c r="X34" s="76"/>
    </row>
    <row r="35" spans="1:30">
      <c r="A35" s="76"/>
      <c r="C35" s="54" t="s">
        <v>566</v>
      </c>
      <c r="D35" s="53">
        <f t="shared" si="2"/>
        <v>5</v>
      </c>
      <c r="E35" s="24">
        <f>COUNTA('Monitoria Anual - 3'!#REF!)</f>
        <v>1</v>
      </c>
      <c r="F35" s="25">
        <f>COUNTA('Monitoria Anual - 3'!#REF!)</f>
        <v>1</v>
      </c>
      <c r="G35" s="25">
        <f>COUNTA('Monitoria Anual - 3'!#REF!)</f>
        <v>1</v>
      </c>
      <c r="H35" s="25">
        <f>COUNTA('Monitoria Anual - 3'!#REF!)</f>
        <v>1</v>
      </c>
      <c r="I35" s="25">
        <f>COUNTA('Monitoria Anual - 3'!#REF!)</f>
        <v>1</v>
      </c>
      <c r="J35" s="26">
        <f>COUNTA('Monitoria Anual - 3'!#REF!)</f>
        <v>1</v>
      </c>
      <c r="W35" s="1"/>
      <c r="X35" s="76"/>
    </row>
    <row r="36" spans="1:30">
      <c r="A36" s="76"/>
      <c r="C36" s="54" t="s">
        <v>567</v>
      </c>
      <c r="D36" s="53">
        <f t="shared" si="2"/>
        <v>5</v>
      </c>
      <c r="E36" s="24">
        <f>COUNTA('Monitoria Anual - 3'!#REF!)</f>
        <v>1</v>
      </c>
      <c r="F36" s="25">
        <f>COUNTA('Monitoria Anual - 3'!#REF!)</f>
        <v>1</v>
      </c>
      <c r="G36" s="25">
        <f>COUNTA('Monitoria Anual - 3'!#REF!)</f>
        <v>1</v>
      </c>
      <c r="H36" s="25">
        <f>COUNTA('Monitoria Anual - 3'!#REF!)</f>
        <v>1</v>
      </c>
      <c r="I36" s="25">
        <f>COUNTA('Monitoria Anual - 3'!#REF!)</f>
        <v>1</v>
      </c>
      <c r="J36" s="26">
        <f>COUNTA('Monitoria Anual - 3'!#REF!)</f>
        <v>1</v>
      </c>
      <c r="W36" s="1"/>
      <c r="X36" s="76"/>
    </row>
    <row r="37" spans="1:30">
      <c r="A37" s="76"/>
      <c r="C37" s="54" t="s">
        <v>830</v>
      </c>
      <c r="D37" s="53">
        <f t="shared" si="2"/>
        <v>5</v>
      </c>
      <c r="E37" s="24">
        <f>COUNTA('Monitoria Anual - 3'!#REF!)</f>
        <v>1</v>
      </c>
      <c r="F37" s="25">
        <f>COUNTA('Monitoria Anual - 3'!#REF!)</f>
        <v>1</v>
      </c>
      <c r="G37" s="25">
        <f>COUNTA('Monitoria Anual - 3'!#REF!)</f>
        <v>1</v>
      </c>
      <c r="H37" s="25">
        <f>COUNTA('Monitoria Anual - 3'!#REF!)</f>
        <v>1</v>
      </c>
      <c r="I37" s="25">
        <f>COUNTA('Monitoria Anual - 3'!#REF!)</f>
        <v>1</v>
      </c>
      <c r="J37" s="26">
        <f>COUNTA('Monitoria Anual - 3'!#REF!)</f>
        <v>1</v>
      </c>
      <c r="W37" s="1"/>
      <c r="X37" s="76"/>
    </row>
    <row r="38" spans="1:30">
      <c r="A38" s="76"/>
      <c r="C38" s="54" t="s">
        <v>831</v>
      </c>
      <c r="D38" s="53">
        <f t="shared" si="2"/>
        <v>5</v>
      </c>
      <c r="E38" s="24">
        <f>COUNTA('Monitoria Anual - 3'!#REF!)</f>
        <v>1</v>
      </c>
      <c r="F38" s="25">
        <f>COUNTA('Monitoria Anual - 3'!#REF!)</f>
        <v>1</v>
      </c>
      <c r="G38" s="25">
        <f>COUNTA('Monitoria Anual - 3'!#REF!)</f>
        <v>1</v>
      </c>
      <c r="H38" s="25">
        <f>COUNTA('Monitoria Anual - 3'!#REF!)</f>
        <v>1</v>
      </c>
      <c r="I38" s="25">
        <f>COUNTA('Monitoria Anual - 3'!#REF!)</f>
        <v>1</v>
      </c>
      <c r="J38" s="26">
        <f>COUNTA('Monitoria Anual - 3'!#REF!)</f>
        <v>1</v>
      </c>
      <c r="W38" s="1"/>
      <c r="X38" s="76"/>
    </row>
    <row r="39" spans="1:30">
      <c r="A39" s="76"/>
      <c r="C39" s="54" t="s">
        <v>832</v>
      </c>
      <c r="D39" s="53">
        <f t="shared" si="2"/>
        <v>5</v>
      </c>
      <c r="E39" s="24">
        <f>COUNTA('Monitoria Anual - 3'!#REF!)</f>
        <v>1</v>
      </c>
      <c r="F39" s="25">
        <f>COUNTA('Monitoria Anual - 3'!#REF!)</f>
        <v>1</v>
      </c>
      <c r="G39" s="25">
        <f>COUNTA('Monitoria Anual - 3'!#REF!)</f>
        <v>1</v>
      </c>
      <c r="H39" s="25">
        <f>COUNTA('Monitoria Anual - 3'!#REF!)</f>
        <v>1</v>
      </c>
      <c r="I39" s="25">
        <f>COUNTA('Monitoria Anual - 3'!#REF!)</f>
        <v>1</v>
      </c>
      <c r="J39" s="26">
        <f>COUNTA('Monitoria Anual - 3'!#REF!)</f>
        <v>1</v>
      </c>
      <c r="W39" s="1"/>
      <c r="X39" s="76"/>
    </row>
    <row r="40" spans="1:30">
      <c r="A40" s="76"/>
      <c r="C40" s="54" t="s">
        <v>833</v>
      </c>
      <c r="D40" s="53">
        <f t="shared" si="2"/>
        <v>5</v>
      </c>
      <c r="E40" s="24">
        <f>COUNTA('Monitoria Anual - 3'!#REF!)</f>
        <v>1</v>
      </c>
      <c r="F40" s="25">
        <f>COUNTA('Monitoria Anual - 3'!#REF!)</f>
        <v>1</v>
      </c>
      <c r="G40" s="25">
        <f>COUNTA('Monitoria Anual - 3'!#REF!)</f>
        <v>1</v>
      </c>
      <c r="H40" s="25">
        <f>COUNTA('Monitoria Anual - 3'!#REF!)</f>
        <v>1</v>
      </c>
      <c r="I40" s="25">
        <f>COUNTA('Monitoria Anual - 3'!#REF!)</f>
        <v>1</v>
      </c>
      <c r="J40" s="26">
        <f>COUNTA('Monitoria Anual - 3'!#REF!)</f>
        <v>1</v>
      </c>
      <c r="W40" s="1"/>
      <c r="X40" s="76"/>
    </row>
    <row r="41" spans="1:30" ht="15.75" thickBot="1">
      <c r="A41" s="76"/>
      <c r="C41" s="55" t="s">
        <v>834</v>
      </c>
      <c r="D41" s="62">
        <f t="shared" si="2"/>
        <v>5</v>
      </c>
      <c r="E41" s="27">
        <f>COUNTA('Monitoria Anual - 3'!#REF!)</f>
        <v>1</v>
      </c>
      <c r="F41" s="28">
        <f>COUNTA('Monitoria Anual - 3'!#REF!)</f>
        <v>1</v>
      </c>
      <c r="G41" s="28">
        <f>COUNTA('Monitoria Anual - 3'!#REF!)</f>
        <v>1</v>
      </c>
      <c r="H41" s="28">
        <f>COUNTA('Monitoria Anual - 3'!#REF!)</f>
        <v>1</v>
      </c>
      <c r="I41" s="28">
        <f>COUNTA('Monitoria Anual - 3'!#REF!)</f>
        <v>1</v>
      </c>
      <c r="J41" s="29">
        <f>COUNTA('Monitoria Anual - 3'!#REF!)</f>
        <v>1</v>
      </c>
      <c r="W41" s="1"/>
      <c r="X41" s="76"/>
    </row>
    <row r="42" spans="1:30">
      <c r="A42" s="76"/>
      <c r="X42" s="76"/>
    </row>
    <row r="43" spans="1:30">
      <c r="A43" s="76"/>
      <c r="B43" s="76"/>
      <c r="C43" s="76"/>
      <c r="D43" s="76"/>
      <c r="E43" s="76"/>
      <c r="F43" s="76"/>
      <c r="G43" s="76"/>
      <c r="H43" s="76"/>
      <c r="I43" s="76"/>
      <c r="J43" s="76"/>
      <c r="K43" s="76"/>
      <c r="L43" s="76"/>
      <c r="M43" s="76"/>
      <c r="N43" s="76"/>
      <c r="O43" s="76"/>
      <c r="P43" s="76"/>
      <c r="Q43" s="76"/>
      <c r="R43" s="76"/>
      <c r="S43" s="76"/>
      <c r="T43" s="76"/>
      <c r="U43" s="76"/>
      <c r="V43" s="76"/>
      <c r="W43" s="76"/>
      <c r="X43" s="76"/>
    </row>
    <row r="45" spans="1:30">
      <c r="A45" s="63"/>
      <c r="B45" s="63"/>
      <c r="C45" s="63"/>
      <c r="D45" s="63"/>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row>
    <row r="46" spans="1:30">
      <c r="A46" s="63"/>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row>
    <row r="47" spans="1:30">
      <c r="A47" s="63"/>
      <c r="B47" s="63"/>
      <c r="C47" s="63"/>
      <c r="D47" s="63"/>
      <c r="E47" s="63"/>
      <c r="F47" s="63"/>
      <c r="G47" s="63"/>
      <c r="H47" s="63"/>
      <c r="I47" s="63"/>
      <c r="J47" s="63"/>
      <c r="K47" s="63"/>
      <c r="L47" s="63"/>
      <c r="M47" s="63"/>
      <c r="N47" s="63"/>
      <c r="O47" s="63"/>
      <c r="P47" s="63"/>
      <c r="Q47" s="63"/>
      <c r="R47" s="63"/>
      <c r="S47" s="63"/>
      <c r="T47" s="63"/>
      <c r="U47" s="63"/>
      <c r="V47" s="63"/>
      <c r="W47" s="63"/>
      <c r="X47" s="63"/>
      <c r="Y47" s="63"/>
      <c r="Z47" s="63"/>
      <c r="AA47" s="63"/>
      <c r="AB47" s="63"/>
      <c r="AC47" s="63"/>
      <c r="AD47" s="63"/>
    </row>
  </sheetData>
  <sheetProtection algorithmName="SHA-512" hashValue="cEvfltcrYNXk3H9knfNKHnofc5LZ5dptphGc1D7C3kqPua9+IaDiQx1WDYR5jfXTcxJiVKn2fbO719yjhuUcmg==" saltValue="+WHICPrpNHqe4eKnqWNjDQ==" spinCount="100000" sheet="1" formatCells="0" formatColumns="0" formatRows="0" insertColumns="0" insertRows="0" insertHyperlinks="0" deleteColumns="0" deleteRows="0" sort="0" autoFilter="0" pivotTables="0"/>
  <protectedRanges>
    <protectedRange algorithmName="SHA-512" hashValue="zzhv/Dq6/XQDdy4PArewFSu9VLQOsBZ9SvRQwEaPRryxU9jlfehRY4wDYvbp7yw2VZjtzuEFQ9mRoLL/NIyBnw==" saltValue="sDMcZXVTWsRsrO+dPIlxTA==" spinCount="100000" sqref="A1:AD47" name="Intervalo1_9_8"/>
  </protectedRanges>
  <mergeCells count="13">
    <mergeCell ref="B1:W2"/>
    <mergeCell ref="B3:W3"/>
    <mergeCell ref="B5:C5"/>
    <mergeCell ref="D5:M5"/>
    <mergeCell ref="B7:C7"/>
    <mergeCell ref="D7:G7"/>
    <mergeCell ref="B27:C27"/>
    <mergeCell ref="B9:W9"/>
    <mergeCell ref="B11:C11"/>
    <mergeCell ref="F12:G12"/>
    <mergeCell ref="C13:G13"/>
    <mergeCell ref="D23:G23"/>
    <mergeCell ref="D24:G24"/>
  </mergeCells>
  <conditionalFormatting sqref="E32:F32 G32:J41 F33:F41">
    <cfRule type="cellIs" dxfId="15" priority="1" stopIfTrue="1" operator="equal">
      <formula>0</formula>
    </cfRule>
  </conditionalFormatting>
  <pageMargins left="0.25" right="0.25" top="0.75" bottom="0.75" header="0.3" footer="0.3"/>
  <pageSetup paperSize="9" scale="52" fitToHeight="0" orientation="landscape" r:id="rId1"/>
  <colBreaks count="1" manualBreakCount="1">
    <brk id="11"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Q217"/>
  <sheetViews>
    <sheetView showGridLines="0" zoomScale="60" zoomScaleNormal="60" workbookViewId="0">
      <selection activeCell="B6" sqref="B6:C6"/>
    </sheetView>
  </sheetViews>
  <sheetFormatPr defaultColWidth="8.85546875" defaultRowHeight="15"/>
  <cols>
    <col min="1" max="1" width="72.42578125" style="2" customWidth="1"/>
    <col min="2" max="2" width="7.28515625" style="2" customWidth="1"/>
    <col min="3" max="3" width="73.42578125" style="2" customWidth="1"/>
    <col min="4" max="4" width="18.7109375" style="2" customWidth="1"/>
    <col min="5" max="5" width="19.42578125" style="2" customWidth="1"/>
    <col min="6" max="6" width="25.7109375" style="2" customWidth="1"/>
    <col min="7" max="7" width="27.42578125" style="2" customWidth="1"/>
    <col min="8" max="12" width="25.140625" style="2" customWidth="1"/>
    <col min="13" max="13" width="27.7109375" style="2" bestFit="1" customWidth="1"/>
    <col min="14" max="14" width="27.7109375" style="2" customWidth="1"/>
    <col min="15" max="20" width="26.7109375" style="43" customWidth="1"/>
    <col min="21" max="21" width="37.85546875" style="2" customWidth="1"/>
    <col min="22" max="22" width="28.7109375" style="2" customWidth="1"/>
    <col min="23" max="23" width="40" style="2" customWidth="1"/>
    <col min="24" max="25" width="26.7109375" style="2" customWidth="1"/>
    <col min="26" max="28" width="28.85546875" style="2" customWidth="1"/>
    <col min="29" max="33" width="18.7109375" style="2" customWidth="1"/>
    <col min="34" max="34" width="23" style="2" bestFit="1" customWidth="1"/>
    <col min="35" max="35" width="18.7109375" style="2" customWidth="1"/>
    <col min="36" max="37" width="22.7109375" style="2" customWidth="1"/>
    <col min="38" max="38" width="2.7109375" style="2" customWidth="1"/>
    <col min="39" max="39" width="7" style="2" customWidth="1"/>
    <col min="40" max="42" width="8.85546875" style="2"/>
    <col min="43" max="43" width="8.85546875" style="2" hidden="1" customWidth="1"/>
    <col min="44" max="16384" width="8.85546875" style="2"/>
  </cols>
  <sheetData>
    <row r="1" spans="1:43" ht="33.75" customHeight="1" thickBot="1">
      <c r="A1" s="297" t="s">
        <v>107</v>
      </c>
      <c r="B1" s="297"/>
      <c r="C1" s="297"/>
      <c r="D1" s="297"/>
      <c r="E1" s="297"/>
      <c r="F1" s="297"/>
      <c r="G1" s="297"/>
      <c r="H1" s="297"/>
      <c r="I1" s="297"/>
      <c r="J1" s="297"/>
      <c r="K1" s="297"/>
      <c r="L1" s="297"/>
      <c r="M1" s="297"/>
      <c r="N1" s="297"/>
      <c r="O1" s="297"/>
      <c r="P1" s="297"/>
      <c r="Q1" s="297"/>
      <c r="R1" s="297"/>
      <c r="S1" s="297"/>
      <c r="T1" s="297"/>
      <c r="U1" s="297"/>
      <c r="V1" s="297"/>
      <c r="W1" s="297"/>
      <c r="X1" s="297"/>
      <c r="Y1" s="297"/>
      <c r="Z1" s="297"/>
      <c r="AA1" s="297"/>
      <c r="AB1" s="297"/>
      <c r="AC1" s="297"/>
      <c r="AD1" s="297"/>
      <c r="AE1" s="297"/>
      <c r="AF1" s="297"/>
      <c r="AG1" s="297"/>
      <c r="AH1" s="297"/>
      <c r="AI1" s="297"/>
      <c r="AJ1" s="297"/>
      <c r="AK1" s="72"/>
      <c r="AL1" s="135"/>
      <c r="AM1" s="74"/>
    </row>
    <row r="2" spans="1:43" ht="33.75" customHeight="1" thickBot="1">
      <c r="A2" s="298" t="str">
        <f>'Monitoria Anual - 1'!A2</f>
        <v>"Plano de Ação Nacional para a Conservação dos Peixes Rivulídeos Ameaçados de Extinção - PAN Rivulídeos"</v>
      </c>
      <c r="B2" s="298"/>
      <c r="C2" s="298"/>
      <c r="D2" s="298"/>
      <c r="E2" s="298"/>
      <c r="F2" s="298"/>
      <c r="G2" s="298"/>
      <c r="H2" s="298"/>
      <c r="I2" s="298"/>
      <c r="J2" s="298"/>
      <c r="K2" s="298"/>
      <c r="L2" s="298"/>
      <c r="M2" s="298"/>
      <c r="N2" s="298"/>
      <c r="O2" s="298"/>
      <c r="P2" s="298"/>
      <c r="Q2" s="298"/>
      <c r="R2" s="298"/>
      <c r="S2" s="298"/>
      <c r="T2" s="298"/>
      <c r="U2" s="298"/>
      <c r="V2" s="298"/>
      <c r="W2" s="298"/>
      <c r="X2" s="298"/>
      <c r="Y2" s="298"/>
      <c r="Z2" s="298"/>
      <c r="AA2" s="298"/>
      <c r="AB2" s="298"/>
      <c r="AC2" s="298"/>
      <c r="AD2" s="298"/>
      <c r="AE2" s="298"/>
      <c r="AF2" s="298"/>
      <c r="AG2" s="298"/>
      <c r="AH2" s="298"/>
      <c r="AI2" s="298"/>
      <c r="AJ2" s="298"/>
      <c r="AK2" s="298"/>
      <c r="AL2" s="136"/>
      <c r="AM2" s="74"/>
    </row>
    <row r="3" spans="1:43" ht="15.75" thickTop="1">
      <c r="AL3" s="132"/>
      <c r="AM3" s="74"/>
    </row>
    <row r="4" spans="1:43" ht="45" customHeight="1">
      <c r="A4" s="73" t="s">
        <v>109</v>
      </c>
      <c r="B4" s="314" t="str">
        <f>'Monitoria Anual - 1'!B4</f>
        <v>Consolidar e ampliar estratégias de conservação dos peixes rivulídeos ameaçados de extinção e dos seus ambientes, em cinco anos</v>
      </c>
      <c r="C4" s="314"/>
      <c r="D4" s="314"/>
      <c r="E4" s="314"/>
      <c r="F4" s="314"/>
      <c r="G4" s="315"/>
      <c r="H4" s="9"/>
      <c r="I4" s="9"/>
      <c r="J4" s="9"/>
      <c r="K4" s="9"/>
      <c r="L4" s="9"/>
      <c r="M4" s="9"/>
      <c r="N4" s="9"/>
      <c r="O4" s="9"/>
      <c r="P4" s="9"/>
      <c r="Q4" s="9"/>
      <c r="R4" s="9"/>
      <c r="S4" s="9"/>
      <c r="T4" s="2"/>
      <c r="AL4" s="132"/>
      <c r="AM4" s="74"/>
    </row>
    <row r="5" spans="1:43">
      <c r="AL5" s="132"/>
      <c r="AM5" s="74"/>
    </row>
    <row r="6" spans="1:43" ht="27" customHeight="1">
      <c r="A6" s="73" t="s">
        <v>111</v>
      </c>
      <c r="B6" s="316" t="s">
        <v>835</v>
      </c>
      <c r="C6" s="317"/>
      <c r="M6" s="43"/>
      <c r="N6" s="43"/>
      <c r="AL6" s="132"/>
      <c r="AM6" s="74"/>
      <c r="AQ6" s="2" t="s">
        <v>113</v>
      </c>
    </row>
    <row r="7" spans="1:43" ht="15.75" thickBot="1">
      <c r="AL7" s="132"/>
      <c r="AM7" s="74"/>
      <c r="AQ7" s="44" t="s">
        <v>114</v>
      </c>
    </row>
    <row r="8" spans="1:43" ht="27" customHeight="1" thickBot="1">
      <c r="A8" s="318" t="s">
        <v>115</v>
      </c>
      <c r="B8" s="319"/>
      <c r="C8" s="319"/>
      <c r="D8" s="319"/>
      <c r="E8" s="319"/>
      <c r="F8" s="319"/>
      <c r="G8" s="319"/>
      <c r="H8" s="319"/>
      <c r="I8" s="319"/>
      <c r="J8" s="319"/>
      <c r="K8" s="319"/>
      <c r="L8" s="319"/>
      <c r="M8" s="320"/>
      <c r="N8" s="70"/>
      <c r="O8" s="299" t="s">
        <v>116</v>
      </c>
      <c r="P8" s="300"/>
      <c r="Q8" s="300"/>
      <c r="R8" s="300"/>
      <c r="S8" s="300"/>
      <c r="T8" s="300"/>
      <c r="U8" s="300"/>
      <c r="V8" s="300"/>
      <c r="W8" s="300"/>
      <c r="X8" s="300"/>
      <c r="Y8" s="300"/>
      <c r="Z8" s="301" t="s">
        <v>117</v>
      </c>
      <c r="AA8" s="302"/>
      <c r="AB8" s="302"/>
      <c r="AC8" s="302"/>
      <c r="AD8" s="302"/>
      <c r="AE8" s="302"/>
      <c r="AF8" s="302"/>
      <c r="AG8" s="302"/>
      <c r="AH8" s="302"/>
      <c r="AI8" s="302"/>
      <c r="AJ8" s="302"/>
      <c r="AK8" s="303"/>
      <c r="AL8" s="133"/>
      <c r="AM8" s="74"/>
    </row>
    <row r="9" spans="1:43" ht="64.5" customHeight="1">
      <c r="A9" s="306" t="s">
        <v>118</v>
      </c>
      <c r="B9" s="304" t="s">
        <v>119</v>
      </c>
      <c r="C9" s="304" t="s">
        <v>2</v>
      </c>
      <c r="D9" s="304" t="s">
        <v>4</v>
      </c>
      <c r="E9" s="308" t="s">
        <v>6</v>
      </c>
      <c r="F9" s="352" t="s">
        <v>8</v>
      </c>
      <c r="G9" s="353"/>
      <c r="H9" s="304" t="s">
        <v>10</v>
      </c>
      <c r="I9" s="304" t="s">
        <v>14</v>
      </c>
      <c r="J9" s="304" t="s">
        <v>12</v>
      </c>
      <c r="K9" s="312" t="s">
        <v>120</v>
      </c>
      <c r="L9" s="313"/>
      <c r="M9" s="304" t="s">
        <v>20</v>
      </c>
      <c r="N9" s="304" t="s">
        <v>22</v>
      </c>
      <c r="O9" s="331" t="s">
        <v>25</v>
      </c>
      <c r="P9" s="333" t="s">
        <v>27</v>
      </c>
      <c r="Q9" s="338" t="s">
        <v>29</v>
      </c>
      <c r="R9" s="340" t="s">
        <v>31</v>
      </c>
      <c r="S9" s="342" t="s">
        <v>33</v>
      </c>
      <c r="T9" s="321" t="s">
        <v>35</v>
      </c>
      <c r="U9" s="325" t="s">
        <v>41</v>
      </c>
      <c r="V9" s="325" t="s">
        <v>43</v>
      </c>
      <c r="W9" s="325" t="s">
        <v>45</v>
      </c>
      <c r="X9" s="325" t="s">
        <v>47</v>
      </c>
      <c r="Y9" s="327" t="s">
        <v>49</v>
      </c>
      <c r="Z9" s="329" t="s">
        <v>52</v>
      </c>
      <c r="AA9" s="323" t="s">
        <v>54</v>
      </c>
      <c r="AB9" s="323" t="s">
        <v>56</v>
      </c>
      <c r="AC9" s="323" t="s">
        <v>58</v>
      </c>
      <c r="AD9" s="323" t="s">
        <v>60</v>
      </c>
      <c r="AE9" s="323" t="s">
        <v>62</v>
      </c>
      <c r="AF9" s="323" t="s">
        <v>64</v>
      </c>
      <c r="AG9" s="323" t="s">
        <v>66</v>
      </c>
      <c r="AH9" s="323" t="s">
        <v>68</v>
      </c>
      <c r="AI9" s="323" t="s">
        <v>70</v>
      </c>
      <c r="AJ9" s="323" t="s">
        <v>121</v>
      </c>
      <c r="AK9" s="323" t="s">
        <v>74</v>
      </c>
      <c r="AL9" s="134"/>
      <c r="AM9" s="74"/>
    </row>
    <row r="10" spans="1:43" ht="45.75" customHeight="1" thickBot="1">
      <c r="A10" s="307"/>
      <c r="B10" s="305"/>
      <c r="C10" s="305"/>
      <c r="D10" s="305"/>
      <c r="E10" s="309"/>
      <c r="F10" s="39" t="s">
        <v>122</v>
      </c>
      <c r="G10" s="39" t="s">
        <v>123</v>
      </c>
      <c r="H10" s="305"/>
      <c r="I10" s="305"/>
      <c r="J10" s="305"/>
      <c r="K10" s="60" t="s">
        <v>124</v>
      </c>
      <c r="L10" s="60" t="s">
        <v>125</v>
      </c>
      <c r="M10" s="305"/>
      <c r="N10" s="305"/>
      <c r="O10" s="332"/>
      <c r="P10" s="334"/>
      <c r="Q10" s="339"/>
      <c r="R10" s="341"/>
      <c r="S10" s="343"/>
      <c r="T10" s="322"/>
      <c r="U10" s="326"/>
      <c r="V10" s="326"/>
      <c r="W10" s="326"/>
      <c r="X10" s="326"/>
      <c r="Y10" s="328"/>
      <c r="Z10" s="330"/>
      <c r="AA10" s="324"/>
      <c r="AB10" s="324"/>
      <c r="AC10" s="324"/>
      <c r="AD10" s="324"/>
      <c r="AE10" s="324"/>
      <c r="AF10" s="324"/>
      <c r="AG10" s="324"/>
      <c r="AH10" s="324"/>
      <c r="AI10" s="324"/>
      <c r="AJ10" s="324"/>
      <c r="AK10" s="324"/>
      <c r="AL10" s="134"/>
      <c r="AM10" s="74"/>
    </row>
    <row r="11" spans="1:43" ht="30" customHeight="1">
      <c r="A11" s="373" t="s">
        <v>836</v>
      </c>
      <c r="B11" s="68" t="s">
        <v>127</v>
      </c>
      <c r="C11" s="45"/>
      <c r="D11" s="45"/>
      <c r="E11" s="45"/>
      <c r="F11" s="45"/>
      <c r="G11" s="45"/>
      <c r="H11" s="45"/>
      <c r="I11" s="45"/>
      <c r="J11" s="45"/>
      <c r="K11" s="45"/>
      <c r="L11" s="45"/>
      <c r="M11" s="45"/>
      <c r="N11" s="45"/>
      <c r="O11" s="45"/>
      <c r="P11" s="46"/>
      <c r="Q11" s="45"/>
      <c r="R11" s="45"/>
      <c r="S11" s="45"/>
      <c r="T11" s="47"/>
      <c r="U11" s="45"/>
      <c r="V11" s="45"/>
      <c r="W11" s="45"/>
      <c r="X11" s="45"/>
      <c r="Y11" s="45"/>
      <c r="Z11" s="45"/>
      <c r="AA11" s="45"/>
      <c r="AB11" s="45"/>
      <c r="AC11" s="45"/>
      <c r="AD11" s="45"/>
      <c r="AE11" s="45"/>
      <c r="AF11" s="45"/>
      <c r="AG11" s="45"/>
      <c r="AH11" s="45"/>
      <c r="AI11" s="45"/>
      <c r="AJ11" s="45"/>
      <c r="AK11" s="45"/>
      <c r="AL11" s="134"/>
      <c r="AM11" s="74"/>
    </row>
    <row r="12" spans="1:43" ht="30" customHeight="1">
      <c r="A12" s="371"/>
      <c r="B12" s="33" t="s">
        <v>142</v>
      </c>
      <c r="C12" s="48"/>
      <c r="D12" s="48"/>
      <c r="E12" s="48"/>
      <c r="F12" s="48"/>
      <c r="G12" s="48"/>
      <c r="H12" s="48"/>
      <c r="I12" s="48"/>
      <c r="J12" s="48"/>
      <c r="K12" s="48"/>
      <c r="L12" s="48"/>
      <c r="M12" s="48"/>
      <c r="N12" s="45"/>
      <c r="O12" s="45"/>
      <c r="P12" s="45"/>
      <c r="Q12" s="45"/>
      <c r="R12" s="45"/>
      <c r="S12" s="45"/>
      <c r="T12" s="47"/>
      <c r="U12" s="48"/>
      <c r="V12" s="48"/>
      <c r="W12" s="48"/>
      <c r="X12" s="48"/>
      <c r="Y12" s="48"/>
      <c r="Z12" s="48"/>
      <c r="AA12" s="48"/>
      <c r="AB12" s="48"/>
      <c r="AC12" s="48"/>
      <c r="AD12" s="48"/>
      <c r="AE12" s="48"/>
      <c r="AF12" s="48"/>
      <c r="AG12" s="48"/>
      <c r="AH12" s="48"/>
      <c r="AI12" s="48"/>
      <c r="AJ12" s="48"/>
      <c r="AK12" s="45"/>
      <c r="AL12" s="134"/>
      <c r="AM12" s="74"/>
    </row>
    <row r="13" spans="1:43" ht="30" customHeight="1">
      <c r="A13" s="371"/>
      <c r="B13" s="33" t="s">
        <v>155</v>
      </c>
      <c r="C13" s="48"/>
      <c r="D13" s="48"/>
      <c r="E13" s="48"/>
      <c r="F13" s="48"/>
      <c r="G13" s="48"/>
      <c r="H13" s="48"/>
      <c r="I13" s="48"/>
      <c r="J13" s="48"/>
      <c r="K13" s="48"/>
      <c r="L13" s="48"/>
      <c r="M13" s="48"/>
      <c r="N13" s="45"/>
      <c r="O13" s="45"/>
      <c r="P13" s="45"/>
      <c r="Q13" s="45"/>
      <c r="R13" s="45"/>
      <c r="S13" s="45"/>
      <c r="T13" s="47"/>
      <c r="U13" s="48"/>
      <c r="V13" s="48"/>
      <c r="W13" s="48"/>
      <c r="X13" s="48"/>
      <c r="Y13" s="48"/>
      <c r="Z13" s="48"/>
      <c r="AA13" s="48"/>
      <c r="AB13" s="48"/>
      <c r="AC13" s="48"/>
      <c r="AD13" s="48"/>
      <c r="AE13" s="48"/>
      <c r="AF13" s="48"/>
      <c r="AG13" s="48"/>
      <c r="AH13" s="48"/>
      <c r="AI13" s="48"/>
      <c r="AJ13" s="48"/>
      <c r="AK13" s="45"/>
      <c r="AL13" s="134"/>
      <c r="AM13" s="74"/>
    </row>
    <row r="14" spans="1:43" ht="30" customHeight="1">
      <c r="A14" s="371"/>
      <c r="B14" s="33" t="s">
        <v>169</v>
      </c>
      <c r="C14" s="48"/>
      <c r="D14" s="48"/>
      <c r="E14" s="48"/>
      <c r="F14" s="48"/>
      <c r="G14" s="48"/>
      <c r="H14" s="48"/>
      <c r="I14" s="48"/>
      <c r="J14" s="48"/>
      <c r="K14" s="48"/>
      <c r="L14" s="48"/>
      <c r="M14" s="48"/>
      <c r="N14" s="45"/>
      <c r="O14" s="45"/>
      <c r="P14" s="45"/>
      <c r="Q14" s="45"/>
      <c r="R14" s="45"/>
      <c r="S14" s="45"/>
      <c r="T14" s="47"/>
      <c r="U14" s="48"/>
      <c r="V14" s="48"/>
      <c r="W14" s="48"/>
      <c r="X14" s="48"/>
      <c r="Y14" s="48"/>
      <c r="Z14" s="48"/>
      <c r="AA14" s="48"/>
      <c r="AB14" s="48"/>
      <c r="AC14" s="48"/>
      <c r="AD14" s="48"/>
      <c r="AE14" s="48"/>
      <c r="AF14" s="48"/>
      <c r="AG14" s="48"/>
      <c r="AH14" s="48"/>
      <c r="AI14" s="48"/>
      <c r="AJ14" s="48"/>
      <c r="AK14" s="45"/>
      <c r="AL14" s="134"/>
      <c r="AM14" s="74"/>
    </row>
    <row r="15" spans="1:43" ht="30" customHeight="1">
      <c r="A15" s="371"/>
      <c r="B15" s="33" t="s">
        <v>183</v>
      </c>
      <c r="C15" s="48"/>
      <c r="D15" s="48"/>
      <c r="E15" s="48"/>
      <c r="F15" s="48"/>
      <c r="G15" s="48"/>
      <c r="H15" s="48"/>
      <c r="I15" s="48"/>
      <c r="J15" s="48"/>
      <c r="K15" s="48"/>
      <c r="L15" s="48"/>
      <c r="M15" s="48"/>
      <c r="N15" s="45"/>
      <c r="O15" s="45"/>
      <c r="P15" s="45"/>
      <c r="Q15" s="45"/>
      <c r="R15" s="45"/>
      <c r="S15" s="45"/>
      <c r="T15" s="47"/>
      <c r="U15" s="48"/>
      <c r="V15" s="48"/>
      <c r="W15" s="48"/>
      <c r="X15" s="48"/>
      <c r="Y15" s="48"/>
      <c r="Z15" s="48"/>
      <c r="AA15" s="48"/>
      <c r="AB15" s="48"/>
      <c r="AC15" s="48"/>
      <c r="AD15" s="48"/>
      <c r="AE15" s="48"/>
      <c r="AF15" s="48"/>
      <c r="AG15" s="48"/>
      <c r="AH15" s="48"/>
      <c r="AI15" s="48"/>
      <c r="AJ15" s="48"/>
      <c r="AK15" s="45"/>
      <c r="AL15" s="134"/>
      <c r="AM15" s="74"/>
    </row>
    <row r="16" spans="1:43" ht="30" customHeight="1">
      <c r="A16" s="371"/>
      <c r="B16" s="33" t="s">
        <v>199</v>
      </c>
      <c r="C16" s="48"/>
      <c r="D16" s="48"/>
      <c r="E16" s="48"/>
      <c r="F16" s="48"/>
      <c r="G16" s="48"/>
      <c r="H16" s="48"/>
      <c r="I16" s="48"/>
      <c r="J16" s="48"/>
      <c r="K16" s="48"/>
      <c r="L16" s="48"/>
      <c r="M16" s="48"/>
      <c r="N16" s="45"/>
      <c r="O16" s="45"/>
      <c r="P16" s="45"/>
      <c r="Q16" s="45"/>
      <c r="R16" s="45"/>
      <c r="S16" s="45"/>
      <c r="T16" s="47"/>
      <c r="U16" s="48"/>
      <c r="V16" s="48"/>
      <c r="W16" s="48"/>
      <c r="X16" s="48"/>
      <c r="Y16" s="48"/>
      <c r="Z16" s="48"/>
      <c r="AA16" s="48"/>
      <c r="AB16" s="48"/>
      <c r="AC16" s="48"/>
      <c r="AD16" s="48"/>
      <c r="AE16" s="48"/>
      <c r="AF16" s="48"/>
      <c r="AG16" s="48"/>
      <c r="AH16" s="48"/>
      <c r="AI16" s="48"/>
      <c r="AJ16" s="48"/>
      <c r="AK16" s="45"/>
      <c r="AL16" s="134"/>
      <c r="AM16" s="74"/>
    </row>
    <row r="17" spans="1:39" ht="30" customHeight="1">
      <c r="A17" s="371"/>
      <c r="B17" s="33" t="s">
        <v>209</v>
      </c>
      <c r="C17" s="48"/>
      <c r="D17" s="48"/>
      <c r="E17" s="48"/>
      <c r="F17" s="48"/>
      <c r="G17" s="48"/>
      <c r="H17" s="48"/>
      <c r="I17" s="48"/>
      <c r="J17" s="48"/>
      <c r="K17" s="48"/>
      <c r="L17" s="48"/>
      <c r="M17" s="48"/>
      <c r="N17" s="45"/>
      <c r="O17" s="45"/>
      <c r="P17" s="45"/>
      <c r="Q17" s="45"/>
      <c r="R17" s="45"/>
      <c r="S17" s="45"/>
      <c r="T17" s="47"/>
      <c r="U17" s="48"/>
      <c r="V17" s="48"/>
      <c r="W17" s="48"/>
      <c r="X17" s="48"/>
      <c r="Y17" s="48"/>
      <c r="Z17" s="48"/>
      <c r="AA17" s="48"/>
      <c r="AB17" s="48"/>
      <c r="AC17" s="48"/>
      <c r="AD17" s="48"/>
      <c r="AE17" s="48"/>
      <c r="AF17" s="48"/>
      <c r="AG17" s="48"/>
      <c r="AH17" s="48"/>
      <c r="AI17" s="48"/>
      <c r="AJ17" s="48"/>
      <c r="AK17" s="45"/>
      <c r="AL17" s="134"/>
      <c r="AM17" s="74"/>
    </row>
    <row r="18" spans="1:39" ht="30" customHeight="1">
      <c r="A18" s="371"/>
      <c r="B18" s="33" t="s">
        <v>221</v>
      </c>
      <c r="C18" s="48"/>
      <c r="D18" s="48"/>
      <c r="E18" s="48"/>
      <c r="F18" s="48"/>
      <c r="G18" s="48"/>
      <c r="H18" s="48"/>
      <c r="I18" s="48"/>
      <c r="J18" s="48"/>
      <c r="K18" s="48"/>
      <c r="L18" s="48"/>
      <c r="M18" s="48"/>
      <c r="N18" s="45"/>
      <c r="O18" s="45"/>
      <c r="P18" s="45"/>
      <c r="Q18" s="45"/>
      <c r="R18" s="45"/>
      <c r="S18" s="45"/>
      <c r="T18" s="47"/>
      <c r="U18" s="48"/>
      <c r="V18" s="48"/>
      <c r="W18" s="48"/>
      <c r="X18" s="48"/>
      <c r="Y18" s="48"/>
      <c r="Z18" s="48"/>
      <c r="AA18" s="48"/>
      <c r="AB18" s="48"/>
      <c r="AC18" s="48"/>
      <c r="AD18" s="48"/>
      <c r="AE18" s="48"/>
      <c r="AF18" s="48"/>
      <c r="AG18" s="48"/>
      <c r="AH18" s="48"/>
      <c r="AI18" s="48"/>
      <c r="AJ18" s="48"/>
      <c r="AK18" s="45"/>
      <c r="AL18" s="134"/>
      <c r="AM18" s="74"/>
    </row>
    <row r="19" spans="1:39" ht="30" customHeight="1">
      <c r="A19" s="371"/>
      <c r="B19" s="33" t="s">
        <v>233</v>
      </c>
      <c r="C19" s="48"/>
      <c r="D19" s="48"/>
      <c r="E19" s="48"/>
      <c r="F19" s="48"/>
      <c r="G19" s="48"/>
      <c r="H19" s="48"/>
      <c r="I19" s="48"/>
      <c r="J19" s="48"/>
      <c r="K19" s="48"/>
      <c r="L19" s="48"/>
      <c r="M19" s="48"/>
      <c r="N19" s="45"/>
      <c r="O19" s="45"/>
      <c r="P19" s="45"/>
      <c r="Q19" s="45"/>
      <c r="R19" s="45"/>
      <c r="S19" s="45"/>
      <c r="T19" s="47"/>
      <c r="U19" s="48"/>
      <c r="V19" s="48"/>
      <c r="W19" s="48"/>
      <c r="X19" s="48"/>
      <c r="Y19" s="48"/>
      <c r="Z19" s="48"/>
      <c r="AA19" s="48"/>
      <c r="AB19" s="48"/>
      <c r="AC19" s="48"/>
      <c r="AD19" s="48"/>
      <c r="AE19" s="48"/>
      <c r="AF19" s="48"/>
      <c r="AG19" s="48"/>
      <c r="AH19" s="48"/>
      <c r="AI19" s="48"/>
      <c r="AJ19" s="48"/>
      <c r="AK19" s="45"/>
      <c r="AL19" s="134"/>
      <c r="AM19" s="74"/>
    </row>
    <row r="20" spans="1:39" ht="30" customHeight="1">
      <c r="A20" s="371"/>
      <c r="B20" s="33" t="s">
        <v>743</v>
      </c>
      <c r="C20" s="48"/>
      <c r="D20" s="48"/>
      <c r="E20" s="48"/>
      <c r="F20" s="48"/>
      <c r="G20" s="48"/>
      <c r="H20" s="48"/>
      <c r="I20" s="48"/>
      <c r="J20" s="48"/>
      <c r="K20" s="48"/>
      <c r="L20" s="48"/>
      <c r="M20" s="48"/>
      <c r="N20" s="45"/>
      <c r="O20" s="45"/>
      <c r="P20" s="45"/>
      <c r="Q20" s="45"/>
      <c r="R20" s="45"/>
      <c r="S20" s="45"/>
      <c r="T20" s="47"/>
      <c r="U20" s="48"/>
      <c r="V20" s="48"/>
      <c r="W20" s="48"/>
      <c r="X20" s="48"/>
      <c r="Y20" s="48"/>
      <c r="Z20" s="48"/>
      <c r="AA20" s="48"/>
      <c r="AB20" s="48"/>
      <c r="AC20" s="48"/>
      <c r="AD20" s="48"/>
      <c r="AE20" s="48"/>
      <c r="AF20" s="48"/>
      <c r="AG20" s="48"/>
      <c r="AH20" s="48"/>
      <c r="AI20" s="48"/>
      <c r="AJ20" s="48"/>
      <c r="AK20" s="45"/>
      <c r="AL20" s="134"/>
      <c r="AM20" s="74"/>
    </row>
    <row r="21" spans="1:39" ht="30" customHeight="1">
      <c r="A21" s="371"/>
      <c r="B21" s="33" t="s">
        <v>825</v>
      </c>
      <c r="C21" s="48"/>
      <c r="D21" s="48"/>
      <c r="E21" s="48"/>
      <c r="F21" s="48"/>
      <c r="G21" s="48"/>
      <c r="H21" s="48"/>
      <c r="I21" s="48"/>
      <c r="J21" s="48"/>
      <c r="K21" s="48"/>
      <c r="L21" s="48"/>
      <c r="M21" s="48"/>
      <c r="N21" s="45"/>
      <c r="O21" s="45"/>
      <c r="P21" s="45"/>
      <c r="Q21" s="45"/>
      <c r="R21" s="45"/>
      <c r="S21" s="45"/>
      <c r="T21" s="47"/>
      <c r="U21" s="48"/>
      <c r="V21" s="48"/>
      <c r="W21" s="48"/>
      <c r="X21" s="48"/>
      <c r="Y21" s="48"/>
      <c r="Z21" s="48"/>
      <c r="AA21" s="48"/>
      <c r="AB21" s="48"/>
      <c r="AC21" s="48"/>
      <c r="AD21" s="48"/>
      <c r="AE21" s="48"/>
      <c r="AF21" s="48"/>
      <c r="AG21" s="48"/>
      <c r="AH21" s="48"/>
      <c r="AI21" s="48"/>
      <c r="AJ21" s="48"/>
      <c r="AK21" s="45"/>
      <c r="AL21" s="134"/>
      <c r="AM21" s="74"/>
    </row>
    <row r="22" spans="1:39" ht="30" customHeight="1">
      <c r="A22" s="371"/>
      <c r="B22" s="33" t="s">
        <v>837</v>
      </c>
      <c r="C22" s="48"/>
      <c r="D22" s="48"/>
      <c r="E22" s="48"/>
      <c r="F22" s="48"/>
      <c r="G22" s="48"/>
      <c r="H22" s="48"/>
      <c r="I22" s="48"/>
      <c r="J22" s="48"/>
      <c r="K22" s="48"/>
      <c r="L22" s="48"/>
      <c r="M22" s="48"/>
      <c r="N22" s="45"/>
      <c r="O22" s="45"/>
      <c r="P22" s="45"/>
      <c r="Q22" s="45"/>
      <c r="R22" s="45"/>
      <c r="S22" s="45"/>
      <c r="T22" s="47"/>
      <c r="U22" s="48"/>
      <c r="V22" s="48"/>
      <c r="W22" s="48"/>
      <c r="X22" s="48"/>
      <c r="Y22" s="48"/>
      <c r="Z22" s="48"/>
      <c r="AA22" s="48"/>
      <c r="AB22" s="48"/>
      <c r="AC22" s="48"/>
      <c r="AD22" s="48"/>
      <c r="AE22" s="48"/>
      <c r="AF22" s="48"/>
      <c r="AG22" s="48"/>
      <c r="AH22" s="48"/>
      <c r="AI22" s="48"/>
      <c r="AJ22" s="48"/>
      <c r="AK22" s="45"/>
      <c r="AL22" s="134"/>
      <c r="AM22" s="74"/>
    </row>
    <row r="23" spans="1:39" ht="30" customHeight="1">
      <c r="A23" s="371"/>
      <c r="B23" s="33" t="s">
        <v>838</v>
      </c>
      <c r="C23" s="48"/>
      <c r="D23" s="48"/>
      <c r="E23" s="48"/>
      <c r="F23" s="48"/>
      <c r="G23" s="48"/>
      <c r="H23" s="48"/>
      <c r="I23" s="48"/>
      <c r="J23" s="48"/>
      <c r="K23" s="48"/>
      <c r="L23" s="48"/>
      <c r="M23" s="48"/>
      <c r="N23" s="45"/>
      <c r="O23" s="45"/>
      <c r="P23" s="45"/>
      <c r="Q23" s="45"/>
      <c r="R23" s="45"/>
      <c r="S23" s="45"/>
      <c r="T23" s="47"/>
      <c r="U23" s="48"/>
      <c r="V23" s="48"/>
      <c r="W23" s="48"/>
      <c r="X23" s="48"/>
      <c r="Y23" s="48"/>
      <c r="Z23" s="48"/>
      <c r="AA23" s="48"/>
      <c r="AB23" s="48"/>
      <c r="AC23" s="48"/>
      <c r="AD23" s="48"/>
      <c r="AE23" s="48"/>
      <c r="AF23" s="48"/>
      <c r="AG23" s="48"/>
      <c r="AH23" s="48"/>
      <c r="AI23" s="48"/>
      <c r="AJ23" s="48"/>
      <c r="AK23" s="45"/>
      <c r="AL23" s="134"/>
      <c r="AM23" s="74"/>
    </row>
    <row r="24" spans="1:39" ht="30" customHeight="1">
      <c r="A24" s="371"/>
      <c r="B24" s="33" t="s">
        <v>839</v>
      </c>
      <c r="C24" s="48"/>
      <c r="D24" s="48"/>
      <c r="E24" s="48"/>
      <c r="F24" s="48"/>
      <c r="G24" s="48"/>
      <c r="H24" s="48"/>
      <c r="I24" s="48"/>
      <c r="J24" s="48"/>
      <c r="K24" s="48"/>
      <c r="L24" s="48"/>
      <c r="M24" s="48"/>
      <c r="N24" s="45"/>
      <c r="O24" s="45"/>
      <c r="P24" s="45"/>
      <c r="Q24" s="45"/>
      <c r="R24" s="45"/>
      <c r="S24" s="45"/>
      <c r="T24" s="47"/>
      <c r="U24" s="48"/>
      <c r="V24" s="48"/>
      <c r="W24" s="48"/>
      <c r="X24" s="48"/>
      <c r="Y24" s="48"/>
      <c r="Z24" s="48"/>
      <c r="AA24" s="48"/>
      <c r="AB24" s="48"/>
      <c r="AC24" s="48"/>
      <c r="AD24" s="48"/>
      <c r="AE24" s="48"/>
      <c r="AF24" s="48"/>
      <c r="AG24" s="48"/>
      <c r="AH24" s="48"/>
      <c r="AI24" s="48"/>
      <c r="AJ24" s="48"/>
      <c r="AK24" s="45"/>
      <c r="AL24" s="134"/>
      <c r="AM24" s="74"/>
    </row>
    <row r="25" spans="1:39" ht="30" customHeight="1">
      <c r="A25" s="372"/>
      <c r="B25" s="33" t="s">
        <v>840</v>
      </c>
      <c r="C25" s="48"/>
      <c r="D25" s="48"/>
      <c r="E25" s="48"/>
      <c r="F25" s="48"/>
      <c r="G25" s="48"/>
      <c r="H25" s="48"/>
      <c r="I25" s="48"/>
      <c r="J25" s="48"/>
      <c r="K25" s="48"/>
      <c r="L25" s="48"/>
      <c r="M25" s="48"/>
      <c r="N25" s="45"/>
      <c r="O25" s="45"/>
      <c r="P25" s="45"/>
      <c r="Q25" s="45"/>
      <c r="R25" s="45"/>
      <c r="S25" s="45"/>
      <c r="T25" s="47"/>
      <c r="U25" s="48"/>
      <c r="V25" s="48"/>
      <c r="W25" s="48"/>
      <c r="X25" s="48"/>
      <c r="Y25" s="48"/>
      <c r="Z25" s="48"/>
      <c r="AA25" s="48"/>
      <c r="AB25" s="48"/>
      <c r="AC25" s="48"/>
      <c r="AD25" s="48"/>
      <c r="AE25" s="48"/>
      <c r="AF25" s="48"/>
      <c r="AG25" s="48"/>
      <c r="AH25" s="48"/>
      <c r="AI25" s="48"/>
      <c r="AJ25" s="48"/>
      <c r="AK25" s="45"/>
      <c r="AL25" s="134"/>
      <c r="AM25" s="74"/>
    </row>
    <row r="26" spans="1:39" ht="30" customHeight="1">
      <c r="A26" s="370" t="s">
        <v>841</v>
      </c>
      <c r="B26" s="33" t="s">
        <v>243</v>
      </c>
      <c r="C26" s="48"/>
      <c r="D26" s="48"/>
      <c r="E26" s="48"/>
      <c r="F26" s="48"/>
      <c r="G26" s="48"/>
      <c r="H26" s="48"/>
      <c r="I26" s="48"/>
      <c r="J26" s="48"/>
      <c r="K26" s="48"/>
      <c r="L26" s="48"/>
      <c r="M26" s="48"/>
      <c r="N26" s="45"/>
      <c r="O26" s="45"/>
      <c r="P26" s="45"/>
      <c r="Q26" s="45"/>
      <c r="R26" s="45"/>
      <c r="S26" s="45"/>
      <c r="T26" s="47"/>
      <c r="U26" s="48"/>
      <c r="V26" s="48"/>
      <c r="W26" s="48"/>
      <c r="X26" s="48"/>
      <c r="Y26" s="48"/>
      <c r="Z26" s="48"/>
      <c r="AA26" s="48"/>
      <c r="AB26" s="48"/>
      <c r="AC26" s="48"/>
      <c r="AD26" s="48"/>
      <c r="AE26" s="48"/>
      <c r="AF26" s="48"/>
      <c r="AG26" s="48"/>
      <c r="AH26" s="48"/>
      <c r="AI26" s="48"/>
      <c r="AJ26" s="48"/>
      <c r="AK26" s="45"/>
      <c r="AL26" s="134"/>
      <c r="AM26" s="74"/>
    </row>
    <row r="27" spans="1:39" ht="30" customHeight="1">
      <c r="A27" s="371"/>
      <c r="B27" s="33" t="s">
        <v>254</v>
      </c>
      <c r="C27" s="48"/>
      <c r="D27" s="48"/>
      <c r="E27" s="48"/>
      <c r="F27" s="48"/>
      <c r="G27" s="48"/>
      <c r="H27" s="48"/>
      <c r="I27" s="48"/>
      <c r="J27" s="48"/>
      <c r="K27" s="48"/>
      <c r="L27" s="48"/>
      <c r="M27" s="48"/>
      <c r="N27" s="45"/>
      <c r="O27" s="45"/>
      <c r="P27" s="45"/>
      <c r="Q27" s="45"/>
      <c r="R27" s="45"/>
      <c r="S27" s="45"/>
      <c r="T27" s="47"/>
      <c r="U27" s="48"/>
      <c r="V27" s="48"/>
      <c r="W27" s="48"/>
      <c r="X27" s="48"/>
      <c r="Y27" s="48"/>
      <c r="Z27" s="48"/>
      <c r="AA27" s="48"/>
      <c r="AB27" s="48"/>
      <c r="AC27" s="48"/>
      <c r="AD27" s="48"/>
      <c r="AE27" s="48"/>
      <c r="AF27" s="48"/>
      <c r="AG27" s="48"/>
      <c r="AH27" s="48"/>
      <c r="AI27" s="48"/>
      <c r="AJ27" s="48"/>
      <c r="AK27" s="45"/>
      <c r="AL27" s="134"/>
      <c r="AM27" s="74"/>
    </row>
    <row r="28" spans="1:39" ht="30" customHeight="1">
      <c r="A28" s="371"/>
      <c r="B28" s="33" t="s">
        <v>266</v>
      </c>
      <c r="C28" s="45"/>
      <c r="D28" s="45"/>
      <c r="E28" s="45"/>
      <c r="F28" s="45"/>
      <c r="G28" s="45"/>
      <c r="H28" s="45"/>
      <c r="I28" s="45"/>
      <c r="J28" s="45"/>
      <c r="K28" s="45"/>
      <c r="L28" s="45"/>
      <c r="M28" s="45"/>
      <c r="N28" s="45"/>
      <c r="O28" s="45"/>
      <c r="P28" s="45"/>
      <c r="Q28" s="45"/>
      <c r="R28" s="45"/>
      <c r="S28" s="45"/>
      <c r="T28" s="47"/>
      <c r="U28" s="45"/>
      <c r="V28" s="45"/>
      <c r="W28" s="45"/>
      <c r="X28" s="45"/>
      <c r="Y28" s="45"/>
      <c r="Z28" s="45"/>
      <c r="AA28" s="45"/>
      <c r="AB28" s="45"/>
      <c r="AC28" s="45"/>
      <c r="AD28" s="45"/>
      <c r="AE28" s="45"/>
      <c r="AF28" s="45"/>
      <c r="AG28" s="45"/>
      <c r="AH28" s="45"/>
      <c r="AI28" s="45"/>
      <c r="AJ28" s="45"/>
      <c r="AK28" s="45"/>
      <c r="AL28" s="134"/>
      <c r="AM28" s="74"/>
    </row>
    <row r="29" spans="1:39" ht="30" customHeight="1">
      <c r="A29" s="371"/>
      <c r="B29" s="33" t="s">
        <v>276</v>
      </c>
      <c r="C29" s="45"/>
      <c r="D29" s="45"/>
      <c r="E29" s="45"/>
      <c r="F29" s="45"/>
      <c r="G29" s="45"/>
      <c r="H29" s="45"/>
      <c r="I29" s="45"/>
      <c r="J29" s="45"/>
      <c r="K29" s="45"/>
      <c r="L29" s="45"/>
      <c r="M29" s="45"/>
      <c r="N29" s="45"/>
      <c r="O29" s="45"/>
      <c r="P29" s="45"/>
      <c r="Q29" s="45"/>
      <c r="R29" s="45"/>
      <c r="S29" s="45"/>
      <c r="T29" s="47"/>
      <c r="U29" s="45"/>
      <c r="V29" s="45"/>
      <c r="W29" s="45"/>
      <c r="X29" s="45"/>
      <c r="Y29" s="45"/>
      <c r="Z29" s="45"/>
      <c r="AA29" s="45"/>
      <c r="AB29" s="45"/>
      <c r="AC29" s="45"/>
      <c r="AD29" s="45"/>
      <c r="AE29" s="45"/>
      <c r="AF29" s="45"/>
      <c r="AG29" s="45"/>
      <c r="AH29" s="45"/>
      <c r="AI29" s="45"/>
      <c r="AJ29" s="45"/>
      <c r="AK29" s="45"/>
      <c r="AL29" s="134"/>
      <c r="AM29" s="74"/>
    </row>
    <row r="30" spans="1:39" ht="30" customHeight="1">
      <c r="A30" s="371"/>
      <c r="B30" s="33" t="s">
        <v>290</v>
      </c>
      <c r="C30" s="45"/>
      <c r="D30" s="45"/>
      <c r="E30" s="45"/>
      <c r="F30" s="45"/>
      <c r="G30" s="45"/>
      <c r="H30" s="45"/>
      <c r="I30" s="45"/>
      <c r="J30" s="45"/>
      <c r="K30" s="45"/>
      <c r="L30" s="45"/>
      <c r="M30" s="45"/>
      <c r="N30" s="45"/>
      <c r="O30" s="45"/>
      <c r="P30" s="45"/>
      <c r="Q30" s="45"/>
      <c r="R30" s="45"/>
      <c r="S30" s="45"/>
      <c r="T30" s="47"/>
      <c r="U30" s="45"/>
      <c r="V30" s="45"/>
      <c r="W30" s="45"/>
      <c r="X30" s="45"/>
      <c r="Y30" s="45"/>
      <c r="Z30" s="45"/>
      <c r="AA30" s="45"/>
      <c r="AB30" s="45"/>
      <c r="AC30" s="45"/>
      <c r="AD30" s="45"/>
      <c r="AE30" s="45"/>
      <c r="AF30" s="45"/>
      <c r="AG30" s="45"/>
      <c r="AH30" s="45"/>
      <c r="AI30" s="45"/>
      <c r="AJ30" s="45"/>
      <c r="AK30" s="45"/>
      <c r="AL30" s="134"/>
      <c r="AM30" s="74"/>
    </row>
    <row r="31" spans="1:39" ht="30" customHeight="1">
      <c r="A31" s="371"/>
      <c r="B31" s="33" t="s">
        <v>299</v>
      </c>
      <c r="C31" s="45"/>
      <c r="D31" s="45"/>
      <c r="E31" s="45"/>
      <c r="F31" s="45"/>
      <c r="G31" s="45"/>
      <c r="H31" s="45"/>
      <c r="I31" s="45"/>
      <c r="J31" s="45"/>
      <c r="K31" s="45"/>
      <c r="L31" s="45"/>
      <c r="M31" s="45"/>
      <c r="N31" s="45"/>
      <c r="O31" s="45"/>
      <c r="P31" s="45"/>
      <c r="Q31" s="45"/>
      <c r="R31" s="45"/>
      <c r="S31" s="45"/>
      <c r="T31" s="47"/>
      <c r="U31" s="45"/>
      <c r="V31" s="45"/>
      <c r="W31" s="45"/>
      <c r="X31" s="45"/>
      <c r="Y31" s="45"/>
      <c r="Z31" s="45"/>
      <c r="AA31" s="45"/>
      <c r="AB31" s="45"/>
      <c r="AC31" s="45"/>
      <c r="AD31" s="45"/>
      <c r="AE31" s="45"/>
      <c r="AF31" s="45"/>
      <c r="AG31" s="45"/>
      <c r="AH31" s="45"/>
      <c r="AI31" s="45"/>
      <c r="AJ31" s="45"/>
      <c r="AK31" s="45"/>
      <c r="AL31" s="134"/>
      <c r="AM31" s="74"/>
    </row>
    <row r="32" spans="1:39" ht="30" customHeight="1">
      <c r="A32" s="371"/>
      <c r="B32" s="33" t="s">
        <v>313</v>
      </c>
      <c r="C32" s="45"/>
      <c r="D32" s="45"/>
      <c r="E32" s="45"/>
      <c r="F32" s="45"/>
      <c r="G32" s="45"/>
      <c r="H32" s="45"/>
      <c r="I32" s="45"/>
      <c r="J32" s="45"/>
      <c r="K32" s="45"/>
      <c r="L32" s="45"/>
      <c r="M32" s="45"/>
      <c r="N32" s="45"/>
      <c r="O32" s="45"/>
      <c r="P32" s="45"/>
      <c r="Q32" s="45"/>
      <c r="R32" s="45"/>
      <c r="S32" s="45"/>
      <c r="T32" s="47"/>
      <c r="U32" s="45"/>
      <c r="V32" s="45"/>
      <c r="W32" s="45"/>
      <c r="X32" s="45"/>
      <c r="Y32" s="45"/>
      <c r="Z32" s="45"/>
      <c r="AA32" s="45"/>
      <c r="AB32" s="45"/>
      <c r="AC32" s="45"/>
      <c r="AD32" s="45"/>
      <c r="AE32" s="45"/>
      <c r="AF32" s="45"/>
      <c r="AG32" s="45"/>
      <c r="AH32" s="45"/>
      <c r="AI32" s="45"/>
      <c r="AJ32" s="45"/>
      <c r="AK32" s="45"/>
      <c r="AL32" s="134"/>
      <c r="AM32" s="74"/>
    </row>
    <row r="33" spans="1:39" ht="30" customHeight="1">
      <c r="A33" s="371"/>
      <c r="B33" s="33" t="s">
        <v>322</v>
      </c>
      <c r="C33" s="45"/>
      <c r="D33" s="45"/>
      <c r="E33" s="45"/>
      <c r="F33" s="45"/>
      <c r="G33" s="45"/>
      <c r="H33" s="45"/>
      <c r="I33" s="45"/>
      <c r="J33" s="45"/>
      <c r="K33" s="45"/>
      <c r="L33" s="45"/>
      <c r="M33" s="45"/>
      <c r="N33" s="45"/>
      <c r="O33" s="45"/>
      <c r="P33" s="45"/>
      <c r="Q33" s="45"/>
      <c r="R33" s="45"/>
      <c r="S33" s="45"/>
      <c r="T33" s="47"/>
      <c r="U33" s="45"/>
      <c r="V33" s="45"/>
      <c r="W33" s="45"/>
      <c r="X33" s="45"/>
      <c r="Y33" s="45"/>
      <c r="Z33" s="45"/>
      <c r="AA33" s="45"/>
      <c r="AB33" s="45"/>
      <c r="AC33" s="45"/>
      <c r="AD33" s="45"/>
      <c r="AE33" s="45"/>
      <c r="AF33" s="45"/>
      <c r="AG33" s="45"/>
      <c r="AH33" s="45"/>
      <c r="AI33" s="45"/>
      <c r="AJ33" s="45"/>
      <c r="AK33" s="45"/>
      <c r="AL33" s="134"/>
      <c r="AM33" s="74"/>
    </row>
    <row r="34" spans="1:39" ht="30" customHeight="1">
      <c r="A34" s="371"/>
      <c r="B34" s="33" t="s">
        <v>333</v>
      </c>
      <c r="C34" s="45"/>
      <c r="D34" s="45"/>
      <c r="E34" s="45"/>
      <c r="F34" s="45"/>
      <c r="G34" s="45"/>
      <c r="H34" s="45"/>
      <c r="I34" s="45"/>
      <c r="J34" s="45"/>
      <c r="K34" s="45"/>
      <c r="L34" s="45"/>
      <c r="M34" s="45"/>
      <c r="N34" s="45"/>
      <c r="O34" s="45"/>
      <c r="P34" s="45"/>
      <c r="Q34" s="45"/>
      <c r="R34" s="45"/>
      <c r="S34" s="45"/>
      <c r="T34" s="47"/>
      <c r="U34" s="45"/>
      <c r="V34" s="45"/>
      <c r="W34" s="45"/>
      <c r="X34" s="45"/>
      <c r="Y34" s="45"/>
      <c r="Z34" s="45"/>
      <c r="AA34" s="45"/>
      <c r="AB34" s="45"/>
      <c r="AC34" s="45"/>
      <c r="AD34" s="45"/>
      <c r="AE34" s="45"/>
      <c r="AF34" s="45"/>
      <c r="AG34" s="45"/>
      <c r="AH34" s="45"/>
      <c r="AI34" s="45"/>
      <c r="AJ34" s="45"/>
      <c r="AK34" s="45"/>
      <c r="AL34" s="134"/>
      <c r="AM34" s="74"/>
    </row>
    <row r="35" spans="1:39" ht="30" customHeight="1">
      <c r="A35" s="371"/>
      <c r="B35" s="33" t="s">
        <v>842</v>
      </c>
      <c r="C35" s="45"/>
      <c r="D35" s="45"/>
      <c r="E35" s="45"/>
      <c r="F35" s="45"/>
      <c r="G35" s="45"/>
      <c r="H35" s="45"/>
      <c r="I35" s="45"/>
      <c r="J35" s="45"/>
      <c r="K35" s="45"/>
      <c r="L35" s="45"/>
      <c r="M35" s="45"/>
      <c r="N35" s="45"/>
      <c r="O35" s="45"/>
      <c r="P35" s="45"/>
      <c r="Q35" s="45"/>
      <c r="R35" s="45"/>
      <c r="S35" s="45"/>
      <c r="T35" s="47"/>
      <c r="U35" s="45"/>
      <c r="V35" s="45"/>
      <c r="W35" s="45"/>
      <c r="X35" s="45"/>
      <c r="Y35" s="45"/>
      <c r="Z35" s="45"/>
      <c r="AA35" s="45"/>
      <c r="AB35" s="45"/>
      <c r="AC35" s="45"/>
      <c r="AD35" s="45"/>
      <c r="AE35" s="45"/>
      <c r="AF35" s="45"/>
      <c r="AG35" s="45"/>
      <c r="AH35" s="45"/>
      <c r="AI35" s="45"/>
      <c r="AJ35" s="45"/>
      <c r="AK35" s="45"/>
      <c r="AL35" s="134"/>
      <c r="AM35" s="74"/>
    </row>
    <row r="36" spans="1:39" ht="30" customHeight="1">
      <c r="A36" s="371"/>
      <c r="B36" s="33" t="s">
        <v>843</v>
      </c>
      <c r="C36" s="45"/>
      <c r="D36" s="45"/>
      <c r="E36" s="45"/>
      <c r="F36" s="45"/>
      <c r="G36" s="45"/>
      <c r="H36" s="45"/>
      <c r="I36" s="45"/>
      <c r="J36" s="45"/>
      <c r="K36" s="45"/>
      <c r="L36" s="45"/>
      <c r="M36" s="45"/>
      <c r="N36" s="45"/>
      <c r="O36" s="45"/>
      <c r="P36" s="45"/>
      <c r="Q36" s="45"/>
      <c r="R36" s="45"/>
      <c r="S36" s="45"/>
      <c r="T36" s="47"/>
      <c r="U36" s="45"/>
      <c r="V36" s="45"/>
      <c r="W36" s="45"/>
      <c r="X36" s="45"/>
      <c r="Y36" s="45"/>
      <c r="Z36" s="45"/>
      <c r="AA36" s="45"/>
      <c r="AB36" s="45"/>
      <c r="AC36" s="45"/>
      <c r="AD36" s="45"/>
      <c r="AE36" s="45"/>
      <c r="AF36" s="45"/>
      <c r="AG36" s="45"/>
      <c r="AH36" s="45"/>
      <c r="AI36" s="45"/>
      <c r="AJ36" s="45"/>
      <c r="AK36" s="45"/>
      <c r="AL36" s="134"/>
      <c r="AM36" s="74"/>
    </row>
    <row r="37" spans="1:39" ht="30" customHeight="1">
      <c r="A37" s="371"/>
      <c r="B37" s="33" t="s">
        <v>844</v>
      </c>
      <c r="C37" s="45"/>
      <c r="D37" s="45"/>
      <c r="E37" s="45"/>
      <c r="F37" s="45"/>
      <c r="G37" s="45"/>
      <c r="H37" s="45"/>
      <c r="I37" s="45"/>
      <c r="J37" s="45"/>
      <c r="K37" s="45"/>
      <c r="L37" s="45"/>
      <c r="M37" s="45"/>
      <c r="N37" s="45"/>
      <c r="O37" s="45"/>
      <c r="P37" s="45"/>
      <c r="Q37" s="45"/>
      <c r="R37" s="45"/>
      <c r="S37" s="45"/>
      <c r="T37" s="47"/>
      <c r="U37" s="45"/>
      <c r="V37" s="45"/>
      <c r="W37" s="45"/>
      <c r="X37" s="45"/>
      <c r="Y37" s="45"/>
      <c r="Z37" s="45"/>
      <c r="AA37" s="45"/>
      <c r="AB37" s="45"/>
      <c r="AC37" s="45"/>
      <c r="AD37" s="45"/>
      <c r="AE37" s="45"/>
      <c r="AF37" s="45"/>
      <c r="AG37" s="45"/>
      <c r="AH37" s="45"/>
      <c r="AI37" s="45"/>
      <c r="AJ37" s="45"/>
      <c r="AK37" s="45"/>
      <c r="AL37" s="134"/>
      <c r="AM37" s="74"/>
    </row>
    <row r="38" spans="1:39" ht="30" customHeight="1">
      <c r="A38" s="371"/>
      <c r="B38" s="33" t="s">
        <v>845</v>
      </c>
      <c r="C38" s="45"/>
      <c r="D38" s="45"/>
      <c r="E38" s="45"/>
      <c r="F38" s="45"/>
      <c r="G38" s="45"/>
      <c r="H38" s="45"/>
      <c r="I38" s="45"/>
      <c r="J38" s="45"/>
      <c r="K38" s="45"/>
      <c r="L38" s="45"/>
      <c r="M38" s="45"/>
      <c r="N38" s="45"/>
      <c r="O38" s="45"/>
      <c r="P38" s="45"/>
      <c r="Q38" s="45"/>
      <c r="R38" s="45"/>
      <c r="S38" s="45"/>
      <c r="T38" s="47"/>
      <c r="U38" s="45"/>
      <c r="V38" s="45"/>
      <c r="W38" s="45"/>
      <c r="X38" s="45"/>
      <c r="Y38" s="45"/>
      <c r="Z38" s="45"/>
      <c r="AA38" s="45"/>
      <c r="AB38" s="45"/>
      <c r="AC38" s="45"/>
      <c r="AD38" s="45"/>
      <c r="AE38" s="45"/>
      <c r="AF38" s="45"/>
      <c r="AG38" s="45"/>
      <c r="AH38" s="45"/>
      <c r="AI38" s="45"/>
      <c r="AJ38" s="45"/>
      <c r="AK38" s="45"/>
      <c r="AL38" s="134"/>
      <c r="AM38" s="74"/>
    </row>
    <row r="39" spans="1:39" ht="30" customHeight="1">
      <c r="A39" s="371"/>
      <c r="B39" s="33" t="s">
        <v>846</v>
      </c>
      <c r="C39" s="45"/>
      <c r="D39" s="45"/>
      <c r="E39" s="45"/>
      <c r="F39" s="45"/>
      <c r="G39" s="45"/>
      <c r="H39" s="45"/>
      <c r="I39" s="45"/>
      <c r="J39" s="45"/>
      <c r="K39" s="45"/>
      <c r="L39" s="45"/>
      <c r="M39" s="45"/>
      <c r="N39" s="45"/>
      <c r="O39" s="45"/>
      <c r="P39" s="45"/>
      <c r="Q39" s="45"/>
      <c r="R39" s="45"/>
      <c r="S39" s="45"/>
      <c r="T39" s="47"/>
      <c r="U39" s="45"/>
      <c r="V39" s="45"/>
      <c r="W39" s="45"/>
      <c r="X39" s="45"/>
      <c r="Y39" s="45"/>
      <c r="Z39" s="45"/>
      <c r="AA39" s="45"/>
      <c r="AB39" s="45"/>
      <c r="AC39" s="45"/>
      <c r="AD39" s="45"/>
      <c r="AE39" s="45"/>
      <c r="AF39" s="45"/>
      <c r="AG39" s="45"/>
      <c r="AH39" s="45"/>
      <c r="AI39" s="45"/>
      <c r="AJ39" s="45"/>
      <c r="AK39" s="45"/>
      <c r="AL39" s="134"/>
      <c r="AM39" s="74"/>
    </row>
    <row r="40" spans="1:39" ht="30" customHeight="1">
      <c r="A40" s="372"/>
      <c r="B40" s="33" t="s">
        <v>847</v>
      </c>
      <c r="C40" s="45"/>
      <c r="D40" s="45"/>
      <c r="E40" s="45"/>
      <c r="F40" s="45"/>
      <c r="G40" s="45"/>
      <c r="H40" s="45"/>
      <c r="I40" s="45"/>
      <c r="J40" s="45"/>
      <c r="K40" s="45"/>
      <c r="L40" s="45"/>
      <c r="M40" s="45"/>
      <c r="N40" s="45"/>
      <c r="O40" s="45"/>
      <c r="P40" s="45"/>
      <c r="Q40" s="45"/>
      <c r="R40" s="45"/>
      <c r="S40" s="45"/>
      <c r="T40" s="47"/>
      <c r="U40" s="45"/>
      <c r="V40" s="45"/>
      <c r="W40" s="45"/>
      <c r="X40" s="45"/>
      <c r="Y40" s="45"/>
      <c r="Z40" s="45"/>
      <c r="AA40" s="45"/>
      <c r="AB40" s="45"/>
      <c r="AC40" s="45"/>
      <c r="AD40" s="45"/>
      <c r="AE40" s="45"/>
      <c r="AF40" s="45"/>
      <c r="AG40" s="45"/>
      <c r="AH40" s="45"/>
      <c r="AI40" s="45"/>
      <c r="AJ40" s="45"/>
      <c r="AK40" s="45"/>
      <c r="AL40" s="134"/>
      <c r="AM40" s="74"/>
    </row>
    <row r="41" spans="1:39" ht="30" customHeight="1">
      <c r="A41" s="370" t="s">
        <v>848</v>
      </c>
      <c r="B41" s="33" t="s">
        <v>346</v>
      </c>
      <c r="C41" s="48" t="s">
        <v>849</v>
      </c>
      <c r="D41" s="48"/>
      <c r="E41" s="48"/>
      <c r="F41" s="48"/>
      <c r="G41" s="48"/>
      <c r="H41" s="48"/>
      <c r="I41" s="48"/>
      <c r="J41" s="48"/>
      <c r="K41" s="48"/>
      <c r="L41" s="48"/>
      <c r="M41" s="48"/>
      <c r="N41" s="45"/>
      <c r="O41" s="45"/>
      <c r="P41" s="45"/>
      <c r="Q41" s="45"/>
      <c r="R41" s="45"/>
      <c r="S41" s="45"/>
      <c r="T41" s="47"/>
      <c r="U41" s="48"/>
      <c r="V41" s="48"/>
      <c r="W41" s="48"/>
      <c r="X41" s="48"/>
      <c r="Y41" s="48"/>
      <c r="Z41" s="48"/>
      <c r="AA41" s="48"/>
      <c r="AB41" s="48"/>
      <c r="AC41" s="48"/>
      <c r="AD41" s="48"/>
      <c r="AE41" s="48"/>
      <c r="AF41" s="48"/>
      <c r="AG41" s="48"/>
      <c r="AH41" s="48"/>
      <c r="AI41" s="48"/>
      <c r="AJ41" s="48"/>
      <c r="AK41" s="45"/>
      <c r="AL41" s="134"/>
      <c r="AM41" s="74"/>
    </row>
    <row r="42" spans="1:39" ht="30" customHeight="1">
      <c r="A42" s="371"/>
      <c r="B42" s="33" t="s">
        <v>356</v>
      </c>
      <c r="C42" s="48" t="s">
        <v>849</v>
      </c>
      <c r="D42" s="48"/>
      <c r="E42" s="48"/>
      <c r="F42" s="48"/>
      <c r="G42" s="48"/>
      <c r="H42" s="48"/>
      <c r="I42" s="48"/>
      <c r="J42" s="48"/>
      <c r="K42" s="48"/>
      <c r="L42" s="48"/>
      <c r="M42" s="48"/>
      <c r="N42" s="45"/>
      <c r="O42" s="45"/>
      <c r="P42" s="45"/>
      <c r="Q42" s="45"/>
      <c r="R42" s="45"/>
      <c r="S42" s="45"/>
      <c r="T42" s="47"/>
      <c r="U42" s="48"/>
      <c r="V42" s="48"/>
      <c r="W42" s="48"/>
      <c r="X42" s="48"/>
      <c r="Y42" s="48"/>
      <c r="Z42" s="48"/>
      <c r="AA42" s="48"/>
      <c r="AB42" s="48"/>
      <c r="AC42" s="48"/>
      <c r="AD42" s="48"/>
      <c r="AE42" s="48"/>
      <c r="AF42" s="48"/>
      <c r="AG42" s="48"/>
      <c r="AH42" s="48"/>
      <c r="AI42" s="48"/>
      <c r="AJ42" s="48"/>
      <c r="AK42" s="45"/>
      <c r="AL42" s="134"/>
      <c r="AM42" s="74"/>
    </row>
    <row r="43" spans="1:39" ht="30" customHeight="1">
      <c r="A43" s="371"/>
      <c r="B43" s="33" t="s">
        <v>368</v>
      </c>
      <c r="C43" s="48" t="s">
        <v>849</v>
      </c>
      <c r="D43" s="48"/>
      <c r="E43" s="48"/>
      <c r="F43" s="48"/>
      <c r="G43" s="48"/>
      <c r="H43" s="48"/>
      <c r="I43" s="48"/>
      <c r="J43" s="48"/>
      <c r="K43" s="48"/>
      <c r="L43" s="48"/>
      <c r="M43" s="48"/>
      <c r="N43" s="45"/>
      <c r="O43" s="45"/>
      <c r="P43" s="45"/>
      <c r="Q43" s="45"/>
      <c r="R43" s="45"/>
      <c r="S43" s="45"/>
      <c r="T43" s="47"/>
      <c r="U43" s="48"/>
      <c r="V43" s="48"/>
      <c r="W43" s="48"/>
      <c r="X43" s="48"/>
      <c r="Y43" s="48"/>
      <c r="Z43" s="48"/>
      <c r="AA43" s="48"/>
      <c r="AB43" s="48"/>
      <c r="AC43" s="48"/>
      <c r="AD43" s="48"/>
      <c r="AE43" s="48"/>
      <c r="AF43" s="48"/>
      <c r="AG43" s="48"/>
      <c r="AH43" s="48"/>
      <c r="AI43" s="48"/>
      <c r="AJ43" s="48"/>
      <c r="AK43" s="45"/>
      <c r="AL43" s="134"/>
      <c r="AM43" s="74"/>
    </row>
    <row r="44" spans="1:39" ht="30" customHeight="1">
      <c r="A44" s="371"/>
      <c r="B44" s="33" t="s">
        <v>381</v>
      </c>
      <c r="C44" s="48"/>
      <c r="D44" s="45"/>
      <c r="E44" s="45"/>
      <c r="F44" s="45"/>
      <c r="G44" s="45"/>
      <c r="H44" s="45"/>
      <c r="I44" s="45"/>
      <c r="J44" s="45"/>
      <c r="K44" s="45"/>
      <c r="L44" s="45"/>
      <c r="M44" s="45"/>
      <c r="N44" s="45"/>
      <c r="O44" s="45"/>
      <c r="P44" s="45"/>
      <c r="Q44" s="45"/>
      <c r="R44" s="45"/>
      <c r="S44" s="45"/>
      <c r="T44" s="47"/>
      <c r="U44" s="45"/>
      <c r="V44" s="45"/>
      <c r="W44" s="45"/>
      <c r="X44" s="45"/>
      <c r="Y44" s="45"/>
      <c r="Z44" s="45"/>
      <c r="AA44" s="45"/>
      <c r="AB44" s="45"/>
      <c r="AC44" s="45"/>
      <c r="AD44" s="45"/>
      <c r="AE44" s="45"/>
      <c r="AF44" s="45"/>
      <c r="AG44" s="45"/>
      <c r="AH44" s="45"/>
      <c r="AI44" s="45"/>
      <c r="AJ44" s="45"/>
      <c r="AK44" s="45"/>
      <c r="AL44" s="134"/>
      <c r="AM44" s="74"/>
    </row>
    <row r="45" spans="1:39" ht="30" customHeight="1">
      <c r="A45" s="371"/>
      <c r="B45" s="33" t="s">
        <v>393</v>
      </c>
      <c r="C45" s="48"/>
      <c r="D45" s="45"/>
      <c r="E45" s="45"/>
      <c r="F45" s="45"/>
      <c r="G45" s="45"/>
      <c r="H45" s="45"/>
      <c r="I45" s="45"/>
      <c r="J45" s="45"/>
      <c r="K45" s="45"/>
      <c r="L45" s="45"/>
      <c r="M45" s="45"/>
      <c r="N45" s="45"/>
      <c r="O45" s="45"/>
      <c r="P45" s="45"/>
      <c r="Q45" s="45"/>
      <c r="R45" s="45"/>
      <c r="S45" s="45"/>
      <c r="T45" s="47"/>
      <c r="U45" s="45"/>
      <c r="V45" s="45"/>
      <c r="W45" s="45"/>
      <c r="X45" s="45"/>
      <c r="Y45" s="45"/>
      <c r="Z45" s="45"/>
      <c r="AA45" s="45"/>
      <c r="AB45" s="45"/>
      <c r="AC45" s="45"/>
      <c r="AD45" s="45"/>
      <c r="AE45" s="45"/>
      <c r="AF45" s="45"/>
      <c r="AG45" s="45"/>
      <c r="AH45" s="45"/>
      <c r="AI45" s="45"/>
      <c r="AJ45" s="45"/>
      <c r="AK45" s="45"/>
      <c r="AL45" s="134"/>
      <c r="AM45" s="74"/>
    </row>
    <row r="46" spans="1:39" ht="30" customHeight="1">
      <c r="A46" s="371"/>
      <c r="B46" s="33" t="s">
        <v>850</v>
      </c>
      <c r="C46" s="48"/>
      <c r="D46" s="45"/>
      <c r="E46" s="45"/>
      <c r="F46" s="45"/>
      <c r="G46" s="45"/>
      <c r="H46" s="45"/>
      <c r="I46" s="45"/>
      <c r="J46" s="45"/>
      <c r="K46" s="45"/>
      <c r="L46" s="45"/>
      <c r="M46" s="45"/>
      <c r="N46" s="45"/>
      <c r="O46" s="45"/>
      <c r="P46" s="45"/>
      <c r="Q46" s="45"/>
      <c r="R46" s="45"/>
      <c r="S46" s="45"/>
      <c r="T46" s="47"/>
      <c r="U46" s="45"/>
      <c r="V46" s="45"/>
      <c r="W46" s="45"/>
      <c r="X46" s="45"/>
      <c r="Y46" s="45"/>
      <c r="Z46" s="45"/>
      <c r="AA46" s="45"/>
      <c r="AB46" s="45"/>
      <c r="AC46" s="45"/>
      <c r="AD46" s="45"/>
      <c r="AE46" s="45"/>
      <c r="AF46" s="45"/>
      <c r="AG46" s="45"/>
      <c r="AH46" s="45"/>
      <c r="AI46" s="45"/>
      <c r="AJ46" s="45"/>
      <c r="AK46" s="45"/>
      <c r="AL46" s="134"/>
      <c r="AM46" s="74"/>
    </row>
    <row r="47" spans="1:39" ht="30" customHeight="1">
      <c r="A47" s="371"/>
      <c r="B47" s="33" t="s">
        <v>851</v>
      </c>
      <c r="C47" s="48"/>
      <c r="D47" s="45"/>
      <c r="E47" s="45"/>
      <c r="F47" s="45"/>
      <c r="G47" s="45"/>
      <c r="H47" s="45"/>
      <c r="I47" s="45"/>
      <c r="J47" s="45"/>
      <c r="K47" s="45"/>
      <c r="L47" s="45"/>
      <c r="M47" s="45"/>
      <c r="N47" s="45"/>
      <c r="O47" s="45"/>
      <c r="P47" s="45"/>
      <c r="Q47" s="45"/>
      <c r="R47" s="45"/>
      <c r="S47" s="45"/>
      <c r="T47" s="47"/>
      <c r="U47" s="45"/>
      <c r="V47" s="45"/>
      <c r="W47" s="45"/>
      <c r="X47" s="45"/>
      <c r="Y47" s="45"/>
      <c r="Z47" s="45"/>
      <c r="AA47" s="45"/>
      <c r="AB47" s="45"/>
      <c r="AC47" s="45"/>
      <c r="AD47" s="45"/>
      <c r="AE47" s="45"/>
      <c r="AF47" s="45"/>
      <c r="AG47" s="45"/>
      <c r="AH47" s="45"/>
      <c r="AI47" s="45"/>
      <c r="AJ47" s="45"/>
      <c r="AK47" s="45"/>
      <c r="AL47" s="134"/>
      <c r="AM47" s="74"/>
    </row>
    <row r="48" spans="1:39" ht="30" customHeight="1">
      <c r="A48" s="371"/>
      <c r="B48" s="33" t="s">
        <v>852</v>
      </c>
      <c r="C48" s="48"/>
      <c r="D48" s="45"/>
      <c r="E48" s="45"/>
      <c r="F48" s="45"/>
      <c r="G48" s="45"/>
      <c r="H48" s="45"/>
      <c r="I48" s="45"/>
      <c r="J48" s="45"/>
      <c r="K48" s="45"/>
      <c r="L48" s="45"/>
      <c r="M48" s="45"/>
      <c r="N48" s="45"/>
      <c r="O48" s="45"/>
      <c r="P48" s="45"/>
      <c r="Q48" s="45"/>
      <c r="R48" s="45"/>
      <c r="S48" s="45"/>
      <c r="T48" s="47"/>
      <c r="U48" s="45"/>
      <c r="V48" s="45"/>
      <c r="W48" s="45"/>
      <c r="X48" s="45"/>
      <c r="Y48" s="45"/>
      <c r="Z48" s="45"/>
      <c r="AA48" s="45"/>
      <c r="AB48" s="45"/>
      <c r="AC48" s="45"/>
      <c r="AD48" s="45"/>
      <c r="AE48" s="45"/>
      <c r="AF48" s="45"/>
      <c r="AG48" s="45"/>
      <c r="AH48" s="45"/>
      <c r="AI48" s="45"/>
      <c r="AJ48" s="45"/>
      <c r="AK48" s="45"/>
      <c r="AL48" s="134"/>
      <c r="AM48" s="74"/>
    </row>
    <row r="49" spans="1:39" ht="30" customHeight="1">
      <c r="A49" s="371"/>
      <c r="B49" s="33" t="s">
        <v>853</v>
      </c>
      <c r="C49" s="48" t="s">
        <v>849</v>
      </c>
      <c r="D49" s="45"/>
      <c r="E49" s="45"/>
      <c r="F49" s="45"/>
      <c r="G49" s="45"/>
      <c r="H49" s="45"/>
      <c r="I49" s="45"/>
      <c r="J49" s="45"/>
      <c r="K49" s="45"/>
      <c r="L49" s="45"/>
      <c r="M49" s="45"/>
      <c r="N49" s="45"/>
      <c r="O49" s="45"/>
      <c r="P49" s="45"/>
      <c r="Q49" s="45"/>
      <c r="R49" s="45"/>
      <c r="S49" s="45"/>
      <c r="T49" s="47"/>
      <c r="U49" s="45"/>
      <c r="V49" s="45"/>
      <c r="W49" s="45"/>
      <c r="X49" s="45"/>
      <c r="Y49" s="45"/>
      <c r="Z49" s="45"/>
      <c r="AA49" s="45"/>
      <c r="AB49" s="45"/>
      <c r="AC49" s="45"/>
      <c r="AD49" s="45"/>
      <c r="AE49" s="45"/>
      <c r="AF49" s="45"/>
      <c r="AG49" s="45"/>
      <c r="AH49" s="45"/>
      <c r="AI49" s="45"/>
      <c r="AJ49" s="45"/>
      <c r="AK49" s="45"/>
      <c r="AL49" s="134"/>
      <c r="AM49" s="74"/>
    </row>
    <row r="50" spans="1:39" ht="30" customHeight="1">
      <c r="A50" s="371"/>
      <c r="B50" s="33" t="s">
        <v>854</v>
      </c>
      <c r="C50" s="48"/>
      <c r="D50" s="45"/>
      <c r="E50" s="45"/>
      <c r="F50" s="45"/>
      <c r="G50" s="45"/>
      <c r="H50" s="45"/>
      <c r="I50" s="45"/>
      <c r="J50" s="45"/>
      <c r="K50" s="45"/>
      <c r="L50" s="45"/>
      <c r="M50" s="45"/>
      <c r="N50" s="45"/>
      <c r="O50" s="45"/>
      <c r="P50" s="45"/>
      <c r="Q50" s="45"/>
      <c r="R50" s="45"/>
      <c r="S50" s="45"/>
      <c r="T50" s="47"/>
      <c r="U50" s="45"/>
      <c r="V50" s="45"/>
      <c r="W50" s="45"/>
      <c r="X50" s="45"/>
      <c r="Y50" s="45"/>
      <c r="Z50" s="45"/>
      <c r="AA50" s="45"/>
      <c r="AB50" s="45"/>
      <c r="AC50" s="45"/>
      <c r="AD50" s="45"/>
      <c r="AE50" s="45"/>
      <c r="AF50" s="45"/>
      <c r="AG50" s="45"/>
      <c r="AH50" s="45"/>
      <c r="AI50" s="45"/>
      <c r="AJ50" s="45"/>
      <c r="AK50" s="45"/>
      <c r="AL50" s="134"/>
      <c r="AM50" s="74"/>
    </row>
    <row r="51" spans="1:39" ht="30" customHeight="1">
      <c r="A51" s="371"/>
      <c r="B51" s="33" t="s">
        <v>855</v>
      </c>
      <c r="C51" s="48"/>
      <c r="D51" s="45"/>
      <c r="E51" s="45"/>
      <c r="F51" s="45"/>
      <c r="G51" s="45"/>
      <c r="H51" s="45"/>
      <c r="I51" s="45"/>
      <c r="J51" s="45"/>
      <c r="K51" s="45"/>
      <c r="L51" s="45"/>
      <c r="M51" s="45"/>
      <c r="N51" s="45"/>
      <c r="O51" s="45"/>
      <c r="P51" s="45"/>
      <c r="Q51" s="45"/>
      <c r="R51" s="45"/>
      <c r="S51" s="45"/>
      <c r="T51" s="47"/>
      <c r="U51" s="45"/>
      <c r="V51" s="45"/>
      <c r="W51" s="45"/>
      <c r="X51" s="45"/>
      <c r="Y51" s="45"/>
      <c r="Z51" s="45"/>
      <c r="AA51" s="45"/>
      <c r="AB51" s="45"/>
      <c r="AC51" s="45"/>
      <c r="AD51" s="45"/>
      <c r="AE51" s="45"/>
      <c r="AF51" s="45"/>
      <c r="AG51" s="45"/>
      <c r="AH51" s="45"/>
      <c r="AI51" s="45"/>
      <c r="AJ51" s="45"/>
      <c r="AK51" s="45"/>
      <c r="AL51" s="134"/>
      <c r="AM51" s="74"/>
    </row>
    <row r="52" spans="1:39" ht="30" customHeight="1">
      <c r="A52" s="371"/>
      <c r="B52" s="33" t="s">
        <v>856</v>
      </c>
      <c r="C52" s="48"/>
      <c r="D52" s="45"/>
      <c r="E52" s="45"/>
      <c r="F52" s="45"/>
      <c r="G52" s="45"/>
      <c r="H52" s="45"/>
      <c r="I52" s="45"/>
      <c r="J52" s="45"/>
      <c r="K52" s="45"/>
      <c r="L52" s="45"/>
      <c r="M52" s="45"/>
      <c r="N52" s="45"/>
      <c r="O52" s="45"/>
      <c r="P52" s="45"/>
      <c r="Q52" s="45"/>
      <c r="R52" s="45"/>
      <c r="S52" s="45"/>
      <c r="T52" s="47"/>
      <c r="U52" s="45"/>
      <c r="V52" s="45"/>
      <c r="W52" s="45"/>
      <c r="X52" s="45"/>
      <c r="Y52" s="45"/>
      <c r="Z52" s="45"/>
      <c r="AA52" s="45"/>
      <c r="AB52" s="45"/>
      <c r="AC52" s="45"/>
      <c r="AD52" s="45"/>
      <c r="AE52" s="45"/>
      <c r="AF52" s="45"/>
      <c r="AG52" s="45"/>
      <c r="AH52" s="45"/>
      <c r="AI52" s="45"/>
      <c r="AJ52" s="45"/>
      <c r="AK52" s="45"/>
      <c r="AL52" s="134"/>
      <c r="AM52" s="74"/>
    </row>
    <row r="53" spans="1:39" ht="30" customHeight="1">
      <c r="A53" s="371"/>
      <c r="B53" s="33" t="s">
        <v>857</v>
      </c>
      <c r="C53" s="48"/>
      <c r="D53" s="45"/>
      <c r="E53" s="45"/>
      <c r="F53" s="45"/>
      <c r="G53" s="45"/>
      <c r="H53" s="45"/>
      <c r="I53" s="45"/>
      <c r="J53" s="45"/>
      <c r="K53" s="45"/>
      <c r="L53" s="45"/>
      <c r="M53" s="45"/>
      <c r="N53" s="45"/>
      <c r="O53" s="45"/>
      <c r="P53" s="45"/>
      <c r="Q53" s="45"/>
      <c r="R53" s="45"/>
      <c r="S53" s="45"/>
      <c r="T53" s="47"/>
      <c r="U53" s="45"/>
      <c r="V53" s="45"/>
      <c r="W53" s="45"/>
      <c r="X53" s="45"/>
      <c r="Y53" s="45"/>
      <c r="Z53" s="45"/>
      <c r="AA53" s="45"/>
      <c r="AB53" s="45"/>
      <c r="AC53" s="45"/>
      <c r="AD53" s="45"/>
      <c r="AE53" s="45"/>
      <c r="AF53" s="45"/>
      <c r="AG53" s="45"/>
      <c r="AH53" s="45"/>
      <c r="AI53" s="45"/>
      <c r="AJ53" s="45"/>
      <c r="AK53" s="45"/>
      <c r="AL53" s="134"/>
      <c r="AM53" s="74"/>
    </row>
    <row r="54" spans="1:39" ht="30" customHeight="1">
      <c r="A54" s="371"/>
      <c r="B54" s="33" t="s">
        <v>858</v>
      </c>
      <c r="C54" s="48"/>
      <c r="D54" s="45"/>
      <c r="E54" s="45"/>
      <c r="F54" s="45"/>
      <c r="G54" s="45"/>
      <c r="H54" s="45"/>
      <c r="I54" s="45"/>
      <c r="J54" s="45"/>
      <c r="K54" s="45"/>
      <c r="L54" s="45"/>
      <c r="M54" s="45"/>
      <c r="N54" s="45"/>
      <c r="O54" s="45"/>
      <c r="P54" s="45"/>
      <c r="Q54" s="45"/>
      <c r="R54" s="45"/>
      <c r="S54" s="45"/>
      <c r="T54" s="47"/>
      <c r="U54" s="45"/>
      <c r="V54" s="45"/>
      <c r="W54" s="45"/>
      <c r="X54" s="45"/>
      <c r="Y54" s="45"/>
      <c r="Z54" s="45"/>
      <c r="AA54" s="45"/>
      <c r="AB54" s="45"/>
      <c r="AC54" s="45"/>
      <c r="AD54" s="45"/>
      <c r="AE54" s="45"/>
      <c r="AF54" s="45"/>
      <c r="AG54" s="45"/>
      <c r="AH54" s="45"/>
      <c r="AI54" s="45"/>
      <c r="AJ54" s="45"/>
      <c r="AK54" s="45"/>
      <c r="AL54" s="134"/>
      <c r="AM54" s="74"/>
    </row>
    <row r="55" spans="1:39" ht="30" customHeight="1">
      <c r="A55" s="372"/>
      <c r="B55" s="33" t="s">
        <v>859</v>
      </c>
      <c r="C55" s="48"/>
      <c r="D55" s="45"/>
      <c r="E55" s="45"/>
      <c r="F55" s="45"/>
      <c r="G55" s="45"/>
      <c r="H55" s="45"/>
      <c r="I55" s="45"/>
      <c r="J55" s="45"/>
      <c r="K55" s="45"/>
      <c r="L55" s="45"/>
      <c r="M55" s="45"/>
      <c r="N55" s="45"/>
      <c r="O55" s="45"/>
      <c r="P55" s="45"/>
      <c r="Q55" s="45"/>
      <c r="R55" s="45"/>
      <c r="S55" s="45"/>
      <c r="T55" s="47"/>
      <c r="U55" s="45"/>
      <c r="V55" s="45"/>
      <c r="W55" s="45"/>
      <c r="X55" s="45"/>
      <c r="Y55" s="45"/>
      <c r="Z55" s="45"/>
      <c r="AA55" s="45"/>
      <c r="AB55" s="45"/>
      <c r="AC55" s="45"/>
      <c r="AD55" s="45"/>
      <c r="AE55" s="45"/>
      <c r="AF55" s="45"/>
      <c r="AG55" s="45"/>
      <c r="AH55" s="45"/>
      <c r="AI55" s="45"/>
      <c r="AJ55" s="45"/>
      <c r="AK55" s="45"/>
      <c r="AL55" s="134"/>
      <c r="AM55" s="74"/>
    </row>
    <row r="56" spans="1:39" ht="30" customHeight="1">
      <c r="A56" s="370" t="s">
        <v>860</v>
      </c>
      <c r="B56" s="33" t="s">
        <v>408</v>
      </c>
      <c r="C56" s="48" t="s">
        <v>861</v>
      </c>
      <c r="D56" s="48"/>
      <c r="E56" s="48"/>
      <c r="F56" s="48"/>
      <c r="G56" s="48"/>
      <c r="H56" s="48"/>
      <c r="I56" s="48"/>
      <c r="J56" s="48"/>
      <c r="K56" s="48"/>
      <c r="L56" s="48"/>
      <c r="M56" s="48"/>
      <c r="N56" s="45"/>
      <c r="O56" s="45"/>
      <c r="P56" s="45"/>
      <c r="Q56" s="45"/>
      <c r="R56" s="45"/>
      <c r="S56" s="45"/>
      <c r="T56" s="47"/>
      <c r="U56" s="48"/>
      <c r="V56" s="48"/>
      <c r="W56" s="48"/>
      <c r="X56" s="48"/>
      <c r="Y56" s="48"/>
      <c r="Z56" s="48"/>
      <c r="AA56" s="48"/>
      <c r="AB56" s="48"/>
      <c r="AC56" s="48"/>
      <c r="AD56" s="48"/>
      <c r="AE56" s="48"/>
      <c r="AF56" s="48"/>
      <c r="AG56" s="48"/>
      <c r="AH56" s="48"/>
      <c r="AI56" s="48"/>
      <c r="AJ56" s="48"/>
      <c r="AK56" s="45"/>
      <c r="AL56" s="134"/>
      <c r="AM56" s="74"/>
    </row>
    <row r="57" spans="1:39" ht="30" customHeight="1">
      <c r="A57" s="371"/>
      <c r="B57" s="33" t="s">
        <v>419</v>
      </c>
      <c r="C57" s="48" t="s">
        <v>861</v>
      </c>
      <c r="D57" s="48"/>
      <c r="E57" s="48"/>
      <c r="F57" s="48"/>
      <c r="G57" s="48"/>
      <c r="H57" s="48"/>
      <c r="I57" s="48"/>
      <c r="J57" s="48"/>
      <c r="K57" s="48"/>
      <c r="L57" s="48"/>
      <c r="M57" s="48"/>
      <c r="N57" s="45"/>
      <c r="O57" s="45"/>
      <c r="P57" s="45"/>
      <c r="Q57" s="45"/>
      <c r="R57" s="45"/>
      <c r="S57" s="45"/>
      <c r="T57" s="47"/>
      <c r="U57" s="48"/>
      <c r="V57" s="48"/>
      <c r="W57" s="48"/>
      <c r="X57" s="48"/>
      <c r="Y57" s="48"/>
      <c r="Z57" s="48"/>
      <c r="AA57" s="48"/>
      <c r="AB57" s="48"/>
      <c r="AC57" s="48"/>
      <c r="AD57" s="48"/>
      <c r="AE57" s="48"/>
      <c r="AF57" s="48"/>
      <c r="AG57" s="48"/>
      <c r="AH57" s="48"/>
      <c r="AI57" s="48"/>
      <c r="AJ57" s="48"/>
      <c r="AK57" s="45"/>
      <c r="AL57" s="134"/>
      <c r="AM57" s="74"/>
    </row>
    <row r="58" spans="1:39" ht="30" customHeight="1">
      <c r="A58" s="371"/>
      <c r="B58" s="33" t="s">
        <v>428</v>
      </c>
      <c r="C58" s="48"/>
      <c r="D58" s="48"/>
      <c r="E58" s="48"/>
      <c r="F58" s="48"/>
      <c r="G58" s="48"/>
      <c r="H58" s="48"/>
      <c r="I58" s="48"/>
      <c r="J58" s="48"/>
      <c r="K58" s="48"/>
      <c r="L58" s="48"/>
      <c r="M58" s="48"/>
      <c r="N58" s="45"/>
      <c r="O58" s="45"/>
      <c r="P58" s="45"/>
      <c r="Q58" s="45"/>
      <c r="R58" s="45"/>
      <c r="S58" s="45"/>
      <c r="T58" s="47"/>
      <c r="U58" s="48"/>
      <c r="V58" s="48"/>
      <c r="W58" s="48"/>
      <c r="X58" s="48"/>
      <c r="Y58" s="48"/>
      <c r="Z58" s="48"/>
      <c r="AA58" s="48"/>
      <c r="AB58" s="48"/>
      <c r="AC58" s="48"/>
      <c r="AD58" s="48"/>
      <c r="AE58" s="48"/>
      <c r="AF58" s="48"/>
      <c r="AG58" s="48"/>
      <c r="AH58" s="48"/>
      <c r="AI58" s="48"/>
      <c r="AJ58" s="48"/>
      <c r="AK58" s="45"/>
      <c r="AL58" s="134"/>
      <c r="AM58" s="74"/>
    </row>
    <row r="59" spans="1:39" ht="30" customHeight="1">
      <c r="A59" s="371"/>
      <c r="B59" s="33" t="s">
        <v>439</v>
      </c>
      <c r="C59" s="48"/>
      <c r="D59" s="48"/>
      <c r="E59" s="48"/>
      <c r="F59" s="48"/>
      <c r="G59" s="48"/>
      <c r="H59" s="48"/>
      <c r="I59" s="48"/>
      <c r="J59" s="48"/>
      <c r="K59" s="48"/>
      <c r="L59" s="48"/>
      <c r="M59" s="48"/>
      <c r="N59" s="45"/>
      <c r="O59" s="45"/>
      <c r="P59" s="45"/>
      <c r="Q59" s="45"/>
      <c r="R59" s="45"/>
      <c r="S59" s="45"/>
      <c r="T59" s="47"/>
      <c r="U59" s="48"/>
      <c r="V59" s="48"/>
      <c r="W59" s="48"/>
      <c r="X59" s="48"/>
      <c r="Y59" s="48"/>
      <c r="Z59" s="48"/>
      <c r="AA59" s="48"/>
      <c r="AB59" s="48"/>
      <c r="AC59" s="48"/>
      <c r="AD59" s="48"/>
      <c r="AE59" s="48"/>
      <c r="AF59" s="48"/>
      <c r="AG59" s="48"/>
      <c r="AH59" s="48"/>
      <c r="AI59" s="48"/>
      <c r="AJ59" s="48"/>
      <c r="AK59" s="45"/>
      <c r="AL59" s="134"/>
      <c r="AM59" s="74"/>
    </row>
    <row r="60" spans="1:39" ht="30" customHeight="1">
      <c r="A60" s="371"/>
      <c r="B60" s="33" t="s">
        <v>449</v>
      </c>
      <c r="C60" s="48"/>
      <c r="D60" s="48"/>
      <c r="E60" s="48"/>
      <c r="F60" s="48"/>
      <c r="G60" s="48"/>
      <c r="H60" s="48"/>
      <c r="I60" s="48"/>
      <c r="J60" s="48"/>
      <c r="K60" s="48"/>
      <c r="L60" s="48"/>
      <c r="M60" s="48"/>
      <c r="N60" s="45"/>
      <c r="O60" s="45"/>
      <c r="P60" s="45"/>
      <c r="Q60" s="45"/>
      <c r="R60" s="45"/>
      <c r="S60" s="45"/>
      <c r="T60" s="47"/>
      <c r="U60" s="48"/>
      <c r="V60" s="48"/>
      <c r="W60" s="48"/>
      <c r="X60" s="48"/>
      <c r="Y60" s="48"/>
      <c r="Z60" s="48"/>
      <c r="AA60" s="48"/>
      <c r="AB60" s="48"/>
      <c r="AC60" s="48"/>
      <c r="AD60" s="48"/>
      <c r="AE60" s="48"/>
      <c r="AF60" s="48"/>
      <c r="AG60" s="48"/>
      <c r="AH60" s="48"/>
      <c r="AI60" s="48"/>
      <c r="AJ60" s="48"/>
      <c r="AK60" s="45"/>
      <c r="AL60" s="134"/>
      <c r="AM60" s="74"/>
    </row>
    <row r="61" spans="1:39" ht="30" customHeight="1">
      <c r="A61" s="371"/>
      <c r="B61" s="33" t="s">
        <v>862</v>
      </c>
      <c r="C61" s="48"/>
      <c r="D61" s="48"/>
      <c r="E61" s="48"/>
      <c r="F61" s="48"/>
      <c r="G61" s="48"/>
      <c r="H61" s="48"/>
      <c r="I61" s="48"/>
      <c r="J61" s="48"/>
      <c r="K61" s="48"/>
      <c r="L61" s="48"/>
      <c r="M61" s="48"/>
      <c r="N61" s="45"/>
      <c r="O61" s="45"/>
      <c r="P61" s="45"/>
      <c r="Q61" s="45"/>
      <c r="R61" s="45"/>
      <c r="S61" s="45"/>
      <c r="T61" s="47"/>
      <c r="U61" s="48"/>
      <c r="V61" s="48"/>
      <c r="W61" s="48"/>
      <c r="X61" s="48"/>
      <c r="Y61" s="48"/>
      <c r="Z61" s="48"/>
      <c r="AA61" s="48"/>
      <c r="AB61" s="48"/>
      <c r="AC61" s="48"/>
      <c r="AD61" s="48"/>
      <c r="AE61" s="48"/>
      <c r="AF61" s="48"/>
      <c r="AG61" s="48"/>
      <c r="AH61" s="48"/>
      <c r="AI61" s="48"/>
      <c r="AJ61" s="48"/>
      <c r="AK61" s="45"/>
      <c r="AL61" s="134"/>
      <c r="AM61" s="74"/>
    </row>
    <row r="62" spans="1:39" ht="30" customHeight="1">
      <c r="A62" s="371"/>
      <c r="B62" s="33" t="s">
        <v>863</v>
      </c>
      <c r="C62" s="48"/>
      <c r="D62" s="48"/>
      <c r="E62" s="48"/>
      <c r="F62" s="48"/>
      <c r="G62" s="48"/>
      <c r="H62" s="48"/>
      <c r="I62" s="48"/>
      <c r="J62" s="48"/>
      <c r="K62" s="48"/>
      <c r="L62" s="48"/>
      <c r="M62" s="48"/>
      <c r="N62" s="45"/>
      <c r="O62" s="45"/>
      <c r="P62" s="45"/>
      <c r="Q62" s="45"/>
      <c r="R62" s="45"/>
      <c r="S62" s="45"/>
      <c r="T62" s="47"/>
      <c r="U62" s="48"/>
      <c r="V62" s="48"/>
      <c r="W62" s="48"/>
      <c r="X62" s="48"/>
      <c r="Y62" s="48"/>
      <c r="Z62" s="48"/>
      <c r="AA62" s="48"/>
      <c r="AB62" s="48"/>
      <c r="AC62" s="48"/>
      <c r="AD62" s="48"/>
      <c r="AE62" s="48"/>
      <c r="AF62" s="48"/>
      <c r="AG62" s="48"/>
      <c r="AH62" s="48"/>
      <c r="AI62" s="48"/>
      <c r="AJ62" s="48"/>
      <c r="AK62" s="45"/>
      <c r="AL62" s="134"/>
      <c r="AM62" s="74"/>
    </row>
    <row r="63" spans="1:39" ht="30" customHeight="1">
      <c r="A63" s="371"/>
      <c r="B63" s="33" t="s">
        <v>864</v>
      </c>
      <c r="C63" s="48" t="s">
        <v>861</v>
      </c>
      <c r="D63" s="48"/>
      <c r="E63" s="48"/>
      <c r="F63" s="48"/>
      <c r="G63" s="48"/>
      <c r="H63" s="48"/>
      <c r="I63" s="48"/>
      <c r="J63" s="48"/>
      <c r="K63" s="48"/>
      <c r="L63" s="48"/>
      <c r="M63" s="48"/>
      <c r="N63" s="45"/>
      <c r="O63" s="45"/>
      <c r="P63" s="45"/>
      <c r="Q63" s="45"/>
      <c r="R63" s="45"/>
      <c r="S63" s="45"/>
      <c r="T63" s="47"/>
      <c r="U63" s="48"/>
      <c r="V63" s="48"/>
      <c r="W63" s="48"/>
      <c r="X63" s="48"/>
      <c r="Y63" s="48"/>
      <c r="Z63" s="48"/>
      <c r="AA63" s="48"/>
      <c r="AB63" s="48"/>
      <c r="AC63" s="48"/>
      <c r="AD63" s="48"/>
      <c r="AE63" s="48"/>
      <c r="AF63" s="48"/>
      <c r="AG63" s="48"/>
      <c r="AH63" s="48"/>
      <c r="AI63" s="48"/>
      <c r="AJ63" s="48"/>
      <c r="AK63" s="45"/>
      <c r="AL63" s="134"/>
      <c r="AM63" s="74"/>
    </row>
    <row r="64" spans="1:39" ht="30" customHeight="1">
      <c r="A64" s="371"/>
      <c r="B64" s="33" t="s">
        <v>865</v>
      </c>
      <c r="C64" s="45" t="s">
        <v>861</v>
      </c>
      <c r="D64" s="45"/>
      <c r="E64" s="45"/>
      <c r="F64" s="45"/>
      <c r="G64" s="45"/>
      <c r="H64" s="45"/>
      <c r="I64" s="45"/>
      <c r="J64" s="45"/>
      <c r="K64" s="45"/>
      <c r="L64" s="45"/>
      <c r="M64" s="45"/>
      <c r="N64" s="45"/>
      <c r="O64" s="45"/>
      <c r="P64" s="45"/>
      <c r="Q64" s="45"/>
      <c r="R64" s="45"/>
      <c r="S64" s="45"/>
      <c r="T64" s="47"/>
      <c r="U64" s="45"/>
      <c r="V64" s="45"/>
      <c r="W64" s="45"/>
      <c r="X64" s="45"/>
      <c r="Y64" s="45"/>
      <c r="Z64" s="45"/>
      <c r="AA64" s="45"/>
      <c r="AB64" s="45"/>
      <c r="AC64" s="45"/>
      <c r="AD64" s="45"/>
      <c r="AE64" s="45"/>
      <c r="AF64" s="45"/>
      <c r="AG64" s="45"/>
      <c r="AH64" s="45"/>
      <c r="AI64" s="45"/>
      <c r="AJ64" s="45"/>
      <c r="AK64" s="45"/>
      <c r="AL64" s="134"/>
      <c r="AM64" s="74"/>
    </row>
    <row r="65" spans="1:39" ht="30" customHeight="1">
      <c r="A65" s="371"/>
      <c r="B65" s="33" t="s">
        <v>866</v>
      </c>
      <c r="C65" s="45"/>
      <c r="D65" s="45"/>
      <c r="E65" s="45"/>
      <c r="F65" s="45"/>
      <c r="G65" s="45"/>
      <c r="H65" s="45"/>
      <c r="I65" s="45"/>
      <c r="J65" s="45"/>
      <c r="K65" s="45"/>
      <c r="L65" s="45"/>
      <c r="M65" s="45"/>
      <c r="N65" s="45"/>
      <c r="O65" s="45"/>
      <c r="P65" s="45"/>
      <c r="Q65" s="45"/>
      <c r="R65" s="45"/>
      <c r="S65" s="45"/>
      <c r="T65" s="47"/>
      <c r="U65" s="45"/>
      <c r="V65" s="45"/>
      <c r="W65" s="45"/>
      <c r="X65" s="45"/>
      <c r="Y65" s="45"/>
      <c r="Z65" s="45"/>
      <c r="AA65" s="45"/>
      <c r="AB65" s="45"/>
      <c r="AC65" s="45"/>
      <c r="AD65" s="45"/>
      <c r="AE65" s="45"/>
      <c r="AF65" s="45"/>
      <c r="AG65" s="45"/>
      <c r="AH65" s="45"/>
      <c r="AI65" s="45"/>
      <c r="AJ65" s="45"/>
      <c r="AK65" s="45"/>
      <c r="AL65" s="134"/>
      <c r="AM65" s="74"/>
    </row>
    <row r="66" spans="1:39" ht="30" customHeight="1">
      <c r="A66" s="371"/>
      <c r="B66" s="33" t="s">
        <v>867</v>
      </c>
      <c r="C66" s="45"/>
      <c r="D66" s="45"/>
      <c r="E66" s="45"/>
      <c r="F66" s="45"/>
      <c r="G66" s="45"/>
      <c r="H66" s="45"/>
      <c r="I66" s="45"/>
      <c r="J66" s="45"/>
      <c r="K66" s="45"/>
      <c r="L66" s="45"/>
      <c r="M66" s="45"/>
      <c r="N66" s="45"/>
      <c r="O66" s="45"/>
      <c r="P66" s="45"/>
      <c r="Q66" s="45"/>
      <c r="R66" s="45"/>
      <c r="S66" s="45"/>
      <c r="T66" s="47"/>
      <c r="U66" s="45"/>
      <c r="V66" s="45"/>
      <c r="W66" s="45"/>
      <c r="X66" s="45"/>
      <c r="Y66" s="45"/>
      <c r="Z66" s="45"/>
      <c r="AA66" s="45"/>
      <c r="AB66" s="45"/>
      <c r="AC66" s="45"/>
      <c r="AD66" s="45"/>
      <c r="AE66" s="45"/>
      <c r="AF66" s="45"/>
      <c r="AG66" s="45"/>
      <c r="AH66" s="45"/>
      <c r="AI66" s="45"/>
      <c r="AJ66" s="45"/>
      <c r="AK66" s="45"/>
      <c r="AL66" s="134"/>
      <c r="AM66" s="74"/>
    </row>
    <row r="67" spans="1:39" ht="30" customHeight="1">
      <c r="A67" s="371"/>
      <c r="B67" s="33" t="s">
        <v>868</v>
      </c>
      <c r="C67" s="45"/>
      <c r="D67" s="45"/>
      <c r="E67" s="45"/>
      <c r="F67" s="45"/>
      <c r="G67" s="45"/>
      <c r="H67" s="45"/>
      <c r="I67" s="45"/>
      <c r="J67" s="45"/>
      <c r="K67" s="45"/>
      <c r="L67" s="45"/>
      <c r="M67" s="45"/>
      <c r="N67" s="45"/>
      <c r="O67" s="45"/>
      <c r="P67" s="45"/>
      <c r="Q67" s="45"/>
      <c r="R67" s="45"/>
      <c r="S67" s="45"/>
      <c r="T67" s="47"/>
      <c r="U67" s="45"/>
      <c r="V67" s="45"/>
      <c r="W67" s="45"/>
      <c r="X67" s="45"/>
      <c r="Y67" s="45"/>
      <c r="Z67" s="45"/>
      <c r="AA67" s="45"/>
      <c r="AB67" s="45"/>
      <c r="AC67" s="45"/>
      <c r="AD67" s="45"/>
      <c r="AE67" s="45"/>
      <c r="AF67" s="45"/>
      <c r="AG67" s="45"/>
      <c r="AH67" s="45"/>
      <c r="AI67" s="45"/>
      <c r="AJ67" s="45"/>
      <c r="AK67" s="45"/>
      <c r="AL67" s="134"/>
      <c r="AM67" s="74"/>
    </row>
    <row r="68" spans="1:39" ht="30" customHeight="1">
      <c r="A68" s="371"/>
      <c r="B68" s="33" t="s">
        <v>869</v>
      </c>
      <c r="C68" s="45"/>
      <c r="D68" s="45"/>
      <c r="E68" s="45"/>
      <c r="F68" s="45"/>
      <c r="G68" s="45"/>
      <c r="H68" s="45"/>
      <c r="I68" s="45"/>
      <c r="J68" s="45"/>
      <c r="K68" s="45"/>
      <c r="L68" s="45"/>
      <c r="M68" s="45"/>
      <c r="N68" s="45"/>
      <c r="O68" s="45"/>
      <c r="P68" s="45"/>
      <c r="Q68" s="45"/>
      <c r="R68" s="45"/>
      <c r="S68" s="45"/>
      <c r="T68" s="47"/>
      <c r="U68" s="45"/>
      <c r="V68" s="45"/>
      <c r="W68" s="45"/>
      <c r="X68" s="45"/>
      <c r="Y68" s="45"/>
      <c r="Z68" s="45"/>
      <c r="AA68" s="45"/>
      <c r="AB68" s="45"/>
      <c r="AC68" s="45"/>
      <c r="AD68" s="45"/>
      <c r="AE68" s="45"/>
      <c r="AF68" s="45"/>
      <c r="AG68" s="45"/>
      <c r="AH68" s="45"/>
      <c r="AI68" s="45"/>
      <c r="AJ68" s="45"/>
      <c r="AK68" s="45"/>
      <c r="AL68" s="134"/>
      <c r="AM68" s="74"/>
    </row>
    <row r="69" spans="1:39" ht="30" customHeight="1">
      <c r="A69" s="371"/>
      <c r="B69" s="33" t="s">
        <v>870</v>
      </c>
      <c r="C69" s="45"/>
      <c r="D69" s="45"/>
      <c r="E69" s="45"/>
      <c r="F69" s="45"/>
      <c r="G69" s="45"/>
      <c r="H69" s="45"/>
      <c r="I69" s="45"/>
      <c r="J69" s="45"/>
      <c r="K69" s="45"/>
      <c r="L69" s="45"/>
      <c r="M69" s="45"/>
      <c r="N69" s="45"/>
      <c r="O69" s="45"/>
      <c r="P69" s="45"/>
      <c r="Q69" s="45"/>
      <c r="R69" s="45"/>
      <c r="S69" s="45"/>
      <c r="T69" s="47"/>
      <c r="U69" s="45"/>
      <c r="V69" s="45"/>
      <c r="W69" s="45"/>
      <c r="X69" s="45"/>
      <c r="Y69" s="45"/>
      <c r="Z69" s="45"/>
      <c r="AA69" s="45"/>
      <c r="AB69" s="45"/>
      <c r="AC69" s="45"/>
      <c r="AD69" s="45"/>
      <c r="AE69" s="45"/>
      <c r="AF69" s="45"/>
      <c r="AG69" s="45"/>
      <c r="AH69" s="45"/>
      <c r="AI69" s="45"/>
      <c r="AJ69" s="45"/>
      <c r="AK69" s="45"/>
      <c r="AL69" s="134"/>
      <c r="AM69" s="74"/>
    </row>
    <row r="70" spans="1:39" ht="30" customHeight="1">
      <c r="A70" s="372"/>
      <c r="B70" s="33" t="s">
        <v>871</v>
      </c>
      <c r="C70" s="45"/>
      <c r="D70" s="45"/>
      <c r="E70" s="45"/>
      <c r="F70" s="45"/>
      <c r="G70" s="45"/>
      <c r="H70" s="45"/>
      <c r="I70" s="45"/>
      <c r="J70" s="45"/>
      <c r="K70" s="45"/>
      <c r="L70" s="45"/>
      <c r="M70" s="45"/>
      <c r="N70" s="45"/>
      <c r="O70" s="45"/>
      <c r="P70" s="45"/>
      <c r="Q70" s="45"/>
      <c r="R70" s="45"/>
      <c r="S70" s="45"/>
      <c r="T70" s="47"/>
      <c r="U70" s="45"/>
      <c r="V70" s="45"/>
      <c r="W70" s="45"/>
      <c r="X70" s="45"/>
      <c r="Y70" s="45"/>
      <c r="Z70" s="45"/>
      <c r="AA70" s="45"/>
      <c r="AB70" s="45"/>
      <c r="AC70" s="45"/>
      <c r="AD70" s="45"/>
      <c r="AE70" s="45"/>
      <c r="AF70" s="45"/>
      <c r="AG70" s="45"/>
      <c r="AH70" s="45"/>
      <c r="AI70" s="45"/>
      <c r="AJ70" s="45"/>
      <c r="AK70" s="45"/>
      <c r="AL70" s="134"/>
      <c r="AM70" s="74"/>
    </row>
    <row r="71" spans="1:39" ht="30" customHeight="1">
      <c r="A71" s="370" t="s">
        <v>872</v>
      </c>
      <c r="B71" s="33" t="s">
        <v>462</v>
      </c>
      <c r="C71" s="48" t="s">
        <v>873</v>
      </c>
      <c r="D71" s="48"/>
      <c r="E71" s="48"/>
      <c r="F71" s="48"/>
      <c r="G71" s="48"/>
      <c r="H71" s="48"/>
      <c r="I71" s="48"/>
      <c r="J71" s="48"/>
      <c r="K71" s="48"/>
      <c r="L71" s="48"/>
      <c r="M71" s="48"/>
      <c r="N71" s="45"/>
      <c r="O71" s="45"/>
      <c r="P71" s="45"/>
      <c r="Q71" s="45"/>
      <c r="R71" s="45"/>
      <c r="S71" s="45"/>
      <c r="T71" s="47"/>
      <c r="U71" s="48"/>
      <c r="V71" s="48"/>
      <c r="W71" s="48"/>
      <c r="X71" s="48"/>
      <c r="Y71" s="48"/>
      <c r="Z71" s="48"/>
      <c r="AA71" s="48"/>
      <c r="AB71" s="48"/>
      <c r="AC71" s="48"/>
      <c r="AD71" s="48"/>
      <c r="AE71" s="48"/>
      <c r="AF71" s="48"/>
      <c r="AG71" s="48"/>
      <c r="AH71" s="48"/>
      <c r="AI71" s="48"/>
      <c r="AJ71" s="48"/>
      <c r="AK71" s="45"/>
      <c r="AL71" s="134"/>
      <c r="AM71" s="74"/>
    </row>
    <row r="72" spans="1:39" ht="30" customHeight="1">
      <c r="A72" s="371"/>
      <c r="B72" s="33" t="s">
        <v>476</v>
      </c>
      <c r="C72" s="48" t="s">
        <v>873</v>
      </c>
      <c r="D72" s="48"/>
      <c r="E72" s="48"/>
      <c r="F72" s="48"/>
      <c r="G72" s="48"/>
      <c r="H72" s="48"/>
      <c r="I72" s="48"/>
      <c r="J72" s="48"/>
      <c r="K72" s="48"/>
      <c r="L72" s="48"/>
      <c r="M72" s="48"/>
      <c r="N72" s="45"/>
      <c r="O72" s="45"/>
      <c r="P72" s="45"/>
      <c r="Q72" s="45"/>
      <c r="R72" s="45"/>
      <c r="S72" s="45"/>
      <c r="T72" s="47"/>
      <c r="U72" s="48"/>
      <c r="V72" s="48"/>
      <c r="W72" s="48"/>
      <c r="X72" s="48"/>
      <c r="Y72" s="48"/>
      <c r="Z72" s="48"/>
      <c r="AA72" s="48"/>
      <c r="AB72" s="48"/>
      <c r="AC72" s="48"/>
      <c r="AD72" s="48"/>
      <c r="AE72" s="48"/>
      <c r="AF72" s="48"/>
      <c r="AG72" s="48"/>
      <c r="AH72" s="48"/>
      <c r="AI72" s="48"/>
      <c r="AJ72" s="48"/>
      <c r="AK72" s="45"/>
      <c r="AL72" s="134"/>
      <c r="AM72" s="74"/>
    </row>
    <row r="73" spans="1:39" ht="30" customHeight="1">
      <c r="A73" s="371"/>
      <c r="B73" s="33" t="s">
        <v>487</v>
      </c>
      <c r="C73" s="48" t="s">
        <v>873</v>
      </c>
      <c r="D73" s="48"/>
      <c r="E73" s="48"/>
      <c r="F73" s="48"/>
      <c r="G73" s="48"/>
      <c r="H73" s="48"/>
      <c r="I73" s="48"/>
      <c r="J73" s="48"/>
      <c r="K73" s="48"/>
      <c r="L73" s="48"/>
      <c r="M73" s="48"/>
      <c r="N73" s="45"/>
      <c r="O73" s="45"/>
      <c r="P73" s="45"/>
      <c r="Q73" s="45"/>
      <c r="R73" s="45"/>
      <c r="S73" s="45"/>
      <c r="T73" s="47"/>
      <c r="U73" s="48"/>
      <c r="V73" s="48"/>
      <c r="W73" s="48"/>
      <c r="X73" s="48"/>
      <c r="Y73" s="48"/>
      <c r="Z73" s="48"/>
      <c r="AA73" s="48"/>
      <c r="AB73" s="48"/>
      <c r="AC73" s="48"/>
      <c r="AD73" s="48"/>
      <c r="AE73" s="48"/>
      <c r="AF73" s="48"/>
      <c r="AG73" s="48"/>
      <c r="AH73" s="48"/>
      <c r="AI73" s="48"/>
      <c r="AJ73" s="48"/>
      <c r="AK73" s="45"/>
      <c r="AL73" s="134"/>
      <c r="AM73" s="74"/>
    </row>
    <row r="74" spans="1:39" ht="30" customHeight="1">
      <c r="A74" s="371"/>
      <c r="B74" s="33" t="s">
        <v>496</v>
      </c>
      <c r="C74" s="48"/>
      <c r="D74" s="48"/>
      <c r="E74" s="48"/>
      <c r="F74" s="48"/>
      <c r="G74" s="48"/>
      <c r="H74" s="48"/>
      <c r="I74" s="48"/>
      <c r="J74" s="48"/>
      <c r="K74" s="48"/>
      <c r="L74" s="48"/>
      <c r="M74" s="48"/>
      <c r="N74" s="45"/>
      <c r="O74" s="45"/>
      <c r="P74" s="45"/>
      <c r="Q74" s="45"/>
      <c r="R74" s="45"/>
      <c r="S74" s="45"/>
      <c r="T74" s="47"/>
      <c r="U74" s="48"/>
      <c r="V74" s="48"/>
      <c r="W74" s="48"/>
      <c r="X74" s="48"/>
      <c r="Y74" s="48"/>
      <c r="Z74" s="48"/>
      <c r="AA74" s="48"/>
      <c r="AB74" s="48"/>
      <c r="AC74" s="48"/>
      <c r="AD74" s="48"/>
      <c r="AE74" s="48"/>
      <c r="AF74" s="48"/>
      <c r="AG74" s="48"/>
      <c r="AH74" s="48"/>
      <c r="AI74" s="48"/>
      <c r="AJ74" s="48"/>
      <c r="AK74" s="45"/>
      <c r="AL74" s="134"/>
      <c r="AM74" s="74"/>
    </row>
    <row r="75" spans="1:39" ht="30" customHeight="1">
      <c r="A75" s="371"/>
      <c r="B75" s="33" t="s">
        <v>504</v>
      </c>
      <c r="C75" s="48"/>
      <c r="D75" s="48"/>
      <c r="E75" s="48"/>
      <c r="F75" s="48"/>
      <c r="G75" s="48"/>
      <c r="H75" s="48"/>
      <c r="I75" s="48"/>
      <c r="J75" s="48"/>
      <c r="K75" s="48"/>
      <c r="L75" s="48"/>
      <c r="M75" s="48"/>
      <c r="N75" s="45"/>
      <c r="O75" s="45"/>
      <c r="P75" s="45"/>
      <c r="Q75" s="45"/>
      <c r="R75" s="45"/>
      <c r="S75" s="45"/>
      <c r="T75" s="47"/>
      <c r="U75" s="48"/>
      <c r="V75" s="48"/>
      <c r="W75" s="48"/>
      <c r="X75" s="48"/>
      <c r="Y75" s="48"/>
      <c r="Z75" s="48"/>
      <c r="AA75" s="48"/>
      <c r="AB75" s="48"/>
      <c r="AC75" s="48"/>
      <c r="AD75" s="48"/>
      <c r="AE75" s="48"/>
      <c r="AF75" s="48"/>
      <c r="AG75" s="48"/>
      <c r="AH75" s="48"/>
      <c r="AI75" s="48"/>
      <c r="AJ75" s="48"/>
      <c r="AK75" s="45"/>
      <c r="AL75" s="134"/>
      <c r="AM75" s="74"/>
    </row>
    <row r="76" spans="1:39" ht="30" customHeight="1">
      <c r="A76" s="371"/>
      <c r="B76" s="33" t="s">
        <v>514</v>
      </c>
      <c r="C76" s="48"/>
      <c r="D76" s="48"/>
      <c r="E76" s="48"/>
      <c r="F76" s="48"/>
      <c r="G76" s="48"/>
      <c r="H76" s="48"/>
      <c r="I76" s="48"/>
      <c r="J76" s="48"/>
      <c r="K76" s="48"/>
      <c r="L76" s="48"/>
      <c r="M76" s="48"/>
      <c r="N76" s="45"/>
      <c r="O76" s="45"/>
      <c r="P76" s="45"/>
      <c r="Q76" s="45"/>
      <c r="R76" s="45"/>
      <c r="S76" s="45"/>
      <c r="T76" s="47"/>
      <c r="U76" s="48"/>
      <c r="V76" s="48"/>
      <c r="W76" s="48"/>
      <c r="X76" s="48"/>
      <c r="Y76" s="48"/>
      <c r="Z76" s="48"/>
      <c r="AA76" s="48"/>
      <c r="AB76" s="48"/>
      <c r="AC76" s="48"/>
      <c r="AD76" s="48"/>
      <c r="AE76" s="48"/>
      <c r="AF76" s="48"/>
      <c r="AG76" s="48"/>
      <c r="AH76" s="48"/>
      <c r="AI76" s="48"/>
      <c r="AJ76" s="48"/>
      <c r="AK76" s="45"/>
      <c r="AL76" s="134"/>
      <c r="AM76" s="74"/>
    </row>
    <row r="77" spans="1:39" ht="30" customHeight="1">
      <c r="A77" s="371"/>
      <c r="B77" s="33" t="s">
        <v>523</v>
      </c>
      <c r="C77" s="48"/>
      <c r="D77" s="48"/>
      <c r="E77" s="48"/>
      <c r="F77" s="48"/>
      <c r="G77" s="48"/>
      <c r="H77" s="48"/>
      <c r="I77" s="48"/>
      <c r="J77" s="48"/>
      <c r="K77" s="48"/>
      <c r="L77" s="48"/>
      <c r="M77" s="48"/>
      <c r="N77" s="45"/>
      <c r="O77" s="45"/>
      <c r="P77" s="45"/>
      <c r="Q77" s="45"/>
      <c r="R77" s="45"/>
      <c r="S77" s="45"/>
      <c r="T77" s="47"/>
      <c r="U77" s="48"/>
      <c r="V77" s="48"/>
      <c r="W77" s="48"/>
      <c r="X77" s="48"/>
      <c r="Y77" s="48"/>
      <c r="Z77" s="48"/>
      <c r="AA77" s="48"/>
      <c r="AB77" s="48"/>
      <c r="AC77" s="48"/>
      <c r="AD77" s="48"/>
      <c r="AE77" s="48"/>
      <c r="AF77" s="48"/>
      <c r="AG77" s="48"/>
      <c r="AH77" s="48"/>
      <c r="AI77" s="48"/>
      <c r="AJ77" s="48"/>
      <c r="AK77" s="45"/>
      <c r="AL77" s="134"/>
      <c r="AM77" s="74"/>
    </row>
    <row r="78" spans="1:39" ht="30" customHeight="1">
      <c r="A78" s="371"/>
      <c r="B78" s="33" t="s">
        <v>874</v>
      </c>
      <c r="C78" s="48"/>
      <c r="D78" s="48"/>
      <c r="E78" s="48"/>
      <c r="F78" s="48"/>
      <c r="G78" s="48"/>
      <c r="H78" s="48"/>
      <c r="I78" s="48"/>
      <c r="J78" s="48"/>
      <c r="K78" s="48"/>
      <c r="L78" s="48"/>
      <c r="M78" s="48"/>
      <c r="N78" s="45"/>
      <c r="O78" s="45"/>
      <c r="P78" s="45"/>
      <c r="Q78" s="45"/>
      <c r="R78" s="45"/>
      <c r="S78" s="45"/>
      <c r="T78" s="47"/>
      <c r="U78" s="48"/>
      <c r="V78" s="48"/>
      <c r="W78" s="48"/>
      <c r="X78" s="48"/>
      <c r="Y78" s="48"/>
      <c r="Z78" s="48"/>
      <c r="AA78" s="48"/>
      <c r="AB78" s="48"/>
      <c r="AC78" s="48"/>
      <c r="AD78" s="48"/>
      <c r="AE78" s="48"/>
      <c r="AF78" s="48"/>
      <c r="AG78" s="48"/>
      <c r="AH78" s="48"/>
      <c r="AI78" s="48"/>
      <c r="AJ78" s="48"/>
      <c r="AK78" s="45"/>
      <c r="AL78" s="134"/>
      <c r="AM78" s="74"/>
    </row>
    <row r="79" spans="1:39" ht="30" customHeight="1">
      <c r="A79" s="371"/>
      <c r="B79" s="33" t="s">
        <v>875</v>
      </c>
      <c r="C79" s="48"/>
      <c r="D79" s="48"/>
      <c r="E79" s="48"/>
      <c r="F79" s="48"/>
      <c r="G79" s="48"/>
      <c r="H79" s="48"/>
      <c r="I79" s="48"/>
      <c r="J79" s="48"/>
      <c r="K79" s="48"/>
      <c r="L79" s="48"/>
      <c r="M79" s="48"/>
      <c r="N79" s="45"/>
      <c r="O79" s="45"/>
      <c r="P79" s="45"/>
      <c r="Q79" s="45"/>
      <c r="R79" s="45"/>
      <c r="S79" s="45"/>
      <c r="T79" s="47"/>
      <c r="U79" s="48"/>
      <c r="V79" s="48"/>
      <c r="W79" s="48"/>
      <c r="X79" s="48"/>
      <c r="Y79" s="48"/>
      <c r="Z79" s="48"/>
      <c r="AA79" s="48"/>
      <c r="AB79" s="48"/>
      <c r="AC79" s="48"/>
      <c r="AD79" s="48"/>
      <c r="AE79" s="48"/>
      <c r="AF79" s="48"/>
      <c r="AG79" s="48"/>
      <c r="AH79" s="48"/>
      <c r="AI79" s="48"/>
      <c r="AJ79" s="48"/>
      <c r="AK79" s="45"/>
      <c r="AL79" s="134"/>
      <c r="AM79" s="74"/>
    </row>
    <row r="80" spans="1:39" ht="30" customHeight="1">
      <c r="A80" s="371"/>
      <c r="B80" s="33" t="s">
        <v>876</v>
      </c>
      <c r="C80" s="48"/>
      <c r="D80" s="48"/>
      <c r="E80" s="48"/>
      <c r="F80" s="48"/>
      <c r="G80" s="48"/>
      <c r="H80" s="48"/>
      <c r="I80" s="48"/>
      <c r="J80" s="48"/>
      <c r="K80" s="48"/>
      <c r="L80" s="48"/>
      <c r="M80" s="48"/>
      <c r="N80" s="45"/>
      <c r="O80" s="45"/>
      <c r="P80" s="45"/>
      <c r="Q80" s="45"/>
      <c r="R80" s="45"/>
      <c r="S80" s="45"/>
      <c r="T80" s="47"/>
      <c r="U80" s="48"/>
      <c r="V80" s="48"/>
      <c r="W80" s="48"/>
      <c r="X80" s="48"/>
      <c r="Y80" s="48"/>
      <c r="Z80" s="48"/>
      <c r="AA80" s="48"/>
      <c r="AB80" s="48"/>
      <c r="AC80" s="48"/>
      <c r="AD80" s="48"/>
      <c r="AE80" s="48"/>
      <c r="AF80" s="48"/>
      <c r="AG80" s="48"/>
      <c r="AH80" s="48"/>
      <c r="AI80" s="48"/>
      <c r="AJ80" s="48"/>
      <c r="AK80" s="45"/>
      <c r="AL80" s="134"/>
      <c r="AM80" s="74"/>
    </row>
    <row r="81" spans="1:39" ht="30" customHeight="1">
      <c r="A81" s="371"/>
      <c r="B81" s="33" t="s">
        <v>877</v>
      </c>
      <c r="C81" s="48"/>
      <c r="D81" s="48"/>
      <c r="E81" s="48"/>
      <c r="F81" s="48"/>
      <c r="G81" s="48"/>
      <c r="H81" s="48"/>
      <c r="I81" s="48"/>
      <c r="J81" s="48"/>
      <c r="K81" s="48"/>
      <c r="L81" s="48"/>
      <c r="M81" s="48"/>
      <c r="N81" s="45"/>
      <c r="O81" s="45"/>
      <c r="P81" s="45"/>
      <c r="Q81" s="45"/>
      <c r="R81" s="45"/>
      <c r="S81" s="45"/>
      <c r="T81" s="47"/>
      <c r="U81" s="48"/>
      <c r="V81" s="48"/>
      <c r="W81" s="48"/>
      <c r="X81" s="48"/>
      <c r="Y81" s="48"/>
      <c r="Z81" s="48"/>
      <c r="AA81" s="48"/>
      <c r="AB81" s="48"/>
      <c r="AC81" s="48"/>
      <c r="AD81" s="48"/>
      <c r="AE81" s="48"/>
      <c r="AF81" s="48"/>
      <c r="AG81" s="48"/>
      <c r="AH81" s="48"/>
      <c r="AI81" s="48"/>
      <c r="AJ81" s="48"/>
      <c r="AK81" s="45"/>
      <c r="AL81" s="134"/>
      <c r="AM81" s="74"/>
    </row>
    <row r="82" spans="1:39" ht="30" customHeight="1">
      <c r="A82" s="371"/>
      <c r="B82" s="33" t="s">
        <v>878</v>
      </c>
      <c r="C82" s="48"/>
      <c r="D82" s="48"/>
      <c r="E82" s="48"/>
      <c r="F82" s="48"/>
      <c r="G82" s="48"/>
      <c r="H82" s="48"/>
      <c r="I82" s="48"/>
      <c r="J82" s="48"/>
      <c r="K82" s="48"/>
      <c r="L82" s="48"/>
      <c r="M82" s="48"/>
      <c r="N82" s="45"/>
      <c r="O82" s="45"/>
      <c r="P82" s="45"/>
      <c r="Q82" s="45"/>
      <c r="R82" s="45"/>
      <c r="S82" s="45"/>
      <c r="T82" s="47"/>
      <c r="U82" s="48"/>
      <c r="V82" s="48"/>
      <c r="W82" s="48"/>
      <c r="X82" s="48"/>
      <c r="Y82" s="48"/>
      <c r="Z82" s="48"/>
      <c r="AA82" s="48"/>
      <c r="AB82" s="48"/>
      <c r="AC82" s="48"/>
      <c r="AD82" s="48"/>
      <c r="AE82" s="48"/>
      <c r="AF82" s="48"/>
      <c r="AG82" s="48"/>
      <c r="AH82" s="48"/>
      <c r="AI82" s="48"/>
      <c r="AJ82" s="48"/>
      <c r="AK82" s="45"/>
      <c r="AL82" s="134"/>
      <c r="AM82" s="74"/>
    </row>
    <row r="83" spans="1:39" ht="30" customHeight="1">
      <c r="A83" s="371"/>
      <c r="B83" s="33" t="s">
        <v>879</v>
      </c>
      <c r="C83" s="48"/>
      <c r="D83" s="48"/>
      <c r="E83" s="48"/>
      <c r="F83" s="48"/>
      <c r="G83" s="48"/>
      <c r="H83" s="48"/>
      <c r="I83" s="48"/>
      <c r="J83" s="48"/>
      <c r="K83" s="48"/>
      <c r="L83" s="48"/>
      <c r="M83" s="48"/>
      <c r="N83" s="45"/>
      <c r="O83" s="45"/>
      <c r="P83" s="45"/>
      <c r="Q83" s="45"/>
      <c r="R83" s="45"/>
      <c r="S83" s="45"/>
      <c r="T83" s="47"/>
      <c r="U83" s="48"/>
      <c r="V83" s="48"/>
      <c r="W83" s="48"/>
      <c r="X83" s="48"/>
      <c r="Y83" s="48"/>
      <c r="Z83" s="48"/>
      <c r="AA83" s="48"/>
      <c r="AB83" s="48"/>
      <c r="AC83" s="48"/>
      <c r="AD83" s="48"/>
      <c r="AE83" s="48"/>
      <c r="AF83" s="48"/>
      <c r="AG83" s="48"/>
      <c r="AH83" s="48"/>
      <c r="AI83" s="48"/>
      <c r="AJ83" s="48"/>
      <c r="AK83" s="45"/>
      <c r="AL83" s="134"/>
      <c r="AM83" s="74"/>
    </row>
    <row r="84" spans="1:39" ht="30" customHeight="1">
      <c r="A84" s="371"/>
      <c r="B84" s="33" t="s">
        <v>880</v>
      </c>
      <c r="C84" s="48"/>
      <c r="D84" s="48"/>
      <c r="E84" s="48"/>
      <c r="F84" s="48"/>
      <c r="G84" s="48"/>
      <c r="H84" s="48"/>
      <c r="I84" s="48"/>
      <c r="J84" s="48"/>
      <c r="K84" s="48"/>
      <c r="L84" s="48"/>
      <c r="M84" s="48"/>
      <c r="N84" s="45"/>
      <c r="O84" s="45"/>
      <c r="P84" s="45"/>
      <c r="Q84" s="45"/>
      <c r="R84" s="45"/>
      <c r="S84" s="45"/>
      <c r="T84" s="47"/>
      <c r="U84" s="48"/>
      <c r="V84" s="48"/>
      <c r="W84" s="48"/>
      <c r="X84" s="48"/>
      <c r="Y84" s="48"/>
      <c r="Z84" s="48"/>
      <c r="AA84" s="48"/>
      <c r="AB84" s="48"/>
      <c r="AC84" s="48"/>
      <c r="AD84" s="48"/>
      <c r="AE84" s="48"/>
      <c r="AF84" s="48"/>
      <c r="AG84" s="48"/>
      <c r="AH84" s="48"/>
      <c r="AI84" s="48"/>
      <c r="AJ84" s="48"/>
      <c r="AK84" s="45"/>
      <c r="AL84" s="134"/>
      <c r="AM84" s="74"/>
    </row>
    <row r="85" spans="1:39" ht="30" customHeight="1">
      <c r="A85" s="372"/>
      <c r="B85" s="33" t="s">
        <v>881</v>
      </c>
      <c r="C85" s="48"/>
      <c r="D85" s="48"/>
      <c r="E85" s="48"/>
      <c r="F85" s="48"/>
      <c r="G85" s="48"/>
      <c r="H85" s="48"/>
      <c r="I85" s="48"/>
      <c r="J85" s="48"/>
      <c r="K85" s="48"/>
      <c r="L85" s="48"/>
      <c r="M85" s="48"/>
      <c r="N85" s="45"/>
      <c r="O85" s="45"/>
      <c r="P85" s="45"/>
      <c r="Q85" s="45"/>
      <c r="R85" s="45"/>
      <c r="S85" s="45"/>
      <c r="T85" s="47"/>
      <c r="U85" s="48"/>
      <c r="V85" s="48"/>
      <c r="W85" s="48"/>
      <c r="X85" s="48"/>
      <c r="Y85" s="48"/>
      <c r="Z85" s="48"/>
      <c r="AA85" s="48"/>
      <c r="AB85" s="48"/>
      <c r="AC85" s="48"/>
      <c r="AD85" s="48"/>
      <c r="AE85" s="48"/>
      <c r="AF85" s="48"/>
      <c r="AG85" s="48"/>
      <c r="AH85" s="48"/>
      <c r="AI85" s="48"/>
      <c r="AJ85" s="48"/>
      <c r="AK85" s="45"/>
      <c r="AL85" s="134"/>
      <c r="AM85" s="74"/>
    </row>
    <row r="86" spans="1:39" ht="30" customHeight="1">
      <c r="A86" s="370" t="s">
        <v>882</v>
      </c>
      <c r="B86" s="33" t="s">
        <v>883</v>
      </c>
      <c r="C86" s="48" t="s">
        <v>884</v>
      </c>
      <c r="D86" s="48"/>
      <c r="E86" s="48"/>
      <c r="F86" s="48"/>
      <c r="G86" s="48"/>
      <c r="H86" s="48"/>
      <c r="I86" s="48"/>
      <c r="J86" s="48"/>
      <c r="K86" s="48"/>
      <c r="L86" s="48"/>
      <c r="M86" s="48"/>
      <c r="N86" s="45"/>
      <c r="O86" s="45"/>
      <c r="P86" s="45"/>
      <c r="Q86" s="45"/>
      <c r="R86" s="45"/>
      <c r="S86" s="45"/>
      <c r="T86" s="47"/>
      <c r="U86" s="48"/>
      <c r="V86" s="48"/>
      <c r="W86" s="48"/>
      <c r="X86" s="48"/>
      <c r="Y86" s="48"/>
      <c r="Z86" s="48"/>
      <c r="AA86" s="48"/>
      <c r="AB86" s="48"/>
      <c r="AC86" s="48"/>
      <c r="AD86" s="48"/>
      <c r="AE86" s="48"/>
      <c r="AF86" s="48"/>
      <c r="AG86" s="48"/>
      <c r="AH86" s="48"/>
      <c r="AI86" s="48"/>
      <c r="AJ86" s="48"/>
      <c r="AK86" s="45"/>
      <c r="AL86" s="134"/>
      <c r="AM86" s="74"/>
    </row>
    <row r="87" spans="1:39" ht="30" customHeight="1">
      <c r="A87" s="371"/>
      <c r="B87" s="33" t="s">
        <v>885</v>
      </c>
      <c r="C87" s="48" t="s">
        <v>884</v>
      </c>
      <c r="D87" s="48"/>
      <c r="E87" s="48"/>
      <c r="F87" s="48"/>
      <c r="G87" s="48"/>
      <c r="H87" s="48"/>
      <c r="I87" s="48"/>
      <c r="J87" s="48"/>
      <c r="K87" s="48"/>
      <c r="L87" s="48"/>
      <c r="M87" s="48"/>
      <c r="N87" s="45"/>
      <c r="O87" s="45"/>
      <c r="P87" s="45"/>
      <c r="Q87" s="45"/>
      <c r="R87" s="45"/>
      <c r="S87" s="45"/>
      <c r="T87" s="47"/>
      <c r="U87" s="48"/>
      <c r="V87" s="48"/>
      <c r="W87" s="48"/>
      <c r="X87" s="48"/>
      <c r="Y87" s="48"/>
      <c r="Z87" s="48"/>
      <c r="AA87" s="48"/>
      <c r="AB87" s="48"/>
      <c r="AC87" s="48"/>
      <c r="AD87" s="48"/>
      <c r="AE87" s="48"/>
      <c r="AF87" s="48"/>
      <c r="AG87" s="48"/>
      <c r="AH87" s="48"/>
      <c r="AI87" s="48"/>
      <c r="AJ87" s="48"/>
      <c r="AK87" s="45"/>
      <c r="AL87" s="134"/>
      <c r="AM87" s="74"/>
    </row>
    <row r="88" spans="1:39" ht="30" customHeight="1">
      <c r="A88" s="371"/>
      <c r="B88" s="33" t="s">
        <v>886</v>
      </c>
      <c r="C88" s="48" t="s">
        <v>884</v>
      </c>
      <c r="D88" s="48"/>
      <c r="E88" s="48"/>
      <c r="F88" s="48"/>
      <c r="G88" s="48"/>
      <c r="H88" s="48"/>
      <c r="I88" s="48"/>
      <c r="J88" s="48"/>
      <c r="K88" s="48"/>
      <c r="L88" s="48"/>
      <c r="M88" s="48"/>
      <c r="N88" s="45"/>
      <c r="O88" s="45"/>
      <c r="P88" s="45"/>
      <c r="Q88" s="45"/>
      <c r="R88" s="45"/>
      <c r="S88" s="45"/>
      <c r="T88" s="47"/>
      <c r="U88" s="48"/>
      <c r="V88" s="48"/>
      <c r="W88" s="48"/>
      <c r="X88" s="48"/>
      <c r="Y88" s="48"/>
      <c r="Z88" s="48"/>
      <c r="AA88" s="48"/>
      <c r="AB88" s="48"/>
      <c r="AC88" s="48"/>
      <c r="AD88" s="48"/>
      <c r="AE88" s="48"/>
      <c r="AF88" s="48"/>
      <c r="AG88" s="48"/>
      <c r="AH88" s="48"/>
      <c r="AI88" s="48"/>
      <c r="AJ88" s="48"/>
      <c r="AK88" s="45"/>
      <c r="AL88" s="134"/>
      <c r="AM88" s="74"/>
    </row>
    <row r="89" spans="1:39" ht="30" customHeight="1">
      <c r="A89" s="371"/>
      <c r="B89" s="33" t="s">
        <v>887</v>
      </c>
      <c r="C89" s="48"/>
      <c r="D89" s="48"/>
      <c r="E89" s="48"/>
      <c r="F89" s="48"/>
      <c r="G89" s="48"/>
      <c r="H89" s="48"/>
      <c r="I89" s="48"/>
      <c r="J89" s="48"/>
      <c r="K89" s="48"/>
      <c r="L89" s="48"/>
      <c r="M89" s="48"/>
      <c r="N89" s="45"/>
      <c r="O89" s="45"/>
      <c r="P89" s="45"/>
      <c r="Q89" s="45"/>
      <c r="R89" s="45"/>
      <c r="S89" s="45"/>
      <c r="T89" s="47"/>
      <c r="U89" s="48"/>
      <c r="V89" s="48"/>
      <c r="W89" s="48"/>
      <c r="X89" s="48"/>
      <c r="Y89" s="48"/>
      <c r="Z89" s="48"/>
      <c r="AA89" s="48"/>
      <c r="AB89" s="48"/>
      <c r="AC89" s="48"/>
      <c r="AD89" s="48"/>
      <c r="AE89" s="48"/>
      <c r="AF89" s="48"/>
      <c r="AG89" s="48"/>
      <c r="AH89" s="48"/>
      <c r="AI89" s="48"/>
      <c r="AJ89" s="48"/>
      <c r="AK89" s="45"/>
      <c r="AL89" s="134"/>
      <c r="AM89" s="74"/>
    </row>
    <row r="90" spans="1:39" ht="30" customHeight="1">
      <c r="A90" s="371"/>
      <c r="B90" s="33" t="s">
        <v>888</v>
      </c>
      <c r="C90" s="48"/>
      <c r="D90" s="48"/>
      <c r="E90" s="48"/>
      <c r="F90" s="48"/>
      <c r="G90" s="48"/>
      <c r="H90" s="48"/>
      <c r="I90" s="48"/>
      <c r="J90" s="48"/>
      <c r="K90" s="48"/>
      <c r="L90" s="48"/>
      <c r="M90" s="48"/>
      <c r="N90" s="45"/>
      <c r="O90" s="45"/>
      <c r="P90" s="45"/>
      <c r="Q90" s="45"/>
      <c r="R90" s="45"/>
      <c r="S90" s="45"/>
      <c r="T90" s="47"/>
      <c r="U90" s="48"/>
      <c r="V90" s="48"/>
      <c r="W90" s="48"/>
      <c r="X90" s="48"/>
      <c r="Y90" s="48"/>
      <c r="Z90" s="48"/>
      <c r="AA90" s="48"/>
      <c r="AB90" s="48"/>
      <c r="AC90" s="48"/>
      <c r="AD90" s="48"/>
      <c r="AE90" s="48"/>
      <c r="AF90" s="48"/>
      <c r="AG90" s="48"/>
      <c r="AH90" s="48"/>
      <c r="AI90" s="48"/>
      <c r="AJ90" s="48"/>
      <c r="AK90" s="45"/>
      <c r="AL90" s="134"/>
      <c r="AM90" s="74"/>
    </row>
    <row r="91" spans="1:39" ht="30" customHeight="1">
      <c r="A91" s="371"/>
      <c r="B91" s="33" t="s">
        <v>889</v>
      </c>
      <c r="C91" s="48"/>
      <c r="D91" s="48"/>
      <c r="E91" s="48"/>
      <c r="F91" s="48"/>
      <c r="G91" s="48"/>
      <c r="H91" s="48"/>
      <c r="I91" s="48"/>
      <c r="J91" s="48"/>
      <c r="K91" s="48"/>
      <c r="L91" s="48"/>
      <c r="M91" s="48"/>
      <c r="N91" s="45"/>
      <c r="O91" s="45"/>
      <c r="P91" s="45"/>
      <c r="Q91" s="45"/>
      <c r="R91" s="45"/>
      <c r="S91" s="45"/>
      <c r="T91" s="47"/>
      <c r="U91" s="48"/>
      <c r="V91" s="48"/>
      <c r="W91" s="48"/>
      <c r="X91" s="48"/>
      <c r="Y91" s="48"/>
      <c r="Z91" s="48"/>
      <c r="AA91" s="48"/>
      <c r="AB91" s="48"/>
      <c r="AC91" s="48"/>
      <c r="AD91" s="48"/>
      <c r="AE91" s="48"/>
      <c r="AF91" s="48"/>
      <c r="AG91" s="48"/>
      <c r="AH91" s="48"/>
      <c r="AI91" s="48"/>
      <c r="AJ91" s="48"/>
      <c r="AK91" s="45"/>
      <c r="AL91" s="134"/>
      <c r="AM91" s="74"/>
    </row>
    <row r="92" spans="1:39" ht="30" customHeight="1">
      <c r="A92" s="371"/>
      <c r="B92" s="33" t="s">
        <v>890</v>
      </c>
      <c r="C92" s="48"/>
      <c r="D92" s="48"/>
      <c r="E92" s="48"/>
      <c r="F92" s="48"/>
      <c r="G92" s="48"/>
      <c r="H92" s="48"/>
      <c r="I92" s="48"/>
      <c r="J92" s="48"/>
      <c r="K92" s="48"/>
      <c r="L92" s="48"/>
      <c r="M92" s="48"/>
      <c r="N92" s="45"/>
      <c r="O92" s="45"/>
      <c r="P92" s="45"/>
      <c r="Q92" s="45"/>
      <c r="R92" s="45"/>
      <c r="S92" s="45"/>
      <c r="T92" s="47"/>
      <c r="U92" s="48"/>
      <c r="V92" s="48"/>
      <c r="W92" s="48"/>
      <c r="X92" s="48"/>
      <c r="Y92" s="48"/>
      <c r="Z92" s="48"/>
      <c r="AA92" s="48"/>
      <c r="AB92" s="48"/>
      <c r="AC92" s="48"/>
      <c r="AD92" s="48"/>
      <c r="AE92" s="48"/>
      <c r="AF92" s="48"/>
      <c r="AG92" s="48"/>
      <c r="AH92" s="48"/>
      <c r="AI92" s="48"/>
      <c r="AJ92" s="48"/>
      <c r="AK92" s="45"/>
      <c r="AL92" s="134"/>
      <c r="AM92" s="74"/>
    </row>
    <row r="93" spans="1:39" ht="30" customHeight="1">
      <c r="A93" s="371"/>
      <c r="B93" s="33" t="s">
        <v>891</v>
      </c>
      <c r="C93" s="48"/>
      <c r="D93" s="48"/>
      <c r="E93" s="48"/>
      <c r="F93" s="48"/>
      <c r="G93" s="48"/>
      <c r="H93" s="48"/>
      <c r="I93" s="48"/>
      <c r="J93" s="48"/>
      <c r="K93" s="48"/>
      <c r="L93" s="48"/>
      <c r="M93" s="48"/>
      <c r="N93" s="45"/>
      <c r="O93" s="45"/>
      <c r="P93" s="45"/>
      <c r="Q93" s="45"/>
      <c r="R93" s="45"/>
      <c r="S93" s="45"/>
      <c r="T93" s="47"/>
      <c r="U93" s="48"/>
      <c r="V93" s="48"/>
      <c r="W93" s="48"/>
      <c r="X93" s="48"/>
      <c r="Y93" s="48"/>
      <c r="Z93" s="48"/>
      <c r="AA93" s="48"/>
      <c r="AB93" s="48"/>
      <c r="AC93" s="48"/>
      <c r="AD93" s="48"/>
      <c r="AE93" s="48"/>
      <c r="AF93" s="48"/>
      <c r="AG93" s="48"/>
      <c r="AH93" s="48"/>
      <c r="AI93" s="48"/>
      <c r="AJ93" s="48"/>
      <c r="AK93" s="45"/>
      <c r="AL93" s="134"/>
      <c r="AM93" s="74"/>
    </row>
    <row r="94" spans="1:39" ht="30" customHeight="1">
      <c r="A94" s="371"/>
      <c r="B94" s="33" t="s">
        <v>892</v>
      </c>
      <c r="C94" s="48"/>
      <c r="D94" s="48"/>
      <c r="E94" s="48"/>
      <c r="F94" s="48"/>
      <c r="G94" s="48"/>
      <c r="H94" s="48"/>
      <c r="I94" s="48"/>
      <c r="J94" s="48"/>
      <c r="K94" s="48"/>
      <c r="L94" s="48"/>
      <c r="M94" s="48"/>
      <c r="N94" s="45"/>
      <c r="O94" s="45"/>
      <c r="P94" s="45"/>
      <c r="Q94" s="45"/>
      <c r="R94" s="45"/>
      <c r="S94" s="45"/>
      <c r="T94" s="47"/>
      <c r="U94" s="48"/>
      <c r="V94" s="48"/>
      <c r="W94" s="48"/>
      <c r="X94" s="48"/>
      <c r="Y94" s="48"/>
      <c r="Z94" s="48"/>
      <c r="AA94" s="48"/>
      <c r="AB94" s="48"/>
      <c r="AC94" s="48"/>
      <c r="AD94" s="48"/>
      <c r="AE94" s="48"/>
      <c r="AF94" s="48"/>
      <c r="AG94" s="48"/>
      <c r="AH94" s="48"/>
      <c r="AI94" s="48"/>
      <c r="AJ94" s="48"/>
      <c r="AK94" s="45"/>
      <c r="AL94" s="134"/>
      <c r="AM94" s="74"/>
    </row>
    <row r="95" spans="1:39" ht="30" customHeight="1">
      <c r="A95" s="371"/>
      <c r="B95" s="33" t="s">
        <v>893</v>
      </c>
      <c r="C95" s="48"/>
      <c r="D95" s="48"/>
      <c r="E95" s="48"/>
      <c r="F95" s="48"/>
      <c r="G95" s="48"/>
      <c r="H95" s="48"/>
      <c r="I95" s="48"/>
      <c r="J95" s="48"/>
      <c r="K95" s="48"/>
      <c r="L95" s="48"/>
      <c r="M95" s="48"/>
      <c r="N95" s="45"/>
      <c r="O95" s="45"/>
      <c r="P95" s="45"/>
      <c r="Q95" s="45"/>
      <c r="R95" s="45"/>
      <c r="S95" s="45"/>
      <c r="T95" s="47"/>
      <c r="U95" s="48"/>
      <c r="V95" s="48"/>
      <c r="W95" s="48"/>
      <c r="X95" s="48"/>
      <c r="Y95" s="48"/>
      <c r="Z95" s="48"/>
      <c r="AA95" s="48"/>
      <c r="AB95" s="48"/>
      <c r="AC95" s="48"/>
      <c r="AD95" s="48"/>
      <c r="AE95" s="48"/>
      <c r="AF95" s="48"/>
      <c r="AG95" s="48"/>
      <c r="AH95" s="48"/>
      <c r="AI95" s="48"/>
      <c r="AJ95" s="48"/>
      <c r="AK95" s="45"/>
      <c r="AL95" s="134"/>
      <c r="AM95" s="74"/>
    </row>
    <row r="96" spans="1:39" ht="30" customHeight="1">
      <c r="A96" s="371"/>
      <c r="B96" s="33" t="s">
        <v>894</v>
      </c>
      <c r="C96" s="48"/>
      <c r="D96" s="48"/>
      <c r="E96" s="48"/>
      <c r="F96" s="48"/>
      <c r="G96" s="48"/>
      <c r="H96" s="48"/>
      <c r="I96" s="48"/>
      <c r="J96" s="48"/>
      <c r="K96" s="48"/>
      <c r="L96" s="48"/>
      <c r="M96" s="48"/>
      <c r="N96" s="45"/>
      <c r="O96" s="45"/>
      <c r="P96" s="45"/>
      <c r="Q96" s="45"/>
      <c r="R96" s="45"/>
      <c r="S96" s="45"/>
      <c r="T96" s="47"/>
      <c r="U96" s="48"/>
      <c r="V96" s="48"/>
      <c r="W96" s="48"/>
      <c r="X96" s="48"/>
      <c r="Y96" s="48"/>
      <c r="Z96" s="48"/>
      <c r="AA96" s="48"/>
      <c r="AB96" s="48"/>
      <c r="AC96" s="48"/>
      <c r="AD96" s="48"/>
      <c r="AE96" s="48"/>
      <c r="AF96" s="48"/>
      <c r="AG96" s="48"/>
      <c r="AH96" s="48"/>
      <c r="AI96" s="48"/>
      <c r="AJ96" s="48"/>
      <c r="AK96" s="45"/>
      <c r="AL96" s="134"/>
      <c r="AM96" s="74"/>
    </row>
    <row r="97" spans="1:39" ht="30" customHeight="1">
      <c r="A97" s="371"/>
      <c r="B97" s="33" t="s">
        <v>895</v>
      </c>
      <c r="C97" s="48"/>
      <c r="D97" s="48"/>
      <c r="E97" s="48"/>
      <c r="F97" s="48"/>
      <c r="G97" s="48"/>
      <c r="H97" s="48"/>
      <c r="I97" s="48"/>
      <c r="J97" s="48"/>
      <c r="K97" s="48"/>
      <c r="L97" s="48"/>
      <c r="M97" s="48"/>
      <c r="N97" s="45"/>
      <c r="O97" s="45"/>
      <c r="P97" s="45"/>
      <c r="Q97" s="45"/>
      <c r="R97" s="45"/>
      <c r="S97" s="45"/>
      <c r="T97" s="47"/>
      <c r="U97" s="48"/>
      <c r="V97" s="48"/>
      <c r="W97" s="48"/>
      <c r="X97" s="48"/>
      <c r="Y97" s="48"/>
      <c r="Z97" s="48"/>
      <c r="AA97" s="48"/>
      <c r="AB97" s="48"/>
      <c r="AC97" s="48"/>
      <c r="AD97" s="48"/>
      <c r="AE97" s="48"/>
      <c r="AF97" s="48"/>
      <c r="AG97" s="48"/>
      <c r="AH97" s="48"/>
      <c r="AI97" s="48"/>
      <c r="AJ97" s="48"/>
      <c r="AK97" s="45"/>
      <c r="AL97" s="134"/>
      <c r="AM97" s="74"/>
    </row>
    <row r="98" spans="1:39" ht="30" customHeight="1">
      <c r="A98" s="371"/>
      <c r="B98" s="33" t="s">
        <v>896</v>
      </c>
      <c r="C98" s="48"/>
      <c r="D98" s="48"/>
      <c r="E98" s="48"/>
      <c r="F98" s="48"/>
      <c r="G98" s="48"/>
      <c r="H98" s="48"/>
      <c r="I98" s="48"/>
      <c r="J98" s="48"/>
      <c r="K98" s="48"/>
      <c r="L98" s="48"/>
      <c r="M98" s="48"/>
      <c r="N98" s="45"/>
      <c r="O98" s="45"/>
      <c r="P98" s="45"/>
      <c r="Q98" s="45"/>
      <c r="R98" s="45"/>
      <c r="S98" s="45"/>
      <c r="T98" s="47"/>
      <c r="U98" s="48"/>
      <c r="V98" s="48"/>
      <c r="W98" s="48"/>
      <c r="X98" s="48"/>
      <c r="Y98" s="48"/>
      <c r="Z98" s="48"/>
      <c r="AA98" s="48"/>
      <c r="AB98" s="48"/>
      <c r="AC98" s="48"/>
      <c r="AD98" s="48"/>
      <c r="AE98" s="48"/>
      <c r="AF98" s="48"/>
      <c r="AG98" s="48"/>
      <c r="AH98" s="48"/>
      <c r="AI98" s="48"/>
      <c r="AJ98" s="48"/>
      <c r="AK98" s="45"/>
      <c r="AL98" s="134"/>
      <c r="AM98" s="74"/>
    </row>
    <row r="99" spans="1:39" ht="30" customHeight="1">
      <c r="A99" s="371"/>
      <c r="B99" s="33" t="s">
        <v>897</v>
      </c>
      <c r="C99" s="48"/>
      <c r="D99" s="48"/>
      <c r="E99" s="48"/>
      <c r="F99" s="48"/>
      <c r="G99" s="48"/>
      <c r="H99" s="48"/>
      <c r="I99" s="48"/>
      <c r="J99" s="48"/>
      <c r="K99" s="48"/>
      <c r="L99" s="48"/>
      <c r="M99" s="48"/>
      <c r="N99" s="45"/>
      <c r="O99" s="45"/>
      <c r="P99" s="45"/>
      <c r="Q99" s="45"/>
      <c r="R99" s="45"/>
      <c r="S99" s="45"/>
      <c r="T99" s="47"/>
      <c r="U99" s="48"/>
      <c r="V99" s="48"/>
      <c r="W99" s="48"/>
      <c r="X99" s="48"/>
      <c r="Y99" s="48"/>
      <c r="Z99" s="48"/>
      <c r="AA99" s="48"/>
      <c r="AB99" s="48"/>
      <c r="AC99" s="48"/>
      <c r="AD99" s="48"/>
      <c r="AE99" s="48"/>
      <c r="AF99" s="48"/>
      <c r="AG99" s="48"/>
      <c r="AH99" s="48"/>
      <c r="AI99" s="48"/>
      <c r="AJ99" s="48"/>
      <c r="AK99" s="45"/>
      <c r="AL99" s="134"/>
      <c r="AM99" s="74"/>
    </row>
    <row r="100" spans="1:39" ht="30" customHeight="1">
      <c r="A100" s="372"/>
      <c r="B100" s="33" t="s">
        <v>898</v>
      </c>
      <c r="C100" s="48"/>
      <c r="D100" s="48"/>
      <c r="E100" s="48"/>
      <c r="F100" s="48"/>
      <c r="G100" s="48"/>
      <c r="H100" s="48"/>
      <c r="I100" s="48"/>
      <c r="J100" s="48"/>
      <c r="K100" s="48"/>
      <c r="L100" s="48"/>
      <c r="M100" s="48"/>
      <c r="N100" s="45"/>
      <c r="O100" s="45"/>
      <c r="P100" s="45"/>
      <c r="Q100" s="45"/>
      <c r="R100" s="45"/>
      <c r="S100" s="45"/>
      <c r="T100" s="47"/>
      <c r="U100" s="48"/>
      <c r="V100" s="48"/>
      <c r="W100" s="48"/>
      <c r="X100" s="48"/>
      <c r="Y100" s="48"/>
      <c r="Z100" s="48"/>
      <c r="AA100" s="48"/>
      <c r="AB100" s="48"/>
      <c r="AC100" s="48"/>
      <c r="AD100" s="48"/>
      <c r="AE100" s="48"/>
      <c r="AF100" s="48"/>
      <c r="AG100" s="48"/>
      <c r="AH100" s="48"/>
      <c r="AI100" s="48"/>
      <c r="AJ100" s="48"/>
      <c r="AK100" s="45"/>
      <c r="AL100" s="134"/>
      <c r="AM100" s="74"/>
    </row>
    <row r="101" spans="1:39" ht="30" customHeight="1">
      <c r="A101" s="370" t="s">
        <v>899</v>
      </c>
      <c r="B101" s="33" t="s">
        <v>900</v>
      </c>
      <c r="C101" s="48" t="s">
        <v>901</v>
      </c>
      <c r="D101" s="48"/>
      <c r="E101" s="48"/>
      <c r="F101" s="48"/>
      <c r="G101" s="48"/>
      <c r="H101" s="48"/>
      <c r="I101" s="48"/>
      <c r="J101" s="48"/>
      <c r="K101" s="48"/>
      <c r="L101" s="48"/>
      <c r="M101" s="48"/>
      <c r="N101" s="45"/>
      <c r="O101" s="45"/>
      <c r="P101" s="45"/>
      <c r="Q101" s="45"/>
      <c r="R101" s="45"/>
      <c r="S101" s="45"/>
      <c r="T101" s="47"/>
      <c r="U101" s="48"/>
      <c r="V101" s="48"/>
      <c r="W101" s="48"/>
      <c r="X101" s="48"/>
      <c r="Y101" s="48"/>
      <c r="Z101" s="48"/>
      <c r="AA101" s="48"/>
      <c r="AB101" s="48"/>
      <c r="AC101" s="48"/>
      <c r="AD101" s="48"/>
      <c r="AE101" s="48"/>
      <c r="AF101" s="48"/>
      <c r="AG101" s="48"/>
      <c r="AH101" s="48"/>
      <c r="AI101" s="48"/>
      <c r="AJ101" s="48"/>
      <c r="AK101" s="45"/>
      <c r="AL101" s="134"/>
      <c r="AM101" s="74"/>
    </row>
    <row r="102" spans="1:39" ht="30" customHeight="1">
      <c r="A102" s="371"/>
      <c r="B102" s="33" t="s">
        <v>902</v>
      </c>
      <c r="C102" s="48" t="s">
        <v>901</v>
      </c>
      <c r="D102" s="48"/>
      <c r="E102" s="48"/>
      <c r="F102" s="48"/>
      <c r="G102" s="48"/>
      <c r="H102" s="48"/>
      <c r="I102" s="48"/>
      <c r="J102" s="48"/>
      <c r="K102" s="48"/>
      <c r="L102" s="48"/>
      <c r="M102" s="48"/>
      <c r="N102" s="45"/>
      <c r="O102" s="45"/>
      <c r="P102" s="45"/>
      <c r="Q102" s="45"/>
      <c r="R102" s="45"/>
      <c r="S102" s="45"/>
      <c r="T102" s="47"/>
      <c r="U102" s="48"/>
      <c r="V102" s="48"/>
      <c r="W102" s="48"/>
      <c r="X102" s="48"/>
      <c r="Y102" s="48"/>
      <c r="Z102" s="48"/>
      <c r="AA102" s="48"/>
      <c r="AB102" s="48"/>
      <c r="AC102" s="48"/>
      <c r="AD102" s="48"/>
      <c r="AE102" s="48"/>
      <c r="AF102" s="48"/>
      <c r="AG102" s="48"/>
      <c r="AH102" s="48"/>
      <c r="AI102" s="48"/>
      <c r="AJ102" s="48"/>
      <c r="AK102" s="45"/>
      <c r="AL102" s="134"/>
      <c r="AM102" s="74"/>
    </row>
    <row r="103" spans="1:39" ht="30" customHeight="1">
      <c r="A103" s="371"/>
      <c r="B103" s="33" t="s">
        <v>903</v>
      </c>
      <c r="C103" s="48" t="s">
        <v>901</v>
      </c>
      <c r="D103" s="48"/>
      <c r="E103" s="48"/>
      <c r="F103" s="48"/>
      <c r="G103" s="48"/>
      <c r="H103" s="48"/>
      <c r="I103" s="48"/>
      <c r="J103" s="48"/>
      <c r="K103" s="48"/>
      <c r="L103" s="48"/>
      <c r="M103" s="48"/>
      <c r="N103" s="45"/>
      <c r="O103" s="45"/>
      <c r="P103" s="45"/>
      <c r="Q103" s="45"/>
      <c r="R103" s="45"/>
      <c r="S103" s="45"/>
      <c r="T103" s="47"/>
      <c r="U103" s="48"/>
      <c r="V103" s="48"/>
      <c r="W103" s="48"/>
      <c r="X103" s="48"/>
      <c r="Y103" s="48"/>
      <c r="Z103" s="48"/>
      <c r="AA103" s="48"/>
      <c r="AB103" s="48"/>
      <c r="AC103" s="48"/>
      <c r="AD103" s="48"/>
      <c r="AE103" s="48"/>
      <c r="AF103" s="48"/>
      <c r="AG103" s="48"/>
      <c r="AH103" s="48"/>
      <c r="AI103" s="48"/>
      <c r="AJ103" s="48"/>
      <c r="AK103" s="45"/>
      <c r="AL103" s="134"/>
      <c r="AM103" s="74"/>
    </row>
    <row r="104" spans="1:39" ht="30" customHeight="1">
      <c r="A104" s="371"/>
      <c r="B104" s="33" t="s">
        <v>904</v>
      </c>
      <c r="C104" s="48"/>
      <c r="D104" s="48"/>
      <c r="E104" s="48"/>
      <c r="F104" s="48"/>
      <c r="G104" s="48"/>
      <c r="H104" s="48"/>
      <c r="I104" s="48"/>
      <c r="J104" s="48"/>
      <c r="K104" s="48"/>
      <c r="L104" s="48"/>
      <c r="M104" s="48"/>
      <c r="N104" s="45"/>
      <c r="O104" s="45"/>
      <c r="P104" s="45"/>
      <c r="Q104" s="45"/>
      <c r="R104" s="45"/>
      <c r="S104" s="45"/>
      <c r="T104" s="47"/>
      <c r="U104" s="48"/>
      <c r="V104" s="48"/>
      <c r="W104" s="48"/>
      <c r="X104" s="48"/>
      <c r="Y104" s="48"/>
      <c r="Z104" s="48"/>
      <c r="AA104" s="48"/>
      <c r="AB104" s="48"/>
      <c r="AC104" s="48"/>
      <c r="AD104" s="48"/>
      <c r="AE104" s="48"/>
      <c r="AF104" s="48"/>
      <c r="AG104" s="48"/>
      <c r="AH104" s="48"/>
      <c r="AI104" s="48"/>
      <c r="AJ104" s="48"/>
      <c r="AK104" s="45"/>
      <c r="AL104" s="134"/>
      <c r="AM104" s="74"/>
    </row>
    <row r="105" spans="1:39" ht="30" customHeight="1">
      <c r="A105" s="371"/>
      <c r="B105" s="33" t="s">
        <v>905</v>
      </c>
      <c r="C105" s="48"/>
      <c r="D105" s="48"/>
      <c r="E105" s="48"/>
      <c r="F105" s="48"/>
      <c r="G105" s="48"/>
      <c r="H105" s="48"/>
      <c r="I105" s="48"/>
      <c r="J105" s="48"/>
      <c r="K105" s="48"/>
      <c r="L105" s="48"/>
      <c r="M105" s="48"/>
      <c r="N105" s="45"/>
      <c r="O105" s="45"/>
      <c r="P105" s="45"/>
      <c r="Q105" s="45"/>
      <c r="R105" s="45"/>
      <c r="S105" s="45"/>
      <c r="T105" s="47"/>
      <c r="U105" s="48"/>
      <c r="V105" s="48"/>
      <c r="W105" s="48"/>
      <c r="X105" s="48"/>
      <c r="Y105" s="48"/>
      <c r="Z105" s="48"/>
      <c r="AA105" s="48"/>
      <c r="AB105" s="48"/>
      <c r="AC105" s="48"/>
      <c r="AD105" s="48"/>
      <c r="AE105" s="48"/>
      <c r="AF105" s="48"/>
      <c r="AG105" s="48"/>
      <c r="AH105" s="48"/>
      <c r="AI105" s="48"/>
      <c r="AJ105" s="48"/>
      <c r="AK105" s="45"/>
      <c r="AL105" s="134"/>
      <c r="AM105" s="74"/>
    </row>
    <row r="106" spans="1:39" ht="30" customHeight="1">
      <c r="A106" s="371"/>
      <c r="B106" s="33" t="s">
        <v>906</v>
      </c>
      <c r="C106" s="48"/>
      <c r="D106" s="48"/>
      <c r="E106" s="48"/>
      <c r="F106" s="48"/>
      <c r="G106" s="48"/>
      <c r="H106" s="48"/>
      <c r="I106" s="48"/>
      <c r="J106" s="48"/>
      <c r="K106" s="48"/>
      <c r="L106" s="48"/>
      <c r="M106" s="48"/>
      <c r="N106" s="45"/>
      <c r="O106" s="45"/>
      <c r="P106" s="45"/>
      <c r="Q106" s="45"/>
      <c r="R106" s="45"/>
      <c r="S106" s="45"/>
      <c r="T106" s="47"/>
      <c r="U106" s="48"/>
      <c r="V106" s="48"/>
      <c r="W106" s="48"/>
      <c r="X106" s="48"/>
      <c r="Y106" s="48"/>
      <c r="Z106" s="48"/>
      <c r="AA106" s="48"/>
      <c r="AB106" s="48"/>
      <c r="AC106" s="48"/>
      <c r="AD106" s="48"/>
      <c r="AE106" s="48"/>
      <c r="AF106" s="48"/>
      <c r="AG106" s="48"/>
      <c r="AH106" s="48"/>
      <c r="AI106" s="48"/>
      <c r="AJ106" s="48"/>
      <c r="AK106" s="45"/>
      <c r="AL106" s="134"/>
      <c r="AM106" s="74"/>
    </row>
    <row r="107" spans="1:39" ht="30" customHeight="1">
      <c r="A107" s="371"/>
      <c r="B107" s="33" t="s">
        <v>907</v>
      </c>
      <c r="C107" s="48"/>
      <c r="D107" s="48"/>
      <c r="E107" s="48"/>
      <c r="F107" s="48"/>
      <c r="G107" s="48"/>
      <c r="H107" s="48"/>
      <c r="I107" s="48"/>
      <c r="J107" s="48"/>
      <c r="K107" s="48"/>
      <c r="L107" s="48"/>
      <c r="M107" s="48"/>
      <c r="N107" s="45"/>
      <c r="O107" s="45"/>
      <c r="P107" s="45"/>
      <c r="Q107" s="45"/>
      <c r="R107" s="45"/>
      <c r="S107" s="45"/>
      <c r="T107" s="47"/>
      <c r="U107" s="48"/>
      <c r="V107" s="48"/>
      <c r="W107" s="48"/>
      <c r="X107" s="48"/>
      <c r="Y107" s="48"/>
      <c r="Z107" s="48"/>
      <c r="AA107" s="48"/>
      <c r="AB107" s="48"/>
      <c r="AC107" s="48"/>
      <c r="AD107" s="48"/>
      <c r="AE107" s="48"/>
      <c r="AF107" s="48"/>
      <c r="AG107" s="48"/>
      <c r="AH107" s="48"/>
      <c r="AI107" s="48"/>
      <c r="AJ107" s="48"/>
      <c r="AK107" s="45"/>
      <c r="AL107" s="134"/>
      <c r="AM107" s="74"/>
    </row>
    <row r="108" spans="1:39" ht="30" customHeight="1">
      <c r="A108" s="371"/>
      <c r="B108" s="33" t="s">
        <v>908</v>
      </c>
      <c r="C108" s="48"/>
      <c r="D108" s="48"/>
      <c r="E108" s="48"/>
      <c r="F108" s="48"/>
      <c r="G108" s="48"/>
      <c r="H108" s="48"/>
      <c r="I108" s="48"/>
      <c r="J108" s="48"/>
      <c r="K108" s="48"/>
      <c r="L108" s="48"/>
      <c r="M108" s="48"/>
      <c r="N108" s="45"/>
      <c r="O108" s="45"/>
      <c r="P108" s="45"/>
      <c r="Q108" s="45"/>
      <c r="R108" s="45"/>
      <c r="S108" s="45"/>
      <c r="T108" s="47"/>
      <c r="U108" s="48"/>
      <c r="V108" s="48"/>
      <c r="W108" s="48"/>
      <c r="X108" s="48"/>
      <c r="Y108" s="48"/>
      <c r="Z108" s="48"/>
      <c r="AA108" s="48"/>
      <c r="AB108" s="48"/>
      <c r="AC108" s="48"/>
      <c r="AD108" s="48"/>
      <c r="AE108" s="48"/>
      <c r="AF108" s="48"/>
      <c r="AG108" s="48"/>
      <c r="AH108" s="48"/>
      <c r="AI108" s="48"/>
      <c r="AJ108" s="48"/>
      <c r="AK108" s="45"/>
      <c r="AL108" s="134"/>
      <c r="AM108" s="74"/>
    </row>
    <row r="109" spans="1:39" ht="30" customHeight="1">
      <c r="A109" s="371"/>
      <c r="B109" s="33" t="s">
        <v>909</v>
      </c>
      <c r="C109" s="48"/>
      <c r="D109" s="48"/>
      <c r="E109" s="48"/>
      <c r="F109" s="48"/>
      <c r="G109" s="48"/>
      <c r="H109" s="48"/>
      <c r="I109" s="48"/>
      <c r="J109" s="48"/>
      <c r="K109" s="48"/>
      <c r="L109" s="48"/>
      <c r="M109" s="48"/>
      <c r="N109" s="45"/>
      <c r="O109" s="45"/>
      <c r="P109" s="45"/>
      <c r="Q109" s="45"/>
      <c r="R109" s="45"/>
      <c r="S109" s="45"/>
      <c r="T109" s="47"/>
      <c r="U109" s="48"/>
      <c r="V109" s="48"/>
      <c r="W109" s="48"/>
      <c r="X109" s="48"/>
      <c r="Y109" s="48"/>
      <c r="Z109" s="48"/>
      <c r="AA109" s="48"/>
      <c r="AB109" s="48"/>
      <c r="AC109" s="48"/>
      <c r="AD109" s="48"/>
      <c r="AE109" s="48"/>
      <c r="AF109" s="48"/>
      <c r="AG109" s="48"/>
      <c r="AH109" s="48"/>
      <c r="AI109" s="48"/>
      <c r="AJ109" s="48"/>
      <c r="AK109" s="45"/>
      <c r="AL109" s="134"/>
      <c r="AM109" s="74"/>
    </row>
    <row r="110" spans="1:39" ht="30" customHeight="1">
      <c r="A110" s="371"/>
      <c r="B110" s="33" t="s">
        <v>910</v>
      </c>
      <c r="C110" s="48"/>
      <c r="D110" s="48"/>
      <c r="E110" s="48"/>
      <c r="F110" s="48"/>
      <c r="G110" s="48"/>
      <c r="H110" s="48"/>
      <c r="I110" s="48"/>
      <c r="J110" s="48"/>
      <c r="K110" s="48"/>
      <c r="L110" s="48"/>
      <c r="M110" s="48"/>
      <c r="N110" s="45"/>
      <c r="O110" s="45"/>
      <c r="P110" s="45"/>
      <c r="Q110" s="45"/>
      <c r="R110" s="45"/>
      <c r="S110" s="45"/>
      <c r="T110" s="47"/>
      <c r="U110" s="48"/>
      <c r="V110" s="48"/>
      <c r="W110" s="48"/>
      <c r="X110" s="48"/>
      <c r="Y110" s="48"/>
      <c r="Z110" s="48"/>
      <c r="AA110" s="48"/>
      <c r="AB110" s="48"/>
      <c r="AC110" s="48"/>
      <c r="AD110" s="48"/>
      <c r="AE110" s="48"/>
      <c r="AF110" s="48"/>
      <c r="AG110" s="48"/>
      <c r="AH110" s="48"/>
      <c r="AI110" s="48"/>
      <c r="AJ110" s="48"/>
      <c r="AK110" s="45"/>
      <c r="AL110" s="134"/>
      <c r="AM110" s="74"/>
    </row>
    <row r="111" spans="1:39" ht="30" customHeight="1">
      <c r="A111" s="371"/>
      <c r="B111" s="33" t="s">
        <v>911</v>
      </c>
      <c r="C111" s="48"/>
      <c r="D111" s="48"/>
      <c r="E111" s="48"/>
      <c r="F111" s="48"/>
      <c r="G111" s="48"/>
      <c r="H111" s="48"/>
      <c r="I111" s="48"/>
      <c r="J111" s="48"/>
      <c r="K111" s="48"/>
      <c r="L111" s="48"/>
      <c r="M111" s="48"/>
      <c r="N111" s="45"/>
      <c r="O111" s="45"/>
      <c r="P111" s="45"/>
      <c r="Q111" s="45"/>
      <c r="R111" s="45"/>
      <c r="S111" s="45"/>
      <c r="T111" s="47"/>
      <c r="U111" s="48"/>
      <c r="V111" s="48"/>
      <c r="W111" s="48"/>
      <c r="X111" s="48"/>
      <c r="Y111" s="48"/>
      <c r="Z111" s="48"/>
      <c r="AA111" s="48"/>
      <c r="AB111" s="48"/>
      <c r="AC111" s="48"/>
      <c r="AD111" s="48"/>
      <c r="AE111" s="48"/>
      <c r="AF111" s="48"/>
      <c r="AG111" s="48"/>
      <c r="AH111" s="48"/>
      <c r="AI111" s="48"/>
      <c r="AJ111" s="48"/>
      <c r="AK111" s="45"/>
      <c r="AL111" s="134"/>
      <c r="AM111" s="74"/>
    </row>
    <row r="112" spans="1:39" ht="30" customHeight="1">
      <c r="A112" s="371"/>
      <c r="B112" s="33" t="s">
        <v>912</v>
      </c>
      <c r="C112" s="48"/>
      <c r="D112" s="48"/>
      <c r="E112" s="48"/>
      <c r="F112" s="48"/>
      <c r="G112" s="48"/>
      <c r="H112" s="48"/>
      <c r="I112" s="48"/>
      <c r="J112" s="48"/>
      <c r="K112" s="48"/>
      <c r="L112" s="48"/>
      <c r="M112" s="48"/>
      <c r="N112" s="45"/>
      <c r="O112" s="45"/>
      <c r="P112" s="45"/>
      <c r="Q112" s="45"/>
      <c r="R112" s="45"/>
      <c r="S112" s="45"/>
      <c r="T112" s="47"/>
      <c r="U112" s="48"/>
      <c r="V112" s="48"/>
      <c r="W112" s="48"/>
      <c r="X112" s="48"/>
      <c r="Y112" s="48"/>
      <c r="Z112" s="48"/>
      <c r="AA112" s="48"/>
      <c r="AB112" s="48"/>
      <c r="AC112" s="48"/>
      <c r="AD112" s="48"/>
      <c r="AE112" s="48"/>
      <c r="AF112" s="48"/>
      <c r="AG112" s="48"/>
      <c r="AH112" s="48"/>
      <c r="AI112" s="48"/>
      <c r="AJ112" s="48"/>
      <c r="AK112" s="45"/>
      <c r="AL112" s="134"/>
      <c r="AM112" s="74"/>
    </row>
    <row r="113" spans="1:39" ht="30" customHeight="1">
      <c r="A113" s="371"/>
      <c r="B113" s="33" t="s">
        <v>913</v>
      </c>
      <c r="C113" s="48"/>
      <c r="D113" s="48"/>
      <c r="E113" s="48"/>
      <c r="F113" s="48"/>
      <c r="G113" s="48"/>
      <c r="H113" s="48"/>
      <c r="I113" s="48"/>
      <c r="J113" s="48"/>
      <c r="K113" s="48"/>
      <c r="L113" s="48"/>
      <c r="M113" s="48"/>
      <c r="N113" s="45"/>
      <c r="O113" s="45"/>
      <c r="P113" s="45"/>
      <c r="Q113" s="45"/>
      <c r="R113" s="45"/>
      <c r="S113" s="45"/>
      <c r="T113" s="47"/>
      <c r="U113" s="48"/>
      <c r="V113" s="48"/>
      <c r="W113" s="48"/>
      <c r="X113" s="48"/>
      <c r="Y113" s="48"/>
      <c r="Z113" s="48"/>
      <c r="AA113" s="48"/>
      <c r="AB113" s="48"/>
      <c r="AC113" s="48"/>
      <c r="AD113" s="48"/>
      <c r="AE113" s="48"/>
      <c r="AF113" s="48"/>
      <c r="AG113" s="48"/>
      <c r="AH113" s="48"/>
      <c r="AI113" s="48"/>
      <c r="AJ113" s="48"/>
      <c r="AK113" s="45"/>
      <c r="AL113" s="134"/>
      <c r="AM113" s="74"/>
    </row>
    <row r="114" spans="1:39" ht="30" customHeight="1">
      <c r="A114" s="371"/>
      <c r="B114" s="33" t="s">
        <v>914</v>
      </c>
      <c r="C114" s="48"/>
      <c r="D114" s="48"/>
      <c r="E114" s="48"/>
      <c r="F114" s="48"/>
      <c r="G114" s="48"/>
      <c r="H114" s="48"/>
      <c r="I114" s="48"/>
      <c r="J114" s="48"/>
      <c r="K114" s="48"/>
      <c r="L114" s="48"/>
      <c r="M114" s="48"/>
      <c r="N114" s="45"/>
      <c r="O114" s="45"/>
      <c r="P114" s="45"/>
      <c r="Q114" s="45"/>
      <c r="R114" s="45"/>
      <c r="S114" s="45"/>
      <c r="T114" s="47"/>
      <c r="U114" s="48"/>
      <c r="V114" s="48"/>
      <c r="W114" s="48"/>
      <c r="X114" s="48"/>
      <c r="Y114" s="48"/>
      <c r="Z114" s="48"/>
      <c r="AA114" s="48"/>
      <c r="AB114" s="48"/>
      <c r="AC114" s="48"/>
      <c r="AD114" s="48"/>
      <c r="AE114" s="48"/>
      <c r="AF114" s="48"/>
      <c r="AG114" s="48"/>
      <c r="AH114" s="48"/>
      <c r="AI114" s="48"/>
      <c r="AJ114" s="48"/>
      <c r="AK114" s="45"/>
      <c r="AL114" s="134"/>
      <c r="AM114" s="74"/>
    </row>
    <row r="115" spans="1:39" ht="30" customHeight="1">
      <c r="A115" s="372"/>
      <c r="B115" s="33" t="s">
        <v>915</v>
      </c>
      <c r="C115" s="48"/>
      <c r="D115" s="48"/>
      <c r="E115" s="48"/>
      <c r="F115" s="48"/>
      <c r="G115" s="48"/>
      <c r="H115" s="48"/>
      <c r="I115" s="48"/>
      <c r="J115" s="48"/>
      <c r="K115" s="48"/>
      <c r="L115" s="48"/>
      <c r="M115" s="48"/>
      <c r="N115" s="45"/>
      <c r="O115" s="45"/>
      <c r="P115" s="45"/>
      <c r="Q115" s="45"/>
      <c r="R115" s="45"/>
      <c r="S115" s="45"/>
      <c r="T115" s="47"/>
      <c r="U115" s="48"/>
      <c r="V115" s="48"/>
      <c r="W115" s="48"/>
      <c r="X115" s="48"/>
      <c r="Y115" s="48"/>
      <c r="Z115" s="48"/>
      <c r="AA115" s="48"/>
      <c r="AB115" s="48"/>
      <c r="AC115" s="48"/>
      <c r="AD115" s="48"/>
      <c r="AE115" s="48"/>
      <c r="AF115" s="48"/>
      <c r="AG115" s="48"/>
      <c r="AH115" s="48"/>
      <c r="AI115" s="48"/>
      <c r="AJ115" s="48"/>
      <c r="AK115" s="45"/>
      <c r="AL115" s="134"/>
      <c r="AM115" s="74"/>
    </row>
    <row r="116" spans="1:39" ht="30" customHeight="1">
      <c r="A116" s="370" t="s">
        <v>916</v>
      </c>
      <c r="B116" s="33" t="s">
        <v>917</v>
      </c>
      <c r="C116" s="48" t="s">
        <v>918</v>
      </c>
      <c r="D116" s="48"/>
      <c r="E116" s="48"/>
      <c r="F116" s="48"/>
      <c r="G116" s="48"/>
      <c r="H116" s="48"/>
      <c r="I116" s="48"/>
      <c r="J116" s="48"/>
      <c r="K116" s="48"/>
      <c r="L116" s="48"/>
      <c r="M116" s="48"/>
      <c r="N116" s="45"/>
      <c r="O116" s="45"/>
      <c r="P116" s="45"/>
      <c r="Q116" s="45"/>
      <c r="R116" s="45"/>
      <c r="S116" s="45"/>
      <c r="T116" s="47"/>
      <c r="U116" s="48"/>
      <c r="V116" s="48"/>
      <c r="W116" s="48"/>
      <c r="X116" s="48"/>
      <c r="Y116" s="48"/>
      <c r="Z116" s="48"/>
      <c r="AA116" s="48"/>
      <c r="AB116" s="48"/>
      <c r="AC116" s="48"/>
      <c r="AD116" s="48"/>
      <c r="AE116" s="48"/>
      <c r="AF116" s="48"/>
      <c r="AG116" s="48"/>
      <c r="AH116" s="48"/>
      <c r="AI116" s="48"/>
      <c r="AJ116" s="48"/>
      <c r="AK116" s="45"/>
      <c r="AL116" s="134"/>
      <c r="AM116" s="74"/>
    </row>
    <row r="117" spans="1:39" ht="30" customHeight="1">
      <c r="A117" s="371"/>
      <c r="B117" s="33" t="s">
        <v>919</v>
      </c>
      <c r="C117" s="48" t="s">
        <v>918</v>
      </c>
      <c r="D117" s="48"/>
      <c r="E117" s="48"/>
      <c r="F117" s="48"/>
      <c r="G117" s="48"/>
      <c r="H117" s="48"/>
      <c r="I117" s="48"/>
      <c r="J117" s="48"/>
      <c r="K117" s="48"/>
      <c r="L117" s="48"/>
      <c r="M117" s="48"/>
      <c r="N117" s="45"/>
      <c r="O117" s="45"/>
      <c r="P117" s="45"/>
      <c r="Q117" s="45"/>
      <c r="R117" s="45"/>
      <c r="S117" s="45"/>
      <c r="T117" s="47"/>
      <c r="U117" s="48"/>
      <c r="V117" s="48"/>
      <c r="W117" s="48"/>
      <c r="X117" s="48"/>
      <c r="Y117" s="48"/>
      <c r="Z117" s="48"/>
      <c r="AA117" s="48"/>
      <c r="AB117" s="48"/>
      <c r="AC117" s="48"/>
      <c r="AD117" s="48"/>
      <c r="AE117" s="48"/>
      <c r="AF117" s="48"/>
      <c r="AG117" s="48"/>
      <c r="AH117" s="48"/>
      <c r="AI117" s="48"/>
      <c r="AJ117" s="48"/>
      <c r="AK117" s="45"/>
      <c r="AL117" s="134"/>
      <c r="AM117" s="74"/>
    </row>
    <row r="118" spans="1:39" ht="30" customHeight="1">
      <c r="A118" s="371"/>
      <c r="B118" s="33" t="s">
        <v>920</v>
      </c>
      <c r="C118" s="48" t="s">
        <v>918</v>
      </c>
      <c r="D118" s="48"/>
      <c r="E118" s="48"/>
      <c r="F118" s="48"/>
      <c r="G118" s="48"/>
      <c r="H118" s="48"/>
      <c r="I118" s="48"/>
      <c r="J118" s="48"/>
      <c r="K118" s="48"/>
      <c r="L118" s="48"/>
      <c r="M118" s="48"/>
      <c r="N118" s="45"/>
      <c r="O118" s="45"/>
      <c r="P118" s="45"/>
      <c r="Q118" s="45"/>
      <c r="R118" s="45"/>
      <c r="S118" s="45"/>
      <c r="T118" s="47"/>
      <c r="U118" s="48"/>
      <c r="V118" s="48"/>
      <c r="W118" s="48"/>
      <c r="X118" s="48"/>
      <c r="Y118" s="48"/>
      <c r="Z118" s="48"/>
      <c r="AA118" s="48"/>
      <c r="AB118" s="48"/>
      <c r="AC118" s="48"/>
      <c r="AD118" s="48"/>
      <c r="AE118" s="48"/>
      <c r="AF118" s="48"/>
      <c r="AG118" s="48"/>
      <c r="AH118" s="48"/>
      <c r="AI118" s="48"/>
      <c r="AJ118" s="48"/>
      <c r="AK118" s="45"/>
      <c r="AL118" s="134"/>
      <c r="AM118" s="74"/>
    </row>
    <row r="119" spans="1:39" ht="30" customHeight="1">
      <c r="A119" s="371"/>
      <c r="B119" s="33" t="s">
        <v>921</v>
      </c>
      <c r="C119" s="48"/>
      <c r="D119" s="48"/>
      <c r="E119" s="48"/>
      <c r="F119" s="48"/>
      <c r="G119" s="48"/>
      <c r="H119" s="48"/>
      <c r="I119" s="48"/>
      <c r="J119" s="48"/>
      <c r="K119" s="48"/>
      <c r="L119" s="48"/>
      <c r="M119" s="48"/>
      <c r="N119" s="45"/>
      <c r="O119" s="45"/>
      <c r="P119" s="45"/>
      <c r="Q119" s="45"/>
      <c r="R119" s="45"/>
      <c r="S119" s="45"/>
      <c r="T119" s="47"/>
      <c r="U119" s="48"/>
      <c r="V119" s="48"/>
      <c r="W119" s="48"/>
      <c r="X119" s="48"/>
      <c r="Y119" s="48"/>
      <c r="Z119" s="48"/>
      <c r="AA119" s="48"/>
      <c r="AB119" s="48"/>
      <c r="AC119" s="48"/>
      <c r="AD119" s="48"/>
      <c r="AE119" s="48"/>
      <c r="AF119" s="48"/>
      <c r="AG119" s="48"/>
      <c r="AH119" s="48"/>
      <c r="AI119" s="48"/>
      <c r="AJ119" s="48"/>
      <c r="AK119" s="45"/>
      <c r="AL119" s="134"/>
      <c r="AM119" s="74"/>
    </row>
    <row r="120" spans="1:39" ht="30" customHeight="1">
      <c r="A120" s="371"/>
      <c r="B120" s="33" t="s">
        <v>922</v>
      </c>
      <c r="C120" s="48"/>
      <c r="D120" s="48"/>
      <c r="E120" s="48"/>
      <c r="F120" s="48"/>
      <c r="G120" s="48"/>
      <c r="H120" s="48"/>
      <c r="I120" s="48"/>
      <c r="J120" s="48"/>
      <c r="K120" s="48"/>
      <c r="L120" s="48"/>
      <c r="M120" s="48"/>
      <c r="N120" s="45"/>
      <c r="O120" s="45"/>
      <c r="P120" s="45"/>
      <c r="Q120" s="45"/>
      <c r="R120" s="45"/>
      <c r="S120" s="45"/>
      <c r="T120" s="47"/>
      <c r="U120" s="48"/>
      <c r="V120" s="48"/>
      <c r="W120" s="48"/>
      <c r="X120" s="48"/>
      <c r="Y120" s="48"/>
      <c r="Z120" s="48"/>
      <c r="AA120" s="48"/>
      <c r="AB120" s="48"/>
      <c r="AC120" s="48"/>
      <c r="AD120" s="48"/>
      <c r="AE120" s="48"/>
      <c r="AF120" s="48"/>
      <c r="AG120" s="48"/>
      <c r="AH120" s="48"/>
      <c r="AI120" s="48"/>
      <c r="AJ120" s="48"/>
      <c r="AK120" s="45"/>
      <c r="AL120" s="134"/>
      <c r="AM120" s="74"/>
    </row>
    <row r="121" spans="1:39" ht="30" customHeight="1">
      <c r="A121" s="371"/>
      <c r="B121" s="33" t="s">
        <v>923</v>
      </c>
      <c r="C121" s="48"/>
      <c r="D121" s="48"/>
      <c r="E121" s="48"/>
      <c r="F121" s="48"/>
      <c r="G121" s="48"/>
      <c r="H121" s="48"/>
      <c r="I121" s="48"/>
      <c r="J121" s="48"/>
      <c r="K121" s="48"/>
      <c r="L121" s="48"/>
      <c r="M121" s="48"/>
      <c r="N121" s="45"/>
      <c r="O121" s="45"/>
      <c r="P121" s="45"/>
      <c r="Q121" s="45"/>
      <c r="R121" s="45"/>
      <c r="S121" s="45"/>
      <c r="T121" s="47"/>
      <c r="U121" s="48"/>
      <c r="V121" s="48"/>
      <c r="W121" s="48"/>
      <c r="X121" s="48"/>
      <c r="Y121" s="48"/>
      <c r="Z121" s="48"/>
      <c r="AA121" s="48"/>
      <c r="AB121" s="48"/>
      <c r="AC121" s="48"/>
      <c r="AD121" s="48"/>
      <c r="AE121" s="48"/>
      <c r="AF121" s="48"/>
      <c r="AG121" s="48"/>
      <c r="AH121" s="48"/>
      <c r="AI121" s="48"/>
      <c r="AJ121" s="48"/>
      <c r="AK121" s="45"/>
      <c r="AL121" s="134"/>
      <c r="AM121" s="74"/>
    </row>
    <row r="122" spans="1:39" ht="30" customHeight="1">
      <c r="A122" s="371"/>
      <c r="B122" s="33" t="s">
        <v>924</v>
      </c>
      <c r="C122" s="48"/>
      <c r="D122" s="48"/>
      <c r="E122" s="48"/>
      <c r="F122" s="48"/>
      <c r="G122" s="48"/>
      <c r="H122" s="48"/>
      <c r="I122" s="48"/>
      <c r="J122" s="48"/>
      <c r="K122" s="48"/>
      <c r="L122" s="48"/>
      <c r="M122" s="48"/>
      <c r="N122" s="45"/>
      <c r="O122" s="45"/>
      <c r="P122" s="45"/>
      <c r="Q122" s="45"/>
      <c r="R122" s="45"/>
      <c r="S122" s="45"/>
      <c r="T122" s="47"/>
      <c r="U122" s="48"/>
      <c r="V122" s="48"/>
      <c r="W122" s="48"/>
      <c r="X122" s="48"/>
      <c r="Y122" s="48"/>
      <c r="Z122" s="48"/>
      <c r="AA122" s="48"/>
      <c r="AB122" s="48"/>
      <c r="AC122" s="48"/>
      <c r="AD122" s="48"/>
      <c r="AE122" s="48"/>
      <c r="AF122" s="48"/>
      <c r="AG122" s="48"/>
      <c r="AH122" s="48"/>
      <c r="AI122" s="48"/>
      <c r="AJ122" s="48"/>
      <c r="AK122" s="45"/>
      <c r="AL122" s="134"/>
      <c r="AM122" s="74"/>
    </row>
    <row r="123" spans="1:39" ht="30" customHeight="1">
      <c r="A123" s="371"/>
      <c r="B123" s="33" t="s">
        <v>925</v>
      </c>
      <c r="C123" s="48"/>
      <c r="D123" s="48"/>
      <c r="E123" s="48"/>
      <c r="F123" s="48"/>
      <c r="G123" s="48"/>
      <c r="H123" s="48"/>
      <c r="I123" s="48"/>
      <c r="J123" s="48"/>
      <c r="K123" s="48"/>
      <c r="L123" s="48"/>
      <c r="M123" s="48"/>
      <c r="N123" s="45"/>
      <c r="O123" s="45"/>
      <c r="P123" s="45"/>
      <c r="Q123" s="45"/>
      <c r="R123" s="45"/>
      <c r="S123" s="45"/>
      <c r="T123" s="47"/>
      <c r="U123" s="48"/>
      <c r="V123" s="48"/>
      <c r="W123" s="48"/>
      <c r="X123" s="48"/>
      <c r="Y123" s="48"/>
      <c r="Z123" s="48"/>
      <c r="AA123" s="48"/>
      <c r="AB123" s="48"/>
      <c r="AC123" s="48"/>
      <c r="AD123" s="48"/>
      <c r="AE123" s="48"/>
      <c r="AF123" s="48"/>
      <c r="AG123" s="48"/>
      <c r="AH123" s="48"/>
      <c r="AI123" s="48"/>
      <c r="AJ123" s="48"/>
      <c r="AK123" s="45"/>
      <c r="AL123" s="134"/>
      <c r="AM123" s="74"/>
    </row>
    <row r="124" spans="1:39" ht="30" customHeight="1">
      <c r="A124" s="371"/>
      <c r="B124" s="33" t="s">
        <v>926</v>
      </c>
      <c r="C124" s="48"/>
      <c r="D124" s="48"/>
      <c r="E124" s="48"/>
      <c r="F124" s="48"/>
      <c r="G124" s="48"/>
      <c r="H124" s="48"/>
      <c r="I124" s="48"/>
      <c r="J124" s="48"/>
      <c r="K124" s="48"/>
      <c r="L124" s="48"/>
      <c r="M124" s="48"/>
      <c r="N124" s="45"/>
      <c r="O124" s="45"/>
      <c r="P124" s="45"/>
      <c r="Q124" s="45"/>
      <c r="R124" s="45"/>
      <c r="S124" s="45"/>
      <c r="T124" s="47"/>
      <c r="U124" s="48"/>
      <c r="V124" s="48"/>
      <c r="W124" s="48"/>
      <c r="X124" s="48"/>
      <c r="Y124" s="48"/>
      <c r="Z124" s="48"/>
      <c r="AA124" s="48"/>
      <c r="AB124" s="48"/>
      <c r="AC124" s="48"/>
      <c r="AD124" s="48"/>
      <c r="AE124" s="48"/>
      <c r="AF124" s="48"/>
      <c r="AG124" s="48"/>
      <c r="AH124" s="48"/>
      <c r="AI124" s="48"/>
      <c r="AJ124" s="48"/>
      <c r="AK124" s="45"/>
      <c r="AL124" s="134"/>
      <c r="AM124" s="74"/>
    </row>
    <row r="125" spans="1:39" ht="30" customHeight="1">
      <c r="A125" s="371"/>
      <c r="B125" s="33" t="s">
        <v>927</v>
      </c>
      <c r="C125" s="48"/>
      <c r="D125" s="48"/>
      <c r="E125" s="48"/>
      <c r="F125" s="48"/>
      <c r="G125" s="48"/>
      <c r="H125" s="48"/>
      <c r="I125" s="48"/>
      <c r="J125" s="48"/>
      <c r="K125" s="48"/>
      <c r="L125" s="48"/>
      <c r="M125" s="48"/>
      <c r="N125" s="45"/>
      <c r="O125" s="45"/>
      <c r="P125" s="45"/>
      <c r="Q125" s="45"/>
      <c r="R125" s="45"/>
      <c r="S125" s="45"/>
      <c r="T125" s="47"/>
      <c r="U125" s="48"/>
      <c r="V125" s="48"/>
      <c r="W125" s="48"/>
      <c r="X125" s="48"/>
      <c r="Y125" s="48"/>
      <c r="Z125" s="48"/>
      <c r="AA125" s="48"/>
      <c r="AB125" s="48"/>
      <c r="AC125" s="48"/>
      <c r="AD125" s="48"/>
      <c r="AE125" s="48"/>
      <c r="AF125" s="48"/>
      <c r="AG125" s="48"/>
      <c r="AH125" s="48"/>
      <c r="AI125" s="48"/>
      <c r="AJ125" s="48"/>
      <c r="AK125" s="45"/>
      <c r="AL125" s="134"/>
      <c r="AM125" s="74"/>
    </row>
    <row r="126" spans="1:39" ht="30" customHeight="1">
      <c r="A126" s="371"/>
      <c r="B126" s="33" t="s">
        <v>928</v>
      </c>
      <c r="C126" s="48"/>
      <c r="D126" s="48"/>
      <c r="E126" s="48"/>
      <c r="F126" s="48"/>
      <c r="G126" s="48"/>
      <c r="H126" s="48"/>
      <c r="I126" s="48"/>
      <c r="J126" s="48"/>
      <c r="K126" s="48"/>
      <c r="L126" s="48"/>
      <c r="M126" s="48"/>
      <c r="N126" s="45"/>
      <c r="O126" s="45"/>
      <c r="P126" s="45"/>
      <c r="Q126" s="45"/>
      <c r="R126" s="45"/>
      <c r="S126" s="45"/>
      <c r="T126" s="47"/>
      <c r="U126" s="48"/>
      <c r="V126" s="48"/>
      <c r="W126" s="48"/>
      <c r="X126" s="48"/>
      <c r="Y126" s="48"/>
      <c r="Z126" s="48"/>
      <c r="AA126" s="48"/>
      <c r="AB126" s="48"/>
      <c r="AC126" s="48"/>
      <c r="AD126" s="48"/>
      <c r="AE126" s="48"/>
      <c r="AF126" s="48"/>
      <c r="AG126" s="48"/>
      <c r="AH126" s="48"/>
      <c r="AI126" s="48"/>
      <c r="AJ126" s="48"/>
      <c r="AK126" s="45"/>
      <c r="AL126" s="134"/>
      <c r="AM126" s="74"/>
    </row>
    <row r="127" spans="1:39" ht="30" customHeight="1">
      <c r="A127" s="371"/>
      <c r="B127" s="33" t="s">
        <v>929</v>
      </c>
      <c r="C127" s="48"/>
      <c r="D127" s="48"/>
      <c r="E127" s="48"/>
      <c r="F127" s="48"/>
      <c r="G127" s="48"/>
      <c r="H127" s="48"/>
      <c r="I127" s="48"/>
      <c r="J127" s="48"/>
      <c r="K127" s="48"/>
      <c r="L127" s="48"/>
      <c r="M127" s="48"/>
      <c r="N127" s="45"/>
      <c r="O127" s="45"/>
      <c r="P127" s="45"/>
      <c r="Q127" s="45"/>
      <c r="R127" s="45"/>
      <c r="S127" s="45"/>
      <c r="T127" s="47"/>
      <c r="U127" s="48"/>
      <c r="V127" s="48"/>
      <c r="W127" s="48"/>
      <c r="X127" s="48"/>
      <c r="Y127" s="48"/>
      <c r="Z127" s="48"/>
      <c r="AA127" s="48"/>
      <c r="AB127" s="48"/>
      <c r="AC127" s="48"/>
      <c r="AD127" s="48"/>
      <c r="AE127" s="48"/>
      <c r="AF127" s="48"/>
      <c r="AG127" s="48"/>
      <c r="AH127" s="48"/>
      <c r="AI127" s="48"/>
      <c r="AJ127" s="48"/>
      <c r="AK127" s="45"/>
      <c r="AL127" s="134"/>
      <c r="AM127" s="74"/>
    </row>
    <row r="128" spans="1:39" ht="30" customHeight="1">
      <c r="A128" s="371"/>
      <c r="B128" s="33" t="s">
        <v>930</v>
      </c>
      <c r="C128" s="48"/>
      <c r="D128" s="48"/>
      <c r="E128" s="48"/>
      <c r="F128" s="48"/>
      <c r="G128" s="48"/>
      <c r="H128" s="48"/>
      <c r="I128" s="48"/>
      <c r="J128" s="48"/>
      <c r="K128" s="48"/>
      <c r="L128" s="48"/>
      <c r="M128" s="48"/>
      <c r="N128" s="45"/>
      <c r="O128" s="45"/>
      <c r="P128" s="45"/>
      <c r="Q128" s="45"/>
      <c r="R128" s="45"/>
      <c r="S128" s="45"/>
      <c r="T128" s="47"/>
      <c r="U128" s="48"/>
      <c r="V128" s="48"/>
      <c r="W128" s="48"/>
      <c r="X128" s="48"/>
      <c r="Y128" s="48"/>
      <c r="Z128" s="48"/>
      <c r="AA128" s="48"/>
      <c r="AB128" s="48"/>
      <c r="AC128" s="48"/>
      <c r="AD128" s="48"/>
      <c r="AE128" s="48"/>
      <c r="AF128" s="48"/>
      <c r="AG128" s="48"/>
      <c r="AH128" s="48"/>
      <c r="AI128" s="48"/>
      <c r="AJ128" s="48"/>
      <c r="AK128" s="45"/>
      <c r="AL128" s="134"/>
      <c r="AM128" s="74"/>
    </row>
    <row r="129" spans="1:39" ht="30" customHeight="1">
      <c r="A129" s="371"/>
      <c r="B129" s="33" t="s">
        <v>931</v>
      </c>
      <c r="C129" s="48"/>
      <c r="D129" s="48"/>
      <c r="E129" s="48"/>
      <c r="F129" s="48"/>
      <c r="G129" s="48"/>
      <c r="H129" s="48"/>
      <c r="I129" s="48"/>
      <c r="J129" s="48"/>
      <c r="K129" s="48"/>
      <c r="L129" s="48"/>
      <c r="M129" s="48"/>
      <c r="N129" s="45"/>
      <c r="O129" s="45"/>
      <c r="P129" s="45"/>
      <c r="Q129" s="45"/>
      <c r="R129" s="45"/>
      <c r="S129" s="45"/>
      <c r="T129" s="47"/>
      <c r="U129" s="48"/>
      <c r="V129" s="48"/>
      <c r="W129" s="48"/>
      <c r="X129" s="48"/>
      <c r="Y129" s="48"/>
      <c r="Z129" s="48"/>
      <c r="AA129" s="48"/>
      <c r="AB129" s="48"/>
      <c r="AC129" s="48"/>
      <c r="AD129" s="48"/>
      <c r="AE129" s="48"/>
      <c r="AF129" s="48"/>
      <c r="AG129" s="48"/>
      <c r="AH129" s="48"/>
      <c r="AI129" s="48"/>
      <c r="AJ129" s="48"/>
      <c r="AK129" s="45"/>
      <c r="AL129" s="134"/>
      <c r="AM129" s="74"/>
    </row>
    <row r="130" spans="1:39" ht="30" customHeight="1">
      <c r="A130" s="372"/>
      <c r="B130" s="33" t="s">
        <v>932</v>
      </c>
      <c r="C130" s="48"/>
      <c r="D130" s="48"/>
      <c r="E130" s="48"/>
      <c r="F130" s="48"/>
      <c r="G130" s="48"/>
      <c r="H130" s="48"/>
      <c r="I130" s="48"/>
      <c r="J130" s="48"/>
      <c r="K130" s="48"/>
      <c r="L130" s="48"/>
      <c r="M130" s="48"/>
      <c r="N130" s="45"/>
      <c r="O130" s="45"/>
      <c r="P130" s="45"/>
      <c r="Q130" s="45"/>
      <c r="R130" s="45"/>
      <c r="S130" s="45"/>
      <c r="T130" s="47"/>
      <c r="U130" s="48"/>
      <c r="V130" s="48"/>
      <c r="W130" s="48"/>
      <c r="X130" s="48"/>
      <c r="Y130" s="48"/>
      <c r="Z130" s="48"/>
      <c r="AA130" s="48"/>
      <c r="AB130" s="48"/>
      <c r="AC130" s="48"/>
      <c r="AD130" s="48"/>
      <c r="AE130" s="48"/>
      <c r="AF130" s="48"/>
      <c r="AG130" s="48"/>
      <c r="AH130" s="48"/>
      <c r="AI130" s="48"/>
      <c r="AJ130" s="48"/>
      <c r="AK130" s="45"/>
      <c r="AL130" s="134"/>
      <c r="AM130" s="74"/>
    </row>
    <row r="131" spans="1:39" ht="30" customHeight="1">
      <c r="A131" s="370" t="s">
        <v>933</v>
      </c>
      <c r="B131" s="33" t="s">
        <v>934</v>
      </c>
      <c r="C131" s="48" t="s">
        <v>935</v>
      </c>
      <c r="D131" s="48"/>
      <c r="E131" s="48"/>
      <c r="F131" s="48"/>
      <c r="G131" s="48"/>
      <c r="H131" s="48"/>
      <c r="I131" s="48"/>
      <c r="J131" s="48"/>
      <c r="K131" s="48"/>
      <c r="L131" s="48"/>
      <c r="M131" s="48"/>
      <c r="N131" s="45"/>
      <c r="O131" s="45"/>
      <c r="P131" s="45"/>
      <c r="Q131" s="45"/>
      <c r="R131" s="45"/>
      <c r="S131" s="45"/>
      <c r="T131" s="47"/>
      <c r="U131" s="48"/>
      <c r="V131" s="48"/>
      <c r="W131" s="48"/>
      <c r="X131" s="48"/>
      <c r="Y131" s="48"/>
      <c r="Z131" s="48"/>
      <c r="AA131" s="48"/>
      <c r="AB131" s="48"/>
      <c r="AC131" s="48"/>
      <c r="AD131" s="48"/>
      <c r="AE131" s="48"/>
      <c r="AF131" s="48"/>
      <c r="AG131" s="48"/>
      <c r="AH131" s="48"/>
      <c r="AI131" s="48"/>
      <c r="AJ131" s="48"/>
      <c r="AK131" s="45"/>
      <c r="AL131" s="134"/>
      <c r="AM131" s="74"/>
    </row>
    <row r="132" spans="1:39" ht="30" customHeight="1">
      <c r="A132" s="371"/>
      <c r="B132" s="33" t="s">
        <v>936</v>
      </c>
      <c r="C132" s="48" t="s">
        <v>935</v>
      </c>
      <c r="D132" s="48"/>
      <c r="E132" s="48"/>
      <c r="F132" s="48"/>
      <c r="G132" s="48"/>
      <c r="H132" s="48"/>
      <c r="I132" s="48"/>
      <c r="J132" s="48"/>
      <c r="K132" s="48"/>
      <c r="L132" s="48"/>
      <c r="M132" s="48"/>
      <c r="N132" s="45"/>
      <c r="O132" s="45"/>
      <c r="P132" s="45"/>
      <c r="Q132" s="45"/>
      <c r="R132" s="45"/>
      <c r="S132" s="45"/>
      <c r="T132" s="47"/>
      <c r="U132" s="48"/>
      <c r="V132" s="48"/>
      <c r="W132" s="48"/>
      <c r="X132" s="48"/>
      <c r="Y132" s="48"/>
      <c r="Z132" s="48"/>
      <c r="AA132" s="48"/>
      <c r="AB132" s="48"/>
      <c r="AC132" s="48"/>
      <c r="AD132" s="48"/>
      <c r="AE132" s="48"/>
      <c r="AF132" s="48"/>
      <c r="AG132" s="48"/>
      <c r="AH132" s="48"/>
      <c r="AI132" s="48"/>
      <c r="AJ132" s="48"/>
      <c r="AK132" s="45"/>
      <c r="AL132" s="134"/>
      <c r="AM132" s="74"/>
    </row>
    <row r="133" spans="1:39" ht="30" customHeight="1">
      <c r="A133" s="371"/>
      <c r="B133" s="33" t="s">
        <v>937</v>
      </c>
      <c r="C133" s="48" t="s">
        <v>935</v>
      </c>
      <c r="D133" s="48"/>
      <c r="E133" s="48"/>
      <c r="F133" s="48"/>
      <c r="G133" s="48"/>
      <c r="H133" s="48"/>
      <c r="I133" s="48"/>
      <c r="J133" s="48"/>
      <c r="K133" s="48"/>
      <c r="L133" s="48"/>
      <c r="M133" s="48"/>
      <c r="N133" s="45"/>
      <c r="O133" s="45"/>
      <c r="P133" s="45"/>
      <c r="Q133" s="45"/>
      <c r="R133" s="45"/>
      <c r="S133" s="45"/>
      <c r="T133" s="47"/>
      <c r="U133" s="48"/>
      <c r="V133" s="48"/>
      <c r="W133" s="48"/>
      <c r="X133" s="48"/>
      <c r="Y133" s="48"/>
      <c r="Z133" s="48"/>
      <c r="AA133" s="48"/>
      <c r="AB133" s="48"/>
      <c r="AC133" s="48"/>
      <c r="AD133" s="48"/>
      <c r="AE133" s="48"/>
      <c r="AF133" s="48"/>
      <c r="AG133" s="48"/>
      <c r="AH133" s="48"/>
      <c r="AI133" s="48"/>
      <c r="AJ133" s="48"/>
      <c r="AK133" s="45"/>
      <c r="AL133" s="134"/>
      <c r="AM133" s="74"/>
    </row>
    <row r="134" spans="1:39" ht="30" customHeight="1">
      <c r="A134" s="371"/>
      <c r="B134" s="33" t="s">
        <v>938</v>
      </c>
      <c r="C134" s="48"/>
      <c r="D134" s="48"/>
      <c r="E134" s="48"/>
      <c r="F134" s="48"/>
      <c r="G134" s="48"/>
      <c r="H134" s="48"/>
      <c r="I134" s="48"/>
      <c r="J134" s="48"/>
      <c r="K134" s="48"/>
      <c r="L134" s="48"/>
      <c r="M134" s="48"/>
      <c r="N134" s="45"/>
      <c r="O134" s="45"/>
      <c r="P134" s="45"/>
      <c r="Q134" s="45"/>
      <c r="R134" s="45"/>
      <c r="S134" s="45"/>
      <c r="T134" s="47"/>
      <c r="U134" s="48"/>
      <c r="V134" s="48"/>
      <c r="W134" s="48"/>
      <c r="X134" s="48"/>
      <c r="Y134" s="48"/>
      <c r="Z134" s="48"/>
      <c r="AA134" s="48"/>
      <c r="AB134" s="48"/>
      <c r="AC134" s="48"/>
      <c r="AD134" s="48"/>
      <c r="AE134" s="48"/>
      <c r="AF134" s="48"/>
      <c r="AG134" s="48"/>
      <c r="AH134" s="48"/>
      <c r="AI134" s="48"/>
      <c r="AJ134" s="48"/>
      <c r="AK134" s="45"/>
      <c r="AL134" s="134"/>
      <c r="AM134" s="74"/>
    </row>
    <row r="135" spans="1:39" ht="30" customHeight="1">
      <c r="A135" s="371"/>
      <c r="B135" s="33" t="s">
        <v>939</v>
      </c>
      <c r="C135" s="48"/>
      <c r="D135" s="48"/>
      <c r="E135" s="48"/>
      <c r="F135" s="48"/>
      <c r="G135" s="48"/>
      <c r="H135" s="48"/>
      <c r="I135" s="48"/>
      <c r="J135" s="48"/>
      <c r="K135" s="48"/>
      <c r="L135" s="48"/>
      <c r="M135" s="48"/>
      <c r="N135" s="45"/>
      <c r="O135" s="45"/>
      <c r="P135" s="45"/>
      <c r="Q135" s="45"/>
      <c r="R135" s="45"/>
      <c r="S135" s="45"/>
      <c r="T135" s="47"/>
      <c r="U135" s="48"/>
      <c r="V135" s="48"/>
      <c r="W135" s="48"/>
      <c r="X135" s="48"/>
      <c r="Y135" s="48"/>
      <c r="Z135" s="48"/>
      <c r="AA135" s="48"/>
      <c r="AB135" s="48"/>
      <c r="AC135" s="48"/>
      <c r="AD135" s="48"/>
      <c r="AE135" s="48"/>
      <c r="AF135" s="48"/>
      <c r="AG135" s="48"/>
      <c r="AH135" s="48"/>
      <c r="AI135" s="48"/>
      <c r="AJ135" s="48"/>
      <c r="AK135" s="45"/>
      <c r="AL135" s="134"/>
      <c r="AM135" s="74"/>
    </row>
    <row r="136" spans="1:39" ht="30" customHeight="1">
      <c r="A136" s="371"/>
      <c r="B136" s="33" t="s">
        <v>940</v>
      </c>
      <c r="C136" s="48"/>
      <c r="D136" s="48"/>
      <c r="E136" s="48"/>
      <c r="F136" s="48"/>
      <c r="G136" s="48"/>
      <c r="H136" s="48"/>
      <c r="I136" s="48"/>
      <c r="J136" s="48"/>
      <c r="K136" s="48"/>
      <c r="L136" s="48"/>
      <c r="M136" s="48"/>
      <c r="N136" s="45"/>
      <c r="O136" s="45"/>
      <c r="P136" s="45"/>
      <c r="Q136" s="45"/>
      <c r="R136" s="45"/>
      <c r="S136" s="45"/>
      <c r="T136" s="47"/>
      <c r="U136" s="48"/>
      <c r="V136" s="48"/>
      <c r="W136" s="48"/>
      <c r="X136" s="48"/>
      <c r="Y136" s="48"/>
      <c r="Z136" s="48"/>
      <c r="AA136" s="48"/>
      <c r="AB136" s="48"/>
      <c r="AC136" s="48"/>
      <c r="AD136" s="48"/>
      <c r="AE136" s="48"/>
      <c r="AF136" s="48"/>
      <c r="AG136" s="48"/>
      <c r="AH136" s="48"/>
      <c r="AI136" s="48"/>
      <c r="AJ136" s="48"/>
      <c r="AK136" s="45"/>
      <c r="AL136" s="134"/>
      <c r="AM136" s="74"/>
    </row>
    <row r="137" spans="1:39" ht="30" customHeight="1">
      <c r="A137" s="371"/>
      <c r="B137" s="33" t="s">
        <v>941</v>
      </c>
      <c r="C137" s="48"/>
      <c r="D137" s="48"/>
      <c r="E137" s="48"/>
      <c r="F137" s="48"/>
      <c r="G137" s="48"/>
      <c r="H137" s="48"/>
      <c r="I137" s="48"/>
      <c r="J137" s="48"/>
      <c r="K137" s="48"/>
      <c r="L137" s="48"/>
      <c r="M137" s="48"/>
      <c r="N137" s="45"/>
      <c r="O137" s="45"/>
      <c r="P137" s="45"/>
      <c r="Q137" s="45"/>
      <c r="R137" s="45"/>
      <c r="S137" s="45"/>
      <c r="T137" s="47"/>
      <c r="U137" s="48"/>
      <c r="V137" s="48"/>
      <c r="W137" s="48"/>
      <c r="X137" s="48"/>
      <c r="Y137" s="48"/>
      <c r="Z137" s="48"/>
      <c r="AA137" s="48"/>
      <c r="AB137" s="48"/>
      <c r="AC137" s="48"/>
      <c r="AD137" s="48"/>
      <c r="AE137" s="48"/>
      <c r="AF137" s="48"/>
      <c r="AG137" s="48"/>
      <c r="AH137" s="48"/>
      <c r="AI137" s="48"/>
      <c r="AJ137" s="48"/>
      <c r="AK137" s="45"/>
      <c r="AL137" s="134"/>
      <c r="AM137" s="74"/>
    </row>
    <row r="138" spans="1:39" ht="30" customHeight="1">
      <c r="A138" s="371"/>
      <c r="B138" s="33" t="s">
        <v>942</v>
      </c>
      <c r="C138" s="48"/>
      <c r="D138" s="48"/>
      <c r="E138" s="48"/>
      <c r="F138" s="48"/>
      <c r="G138" s="48"/>
      <c r="H138" s="48"/>
      <c r="I138" s="48"/>
      <c r="J138" s="48"/>
      <c r="K138" s="48"/>
      <c r="L138" s="48"/>
      <c r="M138" s="48"/>
      <c r="N138" s="45"/>
      <c r="O138" s="45"/>
      <c r="P138" s="45"/>
      <c r="Q138" s="45"/>
      <c r="R138" s="45"/>
      <c r="S138" s="45"/>
      <c r="T138" s="47"/>
      <c r="U138" s="48"/>
      <c r="V138" s="48"/>
      <c r="W138" s="48"/>
      <c r="X138" s="48"/>
      <c r="Y138" s="48"/>
      <c r="Z138" s="48"/>
      <c r="AA138" s="48"/>
      <c r="AB138" s="48"/>
      <c r="AC138" s="48"/>
      <c r="AD138" s="48"/>
      <c r="AE138" s="48"/>
      <c r="AF138" s="48"/>
      <c r="AG138" s="48"/>
      <c r="AH138" s="48"/>
      <c r="AI138" s="48"/>
      <c r="AJ138" s="48"/>
      <c r="AK138" s="45"/>
      <c r="AL138" s="134"/>
      <c r="AM138" s="74"/>
    </row>
    <row r="139" spans="1:39" ht="30" customHeight="1">
      <c r="A139" s="371"/>
      <c r="B139" s="33" t="s">
        <v>943</v>
      </c>
      <c r="C139" s="48"/>
      <c r="D139" s="48"/>
      <c r="E139" s="48"/>
      <c r="F139" s="48"/>
      <c r="G139" s="48"/>
      <c r="H139" s="48"/>
      <c r="I139" s="48"/>
      <c r="J139" s="48"/>
      <c r="K139" s="48"/>
      <c r="L139" s="48"/>
      <c r="M139" s="48"/>
      <c r="N139" s="45"/>
      <c r="O139" s="45"/>
      <c r="P139" s="45"/>
      <c r="Q139" s="45"/>
      <c r="R139" s="45"/>
      <c r="S139" s="45"/>
      <c r="T139" s="47"/>
      <c r="U139" s="48"/>
      <c r="V139" s="48"/>
      <c r="W139" s="48"/>
      <c r="X139" s="48"/>
      <c r="Y139" s="48"/>
      <c r="Z139" s="48"/>
      <c r="AA139" s="48"/>
      <c r="AB139" s="48"/>
      <c r="AC139" s="48"/>
      <c r="AD139" s="48"/>
      <c r="AE139" s="48"/>
      <c r="AF139" s="48"/>
      <c r="AG139" s="48"/>
      <c r="AH139" s="48"/>
      <c r="AI139" s="48"/>
      <c r="AJ139" s="48"/>
      <c r="AK139" s="45"/>
      <c r="AL139" s="134"/>
      <c r="AM139" s="74"/>
    </row>
    <row r="140" spans="1:39" ht="30" customHeight="1">
      <c r="A140" s="371"/>
      <c r="B140" s="33" t="s">
        <v>944</v>
      </c>
      <c r="C140" s="48"/>
      <c r="D140" s="48"/>
      <c r="E140" s="48"/>
      <c r="F140" s="48"/>
      <c r="G140" s="48"/>
      <c r="H140" s="48"/>
      <c r="I140" s="48"/>
      <c r="J140" s="48"/>
      <c r="K140" s="48"/>
      <c r="L140" s="48"/>
      <c r="M140" s="48"/>
      <c r="N140" s="45"/>
      <c r="O140" s="45"/>
      <c r="P140" s="45"/>
      <c r="Q140" s="45"/>
      <c r="R140" s="45"/>
      <c r="S140" s="45"/>
      <c r="T140" s="47"/>
      <c r="U140" s="48"/>
      <c r="V140" s="48"/>
      <c r="W140" s="48"/>
      <c r="X140" s="48"/>
      <c r="Y140" s="48"/>
      <c r="Z140" s="48"/>
      <c r="AA140" s="48"/>
      <c r="AB140" s="48"/>
      <c r="AC140" s="48"/>
      <c r="AD140" s="48"/>
      <c r="AE140" s="48"/>
      <c r="AF140" s="48"/>
      <c r="AG140" s="48"/>
      <c r="AH140" s="48"/>
      <c r="AI140" s="48"/>
      <c r="AJ140" s="48"/>
      <c r="AK140" s="45"/>
      <c r="AL140" s="134"/>
      <c r="AM140" s="74"/>
    </row>
    <row r="141" spans="1:39" ht="30" customHeight="1">
      <c r="A141" s="371"/>
      <c r="B141" s="33" t="s">
        <v>945</v>
      </c>
      <c r="C141" s="48"/>
      <c r="D141" s="48"/>
      <c r="E141" s="48"/>
      <c r="F141" s="48"/>
      <c r="G141" s="48"/>
      <c r="H141" s="48"/>
      <c r="I141" s="48"/>
      <c r="J141" s="48"/>
      <c r="K141" s="48"/>
      <c r="L141" s="48"/>
      <c r="M141" s="48"/>
      <c r="N141" s="45"/>
      <c r="O141" s="45"/>
      <c r="P141" s="45"/>
      <c r="Q141" s="45"/>
      <c r="R141" s="45"/>
      <c r="S141" s="45"/>
      <c r="T141" s="47"/>
      <c r="U141" s="48"/>
      <c r="V141" s="48"/>
      <c r="W141" s="48"/>
      <c r="X141" s="48"/>
      <c r="Y141" s="48"/>
      <c r="Z141" s="48"/>
      <c r="AA141" s="48"/>
      <c r="AB141" s="48"/>
      <c r="AC141" s="48"/>
      <c r="AD141" s="48"/>
      <c r="AE141" s="48"/>
      <c r="AF141" s="48"/>
      <c r="AG141" s="48"/>
      <c r="AH141" s="48"/>
      <c r="AI141" s="48"/>
      <c r="AJ141" s="48"/>
      <c r="AK141" s="45"/>
      <c r="AL141" s="134"/>
      <c r="AM141" s="74"/>
    </row>
    <row r="142" spans="1:39" ht="30" customHeight="1">
      <c r="A142" s="371"/>
      <c r="B142" s="33" t="s">
        <v>946</v>
      </c>
      <c r="C142" s="48"/>
      <c r="D142" s="48"/>
      <c r="E142" s="48"/>
      <c r="F142" s="48"/>
      <c r="G142" s="48"/>
      <c r="H142" s="48"/>
      <c r="I142" s="48"/>
      <c r="J142" s="48"/>
      <c r="K142" s="48"/>
      <c r="L142" s="48"/>
      <c r="M142" s="48"/>
      <c r="N142" s="45"/>
      <c r="O142" s="45"/>
      <c r="P142" s="45"/>
      <c r="Q142" s="45"/>
      <c r="R142" s="45"/>
      <c r="S142" s="45"/>
      <c r="T142" s="47"/>
      <c r="U142" s="48"/>
      <c r="V142" s="48"/>
      <c r="W142" s="48"/>
      <c r="X142" s="48"/>
      <c r="Y142" s="48"/>
      <c r="Z142" s="48"/>
      <c r="AA142" s="48"/>
      <c r="AB142" s="48"/>
      <c r="AC142" s="48"/>
      <c r="AD142" s="48"/>
      <c r="AE142" s="48"/>
      <c r="AF142" s="48"/>
      <c r="AG142" s="48"/>
      <c r="AH142" s="48"/>
      <c r="AI142" s="48"/>
      <c r="AJ142" s="48"/>
      <c r="AK142" s="45"/>
      <c r="AL142" s="134"/>
      <c r="AM142" s="74"/>
    </row>
    <row r="143" spans="1:39" ht="30" customHeight="1">
      <c r="A143" s="371"/>
      <c r="B143" s="33" t="s">
        <v>947</v>
      </c>
      <c r="C143" s="48"/>
      <c r="D143" s="48"/>
      <c r="E143" s="48"/>
      <c r="F143" s="48"/>
      <c r="G143" s="48"/>
      <c r="H143" s="48"/>
      <c r="I143" s="48"/>
      <c r="J143" s="48"/>
      <c r="K143" s="48"/>
      <c r="L143" s="48"/>
      <c r="M143" s="48"/>
      <c r="N143" s="45"/>
      <c r="O143" s="45"/>
      <c r="P143" s="45"/>
      <c r="Q143" s="45"/>
      <c r="R143" s="45"/>
      <c r="S143" s="45"/>
      <c r="T143" s="47"/>
      <c r="U143" s="48"/>
      <c r="V143" s="48"/>
      <c r="W143" s="48"/>
      <c r="X143" s="48"/>
      <c r="Y143" s="48"/>
      <c r="Z143" s="48"/>
      <c r="AA143" s="48"/>
      <c r="AB143" s="48"/>
      <c r="AC143" s="48"/>
      <c r="AD143" s="48"/>
      <c r="AE143" s="48"/>
      <c r="AF143" s="48"/>
      <c r="AG143" s="48"/>
      <c r="AH143" s="48"/>
      <c r="AI143" s="48"/>
      <c r="AJ143" s="48"/>
      <c r="AK143" s="45"/>
      <c r="AL143" s="134"/>
      <c r="AM143" s="74"/>
    </row>
    <row r="144" spans="1:39" ht="30" customHeight="1">
      <c r="A144" s="371"/>
      <c r="B144" s="33" t="s">
        <v>948</v>
      </c>
      <c r="C144" s="48"/>
      <c r="D144" s="48"/>
      <c r="E144" s="48"/>
      <c r="F144" s="48"/>
      <c r="G144" s="48"/>
      <c r="H144" s="48"/>
      <c r="I144" s="48"/>
      <c r="J144" s="48"/>
      <c r="K144" s="48"/>
      <c r="L144" s="48"/>
      <c r="M144" s="48"/>
      <c r="N144" s="45"/>
      <c r="O144" s="45"/>
      <c r="P144" s="45"/>
      <c r="Q144" s="45"/>
      <c r="R144" s="45"/>
      <c r="S144" s="45"/>
      <c r="T144" s="47"/>
      <c r="U144" s="48"/>
      <c r="V144" s="48"/>
      <c r="W144" s="48"/>
      <c r="X144" s="48"/>
      <c r="Y144" s="48"/>
      <c r="Z144" s="48"/>
      <c r="AA144" s="48"/>
      <c r="AB144" s="48"/>
      <c r="AC144" s="48"/>
      <c r="AD144" s="48"/>
      <c r="AE144" s="48"/>
      <c r="AF144" s="48"/>
      <c r="AG144" s="48"/>
      <c r="AH144" s="48"/>
      <c r="AI144" s="48"/>
      <c r="AJ144" s="48"/>
      <c r="AK144" s="45"/>
      <c r="AL144" s="134"/>
      <c r="AM144" s="74"/>
    </row>
    <row r="145" spans="1:39" ht="30" customHeight="1">
      <c r="A145" s="372"/>
      <c r="B145" s="33" t="s">
        <v>949</v>
      </c>
      <c r="C145" s="48"/>
      <c r="D145" s="48"/>
      <c r="E145" s="48"/>
      <c r="F145" s="48"/>
      <c r="G145" s="48"/>
      <c r="H145" s="48"/>
      <c r="I145" s="48"/>
      <c r="J145" s="48"/>
      <c r="K145" s="48"/>
      <c r="L145" s="48"/>
      <c r="M145" s="48"/>
      <c r="N145" s="45"/>
      <c r="O145" s="45"/>
      <c r="P145" s="45"/>
      <c r="Q145" s="45"/>
      <c r="R145" s="45"/>
      <c r="S145" s="45"/>
      <c r="T145" s="47"/>
      <c r="U145" s="48"/>
      <c r="V145" s="48"/>
      <c r="W145" s="48"/>
      <c r="X145" s="48"/>
      <c r="Y145" s="48"/>
      <c r="Z145" s="48"/>
      <c r="AA145" s="48"/>
      <c r="AB145" s="48"/>
      <c r="AC145" s="48"/>
      <c r="AD145" s="48"/>
      <c r="AE145" s="48"/>
      <c r="AF145" s="48"/>
      <c r="AG145" s="48"/>
      <c r="AH145" s="48"/>
      <c r="AI145" s="48"/>
      <c r="AJ145" s="48"/>
      <c r="AK145" s="45"/>
      <c r="AL145" s="134"/>
      <c r="AM145" s="74"/>
    </row>
    <row r="146" spans="1:39" ht="30" customHeight="1">
      <c r="A146" s="370" t="s">
        <v>950</v>
      </c>
      <c r="B146" s="33" t="s">
        <v>951</v>
      </c>
      <c r="C146" s="48" t="s">
        <v>952</v>
      </c>
      <c r="D146" s="48"/>
      <c r="E146" s="48"/>
      <c r="F146" s="48"/>
      <c r="G146" s="48"/>
      <c r="H146" s="48"/>
      <c r="I146" s="48"/>
      <c r="J146" s="48"/>
      <c r="K146" s="48"/>
      <c r="L146" s="48"/>
      <c r="M146" s="48"/>
      <c r="N146" s="45"/>
      <c r="O146" s="45"/>
      <c r="P146" s="45"/>
      <c r="Q146" s="45"/>
      <c r="R146" s="45"/>
      <c r="S146" s="45"/>
      <c r="T146" s="47"/>
      <c r="U146" s="48"/>
      <c r="V146" s="48"/>
      <c r="W146" s="48"/>
      <c r="X146" s="48"/>
      <c r="Y146" s="48"/>
      <c r="Z146" s="48"/>
      <c r="AA146" s="48"/>
      <c r="AB146" s="48"/>
      <c r="AC146" s="48"/>
      <c r="AD146" s="48"/>
      <c r="AE146" s="48"/>
      <c r="AF146" s="48"/>
      <c r="AG146" s="48"/>
      <c r="AH146" s="48"/>
      <c r="AI146" s="48"/>
      <c r="AJ146" s="48"/>
      <c r="AK146" s="45"/>
      <c r="AL146" s="134"/>
      <c r="AM146" s="74"/>
    </row>
    <row r="147" spans="1:39" ht="30" customHeight="1">
      <c r="A147" s="371"/>
      <c r="B147" s="33" t="s">
        <v>953</v>
      </c>
      <c r="C147" s="48" t="s">
        <v>952</v>
      </c>
      <c r="D147" s="48"/>
      <c r="E147" s="48"/>
      <c r="F147" s="48"/>
      <c r="G147" s="48"/>
      <c r="H147" s="48"/>
      <c r="I147" s="48"/>
      <c r="J147" s="48"/>
      <c r="K147" s="48"/>
      <c r="L147" s="48"/>
      <c r="M147" s="48"/>
      <c r="N147" s="45"/>
      <c r="O147" s="45"/>
      <c r="P147" s="45"/>
      <c r="Q147" s="45"/>
      <c r="R147" s="45"/>
      <c r="S147" s="45"/>
      <c r="T147" s="47"/>
      <c r="U147" s="48"/>
      <c r="V147" s="48"/>
      <c r="W147" s="48"/>
      <c r="X147" s="48"/>
      <c r="Y147" s="48"/>
      <c r="Z147" s="48"/>
      <c r="AA147" s="48"/>
      <c r="AB147" s="48"/>
      <c r="AC147" s="48"/>
      <c r="AD147" s="48"/>
      <c r="AE147" s="48"/>
      <c r="AF147" s="48"/>
      <c r="AG147" s="48"/>
      <c r="AH147" s="48"/>
      <c r="AI147" s="48"/>
      <c r="AJ147" s="48"/>
      <c r="AK147" s="45"/>
      <c r="AL147" s="134"/>
      <c r="AM147" s="74"/>
    </row>
    <row r="148" spans="1:39" ht="30" customHeight="1">
      <c r="A148" s="371"/>
      <c r="B148" s="33" t="s">
        <v>954</v>
      </c>
      <c r="C148" s="48" t="s">
        <v>952</v>
      </c>
      <c r="D148" s="48"/>
      <c r="E148" s="48"/>
      <c r="F148" s="48"/>
      <c r="G148" s="48"/>
      <c r="H148" s="48"/>
      <c r="I148" s="48"/>
      <c r="J148" s="48"/>
      <c r="K148" s="48"/>
      <c r="L148" s="48"/>
      <c r="M148" s="48"/>
      <c r="N148" s="45"/>
      <c r="O148" s="45"/>
      <c r="P148" s="45"/>
      <c r="Q148" s="45"/>
      <c r="R148" s="45"/>
      <c r="S148" s="45"/>
      <c r="T148" s="47"/>
      <c r="U148" s="48"/>
      <c r="V148" s="48"/>
      <c r="W148" s="48"/>
      <c r="X148" s="48"/>
      <c r="Y148" s="48"/>
      <c r="Z148" s="48"/>
      <c r="AA148" s="48"/>
      <c r="AB148" s="48"/>
      <c r="AC148" s="48"/>
      <c r="AD148" s="48"/>
      <c r="AE148" s="48"/>
      <c r="AF148" s="48"/>
      <c r="AG148" s="48"/>
      <c r="AH148" s="48"/>
      <c r="AI148" s="48"/>
      <c r="AJ148" s="48"/>
      <c r="AK148" s="45"/>
      <c r="AL148" s="134"/>
      <c r="AM148" s="74"/>
    </row>
    <row r="149" spans="1:39" ht="30" customHeight="1">
      <c r="A149" s="371"/>
      <c r="B149" s="33" t="s">
        <v>955</v>
      </c>
      <c r="C149" s="48"/>
      <c r="D149" s="48"/>
      <c r="E149" s="48"/>
      <c r="F149" s="48"/>
      <c r="G149" s="48"/>
      <c r="H149" s="48"/>
      <c r="I149" s="48"/>
      <c r="J149" s="48"/>
      <c r="K149" s="48"/>
      <c r="L149" s="48"/>
      <c r="M149" s="48"/>
      <c r="N149" s="45"/>
      <c r="O149" s="45"/>
      <c r="P149" s="45"/>
      <c r="Q149" s="45"/>
      <c r="R149" s="45"/>
      <c r="S149" s="45"/>
      <c r="T149" s="47"/>
      <c r="U149" s="48"/>
      <c r="V149" s="48"/>
      <c r="W149" s="48"/>
      <c r="X149" s="48"/>
      <c r="Y149" s="48"/>
      <c r="Z149" s="48"/>
      <c r="AA149" s="48"/>
      <c r="AB149" s="48"/>
      <c r="AC149" s="48"/>
      <c r="AD149" s="48"/>
      <c r="AE149" s="48"/>
      <c r="AF149" s="48"/>
      <c r="AG149" s="48"/>
      <c r="AH149" s="48"/>
      <c r="AI149" s="48"/>
      <c r="AJ149" s="48"/>
      <c r="AK149" s="45"/>
      <c r="AL149" s="134"/>
      <c r="AM149" s="74"/>
    </row>
    <row r="150" spans="1:39" ht="30" customHeight="1">
      <c r="A150" s="371"/>
      <c r="B150" s="33" t="s">
        <v>956</v>
      </c>
      <c r="C150" s="48"/>
      <c r="D150" s="48"/>
      <c r="E150" s="48"/>
      <c r="F150" s="48"/>
      <c r="G150" s="48"/>
      <c r="H150" s="48"/>
      <c r="I150" s="48"/>
      <c r="J150" s="48"/>
      <c r="K150" s="48"/>
      <c r="L150" s="48"/>
      <c r="M150" s="48"/>
      <c r="N150" s="45"/>
      <c r="O150" s="45"/>
      <c r="P150" s="45"/>
      <c r="Q150" s="45"/>
      <c r="R150" s="45"/>
      <c r="S150" s="45"/>
      <c r="T150" s="47"/>
      <c r="U150" s="48"/>
      <c r="V150" s="48"/>
      <c r="W150" s="48"/>
      <c r="X150" s="48"/>
      <c r="Y150" s="48"/>
      <c r="Z150" s="48"/>
      <c r="AA150" s="48"/>
      <c r="AB150" s="48"/>
      <c r="AC150" s="48"/>
      <c r="AD150" s="48"/>
      <c r="AE150" s="48"/>
      <c r="AF150" s="48"/>
      <c r="AG150" s="48"/>
      <c r="AH150" s="48"/>
      <c r="AI150" s="48"/>
      <c r="AJ150" s="48"/>
      <c r="AK150" s="45"/>
      <c r="AL150" s="134"/>
      <c r="AM150" s="74"/>
    </row>
    <row r="151" spans="1:39" ht="30" customHeight="1">
      <c r="A151" s="371"/>
      <c r="B151" s="33" t="s">
        <v>957</v>
      </c>
      <c r="C151" s="48"/>
      <c r="D151" s="48"/>
      <c r="E151" s="48"/>
      <c r="F151" s="48"/>
      <c r="G151" s="48"/>
      <c r="H151" s="48"/>
      <c r="I151" s="48"/>
      <c r="J151" s="48"/>
      <c r="K151" s="48"/>
      <c r="L151" s="48"/>
      <c r="M151" s="48"/>
      <c r="N151" s="45"/>
      <c r="O151" s="45"/>
      <c r="P151" s="45"/>
      <c r="Q151" s="45"/>
      <c r="R151" s="45"/>
      <c r="S151" s="45"/>
      <c r="T151" s="47"/>
      <c r="U151" s="48"/>
      <c r="V151" s="48"/>
      <c r="W151" s="48"/>
      <c r="X151" s="48"/>
      <c r="Y151" s="48"/>
      <c r="Z151" s="48"/>
      <c r="AA151" s="48"/>
      <c r="AB151" s="48"/>
      <c r="AC151" s="48"/>
      <c r="AD151" s="48"/>
      <c r="AE151" s="48"/>
      <c r="AF151" s="48"/>
      <c r="AG151" s="48"/>
      <c r="AH151" s="48"/>
      <c r="AI151" s="48"/>
      <c r="AJ151" s="48"/>
      <c r="AK151" s="45"/>
      <c r="AL151" s="134"/>
      <c r="AM151" s="74"/>
    </row>
    <row r="152" spans="1:39" ht="30" customHeight="1">
      <c r="A152" s="371"/>
      <c r="B152" s="33" t="s">
        <v>958</v>
      </c>
      <c r="C152" s="48"/>
      <c r="D152" s="48"/>
      <c r="E152" s="48"/>
      <c r="F152" s="48"/>
      <c r="G152" s="48"/>
      <c r="H152" s="48"/>
      <c r="I152" s="48"/>
      <c r="J152" s="48"/>
      <c r="K152" s="48"/>
      <c r="L152" s="48"/>
      <c r="M152" s="48"/>
      <c r="N152" s="45"/>
      <c r="O152" s="45"/>
      <c r="P152" s="45"/>
      <c r="Q152" s="45"/>
      <c r="R152" s="45"/>
      <c r="S152" s="45"/>
      <c r="T152" s="47"/>
      <c r="U152" s="48"/>
      <c r="V152" s="48"/>
      <c r="W152" s="48"/>
      <c r="X152" s="48"/>
      <c r="Y152" s="48"/>
      <c r="Z152" s="48"/>
      <c r="AA152" s="48"/>
      <c r="AB152" s="48"/>
      <c r="AC152" s="48"/>
      <c r="AD152" s="48"/>
      <c r="AE152" s="48"/>
      <c r="AF152" s="48"/>
      <c r="AG152" s="48"/>
      <c r="AH152" s="48"/>
      <c r="AI152" s="48"/>
      <c r="AJ152" s="48"/>
      <c r="AK152" s="45"/>
      <c r="AL152" s="134"/>
      <c r="AM152" s="74"/>
    </row>
    <row r="153" spans="1:39" ht="30" customHeight="1">
      <c r="A153" s="371"/>
      <c r="B153" s="33" t="s">
        <v>959</v>
      </c>
      <c r="C153" s="48"/>
      <c r="D153" s="48"/>
      <c r="E153" s="48"/>
      <c r="F153" s="48"/>
      <c r="G153" s="48"/>
      <c r="H153" s="48"/>
      <c r="I153" s="48"/>
      <c r="J153" s="48"/>
      <c r="K153" s="48"/>
      <c r="L153" s="48"/>
      <c r="M153" s="48"/>
      <c r="N153" s="45"/>
      <c r="O153" s="45"/>
      <c r="P153" s="45"/>
      <c r="Q153" s="45"/>
      <c r="R153" s="45"/>
      <c r="S153" s="45"/>
      <c r="T153" s="47"/>
      <c r="U153" s="48"/>
      <c r="V153" s="48"/>
      <c r="W153" s="48"/>
      <c r="X153" s="48"/>
      <c r="Y153" s="48"/>
      <c r="Z153" s="48"/>
      <c r="AA153" s="48"/>
      <c r="AB153" s="48"/>
      <c r="AC153" s="48"/>
      <c r="AD153" s="48"/>
      <c r="AE153" s="48"/>
      <c r="AF153" s="48"/>
      <c r="AG153" s="48"/>
      <c r="AH153" s="48"/>
      <c r="AI153" s="48"/>
      <c r="AJ153" s="48"/>
      <c r="AK153" s="45"/>
      <c r="AL153" s="134"/>
      <c r="AM153" s="74"/>
    </row>
    <row r="154" spans="1:39" ht="30" customHeight="1">
      <c r="A154" s="371"/>
      <c r="B154" s="33" t="s">
        <v>960</v>
      </c>
      <c r="C154" s="48"/>
      <c r="D154" s="48"/>
      <c r="E154" s="48"/>
      <c r="F154" s="48"/>
      <c r="G154" s="48"/>
      <c r="H154" s="48"/>
      <c r="I154" s="48"/>
      <c r="J154" s="48"/>
      <c r="K154" s="48"/>
      <c r="L154" s="48"/>
      <c r="M154" s="48"/>
      <c r="N154" s="45"/>
      <c r="O154" s="45"/>
      <c r="P154" s="45"/>
      <c r="Q154" s="45"/>
      <c r="R154" s="45"/>
      <c r="S154" s="45"/>
      <c r="T154" s="47"/>
      <c r="U154" s="48"/>
      <c r="V154" s="48"/>
      <c r="W154" s="48"/>
      <c r="X154" s="48"/>
      <c r="Y154" s="48"/>
      <c r="Z154" s="48"/>
      <c r="AA154" s="48"/>
      <c r="AB154" s="48"/>
      <c r="AC154" s="48"/>
      <c r="AD154" s="48"/>
      <c r="AE154" s="48"/>
      <c r="AF154" s="48"/>
      <c r="AG154" s="48"/>
      <c r="AH154" s="48"/>
      <c r="AI154" s="48"/>
      <c r="AJ154" s="48"/>
      <c r="AK154" s="45"/>
      <c r="AL154" s="134"/>
      <c r="AM154" s="74"/>
    </row>
    <row r="155" spans="1:39" ht="30" customHeight="1">
      <c r="A155" s="371"/>
      <c r="B155" s="33" t="s">
        <v>961</v>
      </c>
      <c r="C155" s="48"/>
      <c r="D155" s="48"/>
      <c r="E155" s="48"/>
      <c r="F155" s="48"/>
      <c r="G155" s="48"/>
      <c r="H155" s="48"/>
      <c r="I155" s="48"/>
      <c r="J155" s="48"/>
      <c r="K155" s="48"/>
      <c r="L155" s="48"/>
      <c r="M155" s="48"/>
      <c r="N155" s="45"/>
      <c r="O155" s="45"/>
      <c r="P155" s="45"/>
      <c r="Q155" s="45"/>
      <c r="R155" s="45"/>
      <c r="S155" s="45"/>
      <c r="T155" s="47"/>
      <c r="U155" s="48"/>
      <c r="V155" s="48"/>
      <c r="W155" s="48"/>
      <c r="X155" s="48"/>
      <c r="Y155" s="48"/>
      <c r="Z155" s="48"/>
      <c r="AA155" s="48"/>
      <c r="AB155" s="48"/>
      <c r="AC155" s="48"/>
      <c r="AD155" s="48"/>
      <c r="AE155" s="48"/>
      <c r="AF155" s="48"/>
      <c r="AG155" s="48"/>
      <c r="AH155" s="48"/>
      <c r="AI155" s="48"/>
      <c r="AJ155" s="48"/>
      <c r="AK155" s="45"/>
      <c r="AL155" s="134"/>
      <c r="AM155" s="74"/>
    </row>
    <row r="156" spans="1:39" ht="30" customHeight="1">
      <c r="A156" s="371"/>
      <c r="B156" s="33" t="s">
        <v>962</v>
      </c>
      <c r="C156" s="48"/>
      <c r="D156" s="48"/>
      <c r="E156" s="48"/>
      <c r="F156" s="48"/>
      <c r="G156" s="48"/>
      <c r="H156" s="48"/>
      <c r="I156" s="48"/>
      <c r="J156" s="48"/>
      <c r="K156" s="48"/>
      <c r="L156" s="48"/>
      <c r="M156" s="48"/>
      <c r="N156" s="45"/>
      <c r="O156" s="45"/>
      <c r="P156" s="45"/>
      <c r="Q156" s="45"/>
      <c r="R156" s="45"/>
      <c r="S156" s="45"/>
      <c r="T156" s="47"/>
      <c r="U156" s="48"/>
      <c r="V156" s="48"/>
      <c r="W156" s="48"/>
      <c r="X156" s="48"/>
      <c r="Y156" s="48"/>
      <c r="Z156" s="48"/>
      <c r="AA156" s="48"/>
      <c r="AB156" s="48"/>
      <c r="AC156" s="48"/>
      <c r="AD156" s="48"/>
      <c r="AE156" s="48"/>
      <c r="AF156" s="48"/>
      <c r="AG156" s="48"/>
      <c r="AH156" s="48"/>
      <c r="AI156" s="48"/>
      <c r="AJ156" s="48"/>
      <c r="AK156" s="45"/>
      <c r="AL156" s="134"/>
      <c r="AM156" s="74"/>
    </row>
    <row r="157" spans="1:39" ht="30" customHeight="1">
      <c r="A157" s="371"/>
      <c r="B157" s="33" t="s">
        <v>963</v>
      </c>
      <c r="C157" s="48"/>
      <c r="D157" s="48"/>
      <c r="E157" s="48"/>
      <c r="F157" s="48"/>
      <c r="G157" s="48"/>
      <c r="H157" s="48"/>
      <c r="I157" s="48"/>
      <c r="J157" s="48"/>
      <c r="K157" s="48"/>
      <c r="L157" s="48"/>
      <c r="M157" s="48"/>
      <c r="N157" s="45"/>
      <c r="O157" s="45"/>
      <c r="P157" s="45"/>
      <c r="Q157" s="45"/>
      <c r="R157" s="45"/>
      <c r="S157" s="45"/>
      <c r="T157" s="47"/>
      <c r="U157" s="48"/>
      <c r="V157" s="48"/>
      <c r="W157" s="48"/>
      <c r="X157" s="48"/>
      <c r="Y157" s="48"/>
      <c r="Z157" s="48"/>
      <c r="AA157" s="48"/>
      <c r="AB157" s="48"/>
      <c r="AC157" s="48"/>
      <c r="AD157" s="48"/>
      <c r="AE157" s="48"/>
      <c r="AF157" s="48"/>
      <c r="AG157" s="48"/>
      <c r="AH157" s="48"/>
      <c r="AI157" s="48"/>
      <c r="AJ157" s="48"/>
      <c r="AK157" s="45"/>
      <c r="AL157" s="134"/>
      <c r="AM157" s="74"/>
    </row>
    <row r="158" spans="1:39" ht="30" customHeight="1">
      <c r="A158" s="371"/>
      <c r="B158" s="33" t="s">
        <v>964</v>
      </c>
      <c r="C158" s="48"/>
      <c r="D158" s="48"/>
      <c r="E158" s="48"/>
      <c r="F158" s="48"/>
      <c r="G158" s="48"/>
      <c r="H158" s="48"/>
      <c r="I158" s="48"/>
      <c r="J158" s="48"/>
      <c r="K158" s="48"/>
      <c r="L158" s="48"/>
      <c r="M158" s="48"/>
      <c r="N158" s="45"/>
      <c r="O158" s="45"/>
      <c r="P158" s="45"/>
      <c r="Q158" s="45"/>
      <c r="R158" s="45"/>
      <c r="S158" s="45"/>
      <c r="T158" s="47"/>
      <c r="U158" s="48"/>
      <c r="V158" s="48"/>
      <c r="W158" s="48"/>
      <c r="X158" s="48"/>
      <c r="Y158" s="48"/>
      <c r="Z158" s="48"/>
      <c r="AA158" s="48"/>
      <c r="AB158" s="48"/>
      <c r="AC158" s="48"/>
      <c r="AD158" s="48"/>
      <c r="AE158" s="48"/>
      <c r="AF158" s="48"/>
      <c r="AG158" s="48"/>
      <c r="AH158" s="48"/>
      <c r="AI158" s="48"/>
      <c r="AJ158" s="48"/>
      <c r="AK158" s="45"/>
      <c r="AL158" s="134"/>
      <c r="AM158" s="74"/>
    </row>
    <row r="159" spans="1:39" ht="30" customHeight="1">
      <c r="A159" s="371"/>
      <c r="B159" s="33" t="s">
        <v>965</v>
      </c>
      <c r="C159" s="48"/>
      <c r="D159" s="48"/>
      <c r="E159" s="48"/>
      <c r="F159" s="48"/>
      <c r="G159" s="48"/>
      <c r="H159" s="48"/>
      <c r="I159" s="48"/>
      <c r="J159" s="48"/>
      <c r="K159" s="48"/>
      <c r="L159" s="48"/>
      <c r="M159" s="48"/>
      <c r="N159" s="45"/>
      <c r="O159" s="45"/>
      <c r="P159" s="45"/>
      <c r="Q159" s="45"/>
      <c r="R159" s="45"/>
      <c r="S159" s="45"/>
      <c r="T159" s="47"/>
      <c r="U159" s="48"/>
      <c r="V159" s="48"/>
      <c r="W159" s="48"/>
      <c r="X159" s="48"/>
      <c r="Y159" s="48"/>
      <c r="Z159" s="48"/>
      <c r="AA159" s="48"/>
      <c r="AB159" s="48"/>
      <c r="AC159" s="48"/>
      <c r="AD159" s="48"/>
      <c r="AE159" s="48"/>
      <c r="AF159" s="48"/>
      <c r="AG159" s="48"/>
      <c r="AH159" s="48"/>
      <c r="AI159" s="48"/>
      <c r="AJ159" s="48"/>
      <c r="AK159" s="45"/>
      <c r="AL159" s="134"/>
      <c r="AM159" s="74"/>
    </row>
    <row r="160" spans="1:39" ht="30" customHeight="1">
      <c r="A160" s="372"/>
      <c r="B160" s="33" t="s">
        <v>966</v>
      </c>
      <c r="C160" s="48"/>
      <c r="D160" s="48"/>
      <c r="E160" s="48"/>
      <c r="F160" s="48"/>
      <c r="G160" s="48"/>
      <c r="H160" s="48"/>
      <c r="I160" s="48"/>
      <c r="J160" s="48"/>
      <c r="K160" s="48"/>
      <c r="L160" s="48"/>
      <c r="M160" s="48"/>
      <c r="N160" s="45"/>
      <c r="O160" s="45"/>
      <c r="P160" s="45"/>
      <c r="Q160" s="45"/>
      <c r="R160" s="45"/>
      <c r="S160" s="45"/>
      <c r="T160" s="47"/>
      <c r="U160" s="48"/>
      <c r="V160" s="48"/>
      <c r="W160" s="48"/>
      <c r="X160" s="48"/>
      <c r="Y160" s="48"/>
      <c r="Z160" s="48"/>
      <c r="AA160" s="48"/>
      <c r="AB160" s="48"/>
      <c r="AC160" s="48"/>
      <c r="AD160" s="48"/>
      <c r="AE160" s="48"/>
      <c r="AF160" s="48"/>
      <c r="AG160" s="48"/>
      <c r="AH160" s="48"/>
      <c r="AI160" s="48"/>
      <c r="AJ160" s="48"/>
      <c r="AK160" s="45"/>
      <c r="AL160" s="134"/>
      <c r="AM160" s="74"/>
    </row>
    <row r="161" spans="1:39">
      <c r="AM161" s="74"/>
    </row>
    <row r="162" spans="1:39">
      <c r="B162" s="49"/>
      <c r="AL162" s="137"/>
      <c r="AM162" s="74"/>
    </row>
    <row r="163" spans="1:39" ht="15.75" thickBot="1">
      <c r="AL163" s="137"/>
      <c r="AM163" s="74"/>
    </row>
    <row r="164" spans="1:39" ht="26.25" customHeight="1" thickBot="1">
      <c r="A164" s="335" t="s">
        <v>535</v>
      </c>
      <c r="B164" s="336"/>
      <c r="C164" s="336"/>
      <c r="D164" s="336"/>
      <c r="E164" s="336"/>
      <c r="F164" s="336"/>
      <c r="G164" s="336"/>
      <c r="H164" s="336"/>
      <c r="I164" s="336"/>
      <c r="J164" s="336"/>
      <c r="K164" s="336"/>
      <c r="L164" s="336"/>
      <c r="M164" s="336"/>
      <c r="N164" s="337"/>
      <c r="AM164" s="74"/>
    </row>
    <row r="165" spans="1:39" ht="26.25" customHeight="1" thickBot="1">
      <c r="A165" s="35"/>
      <c r="B165" s="36"/>
      <c r="C165" s="36"/>
      <c r="D165" s="37"/>
      <c r="E165" s="37"/>
      <c r="F165" s="37"/>
      <c r="G165" s="37"/>
      <c r="H165" s="37"/>
      <c r="I165" s="37"/>
      <c r="J165" s="37"/>
      <c r="K165" s="37"/>
      <c r="L165" s="37"/>
      <c r="M165" s="37"/>
      <c r="N165" s="37"/>
      <c r="O165" s="37"/>
      <c r="AM165" s="74"/>
    </row>
    <row r="166" spans="1:39" ht="43.5" customHeight="1" thickBot="1">
      <c r="A166" s="40" t="s">
        <v>536</v>
      </c>
      <c r="B166" s="41"/>
      <c r="C166" s="42">
        <f>COUNTA(C170:C178,C182:C190,C194:C202,C206:C214)</f>
        <v>3</v>
      </c>
      <c r="AM166" s="74"/>
    </row>
    <row r="167" spans="1:39">
      <c r="AM167" s="74"/>
    </row>
    <row r="168" spans="1:39" ht="15.75" customHeight="1">
      <c r="A168" s="283" t="s">
        <v>537</v>
      </c>
      <c r="B168" s="285" t="s">
        <v>119</v>
      </c>
      <c r="C168" s="285" t="s">
        <v>2</v>
      </c>
      <c r="D168" s="285" t="s">
        <v>4</v>
      </c>
      <c r="E168" s="287" t="s">
        <v>6</v>
      </c>
      <c r="F168" s="281" t="s">
        <v>8</v>
      </c>
      <c r="G168" s="282"/>
      <c r="H168" s="285" t="s">
        <v>10</v>
      </c>
      <c r="I168" s="285" t="s">
        <v>14</v>
      </c>
      <c r="J168" s="295" t="s">
        <v>12</v>
      </c>
      <c r="K168" s="289" t="s">
        <v>120</v>
      </c>
      <c r="L168" s="290"/>
      <c r="M168" s="295" t="s">
        <v>20</v>
      </c>
      <c r="N168" s="295" t="s">
        <v>22</v>
      </c>
      <c r="O168" s="34"/>
      <c r="AM168" s="74"/>
    </row>
    <row r="169" spans="1:39" ht="15.75">
      <c r="A169" s="284"/>
      <c r="B169" s="286"/>
      <c r="C169" s="286"/>
      <c r="D169" s="286"/>
      <c r="E169" s="288"/>
      <c r="F169" s="38" t="s">
        <v>122</v>
      </c>
      <c r="G169" s="38" t="s">
        <v>123</v>
      </c>
      <c r="H169" s="286"/>
      <c r="I169" s="286"/>
      <c r="J169" s="296"/>
      <c r="K169" s="59" t="s">
        <v>124</v>
      </c>
      <c r="L169" s="59" t="s">
        <v>538</v>
      </c>
      <c r="M169" s="296"/>
      <c r="N169" s="296"/>
      <c r="O169" s="2"/>
      <c r="AM169" s="74"/>
    </row>
    <row r="170" spans="1:39">
      <c r="A170" s="33" t="s">
        <v>539</v>
      </c>
      <c r="B170" s="33"/>
      <c r="C170" s="48" t="s">
        <v>540</v>
      </c>
      <c r="D170" s="48"/>
      <c r="E170" s="48"/>
      <c r="F170" s="48"/>
      <c r="G170" s="48"/>
      <c r="H170" s="48"/>
      <c r="I170" s="48"/>
      <c r="J170" s="45"/>
      <c r="K170" s="45"/>
      <c r="L170" s="45"/>
      <c r="M170" s="45"/>
      <c r="N170" s="45"/>
      <c r="O170" s="2"/>
      <c r="AM170" s="74"/>
    </row>
    <row r="171" spans="1:39">
      <c r="A171" s="33"/>
      <c r="B171" s="33"/>
      <c r="C171" s="48"/>
      <c r="D171" s="48"/>
      <c r="E171" s="48"/>
      <c r="F171" s="48"/>
      <c r="G171" s="48"/>
      <c r="H171" s="48"/>
      <c r="I171" s="48"/>
      <c r="J171" s="48"/>
      <c r="K171" s="48"/>
      <c r="L171" s="48"/>
      <c r="M171" s="48"/>
      <c r="N171" s="45"/>
      <c r="O171" s="2"/>
      <c r="AM171" s="74"/>
    </row>
    <row r="172" spans="1:39">
      <c r="A172" s="33"/>
      <c r="B172" s="33"/>
      <c r="C172" s="48"/>
      <c r="D172" s="48"/>
      <c r="E172" s="48"/>
      <c r="F172" s="48"/>
      <c r="G172" s="48"/>
      <c r="H172" s="48"/>
      <c r="I172" s="48"/>
      <c r="J172" s="48"/>
      <c r="K172" s="48"/>
      <c r="L172" s="48"/>
      <c r="M172" s="48"/>
      <c r="N172" s="45"/>
      <c r="O172" s="2"/>
      <c r="AM172" s="74"/>
    </row>
    <row r="173" spans="1:39">
      <c r="A173" s="33"/>
      <c r="B173" s="33"/>
      <c r="C173" s="48"/>
      <c r="D173" s="48"/>
      <c r="E173" s="48"/>
      <c r="F173" s="48"/>
      <c r="G173" s="48"/>
      <c r="H173" s="48"/>
      <c r="I173" s="48"/>
      <c r="J173" s="48"/>
      <c r="K173" s="48"/>
      <c r="L173" s="48"/>
      <c r="M173" s="48"/>
      <c r="N173" s="45"/>
      <c r="O173" s="2"/>
      <c r="AM173" s="74"/>
    </row>
    <row r="174" spans="1:39">
      <c r="A174" s="33"/>
      <c r="B174" s="33"/>
      <c r="C174" s="48"/>
      <c r="D174" s="48"/>
      <c r="E174" s="48"/>
      <c r="F174" s="48"/>
      <c r="G174" s="48"/>
      <c r="H174" s="48"/>
      <c r="I174" s="48"/>
      <c r="J174" s="48"/>
      <c r="K174" s="48"/>
      <c r="L174" s="48"/>
      <c r="M174" s="48"/>
      <c r="N174" s="45"/>
      <c r="O174" s="2"/>
      <c r="AM174" s="74"/>
    </row>
    <row r="175" spans="1:39">
      <c r="A175" s="33"/>
      <c r="B175" s="33"/>
      <c r="C175" s="48"/>
      <c r="D175" s="48"/>
      <c r="E175" s="48"/>
      <c r="F175" s="48"/>
      <c r="G175" s="48"/>
      <c r="H175" s="48"/>
      <c r="I175" s="48"/>
      <c r="J175" s="48"/>
      <c r="K175" s="48"/>
      <c r="L175" s="48"/>
      <c r="M175" s="48"/>
      <c r="N175" s="45"/>
      <c r="O175" s="2"/>
      <c r="AM175" s="74"/>
    </row>
    <row r="176" spans="1:39">
      <c r="A176" s="33"/>
      <c r="B176" s="33"/>
      <c r="C176" s="48"/>
      <c r="D176" s="48"/>
      <c r="E176" s="48"/>
      <c r="F176" s="48"/>
      <c r="G176" s="48"/>
      <c r="H176" s="48"/>
      <c r="I176" s="48"/>
      <c r="J176" s="48"/>
      <c r="K176" s="48"/>
      <c r="L176" s="48"/>
      <c r="M176" s="48"/>
      <c r="N176" s="45"/>
      <c r="O176" s="2"/>
      <c r="AM176" s="74"/>
    </row>
    <row r="177" spans="1:39">
      <c r="A177" s="33"/>
      <c r="B177" s="33"/>
      <c r="C177" s="48"/>
      <c r="D177" s="48"/>
      <c r="E177" s="48"/>
      <c r="F177" s="48"/>
      <c r="G177" s="48"/>
      <c r="H177" s="48"/>
      <c r="I177" s="48"/>
      <c r="J177" s="48"/>
      <c r="K177" s="48"/>
      <c r="L177" s="48"/>
      <c r="M177" s="48"/>
      <c r="N177" s="45"/>
      <c r="O177" s="2"/>
      <c r="AM177" s="74"/>
    </row>
    <row r="178" spans="1:39">
      <c r="A178" s="33"/>
      <c r="B178" s="33"/>
      <c r="C178" s="48"/>
      <c r="D178" s="48"/>
      <c r="E178" s="48"/>
      <c r="F178" s="48"/>
      <c r="G178" s="48"/>
      <c r="H178" s="48"/>
      <c r="I178" s="48"/>
      <c r="J178" s="48"/>
      <c r="K178" s="48"/>
      <c r="L178" s="48"/>
      <c r="M178" s="48"/>
      <c r="N178" s="45"/>
      <c r="O178" s="2"/>
      <c r="AM178" s="74"/>
    </row>
    <row r="179" spans="1:39">
      <c r="AM179" s="74"/>
    </row>
    <row r="180" spans="1:39" ht="15.75" customHeight="1">
      <c r="A180" s="283" t="s">
        <v>537</v>
      </c>
      <c r="B180" s="285" t="s">
        <v>119</v>
      </c>
      <c r="C180" s="285" t="s">
        <v>2</v>
      </c>
      <c r="D180" s="285" t="s">
        <v>4</v>
      </c>
      <c r="E180" s="287" t="s">
        <v>6</v>
      </c>
      <c r="F180" s="281" t="s">
        <v>8</v>
      </c>
      <c r="G180" s="282"/>
      <c r="H180" s="285" t="s">
        <v>10</v>
      </c>
      <c r="I180" s="285" t="s">
        <v>14</v>
      </c>
      <c r="J180" s="285" t="s">
        <v>12</v>
      </c>
      <c r="K180" s="289" t="s">
        <v>120</v>
      </c>
      <c r="L180" s="290"/>
      <c r="M180" s="285" t="s">
        <v>20</v>
      </c>
      <c r="N180" s="295" t="s">
        <v>22</v>
      </c>
      <c r="O180" s="34"/>
      <c r="AM180" s="74"/>
    </row>
    <row r="181" spans="1:39" ht="15" customHeight="1">
      <c r="A181" s="284"/>
      <c r="B181" s="286"/>
      <c r="C181" s="286"/>
      <c r="D181" s="286"/>
      <c r="E181" s="288"/>
      <c r="F181" s="38" t="s">
        <v>122</v>
      </c>
      <c r="G181" s="38" t="s">
        <v>123</v>
      </c>
      <c r="H181" s="286"/>
      <c r="I181" s="286"/>
      <c r="J181" s="286"/>
      <c r="K181" s="59" t="s">
        <v>124</v>
      </c>
      <c r="L181" s="59" t="s">
        <v>538</v>
      </c>
      <c r="M181" s="286"/>
      <c r="N181" s="296"/>
      <c r="O181" s="2"/>
      <c r="AM181" s="74"/>
    </row>
    <row r="182" spans="1:39">
      <c r="A182" s="33" t="s">
        <v>539</v>
      </c>
      <c r="B182" s="33"/>
      <c r="C182" s="48" t="s">
        <v>540</v>
      </c>
      <c r="D182" s="48"/>
      <c r="E182" s="48"/>
      <c r="F182" s="48"/>
      <c r="G182" s="48"/>
      <c r="H182" s="48"/>
      <c r="I182" s="48"/>
      <c r="J182" s="45"/>
      <c r="K182" s="45"/>
      <c r="L182" s="45"/>
      <c r="M182" s="45"/>
      <c r="N182" s="45"/>
      <c r="O182" s="2"/>
      <c r="AM182" s="74"/>
    </row>
    <row r="183" spans="1:39">
      <c r="A183" s="33"/>
      <c r="B183" s="33"/>
      <c r="C183" s="48"/>
      <c r="D183" s="48"/>
      <c r="E183" s="48"/>
      <c r="F183" s="48"/>
      <c r="G183" s="48"/>
      <c r="H183" s="48"/>
      <c r="I183" s="48"/>
      <c r="J183" s="48"/>
      <c r="K183" s="48"/>
      <c r="L183" s="48"/>
      <c r="M183" s="48"/>
      <c r="N183" s="45"/>
      <c r="O183" s="2"/>
      <c r="AM183" s="74"/>
    </row>
    <row r="184" spans="1:39">
      <c r="A184" s="33"/>
      <c r="B184" s="33"/>
      <c r="C184" s="48"/>
      <c r="D184" s="48"/>
      <c r="E184" s="48"/>
      <c r="F184" s="48"/>
      <c r="G184" s="48"/>
      <c r="H184" s="48"/>
      <c r="I184" s="48"/>
      <c r="J184" s="48"/>
      <c r="K184" s="48"/>
      <c r="L184" s="48"/>
      <c r="M184" s="48"/>
      <c r="N184" s="45"/>
      <c r="O184" s="2"/>
      <c r="AM184" s="74"/>
    </row>
    <row r="185" spans="1:39">
      <c r="A185" s="33"/>
      <c r="B185" s="33"/>
      <c r="C185" s="48"/>
      <c r="D185" s="48"/>
      <c r="E185" s="48"/>
      <c r="F185" s="48"/>
      <c r="G185" s="48"/>
      <c r="H185" s="48"/>
      <c r="I185" s="48"/>
      <c r="J185" s="48"/>
      <c r="K185" s="48"/>
      <c r="L185" s="48"/>
      <c r="M185" s="48"/>
      <c r="N185" s="45"/>
      <c r="O185" s="2"/>
      <c r="AM185" s="74"/>
    </row>
    <row r="186" spans="1:39">
      <c r="A186" s="33"/>
      <c r="B186" s="33"/>
      <c r="C186" s="48"/>
      <c r="D186" s="48"/>
      <c r="E186" s="48"/>
      <c r="F186" s="48"/>
      <c r="G186" s="48"/>
      <c r="H186" s="48"/>
      <c r="I186" s="48"/>
      <c r="J186" s="48"/>
      <c r="K186" s="48"/>
      <c r="L186" s="48"/>
      <c r="M186" s="48"/>
      <c r="N186" s="45"/>
      <c r="O186" s="2"/>
      <c r="AM186" s="74"/>
    </row>
    <row r="187" spans="1:39">
      <c r="A187" s="33"/>
      <c r="B187" s="33"/>
      <c r="C187" s="48"/>
      <c r="D187" s="48"/>
      <c r="E187" s="48"/>
      <c r="F187" s="48"/>
      <c r="G187" s="48"/>
      <c r="H187" s="48"/>
      <c r="I187" s="48"/>
      <c r="J187" s="48"/>
      <c r="K187" s="48"/>
      <c r="L187" s="48"/>
      <c r="M187" s="48"/>
      <c r="N187" s="45"/>
      <c r="O187" s="2"/>
      <c r="AM187" s="74"/>
    </row>
    <row r="188" spans="1:39">
      <c r="A188" s="33"/>
      <c r="B188" s="33"/>
      <c r="C188" s="48"/>
      <c r="D188" s="48"/>
      <c r="E188" s="48"/>
      <c r="F188" s="48"/>
      <c r="G188" s="48"/>
      <c r="H188" s="48"/>
      <c r="I188" s="48"/>
      <c r="J188" s="48"/>
      <c r="K188" s="48"/>
      <c r="L188" s="48"/>
      <c r="M188" s="48"/>
      <c r="N188" s="45"/>
      <c r="O188" s="2"/>
      <c r="AM188" s="74"/>
    </row>
    <row r="189" spans="1:39">
      <c r="A189" s="33"/>
      <c r="B189" s="33"/>
      <c r="C189" s="48"/>
      <c r="D189" s="48"/>
      <c r="E189" s="48"/>
      <c r="F189" s="48"/>
      <c r="G189" s="48"/>
      <c r="H189" s="48"/>
      <c r="I189" s="48"/>
      <c r="J189" s="48"/>
      <c r="K189" s="48"/>
      <c r="L189" s="48"/>
      <c r="M189" s="48"/>
      <c r="N189" s="45"/>
      <c r="O189" s="2"/>
      <c r="AM189" s="74"/>
    </row>
    <row r="190" spans="1:39">
      <c r="A190" s="33"/>
      <c r="B190" s="33"/>
      <c r="C190" s="48"/>
      <c r="D190" s="48"/>
      <c r="E190" s="48"/>
      <c r="F190" s="48"/>
      <c r="G190" s="48"/>
      <c r="H190" s="48"/>
      <c r="I190" s="48"/>
      <c r="J190" s="48"/>
      <c r="K190" s="48"/>
      <c r="L190" s="48"/>
      <c r="M190" s="48"/>
      <c r="N190" s="45"/>
      <c r="O190" s="2"/>
      <c r="AM190" s="74"/>
    </row>
    <row r="191" spans="1:39">
      <c r="AM191" s="74"/>
    </row>
    <row r="192" spans="1:39" ht="15.75" customHeight="1">
      <c r="A192" s="283" t="s">
        <v>537</v>
      </c>
      <c r="B192" s="285" t="s">
        <v>119</v>
      </c>
      <c r="C192" s="285" t="s">
        <v>2</v>
      </c>
      <c r="D192" s="285" t="s">
        <v>4</v>
      </c>
      <c r="E192" s="287" t="s">
        <v>6</v>
      </c>
      <c r="F192" s="281" t="s">
        <v>8</v>
      </c>
      <c r="G192" s="282"/>
      <c r="H192" s="285" t="s">
        <v>10</v>
      </c>
      <c r="I192" s="285" t="s">
        <v>14</v>
      </c>
      <c r="J192" s="285" t="s">
        <v>12</v>
      </c>
      <c r="K192" s="289" t="s">
        <v>120</v>
      </c>
      <c r="L192" s="290"/>
      <c r="M192" s="285" t="s">
        <v>20</v>
      </c>
      <c r="N192" s="295" t="s">
        <v>22</v>
      </c>
      <c r="O192" s="34"/>
      <c r="AM192" s="74"/>
    </row>
    <row r="193" spans="1:39" ht="15" customHeight="1">
      <c r="A193" s="284"/>
      <c r="B193" s="286"/>
      <c r="C193" s="286"/>
      <c r="D193" s="286"/>
      <c r="E193" s="288"/>
      <c r="F193" s="38" t="s">
        <v>122</v>
      </c>
      <c r="G193" s="38" t="s">
        <v>123</v>
      </c>
      <c r="H193" s="286"/>
      <c r="I193" s="286"/>
      <c r="J193" s="286"/>
      <c r="K193" s="59" t="s">
        <v>124</v>
      </c>
      <c r="L193" s="59" t="s">
        <v>538</v>
      </c>
      <c r="M193" s="286"/>
      <c r="N193" s="296"/>
      <c r="O193" s="2"/>
      <c r="AM193" s="74"/>
    </row>
    <row r="194" spans="1:39" ht="15" customHeight="1">
      <c r="A194" s="33"/>
      <c r="B194" s="33"/>
      <c r="C194" s="48" t="s">
        <v>540</v>
      </c>
      <c r="D194" s="48"/>
      <c r="E194" s="48"/>
      <c r="F194" s="48"/>
      <c r="G194" s="48"/>
      <c r="H194" s="48"/>
      <c r="I194" s="48"/>
      <c r="J194" s="45"/>
      <c r="K194" s="45"/>
      <c r="L194" s="45"/>
      <c r="M194" s="45"/>
      <c r="N194" s="45"/>
      <c r="O194" s="2"/>
      <c r="AM194" s="74"/>
    </row>
    <row r="195" spans="1:39">
      <c r="A195" s="33"/>
      <c r="B195" s="33"/>
      <c r="C195" s="48"/>
      <c r="D195" s="48"/>
      <c r="E195" s="48"/>
      <c r="F195" s="48"/>
      <c r="G195" s="48"/>
      <c r="H195" s="48"/>
      <c r="I195" s="48"/>
      <c r="J195" s="48"/>
      <c r="K195" s="48"/>
      <c r="L195" s="48"/>
      <c r="M195" s="48"/>
      <c r="N195" s="45"/>
      <c r="O195" s="2"/>
      <c r="AM195" s="74"/>
    </row>
    <row r="196" spans="1:39">
      <c r="A196" s="33"/>
      <c r="B196" s="33"/>
      <c r="C196" s="48"/>
      <c r="D196" s="48"/>
      <c r="E196" s="48"/>
      <c r="F196" s="48"/>
      <c r="G196" s="48"/>
      <c r="H196" s="48"/>
      <c r="I196" s="48"/>
      <c r="J196" s="48"/>
      <c r="K196" s="48"/>
      <c r="L196" s="48"/>
      <c r="M196" s="48"/>
      <c r="N196" s="45"/>
      <c r="O196" s="2"/>
      <c r="AM196" s="74"/>
    </row>
    <row r="197" spans="1:39">
      <c r="A197" s="33"/>
      <c r="B197" s="33"/>
      <c r="C197" s="48"/>
      <c r="D197" s="48"/>
      <c r="E197" s="48"/>
      <c r="F197" s="48"/>
      <c r="G197" s="48"/>
      <c r="H197" s="48"/>
      <c r="I197" s="48"/>
      <c r="J197" s="48"/>
      <c r="K197" s="48"/>
      <c r="L197" s="48"/>
      <c r="M197" s="48"/>
      <c r="N197" s="45"/>
      <c r="O197" s="2"/>
      <c r="AM197" s="74"/>
    </row>
    <row r="198" spans="1:39">
      <c r="A198" s="33"/>
      <c r="B198" s="33"/>
      <c r="C198" s="48"/>
      <c r="D198" s="48"/>
      <c r="E198" s="48"/>
      <c r="F198" s="48"/>
      <c r="G198" s="48"/>
      <c r="H198" s="48"/>
      <c r="I198" s="48"/>
      <c r="J198" s="48"/>
      <c r="K198" s="48"/>
      <c r="L198" s="48"/>
      <c r="M198" s="48"/>
      <c r="N198" s="45"/>
      <c r="O198" s="2"/>
      <c r="AM198" s="74"/>
    </row>
    <row r="199" spans="1:39">
      <c r="A199" s="33"/>
      <c r="B199" s="33"/>
      <c r="C199" s="48"/>
      <c r="D199" s="48"/>
      <c r="E199" s="48"/>
      <c r="F199" s="48"/>
      <c r="G199" s="48"/>
      <c r="H199" s="48"/>
      <c r="I199" s="48"/>
      <c r="J199" s="48"/>
      <c r="K199" s="48"/>
      <c r="L199" s="48"/>
      <c r="M199" s="48"/>
      <c r="N199" s="45"/>
      <c r="O199" s="2"/>
      <c r="AM199" s="74"/>
    </row>
    <row r="200" spans="1:39">
      <c r="A200" s="33"/>
      <c r="B200" s="33"/>
      <c r="C200" s="48"/>
      <c r="D200" s="48"/>
      <c r="E200" s="48"/>
      <c r="F200" s="48"/>
      <c r="G200" s="48"/>
      <c r="H200" s="48"/>
      <c r="I200" s="48"/>
      <c r="J200" s="48"/>
      <c r="K200" s="48"/>
      <c r="L200" s="48"/>
      <c r="M200" s="48"/>
      <c r="N200" s="45"/>
      <c r="O200" s="2"/>
      <c r="AM200" s="74"/>
    </row>
    <row r="201" spans="1:39">
      <c r="A201" s="33"/>
      <c r="B201" s="33"/>
      <c r="C201" s="48"/>
      <c r="D201" s="48"/>
      <c r="E201" s="48"/>
      <c r="F201" s="48"/>
      <c r="G201" s="48"/>
      <c r="H201" s="48"/>
      <c r="I201" s="48"/>
      <c r="J201" s="48"/>
      <c r="K201" s="48"/>
      <c r="L201" s="48"/>
      <c r="M201" s="48"/>
      <c r="N201" s="45"/>
      <c r="O201" s="2"/>
      <c r="AM201" s="74"/>
    </row>
    <row r="202" spans="1:39">
      <c r="A202" s="33"/>
      <c r="B202" s="33"/>
      <c r="C202" s="48"/>
      <c r="D202" s="48"/>
      <c r="E202" s="48"/>
      <c r="F202" s="48"/>
      <c r="G202" s="48"/>
      <c r="H202" s="48"/>
      <c r="I202" s="48"/>
      <c r="J202" s="48"/>
      <c r="K202" s="48"/>
      <c r="L202" s="48"/>
      <c r="M202" s="48"/>
      <c r="N202" s="45"/>
      <c r="O202" s="2"/>
      <c r="AM202" s="74"/>
    </row>
    <row r="203" spans="1:39">
      <c r="AM203" s="74"/>
    </row>
    <row r="204" spans="1:39" ht="15.75" customHeight="1">
      <c r="A204" s="283" t="s">
        <v>541</v>
      </c>
      <c r="B204" s="285" t="s">
        <v>119</v>
      </c>
      <c r="C204" s="285" t="s">
        <v>2</v>
      </c>
      <c r="D204" s="285" t="s">
        <v>4</v>
      </c>
      <c r="E204" s="287" t="s">
        <v>6</v>
      </c>
      <c r="F204" s="281" t="s">
        <v>8</v>
      </c>
      <c r="G204" s="282"/>
      <c r="H204" s="285" t="s">
        <v>10</v>
      </c>
      <c r="I204" s="285" t="s">
        <v>14</v>
      </c>
      <c r="J204" s="285" t="s">
        <v>12</v>
      </c>
      <c r="K204" s="289" t="s">
        <v>120</v>
      </c>
      <c r="L204" s="290"/>
      <c r="M204" s="285" t="s">
        <v>20</v>
      </c>
      <c r="N204" s="295" t="s">
        <v>22</v>
      </c>
      <c r="O204" s="34"/>
      <c r="AM204" s="74"/>
    </row>
    <row r="205" spans="1:39" ht="15.75">
      <c r="A205" s="284"/>
      <c r="B205" s="286"/>
      <c r="C205" s="286"/>
      <c r="D205" s="286"/>
      <c r="E205" s="288"/>
      <c r="F205" s="38" t="s">
        <v>122</v>
      </c>
      <c r="G205" s="38" t="s">
        <v>123</v>
      </c>
      <c r="H205" s="286"/>
      <c r="I205" s="286"/>
      <c r="J205" s="286"/>
      <c r="K205" s="59" t="s">
        <v>124</v>
      </c>
      <c r="L205" s="59" t="s">
        <v>538</v>
      </c>
      <c r="M205" s="286"/>
      <c r="N205" s="296"/>
      <c r="O205" s="2"/>
      <c r="AM205" s="74"/>
    </row>
    <row r="206" spans="1:39">
      <c r="A206" s="33"/>
      <c r="B206" s="33"/>
      <c r="C206" s="48"/>
      <c r="D206" s="48"/>
      <c r="E206" s="48"/>
      <c r="F206" s="48"/>
      <c r="G206" s="48"/>
      <c r="H206" s="48"/>
      <c r="I206" s="48"/>
      <c r="J206" s="45"/>
      <c r="K206" s="45"/>
      <c r="L206" s="45"/>
      <c r="M206" s="45"/>
      <c r="N206" s="45"/>
      <c r="O206" s="2"/>
      <c r="AM206" s="74"/>
    </row>
    <row r="207" spans="1:39">
      <c r="A207" s="33"/>
      <c r="B207" s="33"/>
      <c r="C207" s="48"/>
      <c r="D207" s="48"/>
      <c r="E207" s="48"/>
      <c r="F207" s="48"/>
      <c r="G207" s="48"/>
      <c r="H207" s="48"/>
      <c r="I207" s="48"/>
      <c r="J207" s="48"/>
      <c r="K207" s="48"/>
      <c r="L207" s="48"/>
      <c r="M207" s="48"/>
      <c r="N207" s="45"/>
      <c r="O207" s="2"/>
      <c r="AM207" s="74"/>
    </row>
    <row r="208" spans="1:39">
      <c r="A208" s="33"/>
      <c r="B208" s="33"/>
      <c r="C208" s="48"/>
      <c r="D208" s="48"/>
      <c r="E208" s="48"/>
      <c r="F208" s="48"/>
      <c r="G208" s="48"/>
      <c r="H208" s="48"/>
      <c r="I208" s="48"/>
      <c r="J208" s="48"/>
      <c r="K208" s="48"/>
      <c r="L208" s="48"/>
      <c r="M208" s="48"/>
      <c r="N208" s="45"/>
      <c r="O208" s="2"/>
      <c r="AM208" s="74"/>
    </row>
    <row r="209" spans="1:39">
      <c r="A209" s="33"/>
      <c r="B209" s="33"/>
      <c r="C209" s="48"/>
      <c r="D209" s="48"/>
      <c r="E209" s="48"/>
      <c r="F209" s="48"/>
      <c r="G209" s="48"/>
      <c r="H209" s="48"/>
      <c r="I209" s="48"/>
      <c r="J209" s="48"/>
      <c r="K209" s="48"/>
      <c r="L209" s="48"/>
      <c r="M209" s="48"/>
      <c r="N209" s="45"/>
      <c r="O209" s="2"/>
      <c r="AM209" s="74"/>
    </row>
    <row r="210" spans="1:39">
      <c r="A210" s="33"/>
      <c r="B210" s="33"/>
      <c r="C210" s="48"/>
      <c r="D210" s="48"/>
      <c r="E210" s="48"/>
      <c r="F210" s="48"/>
      <c r="G210" s="48"/>
      <c r="H210" s="48"/>
      <c r="I210" s="48"/>
      <c r="J210" s="48"/>
      <c r="K210" s="48"/>
      <c r="L210" s="48"/>
      <c r="M210" s="48"/>
      <c r="N210" s="45"/>
      <c r="O210" s="2"/>
      <c r="AM210" s="74"/>
    </row>
    <row r="211" spans="1:39">
      <c r="A211" s="33"/>
      <c r="B211" s="33"/>
      <c r="C211" s="48"/>
      <c r="D211" s="48"/>
      <c r="E211" s="48"/>
      <c r="F211" s="48"/>
      <c r="G211" s="48"/>
      <c r="H211" s="48"/>
      <c r="I211" s="48"/>
      <c r="J211" s="48"/>
      <c r="K211" s="48"/>
      <c r="L211" s="48"/>
      <c r="M211" s="48"/>
      <c r="N211" s="45"/>
      <c r="O211" s="2"/>
      <c r="AM211" s="74"/>
    </row>
    <row r="212" spans="1:39">
      <c r="A212" s="33"/>
      <c r="B212" s="33"/>
      <c r="C212" s="48"/>
      <c r="D212" s="48"/>
      <c r="E212" s="48"/>
      <c r="F212" s="48"/>
      <c r="G212" s="48"/>
      <c r="H212" s="48"/>
      <c r="I212" s="48"/>
      <c r="J212" s="48"/>
      <c r="K212" s="48"/>
      <c r="L212" s="48"/>
      <c r="M212" s="48"/>
      <c r="N212" s="45"/>
      <c r="O212" s="2"/>
      <c r="AM212" s="74"/>
    </row>
    <row r="213" spans="1:39">
      <c r="A213" s="33"/>
      <c r="B213" s="33"/>
      <c r="C213" s="48"/>
      <c r="D213" s="48"/>
      <c r="E213" s="48"/>
      <c r="F213" s="48"/>
      <c r="G213" s="48"/>
      <c r="H213" s="48"/>
      <c r="I213" s="48"/>
      <c r="J213" s="48"/>
      <c r="K213" s="48"/>
      <c r="L213" s="48"/>
      <c r="M213" s="48"/>
      <c r="N213" s="45"/>
      <c r="O213" s="2"/>
      <c r="AM213" s="74"/>
    </row>
    <row r="214" spans="1:39">
      <c r="A214" s="33"/>
      <c r="B214" s="33"/>
      <c r="C214" s="48"/>
      <c r="D214" s="48"/>
      <c r="E214" s="48"/>
      <c r="F214" s="48"/>
      <c r="G214" s="48"/>
      <c r="H214" s="48"/>
      <c r="I214" s="48"/>
      <c r="J214" s="48"/>
      <c r="K214" s="48"/>
      <c r="L214" s="48"/>
      <c r="M214" s="48"/>
      <c r="N214" s="45"/>
      <c r="O214" s="2"/>
      <c r="AM214" s="74"/>
    </row>
    <row r="215" spans="1:39">
      <c r="A215" s="49"/>
      <c r="B215" s="49"/>
      <c r="O215" s="2"/>
      <c r="AM215" s="74"/>
    </row>
    <row r="216" spans="1:39">
      <c r="A216" s="74"/>
      <c r="B216" s="74"/>
      <c r="C216" s="74"/>
      <c r="D216" s="74"/>
      <c r="E216" s="74"/>
      <c r="F216" s="74"/>
      <c r="G216" s="74"/>
      <c r="H216" s="74"/>
      <c r="I216" s="74"/>
      <c r="J216" s="74"/>
      <c r="K216" s="74"/>
      <c r="L216" s="74"/>
      <c r="M216" s="74"/>
      <c r="N216" s="74"/>
      <c r="O216" s="75"/>
      <c r="P216" s="75"/>
      <c r="Q216" s="75"/>
      <c r="R216" s="75"/>
      <c r="S216" s="75"/>
      <c r="T216" s="75"/>
      <c r="U216" s="75"/>
      <c r="V216" s="75"/>
      <c r="W216" s="75"/>
      <c r="X216" s="75"/>
      <c r="Y216" s="75"/>
      <c r="Z216" s="75"/>
      <c r="AA216" s="75"/>
      <c r="AB216" s="75"/>
      <c r="AC216" s="75"/>
      <c r="AD216" s="75"/>
      <c r="AE216" s="75"/>
      <c r="AF216" s="75"/>
      <c r="AG216" s="75"/>
      <c r="AH216" s="75"/>
      <c r="AI216" s="75"/>
      <c r="AJ216" s="75"/>
      <c r="AK216" s="75"/>
      <c r="AL216" s="74"/>
      <c r="AM216" s="74"/>
    </row>
    <row r="217" spans="1:39">
      <c r="A217" s="74"/>
      <c r="B217" s="74"/>
      <c r="C217" s="74"/>
      <c r="D217" s="74"/>
      <c r="E217" s="74"/>
      <c r="F217" s="74"/>
      <c r="G217" s="74"/>
      <c r="H217" s="74"/>
      <c r="I217" s="74"/>
      <c r="J217" s="74"/>
      <c r="K217" s="74"/>
      <c r="L217" s="74"/>
      <c r="M217" s="74"/>
      <c r="N217" s="74"/>
      <c r="O217" s="75"/>
      <c r="P217" s="75"/>
      <c r="Q217" s="75"/>
      <c r="R217" s="75"/>
      <c r="S217" s="75"/>
      <c r="T217" s="75"/>
      <c r="U217" s="75"/>
      <c r="V217" s="75"/>
      <c r="W217" s="75"/>
      <c r="X217" s="75"/>
      <c r="Y217" s="75"/>
      <c r="Z217" s="75"/>
      <c r="AA217" s="75"/>
      <c r="AB217" s="75"/>
      <c r="AC217" s="75"/>
      <c r="AD217" s="75"/>
      <c r="AE217" s="75"/>
      <c r="AF217" s="75"/>
      <c r="AG217" s="75"/>
      <c r="AH217" s="75"/>
      <c r="AI217" s="75"/>
      <c r="AJ217" s="75"/>
      <c r="AK217" s="75"/>
      <c r="AL217" s="74"/>
      <c r="AM217" s="74"/>
    </row>
  </sheetData>
  <mergeCells count="101">
    <mergeCell ref="N192:N193"/>
    <mergeCell ref="N204:N205"/>
    <mergeCell ref="AJ9:AJ10"/>
    <mergeCell ref="AK9:AK10"/>
    <mergeCell ref="A164:N164"/>
    <mergeCell ref="N168:N169"/>
    <mergeCell ref="N180:N181"/>
    <mergeCell ref="B4:G4"/>
    <mergeCell ref="B6:C6"/>
    <mergeCell ref="A8:M8"/>
    <mergeCell ref="T9:T10"/>
    <mergeCell ref="A131:A145"/>
    <mergeCell ref="AG9:AG10"/>
    <mergeCell ref="AH9:AH10"/>
    <mergeCell ref="AI9:AI10"/>
    <mergeCell ref="A11:A25"/>
    <mergeCell ref="A26:A40"/>
    <mergeCell ref="A41:A55"/>
    <mergeCell ref="AA9:AA10"/>
    <mergeCell ref="AB9:AB10"/>
    <mergeCell ref="AC9:AC10"/>
    <mergeCell ref="AD9:AD10"/>
    <mergeCell ref="AE9:AE10"/>
    <mergeCell ref="AF9:AF10"/>
    <mergeCell ref="A1:AJ1"/>
    <mergeCell ref="A2:AK2"/>
    <mergeCell ref="O8:Y8"/>
    <mergeCell ref="Z8:AK8"/>
    <mergeCell ref="N9:N10"/>
    <mergeCell ref="A9:A10"/>
    <mergeCell ref="B9:B10"/>
    <mergeCell ref="C9:C10"/>
    <mergeCell ref="D9:D10"/>
    <mergeCell ref="E9:E10"/>
    <mergeCell ref="F9:G9"/>
    <mergeCell ref="H9:H10"/>
    <mergeCell ref="I9:I10"/>
    <mergeCell ref="J9:J10"/>
    <mergeCell ref="K9:L9"/>
    <mergeCell ref="M9:M10"/>
    <mergeCell ref="X9:X10"/>
    <mergeCell ref="Y9:Y10"/>
    <mergeCell ref="Z9:Z10"/>
    <mergeCell ref="O9:O10"/>
    <mergeCell ref="P9:P10"/>
    <mergeCell ref="Q9:Q10"/>
    <mergeCell ref="R9:R10"/>
    <mergeCell ref="S9:S10"/>
    <mergeCell ref="U9:U10"/>
    <mergeCell ref="V9:V10"/>
    <mergeCell ref="W9:W10"/>
    <mergeCell ref="A56:A70"/>
    <mergeCell ref="A71:A85"/>
    <mergeCell ref="A86:A100"/>
    <mergeCell ref="A101:A115"/>
    <mergeCell ref="A116:A130"/>
    <mergeCell ref="K168:L168"/>
    <mergeCell ref="M168:M169"/>
    <mergeCell ref="A146:A160"/>
    <mergeCell ref="A168:A169"/>
    <mergeCell ref="B168:B169"/>
    <mergeCell ref="C168:C169"/>
    <mergeCell ref="D168:D169"/>
    <mergeCell ref="E168:E169"/>
    <mergeCell ref="F168:G168"/>
    <mergeCell ref="H168:H169"/>
    <mergeCell ref="I168:I169"/>
    <mergeCell ref="J168:J169"/>
    <mergeCell ref="A180:A181"/>
    <mergeCell ref="B180:B181"/>
    <mergeCell ref="C180:C181"/>
    <mergeCell ref="D180:D181"/>
    <mergeCell ref="E180:E181"/>
    <mergeCell ref="A192:A193"/>
    <mergeCell ref="B192:B193"/>
    <mergeCell ref="C192:C193"/>
    <mergeCell ref="D192:D193"/>
    <mergeCell ref="E192:E193"/>
    <mergeCell ref="K192:L192"/>
    <mergeCell ref="M192:M193"/>
    <mergeCell ref="H180:H181"/>
    <mergeCell ref="I180:I181"/>
    <mergeCell ref="J180:J181"/>
    <mergeCell ref="K180:L180"/>
    <mergeCell ref="M180:M181"/>
    <mergeCell ref="F192:G192"/>
    <mergeCell ref="H192:H193"/>
    <mergeCell ref="I192:I193"/>
    <mergeCell ref="J192:J193"/>
    <mergeCell ref="F180:G180"/>
    <mergeCell ref="H204:H205"/>
    <mergeCell ref="I204:I205"/>
    <mergeCell ref="J204:J205"/>
    <mergeCell ref="K204:L204"/>
    <mergeCell ref="M204:M205"/>
    <mergeCell ref="A204:A205"/>
    <mergeCell ref="B204:B205"/>
    <mergeCell ref="C204:C205"/>
    <mergeCell ref="D204:D205"/>
    <mergeCell ref="E204:E205"/>
    <mergeCell ref="F204:G204"/>
  </mergeCells>
  <conditionalFormatting sqref="O11:O160">
    <cfRule type="cellIs" dxfId="14" priority="8" stopIfTrue="1" operator="equal">
      <formula>"x"</formula>
    </cfRule>
  </conditionalFormatting>
  <conditionalFormatting sqref="P11:P160">
    <cfRule type="cellIs" dxfId="13" priority="7" operator="equal">
      <formula>"x"</formula>
    </cfRule>
  </conditionalFormatting>
  <conditionalFormatting sqref="Q11:Q160">
    <cfRule type="cellIs" dxfId="12" priority="6" operator="equal">
      <formula>"x"</formula>
    </cfRule>
  </conditionalFormatting>
  <conditionalFormatting sqref="R11:R160">
    <cfRule type="cellIs" dxfId="11" priority="5" stopIfTrue="1" operator="equal">
      <formula>"x"</formula>
    </cfRule>
  </conditionalFormatting>
  <conditionalFormatting sqref="S11:S160">
    <cfRule type="cellIs" dxfId="10" priority="4" operator="equal">
      <formula>"x"</formula>
    </cfRule>
  </conditionalFormatting>
  <conditionalFormatting sqref="T11:T160">
    <cfRule type="cellIs" dxfId="9" priority="1" stopIfTrue="1" operator="equal">
      <formula>$AQ$7</formula>
    </cfRule>
    <cfRule type="cellIs" dxfId="8" priority="2" stopIfTrue="1" operator="equal">
      <formula>$AQ$6</formula>
    </cfRule>
  </conditionalFormatting>
  <conditionalFormatting sqref="T149:T160">
    <cfRule type="cellIs" dxfId="7" priority="3" stopIfTrue="1" operator="equal">
      <formula>"x"</formula>
    </cfRule>
  </conditionalFormatting>
  <conditionalFormatting sqref="AQ6:AQ7">
    <cfRule type="cellIs" dxfId="6" priority="9" stopIfTrue="1" operator="equal">
      <formula>$AQ$6</formula>
    </cfRule>
  </conditionalFormatting>
  <dataValidations count="1">
    <dataValidation type="list" allowBlank="1" showInputMessage="1" showErrorMessage="1" sqref="T11:T160" xr:uid="{00000000-0002-0000-0700-000000000000}">
      <formula1>$AQ$6:$AQ$7</formula1>
    </dataValidation>
  </dataValidations>
  <pageMargins left="0.511811024" right="0.511811024" top="0.78740157499999996" bottom="0.78740157499999996" header="0.31496062000000002" footer="0.31496062000000002"/>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1000000}">
          <x14:formula1>
            <xm:f>LEGENDA!$A$46:$A$60</xm:f>
          </x14:formula1>
          <xm:sqref>N11:N160 N170:N178 N206:N215 N194:N202 N182:N190 AK11:AK160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D47"/>
  <sheetViews>
    <sheetView showGridLines="0" zoomScale="80" zoomScaleNormal="80" zoomScalePageLayoutView="70" workbookViewId="0">
      <selection activeCell="F18" sqref="F18"/>
    </sheetView>
  </sheetViews>
  <sheetFormatPr defaultColWidth="8.85546875" defaultRowHeight="15"/>
  <cols>
    <col min="1" max="1" width="2.85546875" customWidth="1"/>
    <col min="2" max="2" width="3.85546875" customWidth="1"/>
    <col min="3" max="3" width="53" bestFit="1" customWidth="1"/>
    <col min="4" max="4" width="12" bestFit="1" customWidth="1"/>
    <col min="5" max="5" width="7.42578125" customWidth="1"/>
    <col min="6" max="6" width="12" bestFit="1" customWidth="1"/>
    <col min="7" max="7" width="8.140625" customWidth="1"/>
    <col min="8" max="8" width="9.140625" customWidth="1"/>
    <col min="24" max="24" width="2.85546875" customWidth="1"/>
    <col min="26" max="26" width="0" hidden="1" customWidth="1"/>
    <col min="27" max="28" width="4.140625" hidden="1" customWidth="1"/>
    <col min="29" max="29" width="4.140625" customWidth="1"/>
  </cols>
  <sheetData>
    <row r="1" spans="1:28">
      <c r="A1" s="76"/>
      <c r="B1" s="355" t="s">
        <v>107</v>
      </c>
      <c r="C1" s="355"/>
      <c r="D1" s="355"/>
      <c r="E1" s="355"/>
      <c r="F1" s="355"/>
      <c r="G1" s="355"/>
      <c r="H1" s="355"/>
      <c r="I1" s="355"/>
      <c r="J1" s="355"/>
      <c r="K1" s="355"/>
      <c r="L1" s="355"/>
      <c r="M1" s="355"/>
      <c r="N1" s="355"/>
      <c r="O1" s="355"/>
      <c r="P1" s="355"/>
      <c r="Q1" s="355"/>
      <c r="R1" s="355"/>
      <c r="S1" s="355"/>
      <c r="T1" s="355"/>
      <c r="U1" s="355"/>
      <c r="V1" s="355"/>
      <c r="W1" s="355"/>
      <c r="X1" s="76"/>
    </row>
    <row r="2" spans="1:28" s="11" customFormat="1" ht="21" customHeight="1">
      <c r="A2" s="77"/>
      <c r="B2" s="355"/>
      <c r="C2" s="355"/>
      <c r="D2" s="355"/>
      <c r="E2" s="355"/>
      <c r="F2" s="355"/>
      <c r="G2" s="355"/>
      <c r="H2" s="355"/>
      <c r="I2" s="355"/>
      <c r="J2" s="355"/>
      <c r="K2" s="355"/>
      <c r="L2" s="355"/>
      <c r="M2" s="355"/>
      <c r="N2" s="355"/>
      <c r="O2" s="355"/>
      <c r="P2" s="355"/>
      <c r="Q2" s="355"/>
      <c r="R2" s="355"/>
      <c r="S2" s="355"/>
      <c r="T2" s="355"/>
      <c r="U2" s="355"/>
      <c r="V2" s="355"/>
      <c r="W2" s="355"/>
      <c r="X2" s="77"/>
    </row>
    <row r="3" spans="1:28" ht="33.75" customHeight="1">
      <c r="A3" s="76"/>
      <c r="B3" s="362" t="str">
        <f>'Monitoria Anual - 1'!A2</f>
        <v>"Plano de Ação Nacional para a Conservação dos Peixes Rivulídeos Ameaçados de Extinção - PAN Rivulídeos"</v>
      </c>
      <c r="C3" s="362"/>
      <c r="D3" s="362"/>
      <c r="E3" s="362"/>
      <c r="F3" s="362"/>
      <c r="G3" s="362"/>
      <c r="H3" s="362"/>
      <c r="I3" s="362"/>
      <c r="J3" s="362"/>
      <c r="K3" s="362"/>
      <c r="L3" s="362"/>
      <c r="M3" s="362"/>
      <c r="N3" s="362"/>
      <c r="O3" s="362"/>
      <c r="P3" s="362"/>
      <c r="Q3" s="362"/>
      <c r="R3" s="362"/>
      <c r="S3" s="362"/>
      <c r="T3" s="362"/>
      <c r="U3" s="362"/>
      <c r="V3" s="362"/>
      <c r="W3" s="362"/>
      <c r="X3" s="76"/>
    </row>
    <row r="4" spans="1:28">
      <c r="A4" s="76"/>
      <c r="J4" s="8"/>
      <c r="K4" s="8"/>
      <c r="L4" s="8"/>
      <c r="M4" s="8"/>
      <c r="N4" s="8"/>
      <c r="O4" s="8"/>
      <c r="X4" s="76"/>
    </row>
    <row r="5" spans="1:28" s="2" customFormat="1" ht="45" customHeight="1">
      <c r="A5" s="74"/>
      <c r="B5" s="367" t="s">
        <v>542</v>
      </c>
      <c r="C5" s="367"/>
      <c r="D5" s="368" t="str">
        <f>'Monitoria Anual - 1'!B4</f>
        <v>Consolidar e ampliar estratégias de conservação dos peixes rivulídeos ameaçados de extinção e dos seus ambientes, em cinco anos</v>
      </c>
      <c r="E5" s="368"/>
      <c r="F5" s="368"/>
      <c r="G5" s="368"/>
      <c r="H5" s="368"/>
      <c r="I5" s="368"/>
      <c r="J5" s="368"/>
      <c r="K5" s="368"/>
      <c r="L5" s="368"/>
      <c r="M5" s="369"/>
      <c r="N5" s="9"/>
      <c r="O5" s="9"/>
      <c r="P5" s="9"/>
      <c r="Q5" s="9"/>
      <c r="R5" s="9"/>
      <c r="X5" s="74"/>
    </row>
    <row r="6" spans="1:28">
      <c r="A6" s="76"/>
      <c r="J6" s="8"/>
      <c r="K6" s="8"/>
      <c r="L6" s="8"/>
      <c r="M6" s="8"/>
      <c r="N6" s="8"/>
      <c r="O6" s="8"/>
      <c r="X6" s="76"/>
    </row>
    <row r="7" spans="1:28" ht="26.25" customHeight="1">
      <c r="A7" s="76"/>
      <c r="B7" s="367" t="s">
        <v>111</v>
      </c>
      <c r="C7" s="367"/>
      <c r="D7" s="356" t="str">
        <f>'Monitoria Anual - 1'!B6</f>
        <v>26/09/2023 - 28/09/2023 (presencial)</v>
      </c>
      <c r="E7" s="356"/>
      <c r="F7" s="356"/>
      <c r="G7" s="357"/>
      <c r="H7" s="2"/>
      <c r="I7" s="10"/>
      <c r="J7" s="8"/>
      <c r="K7" s="8"/>
      <c r="L7" s="8"/>
      <c r="M7" s="8"/>
      <c r="N7" s="8"/>
      <c r="O7" s="8"/>
      <c r="X7" s="76"/>
    </row>
    <row r="8" spans="1:28">
      <c r="A8" s="76"/>
      <c r="X8" s="76"/>
    </row>
    <row r="9" spans="1:28" ht="31.5" customHeight="1">
      <c r="A9" s="76"/>
      <c r="B9" s="355" t="s">
        <v>543</v>
      </c>
      <c r="C9" s="355"/>
      <c r="D9" s="355"/>
      <c r="E9" s="355"/>
      <c r="F9" s="355"/>
      <c r="G9" s="355"/>
      <c r="H9" s="355"/>
      <c r="I9" s="355"/>
      <c r="J9" s="355"/>
      <c r="K9" s="355"/>
      <c r="L9" s="355"/>
      <c r="M9" s="355"/>
      <c r="N9" s="355"/>
      <c r="O9" s="355"/>
      <c r="P9" s="355"/>
      <c r="Q9" s="355"/>
      <c r="R9" s="355"/>
      <c r="S9" s="355"/>
      <c r="T9" s="355"/>
      <c r="U9" s="355"/>
      <c r="V9" s="355"/>
      <c r="W9" s="355"/>
      <c r="X9" s="76"/>
    </row>
    <row r="10" spans="1:28">
      <c r="A10" s="76"/>
      <c r="G10" s="7"/>
      <c r="H10" s="7"/>
      <c r="I10" s="7"/>
      <c r="X10" s="76"/>
    </row>
    <row r="11" spans="1:28" ht="15.75">
      <c r="A11" s="76"/>
      <c r="B11" s="356" t="s">
        <v>544</v>
      </c>
      <c r="C11" s="357"/>
      <c r="D11" s="30"/>
      <c r="E11" s="30"/>
      <c r="F11" s="30"/>
      <c r="G11" s="30"/>
      <c r="H11" s="30"/>
      <c r="I11" s="30"/>
      <c r="J11" s="30"/>
      <c r="K11" s="30"/>
      <c r="L11" s="30"/>
      <c r="M11" s="30"/>
      <c r="N11" s="30"/>
      <c r="O11" s="30"/>
      <c r="P11" s="30"/>
      <c r="Q11" s="30"/>
      <c r="R11" s="30"/>
      <c r="S11" s="30"/>
      <c r="T11" s="30"/>
      <c r="U11" s="30"/>
      <c r="V11" s="30"/>
      <c r="W11" s="30"/>
      <c r="X11" s="76"/>
    </row>
    <row r="12" spans="1:28" ht="15.75" thickBot="1">
      <c r="A12" s="76"/>
      <c r="F12" s="363"/>
      <c r="G12" s="363"/>
      <c r="H12" s="69"/>
      <c r="X12" s="76"/>
    </row>
    <row r="13" spans="1:28" ht="33.75" customHeight="1">
      <c r="A13" s="76"/>
      <c r="C13" s="364" t="s">
        <v>967</v>
      </c>
      <c r="D13" s="365"/>
      <c r="E13" s="365"/>
      <c r="F13" s="365"/>
      <c r="G13" s="366"/>
      <c r="H13" s="3"/>
      <c r="X13" s="76"/>
    </row>
    <row r="14" spans="1:28" s="2" customFormat="1" ht="34.5" customHeight="1">
      <c r="A14" s="74"/>
      <c r="C14" s="82" t="s">
        <v>545</v>
      </c>
      <c r="D14" s="78" t="s">
        <v>546</v>
      </c>
      <c r="E14" s="79" t="s">
        <v>547</v>
      </c>
      <c r="F14" s="80" t="s">
        <v>548</v>
      </c>
      <c r="G14" s="81" t="s">
        <v>547</v>
      </c>
      <c r="H14" s="6"/>
      <c r="X14" s="74"/>
    </row>
    <row r="15" spans="1:28" ht="15.75">
      <c r="A15" s="76"/>
      <c r="C15" s="83" t="s">
        <v>549</v>
      </c>
      <c r="D15" s="56"/>
      <c r="E15" s="64"/>
      <c r="F15" s="56">
        <f>COUNTA('Monitoria Anual - 4'!T11:T1000)</f>
        <v>0</v>
      </c>
      <c r="G15" s="64">
        <f t="shared" ref="G15:G21" si="0">F15/$F$22</f>
        <v>0</v>
      </c>
      <c r="H15" s="65"/>
      <c r="X15" s="76"/>
    </row>
    <row r="16" spans="1:28" ht="15.75">
      <c r="A16" s="76"/>
      <c r="C16" s="84" t="s">
        <v>550</v>
      </c>
      <c r="D16" s="57">
        <f>COUNTA('Monitoria Anual - 4'!O11:O1000)</f>
        <v>0</v>
      </c>
      <c r="E16" s="66" t="e">
        <f>D16/$D$22</f>
        <v>#DIV/0!</v>
      </c>
      <c r="F16" s="57">
        <f>D16-AB16</f>
        <v>0</v>
      </c>
      <c r="G16" s="66">
        <f t="shared" si="0"/>
        <v>0</v>
      </c>
      <c r="H16" s="65"/>
      <c r="X16" s="76"/>
      <c r="Z16">
        <f>COUNTIFS('Monitoria Anual - 1'!O:O,"x",'Monitoria Anual - 1'!T:T,"Excluída")</f>
        <v>0</v>
      </c>
      <c r="AA16">
        <f>COUNTIFS('Monitoria Anual - 1'!O:O,"x",'Monitoria Anual - 1'!T:T,"Agrupada")</f>
        <v>0</v>
      </c>
      <c r="AB16">
        <f>Z16+AA16</f>
        <v>0</v>
      </c>
    </row>
    <row r="17" spans="1:28" ht="15.75">
      <c r="A17" s="76"/>
      <c r="C17" s="85" t="s">
        <v>551</v>
      </c>
      <c r="D17" s="57">
        <f>COUNTA('Monitoria Anual - 4'!P11:P1000)</f>
        <v>0</v>
      </c>
      <c r="E17" s="66" t="e">
        <f>D17/$D$22</f>
        <v>#DIV/0!</v>
      </c>
      <c r="F17" s="57">
        <f>D17-AB17</f>
        <v>-5</v>
      </c>
      <c r="G17" s="66">
        <f t="shared" si="0"/>
        <v>2.5</v>
      </c>
      <c r="H17" s="65"/>
      <c r="X17" s="76"/>
      <c r="Z17">
        <f t="array" ref="Z17">COUNTIFS('Monitoria Anual - 1'!P:P,"x",'Monitoria Anual - 1'!T:T,"Excluída")</f>
        <v>3</v>
      </c>
      <c r="AA17">
        <f t="array" ref="AA17">COUNTIFS('Monitoria Anual - 1'!P:P,"x",'Monitoria Anual - 1'!T:T,"Agrupada")</f>
        <v>2</v>
      </c>
      <c r="AB17">
        <f>Z17+AA17</f>
        <v>5</v>
      </c>
    </row>
    <row r="18" spans="1:28" ht="15.75">
      <c r="A18" s="76"/>
      <c r="C18" s="86" t="s">
        <v>552</v>
      </c>
      <c r="D18" s="57">
        <f>COUNTA('Monitoria Anual - 4'!Q11:Q1000)</f>
        <v>0</v>
      </c>
      <c r="E18" s="66" t="e">
        <f>D18/$D$22</f>
        <v>#DIV/0!</v>
      </c>
      <c r="F18" s="57">
        <f>D18-AB18</f>
        <v>0</v>
      </c>
      <c r="G18" s="66">
        <f t="shared" si="0"/>
        <v>0</v>
      </c>
      <c r="H18" s="65"/>
      <c r="X18" s="76"/>
      <c r="Z18">
        <f t="array" ref="Z18">COUNTIFS('Monitoria Anual - 1'!Q:Q,"x",'Monitoria Anual - 1'!T:T,"Excluída")</f>
        <v>0</v>
      </c>
      <c r="AA18">
        <f t="array" ref="AA18">COUNTIFS('Monitoria Anual - 1'!Q:Q,"x",'Monitoria Anual - 1'!T:T,"Agrupada")</f>
        <v>0</v>
      </c>
      <c r="AB18">
        <f>Z18+AA18</f>
        <v>0</v>
      </c>
    </row>
    <row r="19" spans="1:28" ht="15.75">
      <c r="A19" s="76"/>
      <c r="C19" s="87" t="s">
        <v>553</v>
      </c>
      <c r="D19" s="57">
        <f>COUNTA('Monitoria Anual - 4'!R11:R1000)</f>
        <v>0</v>
      </c>
      <c r="E19" s="66" t="e">
        <f>D19/$D$22</f>
        <v>#DIV/0!</v>
      </c>
      <c r="F19" s="57">
        <f t="shared" ref="F19:F20" si="1">D19-AB19</f>
        <v>0</v>
      </c>
      <c r="G19" s="66">
        <f t="shared" si="0"/>
        <v>0</v>
      </c>
      <c r="H19" s="65"/>
      <c r="X19" s="76"/>
      <c r="Z19">
        <f t="array" ref="Z19">COUNTIFS('Monitoria Anual - 1'!R:R,"x",'Monitoria Anual - 1'!T:T,"Excluída")</f>
        <v>0</v>
      </c>
      <c r="AA19">
        <f t="array" ref="AA19">COUNTIFS('Monitoria Anual - 1'!R:R,"x",'Monitoria Anual - 1'!T:T,"Agrupada")</f>
        <v>0</v>
      </c>
      <c r="AB19">
        <f>Z19+AA19</f>
        <v>0</v>
      </c>
    </row>
    <row r="20" spans="1:28" ht="15.75">
      <c r="A20" s="76"/>
      <c r="C20" s="88" t="s">
        <v>554</v>
      </c>
      <c r="D20" s="57">
        <f>COUNTA('Monitoria Anual - 4'!S11:S1000)</f>
        <v>0</v>
      </c>
      <c r="E20" s="66" t="e">
        <f>D20/$D$22</f>
        <v>#DIV/0!</v>
      </c>
      <c r="F20" s="57">
        <f t="shared" si="1"/>
        <v>0</v>
      </c>
      <c r="G20" s="66">
        <f t="shared" si="0"/>
        <v>0</v>
      </c>
      <c r="H20" s="65"/>
      <c r="X20" s="76"/>
      <c r="Z20">
        <f t="array" ref="Z20">COUNTIFS('Monitoria Anual - 1'!S:S,"x",'Monitoria Anual - 1'!T:T,"Excluída")</f>
        <v>0</v>
      </c>
      <c r="AA20">
        <f t="array" ref="AA20">COUNTIFS('Monitoria Anual - 1'!S:S,"x",'Monitoria Anual - 1'!T:T,"Agrupada")</f>
        <v>0</v>
      </c>
      <c r="AB20">
        <f>Z20+AA20</f>
        <v>0</v>
      </c>
    </row>
    <row r="21" spans="1:28" ht="16.5" thickBot="1">
      <c r="A21" s="76"/>
      <c r="C21" s="89" t="s">
        <v>555</v>
      </c>
      <c r="D21" s="58"/>
      <c r="E21" s="67"/>
      <c r="F21" s="58">
        <f>'Monitoria Anual - 4'!C166</f>
        <v>3</v>
      </c>
      <c r="G21" s="67">
        <f t="shared" si="0"/>
        <v>-1.5</v>
      </c>
      <c r="H21" s="65"/>
      <c r="X21" s="76"/>
    </row>
    <row r="22" spans="1:28" ht="16.5" thickBot="1">
      <c r="A22" s="76"/>
      <c r="C22" s="90" t="s">
        <v>556</v>
      </c>
      <c r="D22" s="91">
        <f>SUM(D16:D20)</f>
        <v>0</v>
      </c>
      <c r="E22" s="92" t="e">
        <f>SUM(E15:E21)</f>
        <v>#DIV/0!</v>
      </c>
      <c r="F22" s="93">
        <f>SUM(F16:F21)</f>
        <v>-2</v>
      </c>
      <c r="G22" s="94">
        <f>SUM(G16:G21)</f>
        <v>1</v>
      </c>
      <c r="H22" s="65"/>
      <c r="X22" s="76"/>
    </row>
    <row r="23" spans="1:28">
      <c r="A23" s="76"/>
      <c r="C23" s="96" t="s">
        <v>557</v>
      </c>
      <c r="D23" s="358">
        <f>COUNTIF('Monitoria Anual - 4'!T11:T1000,"Agrupada")</f>
        <v>0</v>
      </c>
      <c r="E23" s="358"/>
      <c r="F23" s="358"/>
      <c r="G23" s="359"/>
      <c r="H23" s="5"/>
      <c r="X23" s="76"/>
    </row>
    <row r="24" spans="1:28" ht="15.75" thickBot="1">
      <c r="A24" s="76"/>
      <c r="C24" s="95" t="s">
        <v>558</v>
      </c>
      <c r="D24" s="360">
        <f>COUNTIF('Monitoria Anual - 4'!T11:T161,"Excluída")</f>
        <v>0</v>
      </c>
      <c r="E24" s="360"/>
      <c r="F24" s="360"/>
      <c r="G24" s="361"/>
      <c r="X24" s="76"/>
    </row>
    <row r="25" spans="1:28">
      <c r="A25" s="76"/>
      <c r="X25" s="76"/>
    </row>
    <row r="26" spans="1:28">
      <c r="A26" s="76"/>
      <c r="X26" s="76"/>
    </row>
    <row r="27" spans="1:28" ht="15.75">
      <c r="A27" s="76"/>
      <c r="B27" s="356" t="s">
        <v>559</v>
      </c>
      <c r="C27" s="357"/>
      <c r="D27" s="30"/>
      <c r="E27" s="30"/>
      <c r="F27" s="30"/>
      <c r="G27" s="30"/>
      <c r="X27" s="76"/>
    </row>
    <row r="28" spans="1:28" ht="16.5" thickBot="1">
      <c r="A28" s="76"/>
      <c r="B28" s="30"/>
      <c r="C28" s="12"/>
      <c r="D28" s="12"/>
      <c r="E28" s="12"/>
      <c r="F28" s="12"/>
      <c r="G28" s="12"/>
      <c r="H28" s="30"/>
      <c r="I28" s="30"/>
      <c r="J28" s="30"/>
      <c r="K28" s="30"/>
      <c r="L28" s="30"/>
      <c r="M28" s="30"/>
      <c r="N28" s="30"/>
      <c r="O28" s="30"/>
      <c r="P28" s="30"/>
      <c r="Q28" s="30"/>
      <c r="R28" s="30"/>
      <c r="S28" s="30"/>
      <c r="T28" s="30"/>
      <c r="U28" s="30"/>
      <c r="V28" s="30"/>
      <c r="W28" s="30"/>
      <c r="X28" s="76"/>
    </row>
    <row r="29" spans="1:28" ht="16.5" thickBot="1">
      <c r="A29" s="76"/>
      <c r="B29" s="12"/>
      <c r="C29" s="109" t="s">
        <v>560</v>
      </c>
      <c r="D29" s="52">
        <f>COUNTA('Monitoria Anual - 4'!A11:A160)</f>
        <v>10</v>
      </c>
      <c r="H29" s="12"/>
      <c r="I29" s="12"/>
      <c r="J29" s="12"/>
      <c r="K29" s="12"/>
      <c r="L29" s="12"/>
      <c r="M29" s="12"/>
      <c r="N29" s="12"/>
      <c r="O29" s="12"/>
      <c r="P29" s="12"/>
      <c r="Q29" s="12"/>
      <c r="R29" s="12"/>
      <c r="S29" s="12"/>
      <c r="T29" s="12"/>
      <c r="U29" s="12"/>
      <c r="V29" s="12"/>
      <c r="W29" s="12"/>
      <c r="X29" s="76"/>
    </row>
    <row r="30" spans="1:28" ht="15.75" thickBot="1">
      <c r="A30" s="76"/>
      <c r="X30" s="76"/>
    </row>
    <row r="31" spans="1:28" ht="15.75" thickBot="1">
      <c r="A31" s="76"/>
      <c r="C31" s="110" t="s">
        <v>561</v>
      </c>
      <c r="D31" s="110" t="s">
        <v>562</v>
      </c>
      <c r="E31" s="13"/>
      <c r="F31" s="14"/>
      <c r="G31" s="15"/>
      <c r="H31" s="17"/>
      <c r="I31" s="18"/>
      <c r="J31" s="19"/>
      <c r="W31" s="1"/>
      <c r="X31" s="76"/>
    </row>
    <row r="32" spans="1:28">
      <c r="A32" s="76"/>
      <c r="C32" s="53" t="s">
        <v>563</v>
      </c>
      <c r="D32" s="61">
        <f>SUM(F32:J32)</f>
        <v>0</v>
      </c>
      <c r="E32" s="23">
        <f>COUNTA('Monitoria Anual - 4'!T11:T25)</f>
        <v>0</v>
      </c>
      <c r="F32" s="50">
        <f>COUNTA('Monitoria Anual - 4'!O11:O25)</f>
        <v>0</v>
      </c>
      <c r="G32" s="50">
        <f>COUNTA('Monitoria Anual - 4'!P11:P25)</f>
        <v>0</v>
      </c>
      <c r="H32" s="50">
        <f>COUNTA('Monitoria Anual - 4'!Q11:Q25)</f>
        <v>0</v>
      </c>
      <c r="I32" s="50">
        <f>COUNTA('Monitoria Anual - 4'!R11:R25)</f>
        <v>0</v>
      </c>
      <c r="J32" s="51">
        <f>COUNTA('Monitoria Anual - 4'!S11:S25)</f>
        <v>0</v>
      </c>
      <c r="W32" s="1"/>
      <c r="X32" s="76"/>
    </row>
    <row r="33" spans="1:30">
      <c r="A33" s="76"/>
      <c r="C33" s="54" t="s">
        <v>564</v>
      </c>
      <c r="D33" s="53">
        <f>SUM(F33:J33)</f>
        <v>0</v>
      </c>
      <c r="E33" s="24">
        <f>COUNTA('Monitoria Anual - 4'!T26:T40)</f>
        <v>0</v>
      </c>
      <c r="F33" s="25">
        <f>COUNTA('Monitoria Anual - 4'!O26:O40)</f>
        <v>0</v>
      </c>
      <c r="G33" s="25">
        <f>COUNTA('Monitoria Anual - 4'!P26:P40)</f>
        <v>0</v>
      </c>
      <c r="H33" s="25">
        <f>COUNTA('Monitoria Anual - 4'!Q26:Q40)</f>
        <v>0</v>
      </c>
      <c r="I33" s="25">
        <f>COUNTA('Monitoria Anual - 4'!R26:R40)</f>
        <v>0</v>
      </c>
      <c r="J33" s="26">
        <f>COUNTA('Monitoria Anual - 4'!S26:S40)</f>
        <v>0</v>
      </c>
      <c r="W33" s="1"/>
      <c r="X33" s="76"/>
    </row>
    <row r="34" spans="1:30">
      <c r="A34" s="76"/>
      <c r="C34" s="54" t="s">
        <v>565</v>
      </c>
      <c r="D34" s="53">
        <f t="shared" ref="D34:D41" si="2">SUM(F34:J34)</f>
        <v>0</v>
      </c>
      <c r="E34" s="24">
        <f>COUNTA('Monitoria Anual - 4'!T41:T55)</f>
        <v>0</v>
      </c>
      <c r="F34" s="25">
        <f>COUNTA('Monitoria Anual - 4'!O41:O55)</f>
        <v>0</v>
      </c>
      <c r="G34" s="25">
        <f>COUNTA('Monitoria Anual - 4'!P41:P55)</f>
        <v>0</v>
      </c>
      <c r="H34" s="25">
        <f>COUNTA('Monitoria Anual - 4'!Q41:Q55)</f>
        <v>0</v>
      </c>
      <c r="I34" s="25">
        <f>COUNTA('Monitoria Anual - 4'!R41:R55)</f>
        <v>0</v>
      </c>
      <c r="J34" s="26">
        <f>COUNTA('Monitoria Anual - 4'!S41:S55)</f>
        <v>0</v>
      </c>
      <c r="W34" s="1"/>
      <c r="X34" s="76"/>
    </row>
    <row r="35" spans="1:30">
      <c r="A35" s="76"/>
      <c r="C35" s="54" t="s">
        <v>566</v>
      </c>
      <c r="D35" s="53">
        <f t="shared" si="2"/>
        <v>0</v>
      </c>
      <c r="E35" s="24">
        <f>COUNTA('Monitoria Anual - 4'!T56:T70)</f>
        <v>0</v>
      </c>
      <c r="F35" s="25">
        <f>COUNTA('Monitoria Anual - 4'!O56:O70)</f>
        <v>0</v>
      </c>
      <c r="G35" s="25">
        <f>COUNTA('Monitoria Anual - 4'!P56:P70)</f>
        <v>0</v>
      </c>
      <c r="H35" s="25">
        <f>COUNTA('Monitoria Anual - 4'!Q56:Q70)</f>
        <v>0</v>
      </c>
      <c r="I35" s="25">
        <f>COUNTA('Monitoria Anual - 4'!R56:R70)</f>
        <v>0</v>
      </c>
      <c r="J35" s="26">
        <f>COUNTA('Monitoria Anual - 4'!S56:S70)</f>
        <v>0</v>
      </c>
      <c r="W35" s="1"/>
      <c r="X35" s="76"/>
    </row>
    <row r="36" spans="1:30">
      <c r="A36" s="76"/>
      <c r="C36" s="54" t="s">
        <v>567</v>
      </c>
      <c r="D36" s="53">
        <f t="shared" si="2"/>
        <v>0</v>
      </c>
      <c r="E36" s="24">
        <f>COUNTA('Monitoria Anual - 4'!T71:T85)</f>
        <v>0</v>
      </c>
      <c r="F36" s="25">
        <f>COUNTA('Monitoria Anual - 4'!O71:O85)</f>
        <v>0</v>
      </c>
      <c r="G36" s="25">
        <f>COUNTA('Monitoria Anual - 4'!P71:P85)</f>
        <v>0</v>
      </c>
      <c r="H36" s="25">
        <f>COUNTA('Monitoria Anual - 4'!Q71:Q85)</f>
        <v>0</v>
      </c>
      <c r="I36" s="25">
        <f>COUNTA('Monitoria Anual - 4'!R71:R85)</f>
        <v>0</v>
      </c>
      <c r="J36" s="26">
        <f>COUNTA('Monitoria Anual - 4'!S71:S85)</f>
        <v>0</v>
      </c>
      <c r="W36" s="1"/>
      <c r="X36" s="76"/>
    </row>
    <row r="37" spans="1:30">
      <c r="A37" s="76"/>
      <c r="C37" s="54" t="s">
        <v>830</v>
      </c>
      <c r="D37" s="53">
        <f t="shared" si="2"/>
        <v>0</v>
      </c>
      <c r="E37" s="24">
        <f>COUNTA('Monitoria Anual - 4'!T86:T100)</f>
        <v>0</v>
      </c>
      <c r="F37" s="25">
        <f>COUNTA('Monitoria Anual - 4'!O86:O100)</f>
        <v>0</v>
      </c>
      <c r="G37" s="25">
        <f>COUNTA('Monitoria Anual - 4'!P86:P100)</f>
        <v>0</v>
      </c>
      <c r="H37" s="25">
        <f>COUNTA('Monitoria Anual - 4'!Q86:Q100)</f>
        <v>0</v>
      </c>
      <c r="I37" s="25">
        <f>COUNTA('Monitoria Anual - 4'!R86:R100)</f>
        <v>0</v>
      </c>
      <c r="J37" s="26">
        <f>COUNTA('Monitoria Anual - 4'!S86:S100)</f>
        <v>0</v>
      </c>
      <c r="W37" s="1"/>
      <c r="X37" s="76"/>
    </row>
    <row r="38" spans="1:30">
      <c r="A38" s="76"/>
      <c r="C38" s="54" t="s">
        <v>831</v>
      </c>
      <c r="D38" s="53">
        <f t="shared" si="2"/>
        <v>0</v>
      </c>
      <c r="E38" s="24">
        <f>COUNTA('Monitoria Anual - 4'!T101:T115)</f>
        <v>0</v>
      </c>
      <c r="F38" s="25">
        <f>COUNTA('Monitoria Anual - 4'!O101:O115)</f>
        <v>0</v>
      </c>
      <c r="G38" s="25">
        <f>COUNTA('Monitoria Anual - 4'!P101:P115)</f>
        <v>0</v>
      </c>
      <c r="H38" s="25">
        <f>COUNTA('Monitoria Anual - 4'!Q101:Q115)</f>
        <v>0</v>
      </c>
      <c r="I38" s="25">
        <f>COUNTA('Monitoria Anual - 4'!R101:R115)</f>
        <v>0</v>
      </c>
      <c r="J38" s="26">
        <f>COUNTA('Monitoria Anual - 4'!S101:S115)</f>
        <v>0</v>
      </c>
      <c r="W38" s="1"/>
      <c r="X38" s="76"/>
    </row>
    <row r="39" spans="1:30">
      <c r="A39" s="76"/>
      <c r="C39" s="54" t="s">
        <v>832</v>
      </c>
      <c r="D39" s="53">
        <f t="shared" si="2"/>
        <v>0</v>
      </c>
      <c r="E39" s="24">
        <f>COUNTA('Monitoria Anual - 4'!T116:T130)</f>
        <v>0</v>
      </c>
      <c r="F39" s="25">
        <f>COUNTA('Monitoria Anual - 4'!O116:O130)</f>
        <v>0</v>
      </c>
      <c r="G39" s="25">
        <f>COUNTA('Monitoria Anual - 4'!P116:P130)</f>
        <v>0</v>
      </c>
      <c r="H39" s="25">
        <f>COUNTA('Monitoria Anual - 4'!Q116:Q130)</f>
        <v>0</v>
      </c>
      <c r="I39" s="25">
        <f>COUNTA('Monitoria Anual - 4'!R116:R130)</f>
        <v>0</v>
      </c>
      <c r="J39" s="26">
        <f>COUNTA('Monitoria Anual - 4'!S116:S130)</f>
        <v>0</v>
      </c>
      <c r="W39" s="1"/>
      <c r="X39" s="76"/>
    </row>
    <row r="40" spans="1:30">
      <c r="A40" s="76"/>
      <c r="C40" s="54" t="s">
        <v>833</v>
      </c>
      <c r="D40" s="53">
        <f t="shared" si="2"/>
        <v>0</v>
      </c>
      <c r="E40" s="24">
        <f>COUNTA('Monitoria Anual - 4'!T131:T145)</f>
        <v>0</v>
      </c>
      <c r="F40" s="25">
        <f>COUNTA('Monitoria Anual - 4'!O131:O145)</f>
        <v>0</v>
      </c>
      <c r="G40" s="25">
        <f>COUNTA('Monitoria Anual - 4'!P131:P145)</f>
        <v>0</v>
      </c>
      <c r="H40" s="25">
        <f>COUNTA('Monitoria Anual - 4'!Q131:Q145)</f>
        <v>0</v>
      </c>
      <c r="I40" s="25">
        <f>COUNTA('Monitoria Anual - 4'!R131:R145)</f>
        <v>0</v>
      </c>
      <c r="J40" s="26">
        <f>COUNTA('Monitoria Anual - 4'!S131:S145)</f>
        <v>0</v>
      </c>
      <c r="W40" s="1"/>
      <c r="X40" s="76"/>
    </row>
    <row r="41" spans="1:30" ht="15.75" thickBot="1">
      <c r="A41" s="76"/>
      <c r="C41" s="55" t="s">
        <v>834</v>
      </c>
      <c r="D41" s="62">
        <f t="shared" si="2"/>
        <v>0</v>
      </c>
      <c r="E41" s="27">
        <f>COUNTA('Monitoria Anual - 4'!T146:T160)</f>
        <v>0</v>
      </c>
      <c r="F41" s="28">
        <f>COUNTA('Monitoria Anual - 4'!O146:O160)</f>
        <v>0</v>
      </c>
      <c r="G41" s="28">
        <f>COUNTA('Monitoria Anual - 4'!P146:P160)</f>
        <v>0</v>
      </c>
      <c r="H41" s="28">
        <f>COUNTA('Monitoria Anual - 4'!Q146:Q160)</f>
        <v>0</v>
      </c>
      <c r="I41" s="28">
        <f>COUNTA('Monitoria Anual - 4'!R146:R160)</f>
        <v>0</v>
      </c>
      <c r="J41" s="29">
        <f>COUNTA('Monitoria Anual - 4'!S146:S160)</f>
        <v>0</v>
      </c>
      <c r="W41" s="1"/>
      <c r="X41" s="76"/>
    </row>
    <row r="42" spans="1:30">
      <c r="A42" s="76"/>
      <c r="X42" s="76"/>
    </row>
    <row r="43" spans="1:30">
      <c r="A43" s="76"/>
      <c r="B43" s="76"/>
      <c r="C43" s="76"/>
      <c r="D43" s="76"/>
      <c r="E43" s="76"/>
      <c r="F43" s="76"/>
      <c r="G43" s="76"/>
      <c r="H43" s="76"/>
      <c r="I43" s="76"/>
      <c r="J43" s="76"/>
      <c r="K43" s="76"/>
      <c r="L43" s="76"/>
      <c r="M43" s="76"/>
      <c r="N43" s="76"/>
      <c r="O43" s="76"/>
      <c r="P43" s="76"/>
      <c r="Q43" s="76"/>
      <c r="R43" s="76"/>
      <c r="S43" s="76"/>
      <c r="T43" s="76"/>
      <c r="U43" s="76"/>
      <c r="V43" s="76"/>
      <c r="W43" s="76"/>
      <c r="X43" s="76"/>
    </row>
    <row r="45" spans="1:30">
      <c r="A45" s="63"/>
      <c r="B45" s="63"/>
      <c r="C45" s="63"/>
      <c r="D45" s="63"/>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row>
    <row r="46" spans="1:30">
      <c r="A46" s="63"/>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row>
    <row r="47" spans="1:30">
      <c r="A47" s="63"/>
      <c r="B47" s="63"/>
      <c r="C47" s="63"/>
      <c r="D47" s="63"/>
      <c r="E47" s="63"/>
      <c r="F47" s="63"/>
      <c r="G47" s="63"/>
      <c r="H47" s="63"/>
      <c r="I47" s="63"/>
      <c r="J47" s="63"/>
      <c r="K47" s="63"/>
      <c r="L47" s="63"/>
      <c r="M47" s="63"/>
      <c r="N47" s="63"/>
      <c r="O47" s="63"/>
      <c r="P47" s="63"/>
      <c r="Q47" s="63"/>
      <c r="R47" s="63"/>
      <c r="S47" s="63"/>
      <c r="T47" s="63"/>
      <c r="U47" s="63"/>
      <c r="V47" s="63"/>
      <c r="W47" s="63"/>
      <c r="X47" s="63"/>
      <c r="Y47" s="63"/>
      <c r="Z47" s="63"/>
      <c r="AA47" s="63"/>
      <c r="AB47" s="63"/>
      <c r="AC47" s="63"/>
      <c r="AD47" s="63"/>
    </row>
  </sheetData>
  <sheetProtection algorithmName="SHA-512" hashValue="9OBt89EJviemdl1Y4GhCiU2cJdcMCCLPVL4EUgHt8ZoJlKAWiGX0dE33W3QrskF3uoR7Q6eGlVJMd7Yk3UY1/A==" saltValue="7B9ul9WO8mxplDx/ZLxmtA==" spinCount="100000" sheet="1" objects="1" scenarios="1"/>
  <protectedRanges>
    <protectedRange algorithmName="SHA-512" hashValue="zzhv/Dq6/XQDdy4PArewFSu9VLQOsBZ9SvRQwEaPRryxU9jlfehRY4wDYvbp7yw2VZjtzuEFQ9mRoLL/NIyBnw==" saltValue="sDMcZXVTWsRsrO+dPIlxTA==" spinCount="100000" sqref="A1:AD47" name="Intervalo1_9_8_8"/>
  </protectedRanges>
  <mergeCells count="13">
    <mergeCell ref="B1:W2"/>
    <mergeCell ref="B3:W3"/>
    <mergeCell ref="B5:C5"/>
    <mergeCell ref="D5:M5"/>
    <mergeCell ref="B7:C7"/>
    <mergeCell ref="D7:G7"/>
    <mergeCell ref="B27:C27"/>
    <mergeCell ref="B9:W9"/>
    <mergeCell ref="B11:C11"/>
    <mergeCell ref="F12:G12"/>
    <mergeCell ref="C13:G13"/>
    <mergeCell ref="D23:G23"/>
    <mergeCell ref="D24:G24"/>
  </mergeCells>
  <conditionalFormatting sqref="E32:F32 G32:J41 F33:F41">
    <cfRule type="cellIs" dxfId="5" priority="1" stopIfTrue="1" operator="equal">
      <formula>0</formula>
    </cfRule>
  </conditionalFormatting>
  <pageMargins left="0.25" right="0.25" top="0.75" bottom="0.75" header="0.3" footer="0.3"/>
  <pageSetup paperSize="9" scale="52" fitToHeight="0" orientation="landscape" r:id="rId1"/>
  <colBreaks count="1" manualBreakCount="1">
    <brk id="11"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N163"/>
  <sheetViews>
    <sheetView showGridLines="0" topLeftCell="L1" zoomScale="60" zoomScaleNormal="60" workbookViewId="0">
      <selection activeCell="O11" sqref="O11:Q160"/>
    </sheetView>
  </sheetViews>
  <sheetFormatPr defaultColWidth="8.85546875" defaultRowHeight="15"/>
  <cols>
    <col min="1" max="1" width="72.42578125" style="2" customWidth="1"/>
    <col min="2" max="2" width="7.28515625" style="2" customWidth="1"/>
    <col min="3" max="3" width="73.42578125" style="2" customWidth="1"/>
    <col min="4" max="4" width="18.7109375" style="2" customWidth="1"/>
    <col min="5" max="5" width="19.42578125" style="2" customWidth="1"/>
    <col min="6" max="6" width="25.7109375" style="2" customWidth="1"/>
    <col min="7" max="7" width="27.42578125" style="2" customWidth="1"/>
    <col min="8" max="12" width="25.140625" style="2" customWidth="1"/>
    <col min="13" max="13" width="27.7109375" style="2" bestFit="1" customWidth="1"/>
    <col min="14" max="14" width="27.7109375" style="2" customWidth="1"/>
    <col min="15" max="17" width="26.7109375" style="43" customWidth="1"/>
    <col min="18" max="18" width="37.85546875" style="2" customWidth="1"/>
    <col min="19" max="19" width="28.7109375" style="2" customWidth="1"/>
    <col min="20" max="20" width="40" style="2" customWidth="1"/>
    <col min="21" max="22" width="26.7109375" style="2" customWidth="1"/>
    <col min="23" max="25" width="28.85546875" style="2" customWidth="1"/>
    <col min="26" max="30" width="18.7109375" style="2" customWidth="1"/>
    <col min="31" max="31" width="23" style="2" bestFit="1" customWidth="1"/>
    <col min="32" max="32" width="18.7109375" style="2" customWidth="1"/>
    <col min="33" max="34" width="22.7109375" style="2" customWidth="1"/>
    <col min="35" max="35" width="2.7109375" style="2" customWidth="1"/>
    <col min="36" max="36" width="7" style="2" customWidth="1"/>
    <col min="37" max="39" width="8.85546875" style="2"/>
    <col min="40" max="40" width="8.85546875" style="2" hidden="1" customWidth="1"/>
    <col min="41" max="16384" width="8.85546875" style="2"/>
  </cols>
  <sheetData>
    <row r="1" spans="1:40" ht="33.75" customHeight="1" thickBot="1">
      <c r="A1" s="297" t="s">
        <v>107</v>
      </c>
      <c r="B1" s="297"/>
      <c r="C1" s="297"/>
      <c r="D1" s="297"/>
      <c r="E1" s="297"/>
      <c r="F1" s="297"/>
      <c r="G1" s="297"/>
      <c r="H1" s="297"/>
      <c r="I1" s="297"/>
      <c r="J1" s="297"/>
      <c r="K1" s="297"/>
      <c r="L1" s="297"/>
      <c r="M1" s="297"/>
      <c r="N1" s="297"/>
      <c r="O1" s="297"/>
      <c r="P1" s="297"/>
      <c r="Q1" s="297"/>
      <c r="R1" s="297"/>
      <c r="S1" s="297"/>
      <c r="T1" s="297"/>
      <c r="U1" s="297"/>
      <c r="V1" s="297"/>
      <c r="W1" s="297"/>
      <c r="X1" s="297"/>
      <c r="Y1" s="297"/>
      <c r="Z1" s="297"/>
      <c r="AA1" s="297"/>
      <c r="AB1" s="297"/>
      <c r="AC1" s="297"/>
      <c r="AD1" s="297"/>
      <c r="AE1" s="297"/>
      <c r="AF1" s="297"/>
      <c r="AG1" s="297"/>
      <c r="AH1" s="72"/>
      <c r="AI1" s="135"/>
      <c r="AJ1" s="74"/>
    </row>
    <row r="2" spans="1:40" ht="33.75" customHeight="1" thickBot="1">
      <c r="A2" s="298" t="str">
        <f>'Monitoria Anual - 1'!A2</f>
        <v>"Plano de Ação Nacional para a Conservação dos Peixes Rivulídeos Ameaçados de Extinção - PAN Rivulídeos"</v>
      </c>
      <c r="B2" s="298"/>
      <c r="C2" s="298"/>
      <c r="D2" s="298"/>
      <c r="E2" s="298"/>
      <c r="F2" s="298"/>
      <c r="G2" s="298"/>
      <c r="H2" s="298"/>
      <c r="I2" s="298"/>
      <c r="J2" s="298"/>
      <c r="K2" s="298"/>
      <c r="L2" s="298"/>
      <c r="M2" s="298"/>
      <c r="N2" s="298"/>
      <c r="O2" s="298"/>
      <c r="P2" s="298"/>
      <c r="Q2" s="298"/>
      <c r="R2" s="298"/>
      <c r="S2" s="298"/>
      <c r="T2" s="298"/>
      <c r="U2" s="298"/>
      <c r="V2" s="298"/>
      <c r="W2" s="298"/>
      <c r="X2" s="298"/>
      <c r="Y2" s="298"/>
      <c r="Z2" s="298"/>
      <c r="AA2" s="298"/>
      <c r="AB2" s="298"/>
      <c r="AC2" s="298"/>
      <c r="AD2" s="298"/>
      <c r="AE2" s="298"/>
      <c r="AF2" s="298"/>
      <c r="AG2" s="298"/>
      <c r="AH2" s="298"/>
      <c r="AI2" s="136"/>
      <c r="AJ2" s="74"/>
    </row>
    <row r="3" spans="1:40" ht="15.75" thickTop="1">
      <c r="AI3" s="132"/>
      <c r="AJ3" s="74"/>
    </row>
    <row r="4" spans="1:40" ht="45" customHeight="1">
      <c r="A4" s="73" t="s">
        <v>109</v>
      </c>
      <c r="B4" s="314" t="str">
        <f>'Monitoria Anual - 1'!B4</f>
        <v>Consolidar e ampliar estratégias de conservação dos peixes rivulídeos ameaçados de extinção e dos seus ambientes, em cinco anos</v>
      </c>
      <c r="C4" s="314"/>
      <c r="D4" s="314"/>
      <c r="E4" s="314"/>
      <c r="F4" s="314"/>
      <c r="G4" s="315"/>
      <c r="H4" s="9"/>
      <c r="I4" s="9"/>
      <c r="J4" s="9"/>
      <c r="K4" s="9"/>
      <c r="L4" s="9"/>
      <c r="M4" s="9"/>
      <c r="N4" s="9"/>
      <c r="O4" s="9"/>
      <c r="P4" s="9"/>
      <c r="Q4" s="9"/>
      <c r="AI4" s="132"/>
      <c r="AJ4" s="74"/>
    </row>
    <row r="5" spans="1:40">
      <c r="AI5" s="132"/>
      <c r="AJ5" s="74"/>
    </row>
    <row r="6" spans="1:40" ht="27" customHeight="1">
      <c r="A6" s="73" t="s">
        <v>111</v>
      </c>
      <c r="B6" s="316" t="s">
        <v>835</v>
      </c>
      <c r="C6" s="317"/>
      <c r="M6" s="43"/>
      <c r="N6" s="43"/>
      <c r="AI6" s="132"/>
      <c r="AJ6" s="74"/>
      <c r="AN6" s="2" t="s">
        <v>113</v>
      </c>
    </row>
    <row r="7" spans="1:40" ht="15.75" thickBot="1">
      <c r="AI7" s="132"/>
      <c r="AJ7" s="74"/>
      <c r="AN7" s="44" t="s">
        <v>114</v>
      </c>
    </row>
    <row r="8" spans="1:40" ht="27" customHeight="1" thickBot="1">
      <c r="A8" s="318" t="s">
        <v>115</v>
      </c>
      <c r="B8" s="319"/>
      <c r="C8" s="319"/>
      <c r="D8" s="319"/>
      <c r="E8" s="319"/>
      <c r="F8" s="319"/>
      <c r="G8" s="319"/>
      <c r="H8" s="319"/>
      <c r="I8" s="319"/>
      <c r="J8" s="319"/>
      <c r="K8" s="319"/>
      <c r="L8" s="319"/>
      <c r="M8" s="320"/>
      <c r="N8" s="70"/>
      <c r="O8" s="299" t="s">
        <v>116</v>
      </c>
      <c r="P8" s="300"/>
      <c r="Q8" s="300"/>
      <c r="R8" s="300"/>
      <c r="S8" s="300"/>
      <c r="T8" s="300"/>
      <c r="U8" s="300"/>
      <c r="V8" s="300"/>
      <c r="W8" s="301" t="s">
        <v>117</v>
      </c>
      <c r="X8" s="302"/>
      <c r="Y8" s="302"/>
      <c r="Z8" s="302"/>
      <c r="AA8" s="302"/>
      <c r="AB8" s="302"/>
      <c r="AC8" s="302"/>
      <c r="AD8" s="302"/>
      <c r="AE8" s="302"/>
      <c r="AF8" s="302"/>
      <c r="AG8" s="302"/>
      <c r="AH8" s="303"/>
      <c r="AI8" s="133"/>
      <c r="AJ8" s="74"/>
    </row>
    <row r="9" spans="1:40" ht="64.5" customHeight="1">
      <c r="A9" s="306" t="s">
        <v>118</v>
      </c>
      <c r="B9" s="304" t="s">
        <v>119</v>
      </c>
      <c r="C9" s="304" t="s">
        <v>2</v>
      </c>
      <c r="D9" s="304" t="s">
        <v>4</v>
      </c>
      <c r="E9" s="308" t="s">
        <v>6</v>
      </c>
      <c r="F9" s="352" t="s">
        <v>8</v>
      </c>
      <c r="G9" s="353"/>
      <c r="H9" s="304" t="s">
        <v>10</v>
      </c>
      <c r="I9" s="304" t="s">
        <v>14</v>
      </c>
      <c r="J9" s="304" t="s">
        <v>12</v>
      </c>
      <c r="K9" s="312" t="s">
        <v>120</v>
      </c>
      <c r="L9" s="313"/>
      <c r="M9" s="304" t="s">
        <v>20</v>
      </c>
      <c r="N9" s="304" t="s">
        <v>22</v>
      </c>
      <c r="O9" s="374" t="s">
        <v>27</v>
      </c>
      <c r="P9" s="376" t="s">
        <v>37</v>
      </c>
      <c r="Q9" s="378" t="s">
        <v>33</v>
      </c>
      <c r="R9" s="325" t="s">
        <v>41</v>
      </c>
      <c r="S9" s="325" t="s">
        <v>43</v>
      </c>
      <c r="T9" s="325" t="s">
        <v>45</v>
      </c>
      <c r="U9" s="325" t="s">
        <v>47</v>
      </c>
      <c r="V9" s="327" t="s">
        <v>49</v>
      </c>
      <c r="W9" s="329" t="s">
        <v>52</v>
      </c>
      <c r="X9" s="323" t="s">
        <v>54</v>
      </c>
      <c r="Y9" s="323" t="s">
        <v>56</v>
      </c>
      <c r="Z9" s="323" t="s">
        <v>58</v>
      </c>
      <c r="AA9" s="323" t="s">
        <v>60</v>
      </c>
      <c r="AB9" s="323" t="s">
        <v>62</v>
      </c>
      <c r="AC9" s="323" t="s">
        <v>64</v>
      </c>
      <c r="AD9" s="323" t="s">
        <v>66</v>
      </c>
      <c r="AE9" s="323" t="s">
        <v>68</v>
      </c>
      <c r="AF9" s="323" t="s">
        <v>70</v>
      </c>
      <c r="AG9" s="323" t="s">
        <v>121</v>
      </c>
      <c r="AH9" s="323" t="s">
        <v>74</v>
      </c>
      <c r="AI9" s="134"/>
      <c r="AJ9" s="74"/>
    </row>
    <row r="10" spans="1:40" ht="45.75" customHeight="1" thickBot="1">
      <c r="A10" s="307"/>
      <c r="B10" s="305"/>
      <c r="C10" s="305"/>
      <c r="D10" s="305"/>
      <c r="E10" s="309"/>
      <c r="F10" s="39" t="s">
        <v>122</v>
      </c>
      <c r="G10" s="39" t="s">
        <v>123</v>
      </c>
      <c r="H10" s="305"/>
      <c r="I10" s="305"/>
      <c r="J10" s="305"/>
      <c r="K10" s="60" t="s">
        <v>124</v>
      </c>
      <c r="L10" s="60" t="s">
        <v>125</v>
      </c>
      <c r="M10" s="305"/>
      <c r="N10" s="305"/>
      <c r="O10" s="375"/>
      <c r="P10" s="377"/>
      <c r="Q10" s="379"/>
      <c r="R10" s="326"/>
      <c r="S10" s="326"/>
      <c r="T10" s="326"/>
      <c r="U10" s="326"/>
      <c r="V10" s="328"/>
      <c r="W10" s="330"/>
      <c r="X10" s="324"/>
      <c r="Y10" s="324"/>
      <c r="Z10" s="324"/>
      <c r="AA10" s="324"/>
      <c r="AB10" s="324"/>
      <c r="AC10" s="324"/>
      <c r="AD10" s="324"/>
      <c r="AE10" s="324"/>
      <c r="AF10" s="324"/>
      <c r="AG10" s="324"/>
      <c r="AH10" s="324"/>
      <c r="AI10" s="134"/>
      <c r="AJ10" s="74"/>
    </row>
    <row r="11" spans="1:40" ht="30" customHeight="1">
      <c r="A11" s="373" t="s">
        <v>836</v>
      </c>
      <c r="B11" s="68" t="s">
        <v>127</v>
      </c>
      <c r="C11" s="45"/>
      <c r="D11" s="45"/>
      <c r="E11" s="45"/>
      <c r="F11" s="45"/>
      <c r="G11" s="45"/>
      <c r="H11" s="45"/>
      <c r="I11" s="45"/>
      <c r="J11" s="45"/>
      <c r="K11" s="45"/>
      <c r="L11" s="45"/>
      <c r="M11" s="45"/>
      <c r="N11" s="45"/>
      <c r="O11" s="46"/>
      <c r="P11" s="45"/>
      <c r="Q11" s="45"/>
      <c r="R11" s="45"/>
      <c r="S11" s="45"/>
      <c r="T11" s="45"/>
      <c r="U11" s="45"/>
      <c r="V11" s="45"/>
      <c r="W11" s="45"/>
      <c r="X11" s="45"/>
      <c r="Y11" s="45"/>
      <c r="Z11" s="45"/>
      <c r="AA11" s="45"/>
      <c r="AB11" s="45"/>
      <c r="AC11" s="45"/>
      <c r="AD11" s="45"/>
      <c r="AE11" s="45"/>
      <c r="AF11" s="45"/>
      <c r="AG11" s="45"/>
      <c r="AH11" s="45"/>
      <c r="AI11" s="134"/>
      <c r="AJ11" s="74"/>
    </row>
    <row r="12" spans="1:40" ht="30" customHeight="1">
      <c r="A12" s="371"/>
      <c r="B12" s="33" t="s">
        <v>142</v>
      </c>
      <c r="C12" s="48"/>
      <c r="D12" s="48"/>
      <c r="E12" s="48"/>
      <c r="F12" s="48"/>
      <c r="G12" s="48"/>
      <c r="H12" s="48"/>
      <c r="I12" s="48"/>
      <c r="J12" s="48"/>
      <c r="K12" s="48"/>
      <c r="L12" s="48"/>
      <c r="M12" s="48"/>
      <c r="N12" s="45"/>
      <c r="O12" s="45"/>
      <c r="P12" s="45"/>
      <c r="Q12" s="45"/>
      <c r="R12" s="48"/>
      <c r="S12" s="48"/>
      <c r="T12" s="48"/>
      <c r="U12" s="48"/>
      <c r="V12" s="48"/>
      <c r="W12" s="48"/>
      <c r="X12" s="48"/>
      <c r="Y12" s="48"/>
      <c r="Z12" s="48"/>
      <c r="AA12" s="48"/>
      <c r="AB12" s="48"/>
      <c r="AC12" s="48"/>
      <c r="AD12" s="48"/>
      <c r="AE12" s="48"/>
      <c r="AF12" s="48"/>
      <c r="AG12" s="48"/>
      <c r="AH12" s="45"/>
      <c r="AI12" s="134"/>
      <c r="AJ12" s="74"/>
    </row>
    <row r="13" spans="1:40" ht="30" customHeight="1">
      <c r="A13" s="371"/>
      <c r="B13" s="33" t="s">
        <v>155</v>
      </c>
      <c r="C13" s="48"/>
      <c r="D13" s="48"/>
      <c r="E13" s="48"/>
      <c r="F13" s="48"/>
      <c r="G13" s="48"/>
      <c r="H13" s="48"/>
      <c r="I13" s="48"/>
      <c r="J13" s="48"/>
      <c r="K13" s="48"/>
      <c r="L13" s="48"/>
      <c r="M13" s="48"/>
      <c r="N13" s="45"/>
      <c r="O13" s="45"/>
      <c r="P13" s="45"/>
      <c r="Q13" s="45"/>
      <c r="R13" s="48"/>
      <c r="S13" s="48"/>
      <c r="T13" s="48"/>
      <c r="U13" s="48"/>
      <c r="V13" s="48"/>
      <c r="W13" s="48"/>
      <c r="X13" s="48"/>
      <c r="Y13" s="48"/>
      <c r="Z13" s="48"/>
      <c r="AA13" s="48"/>
      <c r="AB13" s="48"/>
      <c r="AC13" s="48"/>
      <c r="AD13" s="48"/>
      <c r="AE13" s="48"/>
      <c r="AF13" s="48"/>
      <c r="AG13" s="48"/>
      <c r="AH13" s="45"/>
      <c r="AI13" s="134"/>
      <c r="AJ13" s="74"/>
    </row>
    <row r="14" spans="1:40" ht="30" customHeight="1">
      <c r="A14" s="371"/>
      <c r="B14" s="33" t="s">
        <v>169</v>
      </c>
      <c r="C14" s="48"/>
      <c r="D14" s="48"/>
      <c r="E14" s="48"/>
      <c r="F14" s="48"/>
      <c r="G14" s="48"/>
      <c r="H14" s="48"/>
      <c r="I14" s="48"/>
      <c r="J14" s="48"/>
      <c r="K14" s="48"/>
      <c r="L14" s="48"/>
      <c r="M14" s="48"/>
      <c r="N14" s="45"/>
      <c r="O14" s="45"/>
      <c r="P14" s="45"/>
      <c r="Q14" s="45"/>
      <c r="R14" s="48"/>
      <c r="S14" s="48"/>
      <c r="T14" s="48"/>
      <c r="U14" s="48"/>
      <c r="V14" s="48"/>
      <c r="W14" s="48"/>
      <c r="X14" s="48"/>
      <c r="Y14" s="48"/>
      <c r="Z14" s="48"/>
      <c r="AA14" s="48"/>
      <c r="AB14" s="48"/>
      <c r="AC14" s="48"/>
      <c r="AD14" s="48"/>
      <c r="AE14" s="48"/>
      <c r="AF14" s="48"/>
      <c r="AG14" s="48"/>
      <c r="AH14" s="45"/>
      <c r="AI14" s="134"/>
      <c r="AJ14" s="74"/>
    </row>
    <row r="15" spans="1:40" ht="30" customHeight="1">
      <c r="A15" s="371"/>
      <c r="B15" s="33" t="s">
        <v>183</v>
      </c>
      <c r="C15" s="48"/>
      <c r="D15" s="48"/>
      <c r="E15" s="48"/>
      <c r="F15" s="48"/>
      <c r="G15" s="48"/>
      <c r="H15" s="48"/>
      <c r="I15" s="48"/>
      <c r="J15" s="48"/>
      <c r="K15" s="48"/>
      <c r="L15" s="48"/>
      <c r="M15" s="48"/>
      <c r="N15" s="45"/>
      <c r="O15" s="45"/>
      <c r="P15" s="45"/>
      <c r="Q15" s="45"/>
      <c r="R15" s="48"/>
      <c r="S15" s="48"/>
      <c r="T15" s="48"/>
      <c r="U15" s="48"/>
      <c r="V15" s="48"/>
      <c r="W15" s="48"/>
      <c r="X15" s="48"/>
      <c r="Y15" s="48"/>
      <c r="Z15" s="48"/>
      <c r="AA15" s="48"/>
      <c r="AB15" s="48"/>
      <c r="AC15" s="48"/>
      <c r="AD15" s="48"/>
      <c r="AE15" s="48"/>
      <c r="AF15" s="48"/>
      <c r="AG15" s="48"/>
      <c r="AH15" s="45"/>
      <c r="AI15" s="134"/>
      <c r="AJ15" s="74"/>
    </row>
    <row r="16" spans="1:40" ht="30" customHeight="1">
      <c r="A16" s="371"/>
      <c r="B16" s="33" t="s">
        <v>199</v>
      </c>
      <c r="C16" s="48"/>
      <c r="D16" s="48"/>
      <c r="E16" s="48"/>
      <c r="F16" s="48"/>
      <c r="G16" s="48"/>
      <c r="H16" s="48"/>
      <c r="I16" s="48"/>
      <c r="J16" s="48"/>
      <c r="K16" s="48"/>
      <c r="L16" s="48"/>
      <c r="M16" s="48"/>
      <c r="N16" s="45"/>
      <c r="O16" s="45"/>
      <c r="P16" s="45"/>
      <c r="Q16" s="45"/>
      <c r="R16" s="48"/>
      <c r="S16" s="48"/>
      <c r="T16" s="48"/>
      <c r="U16" s="48"/>
      <c r="V16" s="48"/>
      <c r="W16" s="48"/>
      <c r="X16" s="48"/>
      <c r="Y16" s="48"/>
      <c r="Z16" s="48"/>
      <c r="AA16" s="48"/>
      <c r="AB16" s="48"/>
      <c r="AC16" s="48"/>
      <c r="AD16" s="48"/>
      <c r="AE16" s="48"/>
      <c r="AF16" s="48"/>
      <c r="AG16" s="48"/>
      <c r="AH16" s="45"/>
      <c r="AI16" s="134"/>
      <c r="AJ16" s="74"/>
    </row>
    <row r="17" spans="1:36" ht="30" customHeight="1">
      <c r="A17" s="371"/>
      <c r="B17" s="33" t="s">
        <v>209</v>
      </c>
      <c r="C17" s="48"/>
      <c r="D17" s="48"/>
      <c r="E17" s="48"/>
      <c r="F17" s="48"/>
      <c r="G17" s="48"/>
      <c r="H17" s="48"/>
      <c r="I17" s="48"/>
      <c r="J17" s="48"/>
      <c r="K17" s="48"/>
      <c r="L17" s="48"/>
      <c r="M17" s="48"/>
      <c r="N17" s="45"/>
      <c r="O17" s="45"/>
      <c r="P17" s="45"/>
      <c r="Q17" s="45"/>
      <c r="R17" s="48"/>
      <c r="S17" s="48"/>
      <c r="T17" s="48"/>
      <c r="U17" s="48"/>
      <c r="V17" s="48"/>
      <c r="W17" s="48"/>
      <c r="X17" s="48"/>
      <c r="Y17" s="48"/>
      <c r="Z17" s="48"/>
      <c r="AA17" s="48"/>
      <c r="AB17" s="48"/>
      <c r="AC17" s="48"/>
      <c r="AD17" s="48"/>
      <c r="AE17" s="48"/>
      <c r="AF17" s="48"/>
      <c r="AG17" s="48"/>
      <c r="AH17" s="45"/>
      <c r="AI17" s="134"/>
      <c r="AJ17" s="74"/>
    </row>
    <row r="18" spans="1:36" ht="30" customHeight="1">
      <c r="A18" s="371"/>
      <c r="B18" s="33" t="s">
        <v>221</v>
      </c>
      <c r="C18" s="48"/>
      <c r="D18" s="48"/>
      <c r="E18" s="48"/>
      <c r="F18" s="48"/>
      <c r="G18" s="48"/>
      <c r="H18" s="48"/>
      <c r="I18" s="48"/>
      <c r="J18" s="48"/>
      <c r="K18" s="48"/>
      <c r="L18" s="48"/>
      <c r="M18" s="48"/>
      <c r="N18" s="45"/>
      <c r="O18" s="45"/>
      <c r="P18" s="45"/>
      <c r="Q18" s="45"/>
      <c r="R18" s="48"/>
      <c r="S18" s="48"/>
      <c r="T18" s="48"/>
      <c r="U18" s="48"/>
      <c r="V18" s="48"/>
      <c r="W18" s="48"/>
      <c r="X18" s="48"/>
      <c r="Y18" s="48"/>
      <c r="Z18" s="48"/>
      <c r="AA18" s="48"/>
      <c r="AB18" s="48"/>
      <c r="AC18" s="48"/>
      <c r="AD18" s="48"/>
      <c r="AE18" s="48"/>
      <c r="AF18" s="48"/>
      <c r="AG18" s="48"/>
      <c r="AH18" s="45"/>
      <c r="AI18" s="134"/>
      <c r="AJ18" s="74"/>
    </row>
    <row r="19" spans="1:36" ht="30" customHeight="1">
      <c r="A19" s="371"/>
      <c r="B19" s="33" t="s">
        <v>233</v>
      </c>
      <c r="C19" s="48"/>
      <c r="D19" s="48"/>
      <c r="E19" s="48"/>
      <c r="F19" s="48"/>
      <c r="G19" s="48"/>
      <c r="H19" s="48"/>
      <c r="I19" s="48"/>
      <c r="J19" s="48"/>
      <c r="K19" s="48"/>
      <c r="L19" s="48"/>
      <c r="M19" s="48"/>
      <c r="N19" s="45"/>
      <c r="O19" s="45"/>
      <c r="P19" s="45"/>
      <c r="Q19" s="45"/>
      <c r="R19" s="48"/>
      <c r="S19" s="48"/>
      <c r="T19" s="48"/>
      <c r="U19" s="48"/>
      <c r="V19" s="48"/>
      <c r="W19" s="48"/>
      <c r="X19" s="48"/>
      <c r="Y19" s="48"/>
      <c r="Z19" s="48"/>
      <c r="AA19" s="48"/>
      <c r="AB19" s="48"/>
      <c r="AC19" s="48"/>
      <c r="AD19" s="48"/>
      <c r="AE19" s="48"/>
      <c r="AF19" s="48"/>
      <c r="AG19" s="48"/>
      <c r="AH19" s="45"/>
      <c r="AI19" s="134"/>
      <c r="AJ19" s="74"/>
    </row>
    <row r="20" spans="1:36" ht="30" customHeight="1">
      <c r="A20" s="371"/>
      <c r="B20" s="33" t="s">
        <v>743</v>
      </c>
      <c r="C20" s="48"/>
      <c r="D20" s="48"/>
      <c r="E20" s="48"/>
      <c r="F20" s="48"/>
      <c r="G20" s="48"/>
      <c r="H20" s="48"/>
      <c r="I20" s="48"/>
      <c r="J20" s="48"/>
      <c r="K20" s="48"/>
      <c r="L20" s="48"/>
      <c r="M20" s="48"/>
      <c r="N20" s="45"/>
      <c r="O20" s="45"/>
      <c r="P20" s="45"/>
      <c r="Q20" s="45"/>
      <c r="R20" s="48"/>
      <c r="S20" s="48"/>
      <c r="T20" s="48"/>
      <c r="U20" s="48"/>
      <c r="V20" s="48"/>
      <c r="W20" s="48"/>
      <c r="X20" s="48"/>
      <c r="Y20" s="48"/>
      <c r="Z20" s="48"/>
      <c r="AA20" s="48"/>
      <c r="AB20" s="48"/>
      <c r="AC20" s="48"/>
      <c r="AD20" s="48"/>
      <c r="AE20" s="48"/>
      <c r="AF20" s="48"/>
      <c r="AG20" s="48"/>
      <c r="AH20" s="45"/>
      <c r="AI20" s="134"/>
      <c r="AJ20" s="74"/>
    </row>
    <row r="21" spans="1:36" ht="30" customHeight="1">
      <c r="A21" s="371"/>
      <c r="B21" s="33" t="s">
        <v>825</v>
      </c>
      <c r="C21" s="48"/>
      <c r="D21" s="48"/>
      <c r="E21" s="48"/>
      <c r="F21" s="48"/>
      <c r="G21" s="48"/>
      <c r="H21" s="48"/>
      <c r="I21" s="48"/>
      <c r="J21" s="48"/>
      <c r="K21" s="48"/>
      <c r="L21" s="48"/>
      <c r="M21" s="48"/>
      <c r="N21" s="45"/>
      <c r="O21" s="45"/>
      <c r="P21" s="45"/>
      <c r="Q21" s="45"/>
      <c r="R21" s="48"/>
      <c r="S21" s="48"/>
      <c r="T21" s="48"/>
      <c r="U21" s="48"/>
      <c r="V21" s="48"/>
      <c r="W21" s="48"/>
      <c r="X21" s="48"/>
      <c r="Y21" s="48"/>
      <c r="Z21" s="48"/>
      <c r="AA21" s="48"/>
      <c r="AB21" s="48"/>
      <c r="AC21" s="48"/>
      <c r="AD21" s="48"/>
      <c r="AE21" s="48"/>
      <c r="AF21" s="48"/>
      <c r="AG21" s="48"/>
      <c r="AH21" s="45"/>
      <c r="AI21" s="134"/>
      <c r="AJ21" s="74"/>
    </row>
    <row r="22" spans="1:36" ht="30" customHeight="1">
      <c r="A22" s="371"/>
      <c r="B22" s="33" t="s">
        <v>837</v>
      </c>
      <c r="C22" s="48"/>
      <c r="D22" s="48"/>
      <c r="E22" s="48"/>
      <c r="F22" s="48"/>
      <c r="G22" s="48"/>
      <c r="H22" s="48"/>
      <c r="I22" s="48"/>
      <c r="J22" s="48"/>
      <c r="K22" s="48"/>
      <c r="L22" s="48"/>
      <c r="M22" s="48"/>
      <c r="N22" s="45"/>
      <c r="O22" s="45"/>
      <c r="P22" s="45"/>
      <c r="Q22" s="45"/>
      <c r="R22" s="48"/>
      <c r="S22" s="48"/>
      <c r="T22" s="48"/>
      <c r="U22" s="48"/>
      <c r="V22" s="48"/>
      <c r="W22" s="48"/>
      <c r="X22" s="48"/>
      <c r="Y22" s="48"/>
      <c r="Z22" s="48"/>
      <c r="AA22" s="48"/>
      <c r="AB22" s="48"/>
      <c r="AC22" s="48"/>
      <c r="AD22" s="48"/>
      <c r="AE22" s="48"/>
      <c r="AF22" s="48"/>
      <c r="AG22" s="48"/>
      <c r="AH22" s="45"/>
      <c r="AI22" s="134"/>
      <c r="AJ22" s="74"/>
    </row>
    <row r="23" spans="1:36" ht="30" customHeight="1">
      <c r="A23" s="371"/>
      <c r="B23" s="33" t="s">
        <v>838</v>
      </c>
      <c r="C23" s="48"/>
      <c r="D23" s="48"/>
      <c r="E23" s="48"/>
      <c r="F23" s="48"/>
      <c r="G23" s="48"/>
      <c r="H23" s="48"/>
      <c r="I23" s="48"/>
      <c r="J23" s="48"/>
      <c r="K23" s="48"/>
      <c r="L23" s="48"/>
      <c r="M23" s="48"/>
      <c r="N23" s="45"/>
      <c r="O23" s="45"/>
      <c r="P23" s="45"/>
      <c r="Q23" s="45"/>
      <c r="R23" s="48"/>
      <c r="S23" s="48"/>
      <c r="T23" s="48"/>
      <c r="U23" s="48"/>
      <c r="V23" s="48"/>
      <c r="W23" s="48"/>
      <c r="X23" s="48"/>
      <c r="Y23" s="48"/>
      <c r="Z23" s="48"/>
      <c r="AA23" s="48"/>
      <c r="AB23" s="48"/>
      <c r="AC23" s="48"/>
      <c r="AD23" s="48"/>
      <c r="AE23" s="48"/>
      <c r="AF23" s="48"/>
      <c r="AG23" s="48"/>
      <c r="AH23" s="45"/>
      <c r="AI23" s="134"/>
      <c r="AJ23" s="74"/>
    </row>
    <row r="24" spans="1:36" ht="30" customHeight="1">
      <c r="A24" s="371"/>
      <c r="B24" s="33" t="s">
        <v>839</v>
      </c>
      <c r="C24" s="48"/>
      <c r="D24" s="48"/>
      <c r="E24" s="48"/>
      <c r="F24" s="48"/>
      <c r="G24" s="48"/>
      <c r="H24" s="48"/>
      <c r="I24" s="48"/>
      <c r="J24" s="48"/>
      <c r="K24" s="48"/>
      <c r="L24" s="48"/>
      <c r="M24" s="48"/>
      <c r="N24" s="45"/>
      <c r="O24" s="45"/>
      <c r="P24" s="45"/>
      <c r="Q24" s="45"/>
      <c r="R24" s="48"/>
      <c r="S24" s="48"/>
      <c r="T24" s="48"/>
      <c r="U24" s="48"/>
      <c r="V24" s="48"/>
      <c r="W24" s="48"/>
      <c r="X24" s="48"/>
      <c r="Y24" s="48"/>
      <c r="Z24" s="48"/>
      <c r="AA24" s="48"/>
      <c r="AB24" s="48"/>
      <c r="AC24" s="48"/>
      <c r="AD24" s="48"/>
      <c r="AE24" s="48"/>
      <c r="AF24" s="48"/>
      <c r="AG24" s="48"/>
      <c r="AH24" s="45"/>
      <c r="AI24" s="134"/>
      <c r="AJ24" s="74"/>
    </row>
    <row r="25" spans="1:36" ht="30" customHeight="1">
      <c r="A25" s="372"/>
      <c r="B25" s="33" t="s">
        <v>840</v>
      </c>
      <c r="C25" s="48"/>
      <c r="D25" s="48"/>
      <c r="E25" s="48"/>
      <c r="F25" s="48"/>
      <c r="G25" s="48"/>
      <c r="H25" s="48"/>
      <c r="I25" s="48"/>
      <c r="J25" s="48"/>
      <c r="K25" s="48"/>
      <c r="L25" s="48"/>
      <c r="M25" s="48"/>
      <c r="N25" s="45"/>
      <c r="O25" s="45"/>
      <c r="P25" s="45"/>
      <c r="Q25" s="45"/>
      <c r="R25" s="48"/>
      <c r="S25" s="48"/>
      <c r="T25" s="48"/>
      <c r="U25" s="48"/>
      <c r="V25" s="48"/>
      <c r="W25" s="48"/>
      <c r="X25" s="48"/>
      <c r="Y25" s="48"/>
      <c r="Z25" s="48"/>
      <c r="AA25" s="48"/>
      <c r="AB25" s="48"/>
      <c r="AC25" s="48"/>
      <c r="AD25" s="48"/>
      <c r="AE25" s="48"/>
      <c r="AF25" s="48"/>
      <c r="AG25" s="48"/>
      <c r="AH25" s="45"/>
      <c r="AI25" s="134"/>
      <c r="AJ25" s="74"/>
    </row>
    <row r="26" spans="1:36" ht="30" customHeight="1">
      <c r="A26" s="370" t="s">
        <v>841</v>
      </c>
      <c r="B26" s="33" t="s">
        <v>243</v>
      </c>
      <c r="C26" s="48"/>
      <c r="D26" s="48"/>
      <c r="E26" s="48"/>
      <c r="F26" s="48"/>
      <c r="G26" s="48"/>
      <c r="H26" s="48"/>
      <c r="I26" s="48"/>
      <c r="J26" s="48"/>
      <c r="K26" s="48"/>
      <c r="L26" s="48"/>
      <c r="M26" s="48"/>
      <c r="N26" s="45"/>
      <c r="O26" s="45"/>
      <c r="P26" s="45"/>
      <c r="Q26" s="45"/>
      <c r="R26" s="48"/>
      <c r="S26" s="48"/>
      <c r="T26" s="48"/>
      <c r="U26" s="48"/>
      <c r="V26" s="48"/>
      <c r="W26" s="48"/>
      <c r="X26" s="48"/>
      <c r="Y26" s="48"/>
      <c r="Z26" s="48"/>
      <c r="AA26" s="48"/>
      <c r="AB26" s="48"/>
      <c r="AC26" s="48"/>
      <c r="AD26" s="48"/>
      <c r="AE26" s="48"/>
      <c r="AF26" s="48"/>
      <c r="AG26" s="48"/>
      <c r="AH26" s="45"/>
      <c r="AI26" s="134"/>
      <c r="AJ26" s="74"/>
    </row>
    <row r="27" spans="1:36" ht="30" customHeight="1">
      <c r="A27" s="371"/>
      <c r="B27" s="33" t="s">
        <v>254</v>
      </c>
      <c r="C27" s="48"/>
      <c r="D27" s="48"/>
      <c r="E27" s="48"/>
      <c r="F27" s="48"/>
      <c r="G27" s="48"/>
      <c r="H27" s="48"/>
      <c r="I27" s="48"/>
      <c r="J27" s="48"/>
      <c r="K27" s="48"/>
      <c r="L27" s="48"/>
      <c r="M27" s="48"/>
      <c r="N27" s="45"/>
      <c r="O27" s="45"/>
      <c r="P27" s="45"/>
      <c r="Q27" s="45"/>
      <c r="R27" s="48"/>
      <c r="S27" s="48"/>
      <c r="T27" s="48"/>
      <c r="U27" s="48"/>
      <c r="V27" s="48"/>
      <c r="W27" s="48"/>
      <c r="X27" s="48"/>
      <c r="Y27" s="48"/>
      <c r="Z27" s="48"/>
      <c r="AA27" s="48"/>
      <c r="AB27" s="48"/>
      <c r="AC27" s="48"/>
      <c r="AD27" s="48"/>
      <c r="AE27" s="48"/>
      <c r="AF27" s="48"/>
      <c r="AG27" s="48"/>
      <c r="AH27" s="45"/>
      <c r="AI27" s="134"/>
      <c r="AJ27" s="74"/>
    </row>
    <row r="28" spans="1:36" ht="30" customHeight="1">
      <c r="A28" s="371"/>
      <c r="B28" s="33" t="s">
        <v>266</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45"/>
      <c r="AH28" s="45"/>
      <c r="AI28" s="134"/>
      <c r="AJ28" s="74"/>
    </row>
    <row r="29" spans="1:36" ht="30" customHeight="1">
      <c r="A29" s="371"/>
      <c r="B29" s="33" t="s">
        <v>276</v>
      </c>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134"/>
      <c r="AJ29" s="74"/>
    </row>
    <row r="30" spans="1:36" ht="30" customHeight="1">
      <c r="A30" s="371"/>
      <c r="B30" s="33" t="s">
        <v>290</v>
      </c>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134"/>
      <c r="AJ30" s="74"/>
    </row>
    <row r="31" spans="1:36" ht="30" customHeight="1">
      <c r="A31" s="371"/>
      <c r="B31" s="33" t="s">
        <v>299</v>
      </c>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134"/>
      <c r="AJ31" s="74"/>
    </row>
    <row r="32" spans="1:36" ht="30" customHeight="1">
      <c r="A32" s="371"/>
      <c r="B32" s="33" t="s">
        <v>313</v>
      </c>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134"/>
      <c r="AJ32" s="74"/>
    </row>
    <row r="33" spans="1:36" ht="30" customHeight="1">
      <c r="A33" s="371"/>
      <c r="B33" s="33" t="s">
        <v>322</v>
      </c>
      <c r="C33" s="45"/>
      <c r="D33" s="45"/>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134"/>
      <c r="AJ33" s="74"/>
    </row>
    <row r="34" spans="1:36" ht="30" customHeight="1">
      <c r="A34" s="371"/>
      <c r="B34" s="33" t="s">
        <v>333</v>
      </c>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134"/>
      <c r="AJ34" s="74"/>
    </row>
    <row r="35" spans="1:36" ht="30" customHeight="1">
      <c r="A35" s="371"/>
      <c r="B35" s="33" t="s">
        <v>842</v>
      </c>
      <c r="C35" s="45"/>
      <c r="D35" s="45"/>
      <c r="E35" s="45"/>
      <c r="F35" s="45"/>
      <c r="G35" s="45"/>
      <c r="H35" s="45"/>
      <c r="I35" s="45"/>
      <c r="J35" s="45"/>
      <c r="K35" s="45"/>
      <c r="L35" s="45"/>
      <c r="M35" s="45"/>
      <c r="N35" s="45"/>
      <c r="O35" s="45"/>
      <c r="P35" s="45"/>
      <c r="Q35" s="45"/>
      <c r="R35" s="45"/>
      <c r="S35" s="45"/>
      <c r="T35" s="45"/>
      <c r="U35" s="45"/>
      <c r="V35" s="45"/>
      <c r="W35" s="45"/>
      <c r="X35" s="45"/>
      <c r="Y35" s="45"/>
      <c r="Z35" s="45"/>
      <c r="AA35" s="45"/>
      <c r="AB35" s="45"/>
      <c r="AC35" s="45"/>
      <c r="AD35" s="45"/>
      <c r="AE35" s="45"/>
      <c r="AF35" s="45"/>
      <c r="AG35" s="45"/>
      <c r="AH35" s="45"/>
      <c r="AI35" s="134"/>
      <c r="AJ35" s="74"/>
    </row>
    <row r="36" spans="1:36" ht="30" customHeight="1">
      <c r="A36" s="371"/>
      <c r="B36" s="33" t="s">
        <v>843</v>
      </c>
      <c r="C36" s="45"/>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134"/>
      <c r="AJ36" s="74"/>
    </row>
    <row r="37" spans="1:36" ht="30" customHeight="1">
      <c r="A37" s="371"/>
      <c r="B37" s="33" t="s">
        <v>844</v>
      </c>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134"/>
      <c r="AJ37" s="74"/>
    </row>
    <row r="38" spans="1:36" ht="30" customHeight="1">
      <c r="A38" s="371"/>
      <c r="B38" s="33" t="s">
        <v>845</v>
      </c>
      <c r="C38" s="45"/>
      <c r="D38" s="45"/>
      <c r="E38" s="45"/>
      <c r="F38" s="45"/>
      <c r="G38" s="45"/>
      <c r="H38" s="45"/>
      <c r="I38" s="45"/>
      <c r="J38" s="45"/>
      <c r="K38" s="45"/>
      <c r="L38" s="45"/>
      <c r="M38" s="45"/>
      <c r="N38" s="45"/>
      <c r="O38" s="45"/>
      <c r="P38" s="45"/>
      <c r="Q38" s="45"/>
      <c r="R38" s="45"/>
      <c r="S38" s="45"/>
      <c r="T38" s="45"/>
      <c r="U38" s="45"/>
      <c r="V38" s="45"/>
      <c r="W38" s="45"/>
      <c r="X38" s="45"/>
      <c r="Y38" s="45"/>
      <c r="Z38" s="45"/>
      <c r="AA38" s="45"/>
      <c r="AB38" s="45"/>
      <c r="AC38" s="45"/>
      <c r="AD38" s="45"/>
      <c r="AE38" s="45"/>
      <c r="AF38" s="45"/>
      <c r="AG38" s="45"/>
      <c r="AH38" s="45"/>
      <c r="AI38" s="134"/>
      <c r="AJ38" s="74"/>
    </row>
    <row r="39" spans="1:36" ht="30" customHeight="1">
      <c r="A39" s="371"/>
      <c r="B39" s="33" t="s">
        <v>846</v>
      </c>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45"/>
      <c r="AG39" s="45"/>
      <c r="AH39" s="45"/>
      <c r="AI39" s="134"/>
      <c r="AJ39" s="74"/>
    </row>
    <row r="40" spans="1:36" ht="30" customHeight="1">
      <c r="A40" s="372"/>
      <c r="B40" s="33" t="s">
        <v>847</v>
      </c>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134"/>
      <c r="AJ40" s="74"/>
    </row>
    <row r="41" spans="1:36" ht="30" customHeight="1">
      <c r="A41" s="370" t="s">
        <v>848</v>
      </c>
      <c r="B41" s="33" t="s">
        <v>346</v>
      </c>
      <c r="C41" s="48" t="s">
        <v>849</v>
      </c>
      <c r="D41" s="48"/>
      <c r="E41" s="48"/>
      <c r="F41" s="48"/>
      <c r="G41" s="48"/>
      <c r="H41" s="48"/>
      <c r="I41" s="48"/>
      <c r="J41" s="48"/>
      <c r="K41" s="48"/>
      <c r="L41" s="48"/>
      <c r="M41" s="48"/>
      <c r="N41" s="45"/>
      <c r="O41" s="45"/>
      <c r="P41" s="45"/>
      <c r="Q41" s="45"/>
      <c r="R41" s="48"/>
      <c r="S41" s="48"/>
      <c r="T41" s="48"/>
      <c r="U41" s="48"/>
      <c r="V41" s="48"/>
      <c r="W41" s="48"/>
      <c r="X41" s="48"/>
      <c r="Y41" s="48"/>
      <c r="Z41" s="48"/>
      <c r="AA41" s="48"/>
      <c r="AB41" s="48"/>
      <c r="AC41" s="48"/>
      <c r="AD41" s="48"/>
      <c r="AE41" s="48"/>
      <c r="AF41" s="48"/>
      <c r="AG41" s="48"/>
      <c r="AH41" s="45"/>
      <c r="AI41" s="134"/>
      <c r="AJ41" s="74"/>
    </row>
    <row r="42" spans="1:36" ht="30" customHeight="1">
      <c r="A42" s="371"/>
      <c r="B42" s="33" t="s">
        <v>356</v>
      </c>
      <c r="C42" s="48" t="s">
        <v>849</v>
      </c>
      <c r="D42" s="48"/>
      <c r="E42" s="48"/>
      <c r="F42" s="48"/>
      <c r="G42" s="48"/>
      <c r="H42" s="48"/>
      <c r="I42" s="48"/>
      <c r="J42" s="48"/>
      <c r="K42" s="48"/>
      <c r="L42" s="48"/>
      <c r="M42" s="48"/>
      <c r="N42" s="45"/>
      <c r="O42" s="45"/>
      <c r="P42" s="45"/>
      <c r="Q42" s="45"/>
      <c r="R42" s="48"/>
      <c r="S42" s="48"/>
      <c r="T42" s="48"/>
      <c r="U42" s="48"/>
      <c r="V42" s="48"/>
      <c r="W42" s="48"/>
      <c r="X42" s="48"/>
      <c r="Y42" s="48"/>
      <c r="Z42" s="48"/>
      <c r="AA42" s="48"/>
      <c r="AB42" s="48"/>
      <c r="AC42" s="48"/>
      <c r="AD42" s="48"/>
      <c r="AE42" s="48"/>
      <c r="AF42" s="48"/>
      <c r="AG42" s="48"/>
      <c r="AH42" s="45"/>
      <c r="AI42" s="134"/>
      <c r="AJ42" s="74"/>
    </row>
    <row r="43" spans="1:36" ht="30" customHeight="1">
      <c r="A43" s="371"/>
      <c r="B43" s="33" t="s">
        <v>368</v>
      </c>
      <c r="C43" s="48" t="s">
        <v>849</v>
      </c>
      <c r="D43" s="48"/>
      <c r="E43" s="48"/>
      <c r="F43" s="48"/>
      <c r="G43" s="48"/>
      <c r="H43" s="48"/>
      <c r="I43" s="48"/>
      <c r="J43" s="48"/>
      <c r="K43" s="48"/>
      <c r="L43" s="48"/>
      <c r="M43" s="48"/>
      <c r="N43" s="45"/>
      <c r="O43" s="45"/>
      <c r="P43" s="45"/>
      <c r="Q43" s="45"/>
      <c r="R43" s="48"/>
      <c r="S43" s="48"/>
      <c r="T43" s="48"/>
      <c r="U43" s="48"/>
      <c r="V43" s="48"/>
      <c r="W43" s="48"/>
      <c r="X43" s="48"/>
      <c r="Y43" s="48"/>
      <c r="Z43" s="48"/>
      <c r="AA43" s="48"/>
      <c r="AB43" s="48"/>
      <c r="AC43" s="48"/>
      <c r="AD43" s="48"/>
      <c r="AE43" s="48"/>
      <c r="AF43" s="48"/>
      <c r="AG43" s="48"/>
      <c r="AH43" s="45"/>
      <c r="AI43" s="134"/>
      <c r="AJ43" s="74"/>
    </row>
    <row r="44" spans="1:36" ht="30" customHeight="1">
      <c r="A44" s="371"/>
      <c r="B44" s="33" t="s">
        <v>381</v>
      </c>
      <c r="C44" s="48"/>
      <c r="D44" s="45"/>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134"/>
      <c r="AJ44" s="74"/>
    </row>
    <row r="45" spans="1:36" ht="30" customHeight="1">
      <c r="A45" s="371"/>
      <c r="B45" s="33" t="s">
        <v>393</v>
      </c>
      <c r="C45" s="48"/>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134"/>
      <c r="AJ45" s="74"/>
    </row>
    <row r="46" spans="1:36" ht="30" customHeight="1">
      <c r="A46" s="371"/>
      <c r="B46" s="33" t="s">
        <v>850</v>
      </c>
      <c r="C46" s="48"/>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134"/>
      <c r="AJ46" s="74"/>
    </row>
    <row r="47" spans="1:36" ht="30" customHeight="1">
      <c r="A47" s="371"/>
      <c r="B47" s="33" t="s">
        <v>851</v>
      </c>
      <c r="C47" s="48"/>
      <c r="D47" s="45"/>
      <c r="E47" s="45"/>
      <c r="F47" s="45"/>
      <c r="G47" s="45"/>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134"/>
      <c r="AJ47" s="74"/>
    </row>
    <row r="48" spans="1:36" ht="30" customHeight="1">
      <c r="A48" s="371"/>
      <c r="B48" s="33" t="s">
        <v>852</v>
      </c>
      <c r="C48" s="48"/>
      <c r="D48" s="45"/>
      <c r="E48" s="45"/>
      <c r="F48" s="45"/>
      <c r="G48" s="45"/>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134"/>
      <c r="AJ48" s="74"/>
    </row>
    <row r="49" spans="1:36" ht="30" customHeight="1">
      <c r="A49" s="371"/>
      <c r="B49" s="33" t="s">
        <v>853</v>
      </c>
      <c r="C49" s="48" t="s">
        <v>849</v>
      </c>
      <c r="D49" s="45"/>
      <c r="E49" s="45"/>
      <c r="F49" s="45"/>
      <c r="G49" s="45"/>
      <c r="H49" s="45"/>
      <c r="I49" s="45"/>
      <c r="J49" s="45"/>
      <c r="K49" s="45"/>
      <c r="L49" s="45"/>
      <c r="M49" s="45"/>
      <c r="N49" s="45"/>
      <c r="O49" s="45"/>
      <c r="P49" s="45"/>
      <c r="Q49" s="45"/>
      <c r="R49" s="45"/>
      <c r="S49" s="45"/>
      <c r="T49" s="45"/>
      <c r="U49" s="45"/>
      <c r="V49" s="45"/>
      <c r="W49" s="45"/>
      <c r="X49" s="45"/>
      <c r="Y49" s="45"/>
      <c r="Z49" s="45"/>
      <c r="AA49" s="45"/>
      <c r="AB49" s="45"/>
      <c r="AC49" s="45"/>
      <c r="AD49" s="45"/>
      <c r="AE49" s="45"/>
      <c r="AF49" s="45"/>
      <c r="AG49" s="45"/>
      <c r="AH49" s="45"/>
      <c r="AI49" s="134"/>
      <c r="AJ49" s="74"/>
    </row>
    <row r="50" spans="1:36" ht="30" customHeight="1">
      <c r="A50" s="371"/>
      <c r="B50" s="33" t="s">
        <v>854</v>
      </c>
      <c r="C50" s="48"/>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134"/>
      <c r="AJ50" s="74"/>
    </row>
    <row r="51" spans="1:36" ht="30" customHeight="1">
      <c r="A51" s="371"/>
      <c r="B51" s="33" t="s">
        <v>855</v>
      </c>
      <c r="C51" s="48"/>
      <c r="D51" s="45"/>
      <c r="E51" s="45"/>
      <c r="F51" s="45"/>
      <c r="G51" s="45"/>
      <c r="H51" s="45"/>
      <c r="I51" s="45"/>
      <c r="J51" s="45"/>
      <c r="K51" s="45"/>
      <c r="L51" s="45"/>
      <c r="M51" s="45"/>
      <c r="N51" s="45"/>
      <c r="O51" s="45"/>
      <c r="P51" s="45"/>
      <c r="Q51" s="45"/>
      <c r="R51" s="45"/>
      <c r="S51" s="45"/>
      <c r="T51" s="45"/>
      <c r="U51" s="45"/>
      <c r="V51" s="45"/>
      <c r="W51" s="45"/>
      <c r="X51" s="45"/>
      <c r="Y51" s="45"/>
      <c r="Z51" s="45"/>
      <c r="AA51" s="45"/>
      <c r="AB51" s="45"/>
      <c r="AC51" s="45"/>
      <c r="AD51" s="45"/>
      <c r="AE51" s="45"/>
      <c r="AF51" s="45"/>
      <c r="AG51" s="45"/>
      <c r="AH51" s="45"/>
      <c r="AI51" s="134"/>
      <c r="AJ51" s="74"/>
    </row>
    <row r="52" spans="1:36" ht="30" customHeight="1">
      <c r="A52" s="371"/>
      <c r="B52" s="33" t="s">
        <v>856</v>
      </c>
      <c r="C52" s="48"/>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134"/>
      <c r="AJ52" s="74"/>
    </row>
    <row r="53" spans="1:36" ht="30" customHeight="1">
      <c r="A53" s="371"/>
      <c r="B53" s="33" t="s">
        <v>857</v>
      </c>
      <c r="C53" s="48"/>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134"/>
      <c r="AJ53" s="74"/>
    </row>
    <row r="54" spans="1:36" ht="30" customHeight="1">
      <c r="A54" s="371"/>
      <c r="B54" s="33" t="s">
        <v>858</v>
      </c>
      <c r="C54" s="48"/>
      <c r="D54" s="45"/>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134"/>
      <c r="AJ54" s="74"/>
    </row>
    <row r="55" spans="1:36" ht="30" customHeight="1">
      <c r="A55" s="372"/>
      <c r="B55" s="33" t="s">
        <v>859</v>
      </c>
      <c r="C55" s="48"/>
      <c r="D55" s="45"/>
      <c r="E55" s="45"/>
      <c r="F55" s="45"/>
      <c r="G55" s="45"/>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134"/>
      <c r="AJ55" s="74"/>
    </row>
    <row r="56" spans="1:36" ht="30" customHeight="1">
      <c r="A56" s="370" t="s">
        <v>860</v>
      </c>
      <c r="B56" s="33" t="s">
        <v>408</v>
      </c>
      <c r="C56" s="48" t="s">
        <v>861</v>
      </c>
      <c r="D56" s="48"/>
      <c r="E56" s="48"/>
      <c r="F56" s="48"/>
      <c r="G56" s="48"/>
      <c r="H56" s="48"/>
      <c r="I56" s="48"/>
      <c r="J56" s="48"/>
      <c r="K56" s="48"/>
      <c r="L56" s="48"/>
      <c r="M56" s="48"/>
      <c r="N56" s="45"/>
      <c r="O56" s="45"/>
      <c r="P56" s="45"/>
      <c r="Q56" s="45"/>
      <c r="R56" s="48"/>
      <c r="S56" s="48"/>
      <c r="T56" s="48"/>
      <c r="U56" s="48"/>
      <c r="V56" s="48"/>
      <c r="W56" s="48"/>
      <c r="X56" s="48"/>
      <c r="Y56" s="48"/>
      <c r="Z56" s="48"/>
      <c r="AA56" s="48"/>
      <c r="AB56" s="48"/>
      <c r="AC56" s="48"/>
      <c r="AD56" s="48"/>
      <c r="AE56" s="48"/>
      <c r="AF56" s="48"/>
      <c r="AG56" s="48"/>
      <c r="AH56" s="45"/>
      <c r="AI56" s="134"/>
      <c r="AJ56" s="74"/>
    </row>
    <row r="57" spans="1:36" ht="30" customHeight="1">
      <c r="A57" s="371"/>
      <c r="B57" s="33" t="s">
        <v>419</v>
      </c>
      <c r="C57" s="48" t="s">
        <v>861</v>
      </c>
      <c r="D57" s="48"/>
      <c r="E57" s="48"/>
      <c r="F57" s="48"/>
      <c r="G57" s="48"/>
      <c r="H57" s="48"/>
      <c r="I57" s="48"/>
      <c r="J57" s="48"/>
      <c r="K57" s="48"/>
      <c r="L57" s="48"/>
      <c r="M57" s="48"/>
      <c r="N57" s="45"/>
      <c r="O57" s="45"/>
      <c r="P57" s="45"/>
      <c r="Q57" s="45"/>
      <c r="R57" s="48"/>
      <c r="S57" s="48"/>
      <c r="T57" s="48"/>
      <c r="U57" s="48"/>
      <c r="V57" s="48"/>
      <c r="W57" s="48"/>
      <c r="X57" s="48"/>
      <c r="Y57" s="48"/>
      <c r="Z57" s="48"/>
      <c r="AA57" s="48"/>
      <c r="AB57" s="48"/>
      <c r="AC57" s="48"/>
      <c r="AD57" s="48"/>
      <c r="AE57" s="48"/>
      <c r="AF57" s="48"/>
      <c r="AG57" s="48"/>
      <c r="AH57" s="45"/>
      <c r="AI57" s="134"/>
      <c r="AJ57" s="74"/>
    </row>
    <row r="58" spans="1:36" ht="30" customHeight="1">
      <c r="A58" s="371"/>
      <c r="B58" s="33" t="s">
        <v>428</v>
      </c>
      <c r="C58" s="48"/>
      <c r="D58" s="48"/>
      <c r="E58" s="48"/>
      <c r="F58" s="48"/>
      <c r="G58" s="48"/>
      <c r="H58" s="48"/>
      <c r="I58" s="48"/>
      <c r="J58" s="48"/>
      <c r="K58" s="48"/>
      <c r="L58" s="48"/>
      <c r="M58" s="48"/>
      <c r="N58" s="45"/>
      <c r="O58" s="45"/>
      <c r="P58" s="45"/>
      <c r="Q58" s="45"/>
      <c r="R58" s="48"/>
      <c r="S58" s="48"/>
      <c r="T58" s="48"/>
      <c r="U58" s="48"/>
      <c r="V58" s="48"/>
      <c r="W58" s="48"/>
      <c r="X58" s="48"/>
      <c r="Y58" s="48"/>
      <c r="Z58" s="48"/>
      <c r="AA58" s="48"/>
      <c r="AB58" s="48"/>
      <c r="AC58" s="48"/>
      <c r="AD58" s="48"/>
      <c r="AE58" s="48"/>
      <c r="AF58" s="48"/>
      <c r="AG58" s="48"/>
      <c r="AH58" s="45"/>
      <c r="AI58" s="134"/>
      <c r="AJ58" s="74"/>
    </row>
    <row r="59" spans="1:36" ht="30" customHeight="1">
      <c r="A59" s="371"/>
      <c r="B59" s="33" t="s">
        <v>439</v>
      </c>
      <c r="C59" s="48"/>
      <c r="D59" s="48"/>
      <c r="E59" s="48"/>
      <c r="F59" s="48"/>
      <c r="G59" s="48"/>
      <c r="H59" s="48"/>
      <c r="I59" s="48"/>
      <c r="J59" s="48"/>
      <c r="K59" s="48"/>
      <c r="L59" s="48"/>
      <c r="M59" s="48"/>
      <c r="N59" s="45"/>
      <c r="O59" s="45"/>
      <c r="P59" s="45"/>
      <c r="Q59" s="45"/>
      <c r="R59" s="48"/>
      <c r="S59" s="48"/>
      <c r="T59" s="48"/>
      <c r="U59" s="48"/>
      <c r="V59" s="48"/>
      <c r="W59" s="48"/>
      <c r="X59" s="48"/>
      <c r="Y59" s="48"/>
      <c r="Z59" s="48"/>
      <c r="AA59" s="48"/>
      <c r="AB59" s="48"/>
      <c r="AC59" s="48"/>
      <c r="AD59" s="48"/>
      <c r="AE59" s="48"/>
      <c r="AF59" s="48"/>
      <c r="AG59" s="48"/>
      <c r="AH59" s="45"/>
      <c r="AI59" s="134"/>
      <c r="AJ59" s="74"/>
    </row>
    <row r="60" spans="1:36" ht="30" customHeight="1">
      <c r="A60" s="371"/>
      <c r="B60" s="33" t="s">
        <v>449</v>
      </c>
      <c r="C60" s="48"/>
      <c r="D60" s="48"/>
      <c r="E60" s="48"/>
      <c r="F60" s="48"/>
      <c r="G60" s="48"/>
      <c r="H60" s="48"/>
      <c r="I60" s="48"/>
      <c r="J60" s="48"/>
      <c r="K60" s="48"/>
      <c r="L60" s="48"/>
      <c r="M60" s="48"/>
      <c r="N60" s="45"/>
      <c r="O60" s="45"/>
      <c r="P60" s="45"/>
      <c r="Q60" s="45"/>
      <c r="R60" s="48"/>
      <c r="S60" s="48"/>
      <c r="T60" s="48"/>
      <c r="U60" s="48"/>
      <c r="V60" s="48"/>
      <c r="W60" s="48"/>
      <c r="X60" s="48"/>
      <c r="Y60" s="48"/>
      <c r="Z60" s="48"/>
      <c r="AA60" s="48"/>
      <c r="AB60" s="48"/>
      <c r="AC60" s="48"/>
      <c r="AD60" s="48"/>
      <c r="AE60" s="48"/>
      <c r="AF60" s="48"/>
      <c r="AG60" s="48"/>
      <c r="AH60" s="45"/>
      <c r="AI60" s="134"/>
      <c r="AJ60" s="74"/>
    </row>
    <row r="61" spans="1:36" ht="30" customHeight="1">
      <c r="A61" s="371"/>
      <c r="B61" s="33" t="s">
        <v>862</v>
      </c>
      <c r="C61" s="48"/>
      <c r="D61" s="48"/>
      <c r="E61" s="48"/>
      <c r="F61" s="48"/>
      <c r="G61" s="48"/>
      <c r="H61" s="48"/>
      <c r="I61" s="48"/>
      <c r="J61" s="48"/>
      <c r="K61" s="48"/>
      <c r="L61" s="48"/>
      <c r="M61" s="48"/>
      <c r="N61" s="45"/>
      <c r="O61" s="45"/>
      <c r="P61" s="45"/>
      <c r="Q61" s="45"/>
      <c r="R61" s="48"/>
      <c r="S61" s="48"/>
      <c r="T61" s="48"/>
      <c r="U61" s="48"/>
      <c r="V61" s="48"/>
      <c r="W61" s="48"/>
      <c r="X61" s="48"/>
      <c r="Y61" s="48"/>
      <c r="Z61" s="48"/>
      <c r="AA61" s="48"/>
      <c r="AB61" s="48"/>
      <c r="AC61" s="48"/>
      <c r="AD61" s="48"/>
      <c r="AE61" s="48"/>
      <c r="AF61" s="48"/>
      <c r="AG61" s="48"/>
      <c r="AH61" s="45"/>
      <c r="AI61" s="134"/>
      <c r="AJ61" s="74"/>
    </row>
    <row r="62" spans="1:36" ht="30" customHeight="1">
      <c r="A62" s="371"/>
      <c r="B62" s="33" t="s">
        <v>863</v>
      </c>
      <c r="C62" s="48"/>
      <c r="D62" s="48"/>
      <c r="E62" s="48"/>
      <c r="F62" s="48"/>
      <c r="G62" s="48"/>
      <c r="H62" s="48"/>
      <c r="I62" s="48"/>
      <c r="J62" s="48"/>
      <c r="K62" s="48"/>
      <c r="L62" s="48"/>
      <c r="M62" s="48"/>
      <c r="N62" s="45"/>
      <c r="O62" s="45"/>
      <c r="P62" s="45"/>
      <c r="Q62" s="45"/>
      <c r="R62" s="48"/>
      <c r="S62" s="48"/>
      <c r="T62" s="48"/>
      <c r="U62" s="48"/>
      <c r="V62" s="48"/>
      <c r="W62" s="48"/>
      <c r="X62" s="48"/>
      <c r="Y62" s="48"/>
      <c r="Z62" s="48"/>
      <c r="AA62" s="48"/>
      <c r="AB62" s="48"/>
      <c r="AC62" s="48"/>
      <c r="AD62" s="48"/>
      <c r="AE62" s="48"/>
      <c r="AF62" s="48"/>
      <c r="AG62" s="48"/>
      <c r="AH62" s="45"/>
      <c r="AI62" s="134"/>
      <c r="AJ62" s="74"/>
    </row>
    <row r="63" spans="1:36" ht="30" customHeight="1">
      <c r="A63" s="371"/>
      <c r="B63" s="33" t="s">
        <v>864</v>
      </c>
      <c r="C63" s="48" t="s">
        <v>861</v>
      </c>
      <c r="D63" s="48"/>
      <c r="E63" s="48"/>
      <c r="F63" s="48"/>
      <c r="G63" s="48"/>
      <c r="H63" s="48"/>
      <c r="I63" s="48"/>
      <c r="J63" s="48"/>
      <c r="K63" s="48"/>
      <c r="L63" s="48"/>
      <c r="M63" s="48"/>
      <c r="N63" s="45"/>
      <c r="O63" s="45"/>
      <c r="P63" s="45"/>
      <c r="Q63" s="45"/>
      <c r="R63" s="48"/>
      <c r="S63" s="48"/>
      <c r="T63" s="48"/>
      <c r="U63" s="48"/>
      <c r="V63" s="48"/>
      <c r="W63" s="48"/>
      <c r="X63" s="48"/>
      <c r="Y63" s="48"/>
      <c r="Z63" s="48"/>
      <c r="AA63" s="48"/>
      <c r="AB63" s="48"/>
      <c r="AC63" s="48"/>
      <c r="AD63" s="48"/>
      <c r="AE63" s="48"/>
      <c r="AF63" s="48"/>
      <c r="AG63" s="48"/>
      <c r="AH63" s="45"/>
      <c r="AI63" s="134"/>
      <c r="AJ63" s="74"/>
    </row>
    <row r="64" spans="1:36" ht="30" customHeight="1">
      <c r="A64" s="371"/>
      <c r="B64" s="33" t="s">
        <v>865</v>
      </c>
      <c r="C64" s="45" t="s">
        <v>861</v>
      </c>
      <c r="D64" s="45"/>
      <c r="E64" s="45"/>
      <c r="F64" s="45"/>
      <c r="G64" s="45"/>
      <c r="H64" s="45"/>
      <c r="I64" s="45"/>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134"/>
      <c r="AJ64" s="74"/>
    </row>
    <row r="65" spans="1:36" ht="30" customHeight="1">
      <c r="A65" s="371"/>
      <c r="B65" s="33" t="s">
        <v>866</v>
      </c>
      <c r="C65" s="45"/>
      <c r="D65" s="45"/>
      <c r="E65" s="45"/>
      <c r="F65" s="45"/>
      <c r="G65" s="45"/>
      <c r="H65" s="45"/>
      <c r="I65" s="45"/>
      <c r="J65" s="45"/>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134"/>
      <c r="AJ65" s="74"/>
    </row>
    <row r="66" spans="1:36" ht="30" customHeight="1">
      <c r="A66" s="371"/>
      <c r="B66" s="33" t="s">
        <v>867</v>
      </c>
      <c r="C66" s="45"/>
      <c r="D66" s="45"/>
      <c r="E66" s="45"/>
      <c r="F66" s="45"/>
      <c r="G66" s="45"/>
      <c r="H66" s="45"/>
      <c r="I66" s="45"/>
      <c r="J66" s="45"/>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134"/>
      <c r="AJ66" s="74"/>
    </row>
    <row r="67" spans="1:36" ht="30" customHeight="1">
      <c r="A67" s="371"/>
      <c r="B67" s="33" t="s">
        <v>868</v>
      </c>
      <c r="C67" s="45"/>
      <c r="D67" s="45"/>
      <c r="E67" s="45"/>
      <c r="F67" s="45"/>
      <c r="G67" s="45"/>
      <c r="H67" s="45"/>
      <c r="I67" s="45"/>
      <c r="J67" s="45"/>
      <c r="K67" s="45"/>
      <c r="L67" s="45"/>
      <c r="M67" s="45"/>
      <c r="N67" s="45"/>
      <c r="O67" s="45"/>
      <c r="P67" s="45"/>
      <c r="Q67" s="45"/>
      <c r="R67" s="45"/>
      <c r="S67" s="45"/>
      <c r="T67" s="45"/>
      <c r="U67" s="45"/>
      <c r="V67" s="45"/>
      <c r="W67" s="45"/>
      <c r="X67" s="45"/>
      <c r="Y67" s="45"/>
      <c r="Z67" s="45"/>
      <c r="AA67" s="45"/>
      <c r="AB67" s="45"/>
      <c r="AC67" s="45"/>
      <c r="AD67" s="45"/>
      <c r="AE67" s="45"/>
      <c r="AF67" s="45"/>
      <c r="AG67" s="45"/>
      <c r="AH67" s="45"/>
      <c r="AI67" s="134"/>
      <c r="AJ67" s="74"/>
    </row>
    <row r="68" spans="1:36" ht="30" customHeight="1">
      <c r="A68" s="371"/>
      <c r="B68" s="33" t="s">
        <v>869</v>
      </c>
      <c r="C68" s="45"/>
      <c r="D68" s="45"/>
      <c r="E68" s="45"/>
      <c r="F68" s="45"/>
      <c r="G68" s="45"/>
      <c r="H68" s="45"/>
      <c r="I68" s="45"/>
      <c r="J68" s="45"/>
      <c r="K68" s="45"/>
      <c r="L68" s="45"/>
      <c r="M68" s="45"/>
      <c r="N68" s="45"/>
      <c r="O68" s="45"/>
      <c r="P68" s="45"/>
      <c r="Q68" s="45"/>
      <c r="R68" s="45"/>
      <c r="S68" s="45"/>
      <c r="T68" s="45"/>
      <c r="U68" s="45"/>
      <c r="V68" s="45"/>
      <c r="W68" s="45"/>
      <c r="X68" s="45"/>
      <c r="Y68" s="45"/>
      <c r="Z68" s="45"/>
      <c r="AA68" s="45"/>
      <c r="AB68" s="45"/>
      <c r="AC68" s="45"/>
      <c r="AD68" s="45"/>
      <c r="AE68" s="45"/>
      <c r="AF68" s="45"/>
      <c r="AG68" s="45"/>
      <c r="AH68" s="45"/>
      <c r="AI68" s="134"/>
      <c r="AJ68" s="74"/>
    </row>
    <row r="69" spans="1:36" ht="30" customHeight="1">
      <c r="A69" s="371"/>
      <c r="B69" s="33" t="s">
        <v>870</v>
      </c>
      <c r="C69" s="45"/>
      <c r="D69" s="45"/>
      <c r="E69" s="45"/>
      <c r="F69" s="45"/>
      <c r="G69" s="45"/>
      <c r="H69" s="45"/>
      <c r="I69" s="45"/>
      <c r="J69" s="45"/>
      <c r="K69" s="45"/>
      <c r="L69" s="45"/>
      <c r="M69" s="45"/>
      <c r="N69" s="45"/>
      <c r="O69" s="45"/>
      <c r="P69" s="45"/>
      <c r="Q69" s="45"/>
      <c r="R69" s="45"/>
      <c r="S69" s="45"/>
      <c r="T69" s="45"/>
      <c r="U69" s="45"/>
      <c r="V69" s="45"/>
      <c r="W69" s="45"/>
      <c r="X69" s="45"/>
      <c r="Y69" s="45"/>
      <c r="Z69" s="45"/>
      <c r="AA69" s="45"/>
      <c r="AB69" s="45"/>
      <c r="AC69" s="45"/>
      <c r="AD69" s="45"/>
      <c r="AE69" s="45"/>
      <c r="AF69" s="45"/>
      <c r="AG69" s="45"/>
      <c r="AH69" s="45"/>
      <c r="AI69" s="134"/>
      <c r="AJ69" s="74"/>
    </row>
    <row r="70" spans="1:36" ht="30" customHeight="1">
      <c r="A70" s="372"/>
      <c r="B70" s="33" t="s">
        <v>871</v>
      </c>
      <c r="C70" s="45"/>
      <c r="D70" s="45"/>
      <c r="E70" s="45"/>
      <c r="F70" s="45"/>
      <c r="G70" s="45"/>
      <c r="H70" s="45"/>
      <c r="I70" s="45"/>
      <c r="J70" s="45"/>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134"/>
      <c r="AJ70" s="74"/>
    </row>
    <row r="71" spans="1:36" ht="30" customHeight="1">
      <c r="A71" s="370" t="s">
        <v>872</v>
      </c>
      <c r="B71" s="33" t="s">
        <v>462</v>
      </c>
      <c r="C71" s="48" t="s">
        <v>873</v>
      </c>
      <c r="D71" s="48"/>
      <c r="E71" s="48"/>
      <c r="F71" s="48"/>
      <c r="G71" s="48"/>
      <c r="H71" s="48"/>
      <c r="I71" s="48"/>
      <c r="J71" s="48"/>
      <c r="K71" s="48"/>
      <c r="L71" s="48"/>
      <c r="M71" s="48"/>
      <c r="N71" s="45"/>
      <c r="O71" s="45"/>
      <c r="P71" s="45"/>
      <c r="Q71" s="45"/>
      <c r="R71" s="48"/>
      <c r="S71" s="48"/>
      <c r="T71" s="48"/>
      <c r="U71" s="48"/>
      <c r="V71" s="48"/>
      <c r="W71" s="48"/>
      <c r="X71" s="48"/>
      <c r="Y71" s="48"/>
      <c r="Z71" s="48"/>
      <c r="AA71" s="48"/>
      <c r="AB71" s="48"/>
      <c r="AC71" s="48"/>
      <c r="AD71" s="48"/>
      <c r="AE71" s="48"/>
      <c r="AF71" s="48"/>
      <c r="AG71" s="48"/>
      <c r="AH71" s="45"/>
      <c r="AI71" s="134"/>
      <c r="AJ71" s="74"/>
    </row>
    <row r="72" spans="1:36" ht="30" customHeight="1">
      <c r="A72" s="371"/>
      <c r="B72" s="33" t="s">
        <v>476</v>
      </c>
      <c r="C72" s="48" t="s">
        <v>873</v>
      </c>
      <c r="D72" s="48"/>
      <c r="E72" s="48"/>
      <c r="F72" s="48"/>
      <c r="G72" s="48"/>
      <c r="H72" s="48"/>
      <c r="I72" s="48"/>
      <c r="J72" s="48"/>
      <c r="K72" s="48"/>
      <c r="L72" s="48"/>
      <c r="M72" s="48"/>
      <c r="N72" s="45"/>
      <c r="O72" s="45"/>
      <c r="P72" s="45"/>
      <c r="Q72" s="45"/>
      <c r="R72" s="48"/>
      <c r="S72" s="48"/>
      <c r="T72" s="48"/>
      <c r="U72" s="48"/>
      <c r="V72" s="48"/>
      <c r="W72" s="48"/>
      <c r="X72" s="48"/>
      <c r="Y72" s="48"/>
      <c r="Z72" s="48"/>
      <c r="AA72" s="48"/>
      <c r="AB72" s="48"/>
      <c r="AC72" s="48"/>
      <c r="AD72" s="48"/>
      <c r="AE72" s="48"/>
      <c r="AF72" s="48"/>
      <c r="AG72" s="48"/>
      <c r="AH72" s="45"/>
      <c r="AI72" s="134"/>
      <c r="AJ72" s="74"/>
    </row>
    <row r="73" spans="1:36" ht="30" customHeight="1">
      <c r="A73" s="371"/>
      <c r="B73" s="33" t="s">
        <v>487</v>
      </c>
      <c r="C73" s="48" t="s">
        <v>873</v>
      </c>
      <c r="D73" s="48"/>
      <c r="E73" s="48"/>
      <c r="F73" s="48"/>
      <c r="G73" s="48"/>
      <c r="H73" s="48"/>
      <c r="I73" s="48"/>
      <c r="J73" s="48"/>
      <c r="K73" s="48"/>
      <c r="L73" s="48"/>
      <c r="M73" s="48"/>
      <c r="N73" s="45"/>
      <c r="O73" s="45"/>
      <c r="P73" s="45"/>
      <c r="Q73" s="45"/>
      <c r="R73" s="48"/>
      <c r="S73" s="48"/>
      <c r="T73" s="48"/>
      <c r="U73" s="48"/>
      <c r="V73" s="48"/>
      <c r="W73" s="48"/>
      <c r="X73" s="48"/>
      <c r="Y73" s="48"/>
      <c r="Z73" s="48"/>
      <c r="AA73" s="48"/>
      <c r="AB73" s="48"/>
      <c r="AC73" s="48"/>
      <c r="AD73" s="48"/>
      <c r="AE73" s="48"/>
      <c r="AF73" s="48"/>
      <c r="AG73" s="48"/>
      <c r="AH73" s="45"/>
      <c r="AI73" s="134"/>
      <c r="AJ73" s="74"/>
    </row>
    <row r="74" spans="1:36" ht="30" customHeight="1">
      <c r="A74" s="371"/>
      <c r="B74" s="33" t="s">
        <v>496</v>
      </c>
      <c r="C74" s="48"/>
      <c r="D74" s="48"/>
      <c r="E74" s="48"/>
      <c r="F74" s="48"/>
      <c r="G74" s="48"/>
      <c r="H74" s="48"/>
      <c r="I74" s="48"/>
      <c r="J74" s="48"/>
      <c r="K74" s="48"/>
      <c r="L74" s="48"/>
      <c r="M74" s="48"/>
      <c r="N74" s="45"/>
      <c r="O74" s="45"/>
      <c r="P74" s="45"/>
      <c r="Q74" s="45"/>
      <c r="R74" s="48"/>
      <c r="S74" s="48"/>
      <c r="T74" s="48"/>
      <c r="U74" s="48"/>
      <c r="V74" s="48"/>
      <c r="W74" s="48"/>
      <c r="X74" s="48"/>
      <c r="Y74" s="48"/>
      <c r="Z74" s="48"/>
      <c r="AA74" s="48"/>
      <c r="AB74" s="48"/>
      <c r="AC74" s="48"/>
      <c r="AD74" s="48"/>
      <c r="AE74" s="48"/>
      <c r="AF74" s="48"/>
      <c r="AG74" s="48"/>
      <c r="AH74" s="45"/>
      <c r="AI74" s="134"/>
      <c r="AJ74" s="74"/>
    </row>
    <row r="75" spans="1:36" ht="30" customHeight="1">
      <c r="A75" s="371"/>
      <c r="B75" s="33" t="s">
        <v>504</v>
      </c>
      <c r="C75" s="48"/>
      <c r="D75" s="48"/>
      <c r="E75" s="48"/>
      <c r="F75" s="48"/>
      <c r="G75" s="48"/>
      <c r="H75" s="48"/>
      <c r="I75" s="48"/>
      <c r="J75" s="48"/>
      <c r="K75" s="48"/>
      <c r="L75" s="48"/>
      <c r="M75" s="48"/>
      <c r="N75" s="45"/>
      <c r="O75" s="45"/>
      <c r="P75" s="45"/>
      <c r="Q75" s="45"/>
      <c r="R75" s="48"/>
      <c r="S75" s="48"/>
      <c r="T75" s="48"/>
      <c r="U75" s="48"/>
      <c r="V75" s="48"/>
      <c r="W75" s="48"/>
      <c r="X75" s="48"/>
      <c r="Y75" s="48"/>
      <c r="Z75" s="48"/>
      <c r="AA75" s="48"/>
      <c r="AB75" s="48"/>
      <c r="AC75" s="48"/>
      <c r="AD75" s="48"/>
      <c r="AE75" s="48"/>
      <c r="AF75" s="48"/>
      <c r="AG75" s="48"/>
      <c r="AH75" s="45"/>
      <c r="AI75" s="134"/>
      <c r="AJ75" s="74"/>
    </row>
    <row r="76" spans="1:36" ht="30" customHeight="1">
      <c r="A76" s="371"/>
      <c r="B76" s="33" t="s">
        <v>514</v>
      </c>
      <c r="C76" s="48"/>
      <c r="D76" s="48"/>
      <c r="E76" s="48"/>
      <c r="F76" s="48"/>
      <c r="G76" s="48"/>
      <c r="H76" s="48"/>
      <c r="I76" s="48"/>
      <c r="J76" s="48"/>
      <c r="K76" s="48"/>
      <c r="L76" s="48"/>
      <c r="M76" s="48"/>
      <c r="N76" s="45"/>
      <c r="O76" s="45"/>
      <c r="P76" s="45"/>
      <c r="Q76" s="45"/>
      <c r="R76" s="48"/>
      <c r="S76" s="48"/>
      <c r="T76" s="48"/>
      <c r="U76" s="48"/>
      <c r="V76" s="48"/>
      <c r="W76" s="48"/>
      <c r="X76" s="48"/>
      <c r="Y76" s="48"/>
      <c r="Z76" s="48"/>
      <c r="AA76" s="48"/>
      <c r="AB76" s="48"/>
      <c r="AC76" s="48"/>
      <c r="AD76" s="48"/>
      <c r="AE76" s="48"/>
      <c r="AF76" s="48"/>
      <c r="AG76" s="48"/>
      <c r="AH76" s="45"/>
      <c r="AI76" s="134"/>
      <c r="AJ76" s="74"/>
    </row>
    <row r="77" spans="1:36" ht="30" customHeight="1">
      <c r="A77" s="371"/>
      <c r="B77" s="33" t="s">
        <v>523</v>
      </c>
      <c r="C77" s="48"/>
      <c r="D77" s="48"/>
      <c r="E77" s="48"/>
      <c r="F77" s="48"/>
      <c r="G77" s="48"/>
      <c r="H77" s="48"/>
      <c r="I77" s="48"/>
      <c r="J77" s="48"/>
      <c r="K77" s="48"/>
      <c r="L77" s="48"/>
      <c r="M77" s="48"/>
      <c r="N77" s="45"/>
      <c r="O77" s="45"/>
      <c r="P77" s="45"/>
      <c r="Q77" s="45"/>
      <c r="R77" s="48"/>
      <c r="S77" s="48"/>
      <c r="T77" s="48"/>
      <c r="U77" s="48"/>
      <c r="V77" s="48"/>
      <c r="W77" s="48"/>
      <c r="X77" s="48"/>
      <c r="Y77" s="48"/>
      <c r="Z77" s="48"/>
      <c r="AA77" s="48"/>
      <c r="AB77" s="48"/>
      <c r="AC77" s="48"/>
      <c r="AD77" s="48"/>
      <c r="AE77" s="48"/>
      <c r="AF77" s="48"/>
      <c r="AG77" s="48"/>
      <c r="AH77" s="45"/>
      <c r="AI77" s="134"/>
      <c r="AJ77" s="74"/>
    </row>
    <row r="78" spans="1:36" ht="30" customHeight="1">
      <c r="A78" s="371"/>
      <c r="B78" s="33" t="s">
        <v>874</v>
      </c>
      <c r="C78" s="48"/>
      <c r="D78" s="48"/>
      <c r="E78" s="48"/>
      <c r="F78" s="48"/>
      <c r="G78" s="48"/>
      <c r="H78" s="48"/>
      <c r="I78" s="48"/>
      <c r="J78" s="48"/>
      <c r="K78" s="48"/>
      <c r="L78" s="48"/>
      <c r="M78" s="48"/>
      <c r="N78" s="45"/>
      <c r="O78" s="45"/>
      <c r="P78" s="45"/>
      <c r="Q78" s="45"/>
      <c r="R78" s="48"/>
      <c r="S78" s="48"/>
      <c r="T78" s="48"/>
      <c r="U78" s="48"/>
      <c r="V78" s="48"/>
      <c r="W78" s="48"/>
      <c r="X78" s="48"/>
      <c r="Y78" s="48"/>
      <c r="Z78" s="48"/>
      <c r="AA78" s="48"/>
      <c r="AB78" s="48"/>
      <c r="AC78" s="48"/>
      <c r="AD78" s="48"/>
      <c r="AE78" s="48"/>
      <c r="AF78" s="48"/>
      <c r="AG78" s="48"/>
      <c r="AH78" s="45"/>
      <c r="AI78" s="134"/>
      <c r="AJ78" s="74"/>
    </row>
    <row r="79" spans="1:36" ht="30" customHeight="1">
      <c r="A79" s="371"/>
      <c r="B79" s="33" t="s">
        <v>875</v>
      </c>
      <c r="C79" s="48"/>
      <c r="D79" s="48"/>
      <c r="E79" s="48"/>
      <c r="F79" s="48"/>
      <c r="G79" s="48"/>
      <c r="H79" s="48"/>
      <c r="I79" s="48"/>
      <c r="J79" s="48"/>
      <c r="K79" s="48"/>
      <c r="L79" s="48"/>
      <c r="M79" s="48"/>
      <c r="N79" s="45"/>
      <c r="O79" s="45"/>
      <c r="P79" s="45"/>
      <c r="Q79" s="45"/>
      <c r="R79" s="48"/>
      <c r="S79" s="48"/>
      <c r="T79" s="48"/>
      <c r="U79" s="48"/>
      <c r="V79" s="48"/>
      <c r="W79" s="48"/>
      <c r="X79" s="48"/>
      <c r="Y79" s="48"/>
      <c r="Z79" s="48"/>
      <c r="AA79" s="48"/>
      <c r="AB79" s="48"/>
      <c r="AC79" s="48"/>
      <c r="AD79" s="48"/>
      <c r="AE79" s="48"/>
      <c r="AF79" s="48"/>
      <c r="AG79" s="48"/>
      <c r="AH79" s="45"/>
      <c r="AI79" s="134"/>
      <c r="AJ79" s="74"/>
    </row>
    <row r="80" spans="1:36" ht="30" customHeight="1">
      <c r="A80" s="371"/>
      <c r="B80" s="33" t="s">
        <v>876</v>
      </c>
      <c r="C80" s="48"/>
      <c r="D80" s="48"/>
      <c r="E80" s="48"/>
      <c r="F80" s="48"/>
      <c r="G80" s="48"/>
      <c r="H80" s="48"/>
      <c r="I80" s="48"/>
      <c r="J80" s="48"/>
      <c r="K80" s="48"/>
      <c r="L80" s="48"/>
      <c r="M80" s="48"/>
      <c r="N80" s="45"/>
      <c r="O80" s="45"/>
      <c r="P80" s="45"/>
      <c r="Q80" s="45"/>
      <c r="R80" s="48"/>
      <c r="S80" s="48"/>
      <c r="T80" s="48"/>
      <c r="U80" s="48"/>
      <c r="V80" s="48"/>
      <c r="W80" s="48"/>
      <c r="X80" s="48"/>
      <c r="Y80" s="48"/>
      <c r="Z80" s="48"/>
      <c r="AA80" s="48"/>
      <c r="AB80" s="48"/>
      <c r="AC80" s="48"/>
      <c r="AD80" s="48"/>
      <c r="AE80" s="48"/>
      <c r="AF80" s="48"/>
      <c r="AG80" s="48"/>
      <c r="AH80" s="45"/>
      <c r="AI80" s="134"/>
      <c r="AJ80" s="74"/>
    </row>
    <row r="81" spans="1:36" ht="30" customHeight="1">
      <c r="A81" s="371"/>
      <c r="B81" s="33" t="s">
        <v>877</v>
      </c>
      <c r="C81" s="48"/>
      <c r="D81" s="48"/>
      <c r="E81" s="48"/>
      <c r="F81" s="48"/>
      <c r="G81" s="48"/>
      <c r="H81" s="48"/>
      <c r="I81" s="48"/>
      <c r="J81" s="48"/>
      <c r="K81" s="48"/>
      <c r="L81" s="48"/>
      <c r="M81" s="48"/>
      <c r="N81" s="45"/>
      <c r="O81" s="45"/>
      <c r="P81" s="45"/>
      <c r="Q81" s="45"/>
      <c r="R81" s="48"/>
      <c r="S81" s="48"/>
      <c r="T81" s="48"/>
      <c r="U81" s="48"/>
      <c r="V81" s="48"/>
      <c r="W81" s="48"/>
      <c r="X81" s="48"/>
      <c r="Y81" s="48"/>
      <c r="Z81" s="48"/>
      <c r="AA81" s="48"/>
      <c r="AB81" s="48"/>
      <c r="AC81" s="48"/>
      <c r="AD81" s="48"/>
      <c r="AE81" s="48"/>
      <c r="AF81" s="48"/>
      <c r="AG81" s="48"/>
      <c r="AH81" s="45"/>
      <c r="AI81" s="134"/>
      <c r="AJ81" s="74"/>
    </row>
    <row r="82" spans="1:36" ht="30" customHeight="1">
      <c r="A82" s="371"/>
      <c r="B82" s="33" t="s">
        <v>878</v>
      </c>
      <c r="C82" s="48"/>
      <c r="D82" s="48"/>
      <c r="E82" s="48"/>
      <c r="F82" s="48"/>
      <c r="G82" s="48"/>
      <c r="H82" s="48"/>
      <c r="I82" s="48"/>
      <c r="J82" s="48"/>
      <c r="K82" s="48"/>
      <c r="L82" s="48"/>
      <c r="M82" s="48"/>
      <c r="N82" s="45"/>
      <c r="O82" s="45"/>
      <c r="P82" s="45"/>
      <c r="Q82" s="45"/>
      <c r="R82" s="48"/>
      <c r="S82" s="48"/>
      <c r="T82" s="48"/>
      <c r="U82" s="48"/>
      <c r="V82" s="48"/>
      <c r="W82" s="48"/>
      <c r="X82" s="48"/>
      <c r="Y82" s="48"/>
      <c r="Z82" s="48"/>
      <c r="AA82" s="48"/>
      <c r="AB82" s="48"/>
      <c r="AC82" s="48"/>
      <c r="AD82" s="48"/>
      <c r="AE82" s="48"/>
      <c r="AF82" s="48"/>
      <c r="AG82" s="48"/>
      <c r="AH82" s="45"/>
      <c r="AI82" s="134"/>
      <c r="AJ82" s="74"/>
    </row>
    <row r="83" spans="1:36" ht="30" customHeight="1">
      <c r="A83" s="371"/>
      <c r="B83" s="33" t="s">
        <v>879</v>
      </c>
      <c r="C83" s="48"/>
      <c r="D83" s="48"/>
      <c r="E83" s="48"/>
      <c r="F83" s="48"/>
      <c r="G83" s="48"/>
      <c r="H83" s="48"/>
      <c r="I83" s="48"/>
      <c r="J83" s="48"/>
      <c r="K83" s="48"/>
      <c r="L83" s="48"/>
      <c r="M83" s="48"/>
      <c r="N83" s="45"/>
      <c r="O83" s="45"/>
      <c r="P83" s="45"/>
      <c r="Q83" s="45"/>
      <c r="R83" s="48"/>
      <c r="S83" s="48"/>
      <c r="T83" s="48"/>
      <c r="U83" s="48"/>
      <c r="V83" s="48"/>
      <c r="W83" s="48"/>
      <c r="X83" s="48"/>
      <c r="Y83" s="48"/>
      <c r="Z83" s="48"/>
      <c r="AA83" s="48"/>
      <c r="AB83" s="48"/>
      <c r="AC83" s="48"/>
      <c r="AD83" s="48"/>
      <c r="AE83" s="48"/>
      <c r="AF83" s="48"/>
      <c r="AG83" s="48"/>
      <c r="AH83" s="45"/>
      <c r="AI83" s="134"/>
      <c r="AJ83" s="74"/>
    </row>
    <row r="84" spans="1:36" ht="30" customHeight="1">
      <c r="A84" s="371"/>
      <c r="B84" s="33" t="s">
        <v>880</v>
      </c>
      <c r="C84" s="48"/>
      <c r="D84" s="48"/>
      <c r="E84" s="48"/>
      <c r="F84" s="48"/>
      <c r="G84" s="48"/>
      <c r="H84" s="48"/>
      <c r="I84" s="48"/>
      <c r="J84" s="48"/>
      <c r="K84" s="48"/>
      <c r="L84" s="48"/>
      <c r="M84" s="48"/>
      <c r="N84" s="45"/>
      <c r="O84" s="45"/>
      <c r="P84" s="45"/>
      <c r="Q84" s="45"/>
      <c r="R84" s="48"/>
      <c r="S84" s="48"/>
      <c r="T84" s="48"/>
      <c r="U84" s="48"/>
      <c r="V84" s="48"/>
      <c r="W84" s="48"/>
      <c r="X84" s="48"/>
      <c r="Y84" s="48"/>
      <c r="Z84" s="48"/>
      <c r="AA84" s="48"/>
      <c r="AB84" s="48"/>
      <c r="AC84" s="48"/>
      <c r="AD84" s="48"/>
      <c r="AE84" s="48"/>
      <c r="AF84" s="48"/>
      <c r="AG84" s="48"/>
      <c r="AH84" s="45"/>
      <c r="AI84" s="134"/>
      <c r="AJ84" s="74"/>
    </row>
    <row r="85" spans="1:36" ht="30" customHeight="1">
      <c r="A85" s="372"/>
      <c r="B85" s="33" t="s">
        <v>881</v>
      </c>
      <c r="C85" s="48"/>
      <c r="D85" s="48"/>
      <c r="E85" s="48"/>
      <c r="F85" s="48"/>
      <c r="G85" s="48"/>
      <c r="H85" s="48"/>
      <c r="I85" s="48"/>
      <c r="J85" s="48"/>
      <c r="K85" s="48"/>
      <c r="L85" s="48"/>
      <c r="M85" s="48"/>
      <c r="N85" s="45"/>
      <c r="O85" s="45"/>
      <c r="P85" s="45"/>
      <c r="Q85" s="45"/>
      <c r="R85" s="48"/>
      <c r="S85" s="48"/>
      <c r="T85" s="48"/>
      <c r="U85" s="48"/>
      <c r="V85" s="48"/>
      <c r="W85" s="48"/>
      <c r="X85" s="48"/>
      <c r="Y85" s="48"/>
      <c r="Z85" s="48"/>
      <c r="AA85" s="48"/>
      <c r="AB85" s="48"/>
      <c r="AC85" s="48"/>
      <c r="AD85" s="48"/>
      <c r="AE85" s="48"/>
      <c r="AF85" s="48"/>
      <c r="AG85" s="48"/>
      <c r="AH85" s="45"/>
      <c r="AI85" s="134"/>
      <c r="AJ85" s="74"/>
    </row>
    <row r="86" spans="1:36" ht="30" customHeight="1">
      <c r="A86" s="370" t="s">
        <v>882</v>
      </c>
      <c r="B86" s="33" t="s">
        <v>883</v>
      </c>
      <c r="C86" s="48" t="s">
        <v>884</v>
      </c>
      <c r="D86" s="48"/>
      <c r="E86" s="48"/>
      <c r="F86" s="48"/>
      <c r="G86" s="48"/>
      <c r="H86" s="48"/>
      <c r="I86" s="48"/>
      <c r="J86" s="48"/>
      <c r="K86" s="48"/>
      <c r="L86" s="48"/>
      <c r="M86" s="48"/>
      <c r="N86" s="45"/>
      <c r="O86" s="45"/>
      <c r="P86" s="45"/>
      <c r="Q86" s="45"/>
      <c r="R86" s="48"/>
      <c r="S86" s="48"/>
      <c r="T86" s="48"/>
      <c r="U86" s="48"/>
      <c r="V86" s="48"/>
      <c r="W86" s="48"/>
      <c r="X86" s="48"/>
      <c r="Y86" s="48"/>
      <c r="Z86" s="48"/>
      <c r="AA86" s="48"/>
      <c r="AB86" s="48"/>
      <c r="AC86" s="48"/>
      <c r="AD86" s="48"/>
      <c r="AE86" s="48"/>
      <c r="AF86" s="48"/>
      <c r="AG86" s="48"/>
      <c r="AH86" s="45"/>
      <c r="AI86" s="134"/>
      <c r="AJ86" s="74"/>
    </row>
    <row r="87" spans="1:36" ht="30" customHeight="1">
      <c r="A87" s="371"/>
      <c r="B87" s="33" t="s">
        <v>885</v>
      </c>
      <c r="C87" s="48" t="s">
        <v>884</v>
      </c>
      <c r="D87" s="48"/>
      <c r="E87" s="48"/>
      <c r="F87" s="48"/>
      <c r="G87" s="48"/>
      <c r="H87" s="48"/>
      <c r="I87" s="48"/>
      <c r="J87" s="48"/>
      <c r="K87" s="48"/>
      <c r="L87" s="48"/>
      <c r="M87" s="48"/>
      <c r="N87" s="45"/>
      <c r="O87" s="45"/>
      <c r="P87" s="45"/>
      <c r="Q87" s="45"/>
      <c r="R87" s="48"/>
      <c r="S87" s="48"/>
      <c r="T87" s="48"/>
      <c r="U87" s="48"/>
      <c r="V87" s="48"/>
      <c r="W87" s="48"/>
      <c r="X87" s="48"/>
      <c r="Y87" s="48"/>
      <c r="Z87" s="48"/>
      <c r="AA87" s="48"/>
      <c r="AB87" s="48"/>
      <c r="AC87" s="48"/>
      <c r="AD87" s="48"/>
      <c r="AE87" s="48"/>
      <c r="AF87" s="48"/>
      <c r="AG87" s="48"/>
      <c r="AH87" s="45"/>
      <c r="AI87" s="134"/>
      <c r="AJ87" s="74"/>
    </row>
    <row r="88" spans="1:36" ht="30" customHeight="1">
      <c r="A88" s="371"/>
      <c r="B88" s="33" t="s">
        <v>886</v>
      </c>
      <c r="C88" s="48" t="s">
        <v>884</v>
      </c>
      <c r="D88" s="48"/>
      <c r="E88" s="48"/>
      <c r="F88" s="48"/>
      <c r="G88" s="48"/>
      <c r="H88" s="48"/>
      <c r="I88" s="48"/>
      <c r="J88" s="48"/>
      <c r="K88" s="48"/>
      <c r="L88" s="48"/>
      <c r="M88" s="48"/>
      <c r="N88" s="45"/>
      <c r="O88" s="45"/>
      <c r="P88" s="45"/>
      <c r="Q88" s="45"/>
      <c r="R88" s="48"/>
      <c r="S88" s="48"/>
      <c r="T88" s="48"/>
      <c r="U88" s="48"/>
      <c r="V88" s="48"/>
      <c r="W88" s="48"/>
      <c r="X88" s="48"/>
      <c r="Y88" s="48"/>
      <c r="Z88" s="48"/>
      <c r="AA88" s="48"/>
      <c r="AB88" s="48"/>
      <c r="AC88" s="48"/>
      <c r="AD88" s="48"/>
      <c r="AE88" s="48"/>
      <c r="AF88" s="48"/>
      <c r="AG88" s="48"/>
      <c r="AH88" s="45"/>
      <c r="AI88" s="134"/>
      <c r="AJ88" s="74"/>
    </row>
    <row r="89" spans="1:36" ht="30" customHeight="1">
      <c r="A89" s="371"/>
      <c r="B89" s="33" t="s">
        <v>887</v>
      </c>
      <c r="C89" s="48"/>
      <c r="D89" s="48"/>
      <c r="E89" s="48"/>
      <c r="F89" s="48"/>
      <c r="G89" s="48"/>
      <c r="H89" s="48"/>
      <c r="I89" s="48"/>
      <c r="J89" s="48"/>
      <c r="K89" s="48"/>
      <c r="L89" s="48"/>
      <c r="M89" s="48"/>
      <c r="N89" s="45"/>
      <c r="O89" s="45"/>
      <c r="P89" s="45"/>
      <c r="Q89" s="45"/>
      <c r="R89" s="48"/>
      <c r="S89" s="48"/>
      <c r="T89" s="48"/>
      <c r="U89" s="48"/>
      <c r="V89" s="48"/>
      <c r="W89" s="48"/>
      <c r="X89" s="48"/>
      <c r="Y89" s="48"/>
      <c r="Z89" s="48"/>
      <c r="AA89" s="48"/>
      <c r="AB89" s="48"/>
      <c r="AC89" s="48"/>
      <c r="AD89" s="48"/>
      <c r="AE89" s="48"/>
      <c r="AF89" s="48"/>
      <c r="AG89" s="48"/>
      <c r="AH89" s="45"/>
      <c r="AI89" s="134"/>
      <c r="AJ89" s="74"/>
    </row>
    <row r="90" spans="1:36" ht="30" customHeight="1">
      <c r="A90" s="371"/>
      <c r="B90" s="33" t="s">
        <v>888</v>
      </c>
      <c r="C90" s="48"/>
      <c r="D90" s="48"/>
      <c r="E90" s="48"/>
      <c r="F90" s="48"/>
      <c r="G90" s="48"/>
      <c r="H90" s="48"/>
      <c r="I90" s="48"/>
      <c r="J90" s="48"/>
      <c r="K90" s="48"/>
      <c r="L90" s="48"/>
      <c r="M90" s="48"/>
      <c r="N90" s="45"/>
      <c r="O90" s="45"/>
      <c r="P90" s="45"/>
      <c r="Q90" s="45"/>
      <c r="R90" s="48"/>
      <c r="S90" s="48"/>
      <c r="T90" s="48"/>
      <c r="U90" s="48"/>
      <c r="V90" s="48"/>
      <c r="W90" s="48"/>
      <c r="X90" s="48"/>
      <c r="Y90" s="48"/>
      <c r="Z90" s="48"/>
      <c r="AA90" s="48"/>
      <c r="AB90" s="48"/>
      <c r="AC90" s="48"/>
      <c r="AD90" s="48"/>
      <c r="AE90" s="48"/>
      <c r="AF90" s="48"/>
      <c r="AG90" s="48"/>
      <c r="AH90" s="45"/>
      <c r="AI90" s="134"/>
      <c r="AJ90" s="74"/>
    </row>
    <row r="91" spans="1:36" ht="30" customHeight="1">
      <c r="A91" s="371"/>
      <c r="B91" s="33" t="s">
        <v>889</v>
      </c>
      <c r="C91" s="48"/>
      <c r="D91" s="48"/>
      <c r="E91" s="48"/>
      <c r="F91" s="48"/>
      <c r="G91" s="48"/>
      <c r="H91" s="48"/>
      <c r="I91" s="48"/>
      <c r="J91" s="48"/>
      <c r="K91" s="48"/>
      <c r="L91" s="48"/>
      <c r="M91" s="48"/>
      <c r="N91" s="45"/>
      <c r="O91" s="45"/>
      <c r="P91" s="45"/>
      <c r="Q91" s="45"/>
      <c r="R91" s="48"/>
      <c r="S91" s="48"/>
      <c r="T91" s="48"/>
      <c r="U91" s="48"/>
      <c r="V91" s="48"/>
      <c r="W91" s="48"/>
      <c r="X91" s="48"/>
      <c r="Y91" s="48"/>
      <c r="Z91" s="48"/>
      <c r="AA91" s="48"/>
      <c r="AB91" s="48"/>
      <c r="AC91" s="48"/>
      <c r="AD91" s="48"/>
      <c r="AE91" s="48"/>
      <c r="AF91" s="48"/>
      <c r="AG91" s="48"/>
      <c r="AH91" s="45"/>
      <c r="AI91" s="134"/>
      <c r="AJ91" s="74"/>
    </row>
    <row r="92" spans="1:36" ht="30" customHeight="1">
      <c r="A92" s="371"/>
      <c r="B92" s="33" t="s">
        <v>890</v>
      </c>
      <c r="C92" s="48"/>
      <c r="D92" s="48"/>
      <c r="E92" s="48"/>
      <c r="F92" s="48"/>
      <c r="G92" s="48"/>
      <c r="H92" s="48"/>
      <c r="I92" s="48"/>
      <c r="J92" s="48"/>
      <c r="K92" s="48"/>
      <c r="L92" s="48"/>
      <c r="M92" s="48"/>
      <c r="N92" s="45"/>
      <c r="O92" s="45"/>
      <c r="P92" s="45"/>
      <c r="Q92" s="45"/>
      <c r="R92" s="48"/>
      <c r="S92" s="48"/>
      <c r="T92" s="48"/>
      <c r="U92" s="48"/>
      <c r="V92" s="48"/>
      <c r="W92" s="48"/>
      <c r="X92" s="48"/>
      <c r="Y92" s="48"/>
      <c r="Z92" s="48"/>
      <c r="AA92" s="48"/>
      <c r="AB92" s="48"/>
      <c r="AC92" s="48"/>
      <c r="AD92" s="48"/>
      <c r="AE92" s="48"/>
      <c r="AF92" s="48"/>
      <c r="AG92" s="48"/>
      <c r="AH92" s="45"/>
      <c r="AI92" s="134"/>
      <c r="AJ92" s="74"/>
    </row>
    <row r="93" spans="1:36" ht="30" customHeight="1">
      <c r="A93" s="371"/>
      <c r="B93" s="33" t="s">
        <v>891</v>
      </c>
      <c r="C93" s="48"/>
      <c r="D93" s="48"/>
      <c r="E93" s="48"/>
      <c r="F93" s="48"/>
      <c r="G93" s="48"/>
      <c r="H93" s="48"/>
      <c r="I93" s="48"/>
      <c r="J93" s="48"/>
      <c r="K93" s="48"/>
      <c r="L93" s="48"/>
      <c r="M93" s="48"/>
      <c r="N93" s="45"/>
      <c r="O93" s="45"/>
      <c r="P93" s="45"/>
      <c r="Q93" s="45"/>
      <c r="R93" s="48"/>
      <c r="S93" s="48"/>
      <c r="T93" s="48"/>
      <c r="U93" s="48"/>
      <c r="V93" s="48"/>
      <c r="W93" s="48"/>
      <c r="X93" s="48"/>
      <c r="Y93" s="48"/>
      <c r="Z93" s="48"/>
      <c r="AA93" s="48"/>
      <c r="AB93" s="48"/>
      <c r="AC93" s="48"/>
      <c r="AD93" s="48"/>
      <c r="AE93" s="48"/>
      <c r="AF93" s="48"/>
      <c r="AG93" s="48"/>
      <c r="AH93" s="45"/>
      <c r="AI93" s="134"/>
      <c r="AJ93" s="74"/>
    </row>
    <row r="94" spans="1:36" ht="30" customHeight="1">
      <c r="A94" s="371"/>
      <c r="B94" s="33" t="s">
        <v>892</v>
      </c>
      <c r="C94" s="48"/>
      <c r="D94" s="48"/>
      <c r="E94" s="48"/>
      <c r="F94" s="48"/>
      <c r="G94" s="48"/>
      <c r="H94" s="48"/>
      <c r="I94" s="48"/>
      <c r="J94" s="48"/>
      <c r="K94" s="48"/>
      <c r="L94" s="48"/>
      <c r="M94" s="48"/>
      <c r="N94" s="45"/>
      <c r="O94" s="45"/>
      <c r="P94" s="45"/>
      <c r="Q94" s="45"/>
      <c r="R94" s="48"/>
      <c r="S94" s="48"/>
      <c r="T94" s="48"/>
      <c r="U94" s="48"/>
      <c r="V94" s="48"/>
      <c r="W94" s="48"/>
      <c r="X94" s="48"/>
      <c r="Y94" s="48"/>
      <c r="Z94" s="48"/>
      <c r="AA94" s="48"/>
      <c r="AB94" s="48"/>
      <c r="AC94" s="48"/>
      <c r="AD94" s="48"/>
      <c r="AE94" s="48"/>
      <c r="AF94" s="48"/>
      <c r="AG94" s="48"/>
      <c r="AH94" s="45"/>
      <c r="AI94" s="134"/>
      <c r="AJ94" s="74"/>
    </row>
    <row r="95" spans="1:36" ht="30" customHeight="1">
      <c r="A95" s="371"/>
      <c r="B95" s="33" t="s">
        <v>893</v>
      </c>
      <c r="C95" s="48"/>
      <c r="D95" s="48"/>
      <c r="E95" s="48"/>
      <c r="F95" s="48"/>
      <c r="G95" s="48"/>
      <c r="H95" s="48"/>
      <c r="I95" s="48"/>
      <c r="J95" s="48"/>
      <c r="K95" s="48"/>
      <c r="L95" s="48"/>
      <c r="M95" s="48"/>
      <c r="N95" s="45"/>
      <c r="O95" s="45"/>
      <c r="P95" s="45"/>
      <c r="Q95" s="45"/>
      <c r="R95" s="48"/>
      <c r="S95" s="48"/>
      <c r="T95" s="48"/>
      <c r="U95" s="48"/>
      <c r="V95" s="48"/>
      <c r="W95" s="48"/>
      <c r="X95" s="48"/>
      <c r="Y95" s="48"/>
      <c r="Z95" s="48"/>
      <c r="AA95" s="48"/>
      <c r="AB95" s="48"/>
      <c r="AC95" s="48"/>
      <c r="AD95" s="48"/>
      <c r="AE95" s="48"/>
      <c r="AF95" s="48"/>
      <c r="AG95" s="48"/>
      <c r="AH95" s="45"/>
      <c r="AI95" s="134"/>
      <c r="AJ95" s="74"/>
    </row>
    <row r="96" spans="1:36" ht="30" customHeight="1">
      <c r="A96" s="371"/>
      <c r="B96" s="33" t="s">
        <v>894</v>
      </c>
      <c r="C96" s="48"/>
      <c r="D96" s="48"/>
      <c r="E96" s="48"/>
      <c r="F96" s="48"/>
      <c r="G96" s="48"/>
      <c r="H96" s="48"/>
      <c r="I96" s="48"/>
      <c r="J96" s="48"/>
      <c r="K96" s="48"/>
      <c r="L96" s="48"/>
      <c r="M96" s="48"/>
      <c r="N96" s="45"/>
      <c r="O96" s="45"/>
      <c r="P96" s="45"/>
      <c r="Q96" s="45"/>
      <c r="R96" s="48"/>
      <c r="S96" s="48"/>
      <c r="T96" s="48"/>
      <c r="U96" s="48"/>
      <c r="V96" s="48"/>
      <c r="W96" s="48"/>
      <c r="X96" s="48"/>
      <c r="Y96" s="48"/>
      <c r="Z96" s="48"/>
      <c r="AA96" s="48"/>
      <c r="AB96" s="48"/>
      <c r="AC96" s="48"/>
      <c r="AD96" s="48"/>
      <c r="AE96" s="48"/>
      <c r="AF96" s="48"/>
      <c r="AG96" s="48"/>
      <c r="AH96" s="45"/>
      <c r="AI96" s="134"/>
      <c r="AJ96" s="74"/>
    </row>
    <row r="97" spans="1:36" ht="30" customHeight="1">
      <c r="A97" s="371"/>
      <c r="B97" s="33" t="s">
        <v>895</v>
      </c>
      <c r="C97" s="48"/>
      <c r="D97" s="48"/>
      <c r="E97" s="48"/>
      <c r="F97" s="48"/>
      <c r="G97" s="48"/>
      <c r="H97" s="48"/>
      <c r="I97" s="48"/>
      <c r="J97" s="48"/>
      <c r="K97" s="48"/>
      <c r="L97" s="48"/>
      <c r="M97" s="48"/>
      <c r="N97" s="45"/>
      <c r="O97" s="45"/>
      <c r="P97" s="45"/>
      <c r="Q97" s="45"/>
      <c r="R97" s="48"/>
      <c r="S97" s="48"/>
      <c r="T97" s="48"/>
      <c r="U97" s="48"/>
      <c r="V97" s="48"/>
      <c r="W97" s="48"/>
      <c r="X97" s="48"/>
      <c r="Y97" s="48"/>
      <c r="Z97" s="48"/>
      <c r="AA97" s="48"/>
      <c r="AB97" s="48"/>
      <c r="AC97" s="48"/>
      <c r="AD97" s="48"/>
      <c r="AE97" s="48"/>
      <c r="AF97" s="48"/>
      <c r="AG97" s="48"/>
      <c r="AH97" s="45"/>
      <c r="AI97" s="134"/>
      <c r="AJ97" s="74"/>
    </row>
    <row r="98" spans="1:36" ht="30" customHeight="1">
      <c r="A98" s="371"/>
      <c r="B98" s="33" t="s">
        <v>896</v>
      </c>
      <c r="C98" s="48"/>
      <c r="D98" s="48"/>
      <c r="E98" s="48"/>
      <c r="F98" s="48"/>
      <c r="G98" s="48"/>
      <c r="H98" s="48"/>
      <c r="I98" s="48"/>
      <c r="J98" s="48"/>
      <c r="K98" s="48"/>
      <c r="L98" s="48"/>
      <c r="M98" s="48"/>
      <c r="N98" s="45"/>
      <c r="O98" s="45"/>
      <c r="P98" s="45"/>
      <c r="Q98" s="45"/>
      <c r="R98" s="48"/>
      <c r="S98" s="48"/>
      <c r="T98" s="48"/>
      <c r="U98" s="48"/>
      <c r="V98" s="48"/>
      <c r="W98" s="48"/>
      <c r="X98" s="48"/>
      <c r="Y98" s="48"/>
      <c r="Z98" s="48"/>
      <c r="AA98" s="48"/>
      <c r="AB98" s="48"/>
      <c r="AC98" s="48"/>
      <c r="AD98" s="48"/>
      <c r="AE98" s="48"/>
      <c r="AF98" s="48"/>
      <c r="AG98" s="48"/>
      <c r="AH98" s="45"/>
      <c r="AI98" s="134"/>
      <c r="AJ98" s="74"/>
    </row>
    <row r="99" spans="1:36" ht="30" customHeight="1">
      <c r="A99" s="371"/>
      <c r="B99" s="33" t="s">
        <v>897</v>
      </c>
      <c r="C99" s="48"/>
      <c r="D99" s="48"/>
      <c r="E99" s="48"/>
      <c r="F99" s="48"/>
      <c r="G99" s="48"/>
      <c r="H99" s="48"/>
      <c r="I99" s="48"/>
      <c r="J99" s="48"/>
      <c r="K99" s="48"/>
      <c r="L99" s="48"/>
      <c r="M99" s="48"/>
      <c r="N99" s="45"/>
      <c r="O99" s="45"/>
      <c r="P99" s="45"/>
      <c r="Q99" s="45"/>
      <c r="R99" s="48"/>
      <c r="S99" s="48"/>
      <c r="T99" s="48"/>
      <c r="U99" s="48"/>
      <c r="V99" s="48"/>
      <c r="W99" s="48"/>
      <c r="X99" s="48"/>
      <c r="Y99" s="48"/>
      <c r="Z99" s="48"/>
      <c r="AA99" s="48"/>
      <c r="AB99" s="48"/>
      <c r="AC99" s="48"/>
      <c r="AD99" s="48"/>
      <c r="AE99" s="48"/>
      <c r="AF99" s="48"/>
      <c r="AG99" s="48"/>
      <c r="AH99" s="45"/>
      <c r="AI99" s="134"/>
      <c r="AJ99" s="74"/>
    </row>
    <row r="100" spans="1:36" ht="30" customHeight="1">
      <c r="A100" s="372"/>
      <c r="B100" s="33" t="s">
        <v>898</v>
      </c>
      <c r="C100" s="48"/>
      <c r="D100" s="48"/>
      <c r="E100" s="48"/>
      <c r="F100" s="48"/>
      <c r="G100" s="48"/>
      <c r="H100" s="48"/>
      <c r="I100" s="48"/>
      <c r="J100" s="48"/>
      <c r="K100" s="48"/>
      <c r="L100" s="48"/>
      <c r="M100" s="48"/>
      <c r="N100" s="45"/>
      <c r="O100" s="45"/>
      <c r="P100" s="45"/>
      <c r="Q100" s="45"/>
      <c r="R100" s="48"/>
      <c r="S100" s="48"/>
      <c r="T100" s="48"/>
      <c r="U100" s="48"/>
      <c r="V100" s="48"/>
      <c r="W100" s="48"/>
      <c r="X100" s="48"/>
      <c r="Y100" s="48"/>
      <c r="Z100" s="48"/>
      <c r="AA100" s="48"/>
      <c r="AB100" s="48"/>
      <c r="AC100" s="48"/>
      <c r="AD100" s="48"/>
      <c r="AE100" s="48"/>
      <c r="AF100" s="48"/>
      <c r="AG100" s="48"/>
      <c r="AH100" s="45"/>
      <c r="AI100" s="134"/>
      <c r="AJ100" s="74"/>
    </row>
    <row r="101" spans="1:36" ht="30" customHeight="1">
      <c r="A101" s="370" t="s">
        <v>899</v>
      </c>
      <c r="B101" s="33" t="s">
        <v>900</v>
      </c>
      <c r="C101" s="48" t="s">
        <v>901</v>
      </c>
      <c r="D101" s="48"/>
      <c r="E101" s="48"/>
      <c r="F101" s="48"/>
      <c r="G101" s="48"/>
      <c r="H101" s="48"/>
      <c r="I101" s="48"/>
      <c r="J101" s="48"/>
      <c r="K101" s="48"/>
      <c r="L101" s="48"/>
      <c r="M101" s="48"/>
      <c r="N101" s="45"/>
      <c r="O101" s="45"/>
      <c r="P101" s="45"/>
      <c r="Q101" s="45"/>
      <c r="R101" s="48"/>
      <c r="S101" s="48"/>
      <c r="T101" s="48"/>
      <c r="U101" s="48"/>
      <c r="V101" s="48"/>
      <c r="W101" s="48"/>
      <c r="X101" s="48"/>
      <c r="Y101" s="48"/>
      <c r="Z101" s="48"/>
      <c r="AA101" s="48"/>
      <c r="AB101" s="48"/>
      <c r="AC101" s="48"/>
      <c r="AD101" s="48"/>
      <c r="AE101" s="48"/>
      <c r="AF101" s="48"/>
      <c r="AG101" s="48"/>
      <c r="AH101" s="45"/>
      <c r="AI101" s="134"/>
      <c r="AJ101" s="74"/>
    </row>
    <row r="102" spans="1:36" ht="30" customHeight="1">
      <c r="A102" s="371"/>
      <c r="B102" s="33" t="s">
        <v>902</v>
      </c>
      <c r="C102" s="48" t="s">
        <v>901</v>
      </c>
      <c r="D102" s="48"/>
      <c r="E102" s="48"/>
      <c r="F102" s="48"/>
      <c r="G102" s="48"/>
      <c r="H102" s="48"/>
      <c r="I102" s="48"/>
      <c r="J102" s="48"/>
      <c r="K102" s="48"/>
      <c r="L102" s="48"/>
      <c r="M102" s="48"/>
      <c r="N102" s="45"/>
      <c r="O102" s="45"/>
      <c r="P102" s="45"/>
      <c r="Q102" s="45"/>
      <c r="R102" s="48"/>
      <c r="S102" s="48"/>
      <c r="T102" s="48"/>
      <c r="U102" s="48"/>
      <c r="V102" s="48"/>
      <c r="W102" s="48"/>
      <c r="X102" s="48"/>
      <c r="Y102" s="48"/>
      <c r="Z102" s="48"/>
      <c r="AA102" s="48"/>
      <c r="AB102" s="48"/>
      <c r="AC102" s="48"/>
      <c r="AD102" s="48"/>
      <c r="AE102" s="48"/>
      <c r="AF102" s="48"/>
      <c r="AG102" s="48"/>
      <c r="AH102" s="45"/>
      <c r="AI102" s="134"/>
      <c r="AJ102" s="74"/>
    </row>
    <row r="103" spans="1:36" ht="30" customHeight="1">
      <c r="A103" s="371"/>
      <c r="B103" s="33" t="s">
        <v>903</v>
      </c>
      <c r="C103" s="48" t="s">
        <v>901</v>
      </c>
      <c r="D103" s="48"/>
      <c r="E103" s="48"/>
      <c r="F103" s="48"/>
      <c r="G103" s="48"/>
      <c r="H103" s="48"/>
      <c r="I103" s="48"/>
      <c r="J103" s="48"/>
      <c r="K103" s="48"/>
      <c r="L103" s="48"/>
      <c r="M103" s="48"/>
      <c r="N103" s="45"/>
      <c r="O103" s="45"/>
      <c r="P103" s="45"/>
      <c r="Q103" s="45"/>
      <c r="R103" s="48"/>
      <c r="S103" s="48"/>
      <c r="T103" s="48"/>
      <c r="U103" s="48"/>
      <c r="V103" s="48"/>
      <c r="W103" s="48"/>
      <c r="X103" s="48"/>
      <c r="Y103" s="48"/>
      <c r="Z103" s="48"/>
      <c r="AA103" s="48"/>
      <c r="AB103" s="48"/>
      <c r="AC103" s="48"/>
      <c r="AD103" s="48"/>
      <c r="AE103" s="48"/>
      <c r="AF103" s="48"/>
      <c r="AG103" s="48"/>
      <c r="AH103" s="45"/>
      <c r="AI103" s="134"/>
      <c r="AJ103" s="74"/>
    </row>
    <row r="104" spans="1:36" ht="30" customHeight="1">
      <c r="A104" s="371"/>
      <c r="B104" s="33" t="s">
        <v>904</v>
      </c>
      <c r="C104" s="48"/>
      <c r="D104" s="48"/>
      <c r="E104" s="48"/>
      <c r="F104" s="48"/>
      <c r="G104" s="48"/>
      <c r="H104" s="48"/>
      <c r="I104" s="48"/>
      <c r="J104" s="48"/>
      <c r="K104" s="48"/>
      <c r="L104" s="48"/>
      <c r="M104" s="48"/>
      <c r="N104" s="45"/>
      <c r="O104" s="45"/>
      <c r="P104" s="45"/>
      <c r="Q104" s="45"/>
      <c r="R104" s="48"/>
      <c r="S104" s="48"/>
      <c r="T104" s="48"/>
      <c r="U104" s="48"/>
      <c r="V104" s="48"/>
      <c r="W104" s="48"/>
      <c r="X104" s="48"/>
      <c r="Y104" s="48"/>
      <c r="Z104" s="48"/>
      <c r="AA104" s="48"/>
      <c r="AB104" s="48"/>
      <c r="AC104" s="48"/>
      <c r="AD104" s="48"/>
      <c r="AE104" s="48"/>
      <c r="AF104" s="48"/>
      <c r="AG104" s="48"/>
      <c r="AH104" s="45"/>
      <c r="AI104" s="134"/>
      <c r="AJ104" s="74"/>
    </row>
    <row r="105" spans="1:36" ht="30" customHeight="1">
      <c r="A105" s="371"/>
      <c r="B105" s="33" t="s">
        <v>905</v>
      </c>
      <c r="C105" s="48"/>
      <c r="D105" s="48"/>
      <c r="E105" s="48"/>
      <c r="F105" s="48"/>
      <c r="G105" s="48"/>
      <c r="H105" s="48"/>
      <c r="I105" s="48"/>
      <c r="J105" s="48"/>
      <c r="K105" s="48"/>
      <c r="L105" s="48"/>
      <c r="M105" s="48"/>
      <c r="N105" s="45"/>
      <c r="O105" s="45"/>
      <c r="P105" s="45"/>
      <c r="Q105" s="45"/>
      <c r="R105" s="48"/>
      <c r="S105" s="48"/>
      <c r="T105" s="48"/>
      <c r="U105" s="48"/>
      <c r="V105" s="48"/>
      <c r="W105" s="48"/>
      <c r="X105" s="48"/>
      <c r="Y105" s="48"/>
      <c r="Z105" s="48"/>
      <c r="AA105" s="48"/>
      <c r="AB105" s="48"/>
      <c r="AC105" s="48"/>
      <c r="AD105" s="48"/>
      <c r="AE105" s="48"/>
      <c r="AF105" s="48"/>
      <c r="AG105" s="48"/>
      <c r="AH105" s="45"/>
      <c r="AI105" s="134"/>
      <c r="AJ105" s="74"/>
    </row>
    <row r="106" spans="1:36" ht="30" customHeight="1">
      <c r="A106" s="371"/>
      <c r="B106" s="33" t="s">
        <v>906</v>
      </c>
      <c r="C106" s="48"/>
      <c r="D106" s="48"/>
      <c r="E106" s="48"/>
      <c r="F106" s="48"/>
      <c r="G106" s="48"/>
      <c r="H106" s="48"/>
      <c r="I106" s="48"/>
      <c r="J106" s="48"/>
      <c r="K106" s="48"/>
      <c r="L106" s="48"/>
      <c r="M106" s="48"/>
      <c r="N106" s="45"/>
      <c r="O106" s="45"/>
      <c r="P106" s="45"/>
      <c r="Q106" s="45"/>
      <c r="R106" s="48"/>
      <c r="S106" s="48"/>
      <c r="T106" s="48"/>
      <c r="U106" s="48"/>
      <c r="V106" s="48"/>
      <c r="W106" s="48"/>
      <c r="X106" s="48"/>
      <c r="Y106" s="48"/>
      <c r="Z106" s="48"/>
      <c r="AA106" s="48"/>
      <c r="AB106" s="48"/>
      <c r="AC106" s="48"/>
      <c r="AD106" s="48"/>
      <c r="AE106" s="48"/>
      <c r="AF106" s="48"/>
      <c r="AG106" s="48"/>
      <c r="AH106" s="45"/>
      <c r="AI106" s="134"/>
      <c r="AJ106" s="74"/>
    </row>
    <row r="107" spans="1:36" ht="30" customHeight="1">
      <c r="A107" s="371"/>
      <c r="B107" s="33" t="s">
        <v>907</v>
      </c>
      <c r="C107" s="48"/>
      <c r="D107" s="48"/>
      <c r="E107" s="48"/>
      <c r="F107" s="48"/>
      <c r="G107" s="48"/>
      <c r="H107" s="48"/>
      <c r="I107" s="48"/>
      <c r="J107" s="48"/>
      <c r="K107" s="48"/>
      <c r="L107" s="48"/>
      <c r="M107" s="48"/>
      <c r="N107" s="45"/>
      <c r="O107" s="45"/>
      <c r="P107" s="45"/>
      <c r="Q107" s="45"/>
      <c r="R107" s="48"/>
      <c r="S107" s="48"/>
      <c r="T107" s="48"/>
      <c r="U107" s="48"/>
      <c r="V107" s="48"/>
      <c r="W107" s="48"/>
      <c r="X107" s="48"/>
      <c r="Y107" s="48"/>
      <c r="Z107" s="48"/>
      <c r="AA107" s="48"/>
      <c r="AB107" s="48"/>
      <c r="AC107" s="48"/>
      <c r="AD107" s="48"/>
      <c r="AE107" s="48"/>
      <c r="AF107" s="48"/>
      <c r="AG107" s="48"/>
      <c r="AH107" s="45"/>
      <c r="AI107" s="134"/>
      <c r="AJ107" s="74"/>
    </row>
    <row r="108" spans="1:36" ht="30" customHeight="1">
      <c r="A108" s="371"/>
      <c r="B108" s="33" t="s">
        <v>908</v>
      </c>
      <c r="C108" s="48"/>
      <c r="D108" s="48"/>
      <c r="E108" s="48"/>
      <c r="F108" s="48"/>
      <c r="G108" s="48"/>
      <c r="H108" s="48"/>
      <c r="I108" s="48"/>
      <c r="J108" s="48"/>
      <c r="K108" s="48"/>
      <c r="L108" s="48"/>
      <c r="M108" s="48"/>
      <c r="N108" s="45"/>
      <c r="O108" s="45"/>
      <c r="P108" s="45"/>
      <c r="Q108" s="45"/>
      <c r="R108" s="48"/>
      <c r="S108" s="48"/>
      <c r="T108" s="48"/>
      <c r="U108" s="48"/>
      <c r="V108" s="48"/>
      <c r="W108" s="48"/>
      <c r="X108" s="48"/>
      <c r="Y108" s="48"/>
      <c r="Z108" s="48"/>
      <c r="AA108" s="48"/>
      <c r="AB108" s="48"/>
      <c r="AC108" s="48"/>
      <c r="AD108" s="48"/>
      <c r="AE108" s="48"/>
      <c r="AF108" s="48"/>
      <c r="AG108" s="48"/>
      <c r="AH108" s="45"/>
      <c r="AI108" s="134"/>
      <c r="AJ108" s="74"/>
    </row>
    <row r="109" spans="1:36" ht="30" customHeight="1">
      <c r="A109" s="371"/>
      <c r="B109" s="33" t="s">
        <v>909</v>
      </c>
      <c r="C109" s="48"/>
      <c r="D109" s="48"/>
      <c r="E109" s="48"/>
      <c r="F109" s="48"/>
      <c r="G109" s="48"/>
      <c r="H109" s="48"/>
      <c r="I109" s="48"/>
      <c r="J109" s="48"/>
      <c r="K109" s="48"/>
      <c r="L109" s="48"/>
      <c r="M109" s="48"/>
      <c r="N109" s="45"/>
      <c r="O109" s="45"/>
      <c r="P109" s="45"/>
      <c r="Q109" s="45"/>
      <c r="R109" s="48"/>
      <c r="S109" s="48"/>
      <c r="T109" s="48"/>
      <c r="U109" s="48"/>
      <c r="V109" s="48"/>
      <c r="W109" s="48"/>
      <c r="X109" s="48"/>
      <c r="Y109" s="48"/>
      <c r="Z109" s="48"/>
      <c r="AA109" s="48"/>
      <c r="AB109" s="48"/>
      <c r="AC109" s="48"/>
      <c r="AD109" s="48"/>
      <c r="AE109" s="48"/>
      <c r="AF109" s="48"/>
      <c r="AG109" s="48"/>
      <c r="AH109" s="45"/>
      <c r="AI109" s="134"/>
      <c r="AJ109" s="74"/>
    </row>
    <row r="110" spans="1:36" ht="30" customHeight="1">
      <c r="A110" s="371"/>
      <c r="B110" s="33" t="s">
        <v>910</v>
      </c>
      <c r="C110" s="48"/>
      <c r="D110" s="48"/>
      <c r="E110" s="48"/>
      <c r="F110" s="48"/>
      <c r="G110" s="48"/>
      <c r="H110" s="48"/>
      <c r="I110" s="48"/>
      <c r="J110" s="48"/>
      <c r="K110" s="48"/>
      <c r="L110" s="48"/>
      <c r="M110" s="48"/>
      <c r="N110" s="45"/>
      <c r="O110" s="45"/>
      <c r="P110" s="45"/>
      <c r="Q110" s="45"/>
      <c r="R110" s="48"/>
      <c r="S110" s="48"/>
      <c r="T110" s="48"/>
      <c r="U110" s="48"/>
      <c r="V110" s="48"/>
      <c r="W110" s="48"/>
      <c r="X110" s="48"/>
      <c r="Y110" s="48"/>
      <c r="Z110" s="48"/>
      <c r="AA110" s="48"/>
      <c r="AB110" s="48"/>
      <c r="AC110" s="48"/>
      <c r="AD110" s="48"/>
      <c r="AE110" s="48"/>
      <c r="AF110" s="48"/>
      <c r="AG110" s="48"/>
      <c r="AH110" s="45"/>
      <c r="AI110" s="134"/>
      <c r="AJ110" s="74"/>
    </row>
    <row r="111" spans="1:36" ht="30" customHeight="1">
      <c r="A111" s="371"/>
      <c r="B111" s="33" t="s">
        <v>911</v>
      </c>
      <c r="C111" s="48"/>
      <c r="D111" s="48"/>
      <c r="E111" s="48"/>
      <c r="F111" s="48"/>
      <c r="G111" s="48"/>
      <c r="H111" s="48"/>
      <c r="I111" s="48"/>
      <c r="J111" s="48"/>
      <c r="K111" s="48"/>
      <c r="L111" s="48"/>
      <c r="M111" s="48"/>
      <c r="N111" s="45"/>
      <c r="O111" s="45"/>
      <c r="P111" s="45"/>
      <c r="Q111" s="45"/>
      <c r="R111" s="48"/>
      <c r="S111" s="48"/>
      <c r="T111" s="48"/>
      <c r="U111" s="48"/>
      <c r="V111" s="48"/>
      <c r="W111" s="48"/>
      <c r="X111" s="48"/>
      <c r="Y111" s="48"/>
      <c r="Z111" s="48"/>
      <c r="AA111" s="48"/>
      <c r="AB111" s="48"/>
      <c r="AC111" s="48"/>
      <c r="AD111" s="48"/>
      <c r="AE111" s="48"/>
      <c r="AF111" s="48"/>
      <c r="AG111" s="48"/>
      <c r="AH111" s="45"/>
      <c r="AI111" s="134"/>
      <c r="AJ111" s="74"/>
    </row>
    <row r="112" spans="1:36" ht="30" customHeight="1">
      <c r="A112" s="371"/>
      <c r="B112" s="33" t="s">
        <v>912</v>
      </c>
      <c r="C112" s="48"/>
      <c r="D112" s="48"/>
      <c r="E112" s="48"/>
      <c r="F112" s="48"/>
      <c r="G112" s="48"/>
      <c r="H112" s="48"/>
      <c r="I112" s="48"/>
      <c r="J112" s="48"/>
      <c r="K112" s="48"/>
      <c r="L112" s="48"/>
      <c r="M112" s="48"/>
      <c r="N112" s="45"/>
      <c r="O112" s="45"/>
      <c r="P112" s="45"/>
      <c r="Q112" s="45"/>
      <c r="R112" s="48"/>
      <c r="S112" s="48"/>
      <c r="T112" s="48"/>
      <c r="U112" s="48"/>
      <c r="V112" s="48"/>
      <c r="W112" s="48"/>
      <c r="X112" s="48"/>
      <c r="Y112" s="48"/>
      <c r="Z112" s="48"/>
      <c r="AA112" s="48"/>
      <c r="AB112" s="48"/>
      <c r="AC112" s="48"/>
      <c r="AD112" s="48"/>
      <c r="AE112" s="48"/>
      <c r="AF112" s="48"/>
      <c r="AG112" s="48"/>
      <c r="AH112" s="45"/>
      <c r="AI112" s="134"/>
      <c r="AJ112" s="74"/>
    </row>
    <row r="113" spans="1:36" ht="30" customHeight="1">
      <c r="A113" s="371"/>
      <c r="B113" s="33" t="s">
        <v>913</v>
      </c>
      <c r="C113" s="48"/>
      <c r="D113" s="48"/>
      <c r="E113" s="48"/>
      <c r="F113" s="48"/>
      <c r="G113" s="48"/>
      <c r="H113" s="48"/>
      <c r="I113" s="48"/>
      <c r="J113" s="48"/>
      <c r="K113" s="48"/>
      <c r="L113" s="48"/>
      <c r="M113" s="48"/>
      <c r="N113" s="45"/>
      <c r="O113" s="45"/>
      <c r="P113" s="45"/>
      <c r="Q113" s="45"/>
      <c r="R113" s="48"/>
      <c r="S113" s="48"/>
      <c r="T113" s="48"/>
      <c r="U113" s="48"/>
      <c r="V113" s="48"/>
      <c r="W113" s="48"/>
      <c r="X113" s="48"/>
      <c r="Y113" s="48"/>
      <c r="Z113" s="48"/>
      <c r="AA113" s="48"/>
      <c r="AB113" s="48"/>
      <c r="AC113" s="48"/>
      <c r="AD113" s="48"/>
      <c r="AE113" s="48"/>
      <c r="AF113" s="48"/>
      <c r="AG113" s="48"/>
      <c r="AH113" s="45"/>
      <c r="AI113" s="134"/>
      <c r="AJ113" s="74"/>
    </row>
    <row r="114" spans="1:36" ht="30" customHeight="1">
      <c r="A114" s="371"/>
      <c r="B114" s="33" t="s">
        <v>914</v>
      </c>
      <c r="C114" s="48"/>
      <c r="D114" s="48"/>
      <c r="E114" s="48"/>
      <c r="F114" s="48"/>
      <c r="G114" s="48"/>
      <c r="H114" s="48"/>
      <c r="I114" s="48"/>
      <c r="J114" s="48"/>
      <c r="K114" s="48"/>
      <c r="L114" s="48"/>
      <c r="M114" s="48"/>
      <c r="N114" s="45"/>
      <c r="O114" s="45"/>
      <c r="P114" s="45"/>
      <c r="Q114" s="45"/>
      <c r="R114" s="48"/>
      <c r="S114" s="48"/>
      <c r="T114" s="48"/>
      <c r="U114" s="48"/>
      <c r="V114" s="48"/>
      <c r="W114" s="48"/>
      <c r="X114" s="48"/>
      <c r="Y114" s="48"/>
      <c r="Z114" s="48"/>
      <c r="AA114" s="48"/>
      <c r="AB114" s="48"/>
      <c r="AC114" s="48"/>
      <c r="AD114" s="48"/>
      <c r="AE114" s="48"/>
      <c r="AF114" s="48"/>
      <c r="AG114" s="48"/>
      <c r="AH114" s="45"/>
      <c r="AI114" s="134"/>
      <c r="AJ114" s="74"/>
    </row>
    <row r="115" spans="1:36" ht="30" customHeight="1">
      <c r="A115" s="372"/>
      <c r="B115" s="33" t="s">
        <v>915</v>
      </c>
      <c r="C115" s="48"/>
      <c r="D115" s="48"/>
      <c r="E115" s="48"/>
      <c r="F115" s="48"/>
      <c r="G115" s="48"/>
      <c r="H115" s="48"/>
      <c r="I115" s="48"/>
      <c r="J115" s="48"/>
      <c r="K115" s="48"/>
      <c r="L115" s="48"/>
      <c r="M115" s="48"/>
      <c r="N115" s="45"/>
      <c r="O115" s="45"/>
      <c r="P115" s="45"/>
      <c r="Q115" s="45"/>
      <c r="R115" s="48"/>
      <c r="S115" s="48"/>
      <c r="T115" s="48"/>
      <c r="U115" s="48"/>
      <c r="V115" s="48"/>
      <c r="W115" s="48"/>
      <c r="X115" s="48"/>
      <c r="Y115" s="48"/>
      <c r="Z115" s="48"/>
      <c r="AA115" s="48"/>
      <c r="AB115" s="48"/>
      <c r="AC115" s="48"/>
      <c r="AD115" s="48"/>
      <c r="AE115" s="48"/>
      <c r="AF115" s="48"/>
      <c r="AG115" s="48"/>
      <c r="AH115" s="45"/>
      <c r="AI115" s="134"/>
      <c r="AJ115" s="74"/>
    </row>
    <row r="116" spans="1:36" ht="30" customHeight="1">
      <c r="A116" s="370" t="s">
        <v>916</v>
      </c>
      <c r="B116" s="33" t="s">
        <v>917</v>
      </c>
      <c r="C116" s="48" t="s">
        <v>918</v>
      </c>
      <c r="D116" s="48"/>
      <c r="E116" s="48"/>
      <c r="F116" s="48"/>
      <c r="G116" s="48"/>
      <c r="H116" s="48"/>
      <c r="I116" s="48"/>
      <c r="J116" s="48"/>
      <c r="K116" s="48"/>
      <c r="L116" s="48"/>
      <c r="M116" s="48"/>
      <c r="N116" s="45"/>
      <c r="O116" s="45"/>
      <c r="P116" s="45"/>
      <c r="Q116" s="45"/>
      <c r="R116" s="48"/>
      <c r="S116" s="48"/>
      <c r="T116" s="48"/>
      <c r="U116" s="48"/>
      <c r="V116" s="48"/>
      <c r="W116" s="48"/>
      <c r="X116" s="48"/>
      <c r="Y116" s="48"/>
      <c r="Z116" s="48"/>
      <c r="AA116" s="48"/>
      <c r="AB116" s="48"/>
      <c r="AC116" s="48"/>
      <c r="AD116" s="48"/>
      <c r="AE116" s="48"/>
      <c r="AF116" s="48"/>
      <c r="AG116" s="48"/>
      <c r="AH116" s="45"/>
      <c r="AI116" s="134"/>
      <c r="AJ116" s="74"/>
    </row>
    <row r="117" spans="1:36" ht="30" customHeight="1">
      <c r="A117" s="371"/>
      <c r="B117" s="33" t="s">
        <v>919</v>
      </c>
      <c r="C117" s="48" t="s">
        <v>918</v>
      </c>
      <c r="D117" s="48"/>
      <c r="E117" s="48"/>
      <c r="F117" s="48"/>
      <c r="G117" s="48"/>
      <c r="H117" s="48"/>
      <c r="I117" s="48"/>
      <c r="J117" s="48"/>
      <c r="K117" s="48"/>
      <c r="L117" s="48"/>
      <c r="M117" s="48"/>
      <c r="N117" s="45"/>
      <c r="O117" s="45"/>
      <c r="P117" s="45"/>
      <c r="Q117" s="45"/>
      <c r="R117" s="48"/>
      <c r="S117" s="48"/>
      <c r="T117" s="48"/>
      <c r="U117" s="48"/>
      <c r="V117" s="48"/>
      <c r="W117" s="48"/>
      <c r="X117" s="48"/>
      <c r="Y117" s="48"/>
      <c r="Z117" s="48"/>
      <c r="AA117" s="48"/>
      <c r="AB117" s="48"/>
      <c r="AC117" s="48"/>
      <c r="AD117" s="48"/>
      <c r="AE117" s="48"/>
      <c r="AF117" s="48"/>
      <c r="AG117" s="48"/>
      <c r="AH117" s="45"/>
      <c r="AI117" s="134"/>
      <c r="AJ117" s="74"/>
    </row>
    <row r="118" spans="1:36" ht="30" customHeight="1">
      <c r="A118" s="371"/>
      <c r="B118" s="33" t="s">
        <v>920</v>
      </c>
      <c r="C118" s="48" t="s">
        <v>918</v>
      </c>
      <c r="D118" s="48"/>
      <c r="E118" s="48"/>
      <c r="F118" s="48"/>
      <c r="G118" s="48"/>
      <c r="H118" s="48"/>
      <c r="I118" s="48"/>
      <c r="J118" s="48"/>
      <c r="K118" s="48"/>
      <c r="L118" s="48"/>
      <c r="M118" s="48"/>
      <c r="N118" s="45"/>
      <c r="O118" s="45"/>
      <c r="P118" s="45"/>
      <c r="Q118" s="45"/>
      <c r="R118" s="48"/>
      <c r="S118" s="48"/>
      <c r="T118" s="48"/>
      <c r="U118" s="48"/>
      <c r="V118" s="48"/>
      <c r="W118" s="48"/>
      <c r="X118" s="48"/>
      <c r="Y118" s="48"/>
      <c r="Z118" s="48"/>
      <c r="AA118" s="48"/>
      <c r="AB118" s="48"/>
      <c r="AC118" s="48"/>
      <c r="AD118" s="48"/>
      <c r="AE118" s="48"/>
      <c r="AF118" s="48"/>
      <c r="AG118" s="48"/>
      <c r="AH118" s="45"/>
      <c r="AI118" s="134"/>
      <c r="AJ118" s="74"/>
    </row>
    <row r="119" spans="1:36" ht="30" customHeight="1">
      <c r="A119" s="371"/>
      <c r="B119" s="33" t="s">
        <v>921</v>
      </c>
      <c r="C119" s="48"/>
      <c r="D119" s="48"/>
      <c r="E119" s="48"/>
      <c r="F119" s="48"/>
      <c r="G119" s="48"/>
      <c r="H119" s="48"/>
      <c r="I119" s="48"/>
      <c r="J119" s="48"/>
      <c r="K119" s="48"/>
      <c r="L119" s="48"/>
      <c r="M119" s="48"/>
      <c r="N119" s="45"/>
      <c r="O119" s="45"/>
      <c r="P119" s="45"/>
      <c r="Q119" s="45"/>
      <c r="R119" s="48"/>
      <c r="S119" s="48"/>
      <c r="T119" s="48"/>
      <c r="U119" s="48"/>
      <c r="V119" s="48"/>
      <c r="W119" s="48"/>
      <c r="X119" s="48"/>
      <c r="Y119" s="48"/>
      <c r="Z119" s="48"/>
      <c r="AA119" s="48"/>
      <c r="AB119" s="48"/>
      <c r="AC119" s="48"/>
      <c r="AD119" s="48"/>
      <c r="AE119" s="48"/>
      <c r="AF119" s="48"/>
      <c r="AG119" s="48"/>
      <c r="AH119" s="45"/>
      <c r="AI119" s="134"/>
      <c r="AJ119" s="74"/>
    </row>
    <row r="120" spans="1:36" ht="30" customHeight="1">
      <c r="A120" s="371"/>
      <c r="B120" s="33" t="s">
        <v>922</v>
      </c>
      <c r="C120" s="48"/>
      <c r="D120" s="48"/>
      <c r="E120" s="48"/>
      <c r="F120" s="48"/>
      <c r="G120" s="48"/>
      <c r="H120" s="48"/>
      <c r="I120" s="48"/>
      <c r="J120" s="48"/>
      <c r="K120" s="48"/>
      <c r="L120" s="48"/>
      <c r="M120" s="48"/>
      <c r="N120" s="45"/>
      <c r="O120" s="45"/>
      <c r="P120" s="45"/>
      <c r="Q120" s="45"/>
      <c r="R120" s="48"/>
      <c r="S120" s="48"/>
      <c r="T120" s="48"/>
      <c r="U120" s="48"/>
      <c r="V120" s="48"/>
      <c r="W120" s="48"/>
      <c r="X120" s="48"/>
      <c r="Y120" s="48"/>
      <c r="Z120" s="48"/>
      <c r="AA120" s="48"/>
      <c r="AB120" s="48"/>
      <c r="AC120" s="48"/>
      <c r="AD120" s="48"/>
      <c r="AE120" s="48"/>
      <c r="AF120" s="48"/>
      <c r="AG120" s="48"/>
      <c r="AH120" s="45"/>
      <c r="AI120" s="134"/>
      <c r="AJ120" s="74"/>
    </row>
    <row r="121" spans="1:36" ht="30" customHeight="1">
      <c r="A121" s="371"/>
      <c r="B121" s="33" t="s">
        <v>923</v>
      </c>
      <c r="C121" s="48"/>
      <c r="D121" s="48"/>
      <c r="E121" s="48"/>
      <c r="F121" s="48"/>
      <c r="G121" s="48"/>
      <c r="H121" s="48"/>
      <c r="I121" s="48"/>
      <c r="J121" s="48"/>
      <c r="K121" s="48"/>
      <c r="L121" s="48"/>
      <c r="M121" s="48"/>
      <c r="N121" s="45"/>
      <c r="O121" s="45"/>
      <c r="P121" s="45"/>
      <c r="Q121" s="45"/>
      <c r="R121" s="48"/>
      <c r="S121" s="48"/>
      <c r="T121" s="48"/>
      <c r="U121" s="48"/>
      <c r="V121" s="48"/>
      <c r="W121" s="48"/>
      <c r="X121" s="48"/>
      <c r="Y121" s="48"/>
      <c r="Z121" s="48"/>
      <c r="AA121" s="48"/>
      <c r="AB121" s="48"/>
      <c r="AC121" s="48"/>
      <c r="AD121" s="48"/>
      <c r="AE121" s="48"/>
      <c r="AF121" s="48"/>
      <c r="AG121" s="48"/>
      <c r="AH121" s="45"/>
      <c r="AI121" s="134"/>
      <c r="AJ121" s="74"/>
    </row>
    <row r="122" spans="1:36" ht="30" customHeight="1">
      <c r="A122" s="371"/>
      <c r="B122" s="33" t="s">
        <v>924</v>
      </c>
      <c r="C122" s="48"/>
      <c r="D122" s="48"/>
      <c r="E122" s="48"/>
      <c r="F122" s="48"/>
      <c r="G122" s="48"/>
      <c r="H122" s="48"/>
      <c r="I122" s="48"/>
      <c r="J122" s="48"/>
      <c r="K122" s="48"/>
      <c r="L122" s="48"/>
      <c r="M122" s="48"/>
      <c r="N122" s="45"/>
      <c r="O122" s="45"/>
      <c r="P122" s="45"/>
      <c r="Q122" s="45"/>
      <c r="R122" s="48"/>
      <c r="S122" s="48"/>
      <c r="T122" s="48"/>
      <c r="U122" s="48"/>
      <c r="V122" s="48"/>
      <c r="W122" s="48"/>
      <c r="X122" s="48"/>
      <c r="Y122" s="48"/>
      <c r="Z122" s="48"/>
      <c r="AA122" s="48"/>
      <c r="AB122" s="48"/>
      <c r="AC122" s="48"/>
      <c r="AD122" s="48"/>
      <c r="AE122" s="48"/>
      <c r="AF122" s="48"/>
      <c r="AG122" s="48"/>
      <c r="AH122" s="45"/>
      <c r="AI122" s="134"/>
      <c r="AJ122" s="74"/>
    </row>
    <row r="123" spans="1:36" ht="30" customHeight="1">
      <c r="A123" s="371"/>
      <c r="B123" s="33" t="s">
        <v>925</v>
      </c>
      <c r="C123" s="48"/>
      <c r="D123" s="48"/>
      <c r="E123" s="48"/>
      <c r="F123" s="48"/>
      <c r="G123" s="48"/>
      <c r="H123" s="48"/>
      <c r="I123" s="48"/>
      <c r="J123" s="48"/>
      <c r="K123" s="48"/>
      <c r="L123" s="48"/>
      <c r="M123" s="48"/>
      <c r="N123" s="45"/>
      <c r="O123" s="45"/>
      <c r="P123" s="45"/>
      <c r="Q123" s="45"/>
      <c r="R123" s="48"/>
      <c r="S123" s="48"/>
      <c r="T123" s="48"/>
      <c r="U123" s="48"/>
      <c r="V123" s="48"/>
      <c r="W123" s="48"/>
      <c r="X123" s="48"/>
      <c r="Y123" s="48"/>
      <c r="Z123" s="48"/>
      <c r="AA123" s="48"/>
      <c r="AB123" s="48"/>
      <c r="AC123" s="48"/>
      <c r="AD123" s="48"/>
      <c r="AE123" s="48"/>
      <c r="AF123" s="48"/>
      <c r="AG123" s="48"/>
      <c r="AH123" s="45"/>
      <c r="AI123" s="134"/>
      <c r="AJ123" s="74"/>
    </row>
    <row r="124" spans="1:36" ht="30" customHeight="1">
      <c r="A124" s="371"/>
      <c r="B124" s="33" t="s">
        <v>926</v>
      </c>
      <c r="C124" s="48"/>
      <c r="D124" s="48"/>
      <c r="E124" s="48"/>
      <c r="F124" s="48"/>
      <c r="G124" s="48"/>
      <c r="H124" s="48"/>
      <c r="I124" s="48"/>
      <c r="J124" s="48"/>
      <c r="K124" s="48"/>
      <c r="L124" s="48"/>
      <c r="M124" s="48"/>
      <c r="N124" s="45"/>
      <c r="O124" s="45"/>
      <c r="P124" s="45"/>
      <c r="Q124" s="45"/>
      <c r="R124" s="48"/>
      <c r="S124" s="48"/>
      <c r="T124" s="48"/>
      <c r="U124" s="48"/>
      <c r="V124" s="48"/>
      <c r="W124" s="48"/>
      <c r="X124" s="48"/>
      <c r="Y124" s="48"/>
      <c r="Z124" s="48"/>
      <c r="AA124" s="48"/>
      <c r="AB124" s="48"/>
      <c r="AC124" s="48"/>
      <c r="AD124" s="48"/>
      <c r="AE124" s="48"/>
      <c r="AF124" s="48"/>
      <c r="AG124" s="48"/>
      <c r="AH124" s="45"/>
      <c r="AI124" s="134"/>
      <c r="AJ124" s="74"/>
    </row>
    <row r="125" spans="1:36" ht="30" customHeight="1">
      <c r="A125" s="371"/>
      <c r="B125" s="33" t="s">
        <v>927</v>
      </c>
      <c r="C125" s="48"/>
      <c r="D125" s="48"/>
      <c r="E125" s="48"/>
      <c r="F125" s="48"/>
      <c r="G125" s="48"/>
      <c r="H125" s="48"/>
      <c r="I125" s="48"/>
      <c r="J125" s="48"/>
      <c r="K125" s="48"/>
      <c r="L125" s="48"/>
      <c r="M125" s="48"/>
      <c r="N125" s="45"/>
      <c r="O125" s="45"/>
      <c r="P125" s="45"/>
      <c r="Q125" s="45"/>
      <c r="R125" s="48"/>
      <c r="S125" s="48"/>
      <c r="T125" s="48"/>
      <c r="U125" s="48"/>
      <c r="V125" s="48"/>
      <c r="W125" s="48"/>
      <c r="X125" s="48"/>
      <c r="Y125" s="48"/>
      <c r="Z125" s="48"/>
      <c r="AA125" s="48"/>
      <c r="AB125" s="48"/>
      <c r="AC125" s="48"/>
      <c r="AD125" s="48"/>
      <c r="AE125" s="48"/>
      <c r="AF125" s="48"/>
      <c r="AG125" s="48"/>
      <c r="AH125" s="45"/>
      <c r="AI125" s="134"/>
      <c r="AJ125" s="74"/>
    </row>
    <row r="126" spans="1:36" ht="30" customHeight="1">
      <c r="A126" s="371"/>
      <c r="B126" s="33" t="s">
        <v>928</v>
      </c>
      <c r="C126" s="48"/>
      <c r="D126" s="48"/>
      <c r="E126" s="48"/>
      <c r="F126" s="48"/>
      <c r="G126" s="48"/>
      <c r="H126" s="48"/>
      <c r="I126" s="48"/>
      <c r="J126" s="48"/>
      <c r="K126" s="48"/>
      <c r="L126" s="48"/>
      <c r="M126" s="48"/>
      <c r="N126" s="45"/>
      <c r="O126" s="45"/>
      <c r="P126" s="45"/>
      <c r="Q126" s="45"/>
      <c r="R126" s="48"/>
      <c r="S126" s="48"/>
      <c r="T126" s="48"/>
      <c r="U126" s="48"/>
      <c r="V126" s="48"/>
      <c r="W126" s="48"/>
      <c r="X126" s="48"/>
      <c r="Y126" s="48"/>
      <c r="Z126" s="48"/>
      <c r="AA126" s="48"/>
      <c r="AB126" s="48"/>
      <c r="AC126" s="48"/>
      <c r="AD126" s="48"/>
      <c r="AE126" s="48"/>
      <c r="AF126" s="48"/>
      <c r="AG126" s="48"/>
      <c r="AH126" s="45"/>
      <c r="AI126" s="134"/>
      <c r="AJ126" s="74"/>
    </row>
    <row r="127" spans="1:36" ht="30" customHeight="1">
      <c r="A127" s="371"/>
      <c r="B127" s="33" t="s">
        <v>929</v>
      </c>
      <c r="C127" s="48"/>
      <c r="D127" s="48"/>
      <c r="E127" s="48"/>
      <c r="F127" s="48"/>
      <c r="G127" s="48"/>
      <c r="H127" s="48"/>
      <c r="I127" s="48"/>
      <c r="J127" s="48"/>
      <c r="K127" s="48"/>
      <c r="L127" s="48"/>
      <c r="M127" s="48"/>
      <c r="N127" s="45"/>
      <c r="O127" s="45"/>
      <c r="P127" s="45"/>
      <c r="Q127" s="45"/>
      <c r="R127" s="48"/>
      <c r="S127" s="48"/>
      <c r="T127" s="48"/>
      <c r="U127" s="48"/>
      <c r="V127" s="48"/>
      <c r="W127" s="48"/>
      <c r="X127" s="48"/>
      <c r="Y127" s="48"/>
      <c r="Z127" s="48"/>
      <c r="AA127" s="48"/>
      <c r="AB127" s="48"/>
      <c r="AC127" s="48"/>
      <c r="AD127" s="48"/>
      <c r="AE127" s="48"/>
      <c r="AF127" s="48"/>
      <c r="AG127" s="48"/>
      <c r="AH127" s="45"/>
      <c r="AI127" s="134"/>
      <c r="AJ127" s="74"/>
    </row>
    <row r="128" spans="1:36" ht="30" customHeight="1">
      <c r="A128" s="371"/>
      <c r="B128" s="33" t="s">
        <v>930</v>
      </c>
      <c r="C128" s="48"/>
      <c r="D128" s="48"/>
      <c r="E128" s="48"/>
      <c r="F128" s="48"/>
      <c r="G128" s="48"/>
      <c r="H128" s="48"/>
      <c r="I128" s="48"/>
      <c r="J128" s="48"/>
      <c r="K128" s="48"/>
      <c r="L128" s="48"/>
      <c r="M128" s="48"/>
      <c r="N128" s="45"/>
      <c r="O128" s="45"/>
      <c r="P128" s="45"/>
      <c r="Q128" s="45"/>
      <c r="R128" s="48"/>
      <c r="S128" s="48"/>
      <c r="T128" s="48"/>
      <c r="U128" s="48"/>
      <c r="V128" s="48"/>
      <c r="W128" s="48"/>
      <c r="X128" s="48"/>
      <c r="Y128" s="48"/>
      <c r="Z128" s="48"/>
      <c r="AA128" s="48"/>
      <c r="AB128" s="48"/>
      <c r="AC128" s="48"/>
      <c r="AD128" s="48"/>
      <c r="AE128" s="48"/>
      <c r="AF128" s="48"/>
      <c r="AG128" s="48"/>
      <c r="AH128" s="45"/>
      <c r="AI128" s="134"/>
      <c r="AJ128" s="74"/>
    </row>
    <row r="129" spans="1:36" ht="30" customHeight="1">
      <c r="A129" s="371"/>
      <c r="B129" s="33" t="s">
        <v>931</v>
      </c>
      <c r="C129" s="48"/>
      <c r="D129" s="48"/>
      <c r="E129" s="48"/>
      <c r="F129" s="48"/>
      <c r="G129" s="48"/>
      <c r="H129" s="48"/>
      <c r="I129" s="48"/>
      <c r="J129" s="48"/>
      <c r="K129" s="48"/>
      <c r="L129" s="48"/>
      <c r="M129" s="48"/>
      <c r="N129" s="45"/>
      <c r="O129" s="45"/>
      <c r="P129" s="45"/>
      <c r="Q129" s="45"/>
      <c r="R129" s="48"/>
      <c r="S129" s="48"/>
      <c r="T129" s="48"/>
      <c r="U129" s="48"/>
      <c r="V129" s="48"/>
      <c r="W129" s="48"/>
      <c r="X129" s="48"/>
      <c r="Y129" s="48"/>
      <c r="Z129" s="48"/>
      <c r="AA129" s="48"/>
      <c r="AB129" s="48"/>
      <c r="AC129" s="48"/>
      <c r="AD129" s="48"/>
      <c r="AE129" s="48"/>
      <c r="AF129" s="48"/>
      <c r="AG129" s="48"/>
      <c r="AH129" s="45"/>
      <c r="AI129" s="134"/>
      <c r="AJ129" s="74"/>
    </row>
    <row r="130" spans="1:36" ht="30" customHeight="1">
      <c r="A130" s="372"/>
      <c r="B130" s="33" t="s">
        <v>932</v>
      </c>
      <c r="C130" s="48"/>
      <c r="D130" s="48"/>
      <c r="E130" s="48"/>
      <c r="F130" s="48"/>
      <c r="G130" s="48"/>
      <c r="H130" s="48"/>
      <c r="I130" s="48"/>
      <c r="J130" s="48"/>
      <c r="K130" s="48"/>
      <c r="L130" s="48"/>
      <c r="M130" s="48"/>
      <c r="N130" s="45"/>
      <c r="O130" s="45"/>
      <c r="P130" s="45"/>
      <c r="Q130" s="45"/>
      <c r="R130" s="48"/>
      <c r="S130" s="48"/>
      <c r="T130" s="48"/>
      <c r="U130" s="48"/>
      <c r="V130" s="48"/>
      <c r="W130" s="48"/>
      <c r="X130" s="48"/>
      <c r="Y130" s="48"/>
      <c r="Z130" s="48"/>
      <c r="AA130" s="48"/>
      <c r="AB130" s="48"/>
      <c r="AC130" s="48"/>
      <c r="AD130" s="48"/>
      <c r="AE130" s="48"/>
      <c r="AF130" s="48"/>
      <c r="AG130" s="48"/>
      <c r="AH130" s="45"/>
      <c r="AI130" s="134"/>
      <c r="AJ130" s="74"/>
    </row>
    <row r="131" spans="1:36" ht="30" customHeight="1">
      <c r="A131" s="370" t="s">
        <v>933</v>
      </c>
      <c r="B131" s="33" t="s">
        <v>934</v>
      </c>
      <c r="C131" s="48" t="s">
        <v>935</v>
      </c>
      <c r="D131" s="48"/>
      <c r="E131" s="48"/>
      <c r="F131" s="48"/>
      <c r="G131" s="48"/>
      <c r="H131" s="48"/>
      <c r="I131" s="48"/>
      <c r="J131" s="48"/>
      <c r="K131" s="48"/>
      <c r="L131" s="48"/>
      <c r="M131" s="48"/>
      <c r="N131" s="45"/>
      <c r="O131" s="45"/>
      <c r="P131" s="45"/>
      <c r="Q131" s="45"/>
      <c r="R131" s="48"/>
      <c r="S131" s="48"/>
      <c r="T131" s="48"/>
      <c r="U131" s="48"/>
      <c r="V131" s="48"/>
      <c r="W131" s="48"/>
      <c r="X131" s="48"/>
      <c r="Y131" s="48"/>
      <c r="Z131" s="48"/>
      <c r="AA131" s="48"/>
      <c r="AB131" s="48"/>
      <c r="AC131" s="48"/>
      <c r="AD131" s="48"/>
      <c r="AE131" s="48"/>
      <c r="AF131" s="48"/>
      <c r="AG131" s="48"/>
      <c r="AH131" s="45"/>
      <c r="AI131" s="134"/>
      <c r="AJ131" s="74"/>
    </row>
    <row r="132" spans="1:36" ht="30" customHeight="1">
      <c r="A132" s="371"/>
      <c r="B132" s="33" t="s">
        <v>936</v>
      </c>
      <c r="C132" s="48" t="s">
        <v>935</v>
      </c>
      <c r="D132" s="48"/>
      <c r="E132" s="48"/>
      <c r="F132" s="48"/>
      <c r="G132" s="48"/>
      <c r="H132" s="48"/>
      <c r="I132" s="48"/>
      <c r="J132" s="48"/>
      <c r="K132" s="48"/>
      <c r="L132" s="48"/>
      <c r="M132" s="48"/>
      <c r="N132" s="45"/>
      <c r="O132" s="45"/>
      <c r="P132" s="45"/>
      <c r="Q132" s="45"/>
      <c r="R132" s="48"/>
      <c r="S132" s="48"/>
      <c r="T132" s="48"/>
      <c r="U132" s="48"/>
      <c r="V132" s="48"/>
      <c r="W132" s="48"/>
      <c r="X132" s="48"/>
      <c r="Y132" s="48"/>
      <c r="Z132" s="48"/>
      <c r="AA132" s="48"/>
      <c r="AB132" s="48"/>
      <c r="AC132" s="48"/>
      <c r="AD132" s="48"/>
      <c r="AE132" s="48"/>
      <c r="AF132" s="48"/>
      <c r="AG132" s="48"/>
      <c r="AH132" s="45"/>
      <c r="AI132" s="134"/>
      <c r="AJ132" s="74"/>
    </row>
    <row r="133" spans="1:36" ht="30" customHeight="1">
      <c r="A133" s="371"/>
      <c r="B133" s="33" t="s">
        <v>937</v>
      </c>
      <c r="C133" s="48" t="s">
        <v>935</v>
      </c>
      <c r="D133" s="48"/>
      <c r="E133" s="48"/>
      <c r="F133" s="48"/>
      <c r="G133" s="48"/>
      <c r="H133" s="48"/>
      <c r="I133" s="48"/>
      <c r="J133" s="48"/>
      <c r="K133" s="48"/>
      <c r="L133" s="48"/>
      <c r="M133" s="48"/>
      <c r="N133" s="45"/>
      <c r="O133" s="45"/>
      <c r="P133" s="45"/>
      <c r="Q133" s="45"/>
      <c r="R133" s="48"/>
      <c r="S133" s="48"/>
      <c r="T133" s="48"/>
      <c r="U133" s="48"/>
      <c r="V133" s="48"/>
      <c r="W133" s="48"/>
      <c r="X133" s="48"/>
      <c r="Y133" s="48"/>
      <c r="Z133" s="48"/>
      <c r="AA133" s="48"/>
      <c r="AB133" s="48"/>
      <c r="AC133" s="48"/>
      <c r="AD133" s="48"/>
      <c r="AE133" s="48"/>
      <c r="AF133" s="48"/>
      <c r="AG133" s="48"/>
      <c r="AH133" s="45"/>
      <c r="AI133" s="134"/>
      <c r="AJ133" s="74"/>
    </row>
    <row r="134" spans="1:36" ht="30" customHeight="1">
      <c r="A134" s="371"/>
      <c r="B134" s="33" t="s">
        <v>938</v>
      </c>
      <c r="C134" s="48"/>
      <c r="D134" s="48"/>
      <c r="E134" s="48"/>
      <c r="F134" s="48"/>
      <c r="G134" s="48"/>
      <c r="H134" s="48"/>
      <c r="I134" s="48"/>
      <c r="J134" s="48"/>
      <c r="K134" s="48"/>
      <c r="L134" s="48"/>
      <c r="M134" s="48"/>
      <c r="N134" s="45"/>
      <c r="O134" s="45"/>
      <c r="P134" s="45"/>
      <c r="Q134" s="45"/>
      <c r="R134" s="48"/>
      <c r="S134" s="48"/>
      <c r="T134" s="48"/>
      <c r="U134" s="48"/>
      <c r="V134" s="48"/>
      <c r="W134" s="48"/>
      <c r="X134" s="48"/>
      <c r="Y134" s="48"/>
      <c r="Z134" s="48"/>
      <c r="AA134" s="48"/>
      <c r="AB134" s="48"/>
      <c r="AC134" s="48"/>
      <c r="AD134" s="48"/>
      <c r="AE134" s="48"/>
      <c r="AF134" s="48"/>
      <c r="AG134" s="48"/>
      <c r="AH134" s="45"/>
      <c r="AI134" s="134"/>
      <c r="AJ134" s="74"/>
    </row>
    <row r="135" spans="1:36" ht="30" customHeight="1">
      <c r="A135" s="371"/>
      <c r="B135" s="33" t="s">
        <v>939</v>
      </c>
      <c r="C135" s="48"/>
      <c r="D135" s="48"/>
      <c r="E135" s="48"/>
      <c r="F135" s="48"/>
      <c r="G135" s="48"/>
      <c r="H135" s="48"/>
      <c r="I135" s="48"/>
      <c r="J135" s="48"/>
      <c r="K135" s="48"/>
      <c r="L135" s="48"/>
      <c r="M135" s="48"/>
      <c r="N135" s="45"/>
      <c r="O135" s="45"/>
      <c r="P135" s="45"/>
      <c r="Q135" s="45"/>
      <c r="R135" s="48"/>
      <c r="S135" s="48"/>
      <c r="T135" s="48"/>
      <c r="U135" s="48"/>
      <c r="V135" s="48"/>
      <c r="W135" s="48"/>
      <c r="X135" s="48"/>
      <c r="Y135" s="48"/>
      <c r="Z135" s="48"/>
      <c r="AA135" s="48"/>
      <c r="AB135" s="48"/>
      <c r="AC135" s="48"/>
      <c r="AD135" s="48"/>
      <c r="AE135" s="48"/>
      <c r="AF135" s="48"/>
      <c r="AG135" s="48"/>
      <c r="AH135" s="45"/>
      <c r="AI135" s="134"/>
      <c r="AJ135" s="74"/>
    </row>
    <row r="136" spans="1:36" ht="30" customHeight="1">
      <c r="A136" s="371"/>
      <c r="B136" s="33" t="s">
        <v>940</v>
      </c>
      <c r="C136" s="48"/>
      <c r="D136" s="48"/>
      <c r="E136" s="48"/>
      <c r="F136" s="48"/>
      <c r="G136" s="48"/>
      <c r="H136" s="48"/>
      <c r="I136" s="48"/>
      <c r="J136" s="48"/>
      <c r="K136" s="48"/>
      <c r="L136" s="48"/>
      <c r="M136" s="48"/>
      <c r="N136" s="45"/>
      <c r="O136" s="45"/>
      <c r="P136" s="45"/>
      <c r="Q136" s="45"/>
      <c r="R136" s="48"/>
      <c r="S136" s="48"/>
      <c r="T136" s="48"/>
      <c r="U136" s="48"/>
      <c r="V136" s="48"/>
      <c r="W136" s="48"/>
      <c r="X136" s="48"/>
      <c r="Y136" s="48"/>
      <c r="Z136" s="48"/>
      <c r="AA136" s="48"/>
      <c r="AB136" s="48"/>
      <c r="AC136" s="48"/>
      <c r="AD136" s="48"/>
      <c r="AE136" s="48"/>
      <c r="AF136" s="48"/>
      <c r="AG136" s="48"/>
      <c r="AH136" s="45"/>
      <c r="AI136" s="134"/>
      <c r="AJ136" s="74"/>
    </row>
    <row r="137" spans="1:36" ht="30" customHeight="1">
      <c r="A137" s="371"/>
      <c r="B137" s="33" t="s">
        <v>941</v>
      </c>
      <c r="C137" s="48"/>
      <c r="D137" s="48"/>
      <c r="E137" s="48"/>
      <c r="F137" s="48"/>
      <c r="G137" s="48"/>
      <c r="H137" s="48"/>
      <c r="I137" s="48"/>
      <c r="J137" s="48"/>
      <c r="K137" s="48"/>
      <c r="L137" s="48"/>
      <c r="M137" s="48"/>
      <c r="N137" s="45"/>
      <c r="O137" s="45"/>
      <c r="P137" s="45"/>
      <c r="Q137" s="45"/>
      <c r="R137" s="48"/>
      <c r="S137" s="48"/>
      <c r="T137" s="48"/>
      <c r="U137" s="48"/>
      <c r="V137" s="48"/>
      <c r="W137" s="48"/>
      <c r="X137" s="48"/>
      <c r="Y137" s="48"/>
      <c r="Z137" s="48"/>
      <c r="AA137" s="48"/>
      <c r="AB137" s="48"/>
      <c r="AC137" s="48"/>
      <c r="AD137" s="48"/>
      <c r="AE137" s="48"/>
      <c r="AF137" s="48"/>
      <c r="AG137" s="48"/>
      <c r="AH137" s="45"/>
      <c r="AI137" s="134"/>
      <c r="AJ137" s="74"/>
    </row>
    <row r="138" spans="1:36" ht="30" customHeight="1">
      <c r="A138" s="371"/>
      <c r="B138" s="33" t="s">
        <v>942</v>
      </c>
      <c r="C138" s="48"/>
      <c r="D138" s="48"/>
      <c r="E138" s="48"/>
      <c r="F138" s="48"/>
      <c r="G138" s="48"/>
      <c r="H138" s="48"/>
      <c r="I138" s="48"/>
      <c r="J138" s="48"/>
      <c r="K138" s="48"/>
      <c r="L138" s="48"/>
      <c r="M138" s="48"/>
      <c r="N138" s="45"/>
      <c r="O138" s="45"/>
      <c r="P138" s="45"/>
      <c r="Q138" s="45"/>
      <c r="R138" s="48"/>
      <c r="S138" s="48"/>
      <c r="T138" s="48"/>
      <c r="U138" s="48"/>
      <c r="V138" s="48"/>
      <c r="W138" s="48"/>
      <c r="X138" s="48"/>
      <c r="Y138" s="48"/>
      <c r="Z138" s="48"/>
      <c r="AA138" s="48"/>
      <c r="AB138" s="48"/>
      <c r="AC138" s="48"/>
      <c r="AD138" s="48"/>
      <c r="AE138" s="48"/>
      <c r="AF138" s="48"/>
      <c r="AG138" s="48"/>
      <c r="AH138" s="45"/>
      <c r="AI138" s="134"/>
      <c r="AJ138" s="74"/>
    </row>
    <row r="139" spans="1:36" ht="30" customHeight="1">
      <c r="A139" s="371"/>
      <c r="B139" s="33" t="s">
        <v>943</v>
      </c>
      <c r="C139" s="48"/>
      <c r="D139" s="48"/>
      <c r="E139" s="48"/>
      <c r="F139" s="48"/>
      <c r="G139" s="48"/>
      <c r="H139" s="48"/>
      <c r="I139" s="48"/>
      <c r="J139" s="48"/>
      <c r="K139" s="48"/>
      <c r="L139" s="48"/>
      <c r="M139" s="48"/>
      <c r="N139" s="45"/>
      <c r="O139" s="45"/>
      <c r="P139" s="45"/>
      <c r="Q139" s="45"/>
      <c r="R139" s="48"/>
      <c r="S139" s="48"/>
      <c r="T139" s="48"/>
      <c r="U139" s="48"/>
      <c r="V139" s="48"/>
      <c r="W139" s="48"/>
      <c r="X139" s="48"/>
      <c r="Y139" s="48"/>
      <c r="Z139" s="48"/>
      <c r="AA139" s="48"/>
      <c r="AB139" s="48"/>
      <c r="AC139" s="48"/>
      <c r="AD139" s="48"/>
      <c r="AE139" s="48"/>
      <c r="AF139" s="48"/>
      <c r="AG139" s="48"/>
      <c r="AH139" s="45"/>
      <c r="AI139" s="134"/>
      <c r="AJ139" s="74"/>
    </row>
    <row r="140" spans="1:36" ht="30" customHeight="1">
      <c r="A140" s="371"/>
      <c r="B140" s="33" t="s">
        <v>944</v>
      </c>
      <c r="C140" s="48"/>
      <c r="D140" s="48"/>
      <c r="E140" s="48"/>
      <c r="F140" s="48"/>
      <c r="G140" s="48"/>
      <c r="H140" s="48"/>
      <c r="I140" s="48"/>
      <c r="J140" s="48"/>
      <c r="K140" s="48"/>
      <c r="L140" s="48"/>
      <c r="M140" s="48"/>
      <c r="N140" s="45"/>
      <c r="O140" s="45"/>
      <c r="P140" s="45"/>
      <c r="Q140" s="45"/>
      <c r="R140" s="48"/>
      <c r="S140" s="48"/>
      <c r="T140" s="48"/>
      <c r="U140" s="48"/>
      <c r="V140" s="48"/>
      <c r="W140" s="48"/>
      <c r="X140" s="48"/>
      <c r="Y140" s="48"/>
      <c r="Z140" s="48"/>
      <c r="AA140" s="48"/>
      <c r="AB140" s="48"/>
      <c r="AC140" s="48"/>
      <c r="AD140" s="48"/>
      <c r="AE140" s="48"/>
      <c r="AF140" s="48"/>
      <c r="AG140" s="48"/>
      <c r="AH140" s="45"/>
      <c r="AI140" s="134"/>
      <c r="AJ140" s="74"/>
    </row>
    <row r="141" spans="1:36" ht="30" customHeight="1">
      <c r="A141" s="371"/>
      <c r="B141" s="33" t="s">
        <v>945</v>
      </c>
      <c r="C141" s="48"/>
      <c r="D141" s="48"/>
      <c r="E141" s="48"/>
      <c r="F141" s="48"/>
      <c r="G141" s="48"/>
      <c r="H141" s="48"/>
      <c r="I141" s="48"/>
      <c r="J141" s="48"/>
      <c r="K141" s="48"/>
      <c r="L141" s="48"/>
      <c r="M141" s="48"/>
      <c r="N141" s="45"/>
      <c r="O141" s="45"/>
      <c r="P141" s="45"/>
      <c r="Q141" s="45"/>
      <c r="R141" s="48"/>
      <c r="S141" s="48"/>
      <c r="T141" s="48"/>
      <c r="U141" s="48"/>
      <c r="V141" s="48"/>
      <c r="W141" s="48"/>
      <c r="X141" s="48"/>
      <c r="Y141" s="48"/>
      <c r="Z141" s="48"/>
      <c r="AA141" s="48"/>
      <c r="AB141" s="48"/>
      <c r="AC141" s="48"/>
      <c r="AD141" s="48"/>
      <c r="AE141" s="48"/>
      <c r="AF141" s="48"/>
      <c r="AG141" s="48"/>
      <c r="AH141" s="45"/>
      <c r="AI141" s="134"/>
      <c r="AJ141" s="74"/>
    </row>
    <row r="142" spans="1:36" ht="30" customHeight="1">
      <c r="A142" s="371"/>
      <c r="B142" s="33" t="s">
        <v>946</v>
      </c>
      <c r="C142" s="48"/>
      <c r="D142" s="48"/>
      <c r="E142" s="48"/>
      <c r="F142" s="48"/>
      <c r="G142" s="48"/>
      <c r="H142" s="48"/>
      <c r="I142" s="48"/>
      <c r="J142" s="48"/>
      <c r="K142" s="48"/>
      <c r="L142" s="48"/>
      <c r="M142" s="48"/>
      <c r="N142" s="45"/>
      <c r="O142" s="45"/>
      <c r="P142" s="45"/>
      <c r="Q142" s="45"/>
      <c r="R142" s="48"/>
      <c r="S142" s="48"/>
      <c r="T142" s="48"/>
      <c r="U142" s="48"/>
      <c r="V142" s="48"/>
      <c r="W142" s="48"/>
      <c r="X142" s="48"/>
      <c r="Y142" s="48"/>
      <c r="Z142" s="48"/>
      <c r="AA142" s="48"/>
      <c r="AB142" s="48"/>
      <c r="AC142" s="48"/>
      <c r="AD142" s="48"/>
      <c r="AE142" s="48"/>
      <c r="AF142" s="48"/>
      <c r="AG142" s="48"/>
      <c r="AH142" s="45"/>
      <c r="AI142" s="134"/>
      <c r="AJ142" s="74"/>
    </row>
    <row r="143" spans="1:36" ht="30" customHeight="1">
      <c r="A143" s="371"/>
      <c r="B143" s="33" t="s">
        <v>947</v>
      </c>
      <c r="C143" s="48"/>
      <c r="D143" s="48"/>
      <c r="E143" s="48"/>
      <c r="F143" s="48"/>
      <c r="G143" s="48"/>
      <c r="H143" s="48"/>
      <c r="I143" s="48"/>
      <c r="J143" s="48"/>
      <c r="K143" s="48"/>
      <c r="L143" s="48"/>
      <c r="M143" s="48"/>
      <c r="N143" s="45"/>
      <c r="O143" s="45"/>
      <c r="P143" s="45"/>
      <c r="Q143" s="45"/>
      <c r="R143" s="48"/>
      <c r="S143" s="48"/>
      <c r="T143" s="48"/>
      <c r="U143" s="48"/>
      <c r="V143" s="48"/>
      <c r="W143" s="48"/>
      <c r="X143" s="48"/>
      <c r="Y143" s="48"/>
      <c r="Z143" s="48"/>
      <c r="AA143" s="48"/>
      <c r="AB143" s="48"/>
      <c r="AC143" s="48"/>
      <c r="AD143" s="48"/>
      <c r="AE143" s="48"/>
      <c r="AF143" s="48"/>
      <c r="AG143" s="48"/>
      <c r="AH143" s="45"/>
      <c r="AI143" s="134"/>
      <c r="AJ143" s="74"/>
    </row>
    <row r="144" spans="1:36" ht="30" customHeight="1">
      <c r="A144" s="371"/>
      <c r="B144" s="33" t="s">
        <v>948</v>
      </c>
      <c r="C144" s="48"/>
      <c r="D144" s="48"/>
      <c r="E144" s="48"/>
      <c r="F144" s="48"/>
      <c r="G144" s="48"/>
      <c r="H144" s="48"/>
      <c r="I144" s="48"/>
      <c r="J144" s="48"/>
      <c r="K144" s="48"/>
      <c r="L144" s="48"/>
      <c r="M144" s="48"/>
      <c r="N144" s="45"/>
      <c r="O144" s="45"/>
      <c r="P144" s="45"/>
      <c r="Q144" s="45"/>
      <c r="R144" s="48"/>
      <c r="S144" s="48"/>
      <c r="T144" s="48"/>
      <c r="U144" s="48"/>
      <c r="V144" s="48"/>
      <c r="W144" s="48"/>
      <c r="X144" s="48"/>
      <c r="Y144" s="48"/>
      <c r="Z144" s="48"/>
      <c r="AA144" s="48"/>
      <c r="AB144" s="48"/>
      <c r="AC144" s="48"/>
      <c r="AD144" s="48"/>
      <c r="AE144" s="48"/>
      <c r="AF144" s="48"/>
      <c r="AG144" s="48"/>
      <c r="AH144" s="45"/>
      <c r="AI144" s="134"/>
      <c r="AJ144" s="74"/>
    </row>
    <row r="145" spans="1:36" ht="30" customHeight="1">
      <c r="A145" s="372"/>
      <c r="B145" s="33" t="s">
        <v>949</v>
      </c>
      <c r="C145" s="48"/>
      <c r="D145" s="48"/>
      <c r="E145" s="48"/>
      <c r="F145" s="48"/>
      <c r="G145" s="48"/>
      <c r="H145" s="48"/>
      <c r="I145" s="48"/>
      <c r="J145" s="48"/>
      <c r="K145" s="48"/>
      <c r="L145" s="48"/>
      <c r="M145" s="48"/>
      <c r="N145" s="45"/>
      <c r="O145" s="45"/>
      <c r="P145" s="45"/>
      <c r="Q145" s="45"/>
      <c r="R145" s="48"/>
      <c r="S145" s="48"/>
      <c r="T145" s="48"/>
      <c r="U145" s="48"/>
      <c r="V145" s="48"/>
      <c r="W145" s="48"/>
      <c r="X145" s="48"/>
      <c r="Y145" s="48"/>
      <c r="Z145" s="48"/>
      <c r="AA145" s="48"/>
      <c r="AB145" s="48"/>
      <c r="AC145" s="48"/>
      <c r="AD145" s="48"/>
      <c r="AE145" s="48"/>
      <c r="AF145" s="48"/>
      <c r="AG145" s="48"/>
      <c r="AH145" s="45"/>
      <c r="AI145" s="134"/>
      <c r="AJ145" s="74"/>
    </row>
    <row r="146" spans="1:36" ht="30" customHeight="1">
      <c r="A146" s="370" t="s">
        <v>950</v>
      </c>
      <c r="B146" s="33" t="s">
        <v>951</v>
      </c>
      <c r="C146" s="48" t="s">
        <v>952</v>
      </c>
      <c r="D146" s="48"/>
      <c r="E146" s="48"/>
      <c r="F146" s="48"/>
      <c r="G146" s="48"/>
      <c r="H146" s="48"/>
      <c r="I146" s="48"/>
      <c r="J146" s="48"/>
      <c r="K146" s="48"/>
      <c r="L146" s="48"/>
      <c r="M146" s="48"/>
      <c r="N146" s="45"/>
      <c r="O146" s="45"/>
      <c r="P146" s="45"/>
      <c r="Q146" s="45"/>
      <c r="R146" s="48"/>
      <c r="S146" s="48"/>
      <c r="T146" s="48"/>
      <c r="U146" s="48"/>
      <c r="V146" s="48"/>
      <c r="W146" s="48"/>
      <c r="X146" s="48"/>
      <c r="Y146" s="48"/>
      <c r="Z146" s="48"/>
      <c r="AA146" s="48"/>
      <c r="AB146" s="48"/>
      <c r="AC146" s="48"/>
      <c r="AD146" s="48"/>
      <c r="AE146" s="48"/>
      <c r="AF146" s="48"/>
      <c r="AG146" s="48"/>
      <c r="AH146" s="45"/>
      <c r="AI146" s="134"/>
      <c r="AJ146" s="74"/>
    </row>
    <row r="147" spans="1:36" ht="30" customHeight="1">
      <c r="A147" s="371"/>
      <c r="B147" s="33" t="s">
        <v>953</v>
      </c>
      <c r="C147" s="48" t="s">
        <v>952</v>
      </c>
      <c r="D147" s="48"/>
      <c r="E147" s="48"/>
      <c r="F147" s="48"/>
      <c r="G147" s="48"/>
      <c r="H147" s="48"/>
      <c r="I147" s="48"/>
      <c r="J147" s="48"/>
      <c r="K147" s="48"/>
      <c r="L147" s="48"/>
      <c r="M147" s="48"/>
      <c r="N147" s="45"/>
      <c r="O147" s="45"/>
      <c r="P147" s="45"/>
      <c r="Q147" s="45"/>
      <c r="R147" s="48"/>
      <c r="S147" s="48"/>
      <c r="T147" s="48"/>
      <c r="U147" s="48"/>
      <c r="V147" s="48"/>
      <c r="W147" s="48"/>
      <c r="X147" s="48"/>
      <c r="Y147" s="48"/>
      <c r="Z147" s="48"/>
      <c r="AA147" s="48"/>
      <c r="AB147" s="48"/>
      <c r="AC147" s="48"/>
      <c r="AD147" s="48"/>
      <c r="AE147" s="48"/>
      <c r="AF147" s="48"/>
      <c r="AG147" s="48"/>
      <c r="AH147" s="45"/>
      <c r="AI147" s="134"/>
      <c r="AJ147" s="74"/>
    </row>
    <row r="148" spans="1:36" ht="30" customHeight="1">
      <c r="A148" s="371"/>
      <c r="B148" s="33" t="s">
        <v>954</v>
      </c>
      <c r="C148" s="48" t="s">
        <v>952</v>
      </c>
      <c r="D148" s="48"/>
      <c r="E148" s="48"/>
      <c r="F148" s="48"/>
      <c r="G148" s="48"/>
      <c r="H148" s="48"/>
      <c r="I148" s="48"/>
      <c r="J148" s="48"/>
      <c r="K148" s="48"/>
      <c r="L148" s="48"/>
      <c r="M148" s="48"/>
      <c r="N148" s="45"/>
      <c r="O148" s="45"/>
      <c r="P148" s="45"/>
      <c r="Q148" s="45"/>
      <c r="R148" s="48"/>
      <c r="S148" s="48"/>
      <c r="T148" s="48"/>
      <c r="U148" s="48"/>
      <c r="V148" s="48"/>
      <c r="W148" s="48"/>
      <c r="X148" s="48"/>
      <c r="Y148" s="48"/>
      <c r="Z148" s="48"/>
      <c r="AA148" s="48"/>
      <c r="AB148" s="48"/>
      <c r="AC148" s="48"/>
      <c r="AD148" s="48"/>
      <c r="AE148" s="48"/>
      <c r="AF148" s="48"/>
      <c r="AG148" s="48"/>
      <c r="AH148" s="45"/>
      <c r="AI148" s="134"/>
      <c r="AJ148" s="74"/>
    </row>
    <row r="149" spans="1:36" ht="30" customHeight="1">
      <c r="A149" s="371"/>
      <c r="B149" s="33" t="s">
        <v>955</v>
      </c>
      <c r="C149" s="48"/>
      <c r="D149" s="48"/>
      <c r="E149" s="48"/>
      <c r="F149" s="48"/>
      <c r="G149" s="48"/>
      <c r="H149" s="48"/>
      <c r="I149" s="48"/>
      <c r="J149" s="48"/>
      <c r="K149" s="48"/>
      <c r="L149" s="48"/>
      <c r="M149" s="48"/>
      <c r="N149" s="45"/>
      <c r="O149" s="45"/>
      <c r="P149" s="45"/>
      <c r="Q149" s="45"/>
      <c r="R149" s="48"/>
      <c r="S149" s="48"/>
      <c r="T149" s="48"/>
      <c r="U149" s="48"/>
      <c r="V149" s="48"/>
      <c r="W149" s="48"/>
      <c r="X149" s="48"/>
      <c r="Y149" s="48"/>
      <c r="Z149" s="48"/>
      <c r="AA149" s="48"/>
      <c r="AB149" s="48"/>
      <c r="AC149" s="48"/>
      <c r="AD149" s="48"/>
      <c r="AE149" s="48"/>
      <c r="AF149" s="48"/>
      <c r="AG149" s="48"/>
      <c r="AH149" s="45"/>
      <c r="AI149" s="134"/>
      <c r="AJ149" s="74"/>
    </row>
    <row r="150" spans="1:36" ht="30" customHeight="1">
      <c r="A150" s="371"/>
      <c r="B150" s="33" t="s">
        <v>956</v>
      </c>
      <c r="C150" s="48"/>
      <c r="D150" s="48"/>
      <c r="E150" s="48"/>
      <c r="F150" s="48"/>
      <c r="G150" s="48"/>
      <c r="H150" s="48"/>
      <c r="I150" s="48"/>
      <c r="J150" s="48"/>
      <c r="K150" s="48"/>
      <c r="L150" s="48"/>
      <c r="M150" s="48"/>
      <c r="N150" s="45"/>
      <c r="O150" s="45"/>
      <c r="P150" s="45"/>
      <c r="Q150" s="45"/>
      <c r="R150" s="48"/>
      <c r="S150" s="48"/>
      <c r="T150" s="48"/>
      <c r="U150" s="48"/>
      <c r="V150" s="48"/>
      <c r="W150" s="48"/>
      <c r="X150" s="48"/>
      <c r="Y150" s="48"/>
      <c r="Z150" s="48"/>
      <c r="AA150" s="48"/>
      <c r="AB150" s="48"/>
      <c r="AC150" s="48"/>
      <c r="AD150" s="48"/>
      <c r="AE150" s="48"/>
      <c r="AF150" s="48"/>
      <c r="AG150" s="48"/>
      <c r="AH150" s="45"/>
      <c r="AI150" s="134"/>
      <c r="AJ150" s="74"/>
    </row>
    <row r="151" spans="1:36" ht="30" customHeight="1">
      <c r="A151" s="371"/>
      <c r="B151" s="33" t="s">
        <v>957</v>
      </c>
      <c r="C151" s="48"/>
      <c r="D151" s="48"/>
      <c r="E151" s="48"/>
      <c r="F151" s="48"/>
      <c r="G151" s="48"/>
      <c r="H151" s="48"/>
      <c r="I151" s="48"/>
      <c r="J151" s="48"/>
      <c r="K151" s="48"/>
      <c r="L151" s="48"/>
      <c r="M151" s="48"/>
      <c r="N151" s="45"/>
      <c r="O151" s="45"/>
      <c r="P151" s="45"/>
      <c r="Q151" s="45"/>
      <c r="R151" s="48"/>
      <c r="S151" s="48"/>
      <c r="T151" s="48"/>
      <c r="U151" s="48"/>
      <c r="V151" s="48"/>
      <c r="W151" s="48"/>
      <c r="X151" s="48"/>
      <c r="Y151" s="48"/>
      <c r="Z151" s="48"/>
      <c r="AA151" s="48"/>
      <c r="AB151" s="48"/>
      <c r="AC151" s="48"/>
      <c r="AD151" s="48"/>
      <c r="AE151" s="48"/>
      <c r="AF151" s="48"/>
      <c r="AG151" s="48"/>
      <c r="AH151" s="45"/>
      <c r="AI151" s="134"/>
      <c r="AJ151" s="74"/>
    </row>
    <row r="152" spans="1:36" ht="30" customHeight="1">
      <c r="A152" s="371"/>
      <c r="B152" s="33" t="s">
        <v>958</v>
      </c>
      <c r="C152" s="48"/>
      <c r="D152" s="48"/>
      <c r="E152" s="48"/>
      <c r="F152" s="48"/>
      <c r="G152" s="48"/>
      <c r="H152" s="48"/>
      <c r="I152" s="48"/>
      <c r="J152" s="48"/>
      <c r="K152" s="48"/>
      <c r="L152" s="48"/>
      <c r="M152" s="48"/>
      <c r="N152" s="45"/>
      <c r="O152" s="45"/>
      <c r="P152" s="45"/>
      <c r="Q152" s="45"/>
      <c r="R152" s="48"/>
      <c r="S152" s="48"/>
      <c r="T152" s="48"/>
      <c r="U152" s="48"/>
      <c r="V152" s="48"/>
      <c r="W152" s="48"/>
      <c r="X152" s="48"/>
      <c r="Y152" s="48"/>
      <c r="Z152" s="48"/>
      <c r="AA152" s="48"/>
      <c r="AB152" s="48"/>
      <c r="AC152" s="48"/>
      <c r="AD152" s="48"/>
      <c r="AE152" s="48"/>
      <c r="AF152" s="48"/>
      <c r="AG152" s="48"/>
      <c r="AH152" s="45"/>
      <c r="AI152" s="134"/>
      <c r="AJ152" s="74"/>
    </row>
    <row r="153" spans="1:36" ht="30" customHeight="1">
      <c r="A153" s="371"/>
      <c r="B153" s="33" t="s">
        <v>959</v>
      </c>
      <c r="C153" s="48"/>
      <c r="D153" s="48"/>
      <c r="E153" s="48"/>
      <c r="F153" s="48"/>
      <c r="G153" s="48"/>
      <c r="H153" s="48"/>
      <c r="I153" s="48"/>
      <c r="J153" s="48"/>
      <c r="K153" s="48"/>
      <c r="L153" s="48"/>
      <c r="M153" s="48"/>
      <c r="N153" s="45"/>
      <c r="O153" s="45"/>
      <c r="P153" s="45"/>
      <c r="Q153" s="45"/>
      <c r="R153" s="48"/>
      <c r="S153" s="48"/>
      <c r="T153" s="48"/>
      <c r="U153" s="48"/>
      <c r="V153" s="48"/>
      <c r="W153" s="48"/>
      <c r="X153" s="48"/>
      <c r="Y153" s="48"/>
      <c r="Z153" s="48"/>
      <c r="AA153" s="48"/>
      <c r="AB153" s="48"/>
      <c r="AC153" s="48"/>
      <c r="AD153" s="48"/>
      <c r="AE153" s="48"/>
      <c r="AF153" s="48"/>
      <c r="AG153" s="48"/>
      <c r="AH153" s="45"/>
      <c r="AI153" s="134"/>
      <c r="AJ153" s="74"/>
    </row>
    <row r="154" spans="1:36" ht="30" customHeight="1">
      <c r="A154" s="371"/>
      <c r="B154" s="33" t="s">
        <v>960</v>
      </c>
      <c r="C154" s="48"/>
      <c r="D154" s="48"/>
      <c r="E154" s="48"/>
      <c r="F154" s="48"/>
      <c r="G154" s="48"/>
      <c r="H154" s="48"/>
      <c r="I154" s="48"/>
      <c r="J154" s="48"/>
      <c r="K154" s="48"/>
      <c r="L154" s="48"/>
      <c r="M154" s="48"/>
      <c r="N154" s="45"/>
      <c r="O154" s="45"/>
      <c r="P154" s="45"/>
      <c r="Q154" s="45"/>
      <c r="R154" s="48"/>
      <c r="S154" s="48"/>
      <c r="T154" s="48"/>
      <c r="U154" s="48"/>
      <c r="V154" s="48"/>
      <c r="W154" s="48"/>
      <c r="X154" s="48"/>
      <c r="Y154" s="48"/>
      <c r="Z154" s="48"/>
      <c r="AA154" s="48"/>
      <c r="AB154" s="48"/>
      <c r="AC154" s="48"/>
      <c r="AD154" s="48"/>
      <c r="AE154" s="48"/>
      <c r="AF154" s="48"/>
      <c r="AG154" s="48"/>
      <c r="AH154" s="45"/>
      <c r="AI154" s="134"/>
      <c r="AJ154" s="74"/>
    </row>
    <row r="155" spans="1:36" ht="30" customHeight="1">
      <c r="A155" s="371"/>
      <c r="B155" s="33" t="s">
        <v>961</v>
      </c>
      <c r="C155" s="48"/>
      <c r="D155" s="48"/>
      <c r="E155" s="48"/>
      <c r="F155" s="48"/>
      <c r="G155" s="48"/>
      <c r="H155" s="48"/>
      <c r="I155" s="48"/>
      <c r="J155" s="48"/>
      <c r="K155" s="48"/>
      <c r="L155" s="48"/>
      <c r="M155" s="48"/>
      <c r="N155" s="45"/>
      <c r="O155" s="45"/>
      <c r="P155" s="45"/>
      <c r="Q155" s="45"/>
      <c r="R155" s="48"/>
      <c r="S155" s="48"/>
      <c r="T155" s="48"/>
      <c r="U155" s="48"/>
      <c r="V155" s="48"/>
      <c r="W155" s="48"/>
      <c r="X155" s="48"/>
      <c r="Y155" s="48"/>
      <c r="Z155" s="48"/>
      <c r="AA155" s="48"/>
      <c r="AB155" s="48"/>
      <c r="AC155" s="48"/>
      <c r="AD155" s="48"/>
      <c r="AE155" s="48"/>
      <c r="AF155" s="48"/>
      <c r="AG155" s="48"/>
      <c r="AH155" s="45"/>
      <c r="AI155" s="134"/>
      <c r="AJ155" s="74"/>
    </row>
    <row r="156" spans="1:36" ht="30" customHeight="1">
      <c r="A156" s="371"/>
      <c r="B156" s="33" t="s">
        <v>962</v>
      </c>
      <c r="C156" s="48"/>
      <c r="D156" s="48"/>
      <c r="E156" s="48"/>
      <c r="F156" s="48"/>
      <c r="G156" s="48"/>
      <c r="H156" s="48"/>
      <c r="I156" s="48"/>
      <c r="J156" s="48"/>
      <c r="K156" s="48"/>
      <c r="L156" s="48"/>
      <c r="M156" s="48"/>
      <c r="N156" s="45"/>
      <c r="O156" s="45"/>
      <c r="P156" s="45"/>
      <c r="Q156" s="45"/>
      <c r="R156" s="48"/>
      <c r="S156" s="48"/>
      <c r="T156" s="48"/>
      <c r="U156" s="48"/>
      <c r="V156" s="48"/>
      <c r="W156" s="48"/>
      <c r="X156" s="48"/>
      <c r="Y156" s="48"/>
      <c r="Z156" s="48"/>
      <c r="AA156" s="48"/>
      <c r="AB156" s="48"/>
      <c r="AC156" s="48"/>
      <c r="AD156" s="48"/>
      <c r="AE156" s="48"/>
      <c r="AF156" s="48"/>
      <c r="AG156" s="48"/>
      <c r="AH156" s="45"/>
      <c r="AI156" s="134"/>
      <c r="AJ156" s="74"/>
    </row>
    <row r="157" spans="1:36" ht="30" customHeight="1">
      <c r="A157" s="371"/>
      <c r="B157" s="33" t="s">
        <v>963</v>
      </c>
      <c r="C157" s="48"/>
      <c r="D157" s="48"/>
      <c r="E157" s="48"/>
      <c r="F157" s="48"/>
      <c r="G157" s="48"/>
      <c r="H157" s="48"/>
      <c r="I157" s="48"/>
      <c r="J157" s="48"/>
      <c r="K157" s="48"/>
      <c r="L157" s="48"/>
      <c r="M157" s="48"/>
      <c r="N157" s="45"/>
      <c r="O157" s="45"/>
      <c r="P157" s="45"/>
      <c r="Q157" s="45"/>
      <c r="R157" s="48"/>
      <c r="S157" s="48"/>
      <c r="T157" s="48"/>
      <c r="U157" s="48"/>
      <c r="V157" s="48"/>
      <c r="W157" s="48"/>
      <c r="X157" s="48"/>
      <c r="Y157" s="48"/>
      <c r="Z157" s="48"/>
      <c r="AA157" s="48"/>
      <c r="AB157" s="48"/>
      <c r="AC157" s="48"/>
      <c r="AD157" s="48"/>
      <c r="AE157" s="48"/>
      <c r="AF157" s="48"/>
      <c r="AG157" s="48"/>
      <c r="AH157" s="45"/>
      <c r="AI157" s="134"/>
      <c r="AJ157" s="74"/>
    </row>
    <row r="158" spans="1:36" ht="30" customHeight="1">
      <c r="A158" s="371"/>
      <c r="B158" s="33" t="s">
        <v>964</v>
      </c>
      <c r="C158" s="48"/>
      <c r="D158" s="48"/>
      <c r="E158" s="48"/>
      <c r="F158" s="48"/>
      <c r="G158" s="48"/>
      <c r="H158" s="48"/>
      <c r="I158" s="48"/>
      <c r="J158" s="48"/>
      <c r="K158" s="48"/>
      <c r="L158" s="48"/>
      <c r="M158" s="48"/>
      <c r="N158" s="45"/>
      <c r="O158" s="45"/>
      <c r="P158" s="45"/>
      <c r="Q158" s="45"/>
      <c r="R158" s="48"/>
      <c r="S158" s="48"/>
      <c r="T158" s="48"/>
      <c r="U158" s="48"/>
      <c r="V158" s="48"/>
      <c r="W158" s="48"/>
      <c r="X158" s="48"/>
      <c r="Y158" s="48"/>
      <c r="Z158" s="48"/>
      <c r="AA158" s="48"/>
      <c r="AB158" s="48"/>
      <c r="AC158" s="48"/>
      <c r="AD158" s="48"/>
      <c r="AE158" s="48"/>
      <c r="AF158" s="48"/>
      <c r="AG158" s="48"/>
      <c r="AH158" s="45"/>
      <c r="AI158" s="134"/>
      <c r="AJ158" s="74"/>
    </row>
    <row r="159" spans="1:36" ht="30" customHeight="1">
      <c r="A159" s="371"/>
      <c r="B159" s="33" t="s">
        <v>965</v>
      </c>
      <c r="C159" s="48"/>
      <c r="D159" s="48"/>
      <c r="E159" s="48"/>
      <c r="F159" s="48"/>
      <c r="G159" s="48"/>
      <c r="H159" s="48"/>
      <c r="I159" s="48"/>
      <c r="J159" s="48"/>
      <c r="K159" s="48"/>
      <c r="L159" s="48"/>
      <c r="M159" s="48"/>
      <c r="N159" s="45"/>
      <c r="O159" s="45"/>
      <c r="P159" s="45"/>
      <c r="Q159" s="45"/>
      <c r="R159" s="48"/>
      <c r="S159" s="48"/>
      <c r="T159" s="48"/>
      <c r="U159" s="48"/>
      <c r="V159" s="48"/>
      <c r="W159" s="48"/>
      <c r="X159" s="48"/>
      <c r="Y159" s="48"/>
      <c r="Z159" s="48"/>
      <c r="AA159" s="48"/>
      <c r="AB159" s="48"/>
      <c r="AC159" s="48"/>
      <c r="AD159" s="48"/>
      <c r="AE159" s="48"/>
      <c r="AF159" s="48"/>
      <c r="AG159" s="48"/>
      <c r="AH159" s="45"/>
      <c r="AI159" s="134"/>
      <c r="AJ159" s="74"/>
    </row>
    <row r="160" spans="1:36" ht="30" customHeight="1">
      <c r="A160" s="372"/>
      <c r="B160" s="33" t="s">
        <v>966</v>
      </c>
      <c r="C160" s="48"/>
      <c r="D160" s="48"/>
      <c r="E160" s="48"/>
      <c r="F160" s="48"/>
      <c r="G160" s="48"/>
      <c r="H160" s="48"/>
      <c r="I160" s="48"/>
      <c r="J160" s="48"/>
      <c r="K160" s="48"/>
      <c r="L160" s="48"/>
      <c r="M160" s="48"/>
      <c r="N160" s="45"/>
      <c r="O160" s="45"/>
      <c r="P160" s="45"/>
      <c r="Q160" s="45"/>
      <c r="R160" s="48"/>
      <c r="S160" s="48"/>
      <c r="T160" s="48"/>
      <c r="U160" s="48"/>
      <c r="V160" s="48"/>
      <c r="W160" s="48"/>
      <c r="X160" s="48"/>
      <c r="Y160" s="48"/>
      <c r="Z160" s="48"/>
      <c r="AA160" s="48"/>
      <c r="AB160" s="48"/>
      <c r="AC160" s="48"/>
      <c r="AD160" s="48"/>
      <c r="AE160" s="48"/>
      <c r="AF160" s="48"/>
      <c r="AG160" s="48"/>
      <c r="AH160" s="45"/>
      <c r="AI160" s="134"/>
      <c r="AJ160" s="74"/>
    </row>
    <row r="161" spans="1:36">
      <c r="AJ161" s="74"/>
    </row>
    <row r="162" spans="1:36">
      <c r="A162" s="74"/>
      <c r="B162" s="74"/>
      <c r="C162" s="74"/>
      <c r="D162" s="74"/>
      <c r="E162" s="74"/>
      <c r="F162" s="74"/>
      <c r="G162" s="74"/>
      <c r="H162" s="74"/>
      <c r="I162" s="74"/>
      <c r="J162" s="74"/>
      <c r="K162" s="74"/>
      <c r="L162" s="74"/>
      <c r="M162" s="74"/>
      <c r="N162" s="74"/>
      <c r="O162" s="75"/>
      <c r="P162" s="75"/>
      <c r="Q162" s="75"/>
      <c r="R162" s="75"/>
      <c r="S162" s="75"/>
      <c r="T162" s="75"/>
      <c r="U162" s="75"/>
      <c r="V162" s="75"/>
      <c r="W162" s="75"/>
      <c r="X162" s="75"/>
      <c r="Y162" s="75"/>
      <c r="Z162" s="75"/>
      <c r="AA162" s="75"/>
      <c r="AB162" s="75"/>
      <c r="AC162" s="75"/>
      <c r="AD162" s="75"/>
      <c r="AE162" s="75"/>
      <c r="AF162" s="75"/>
      <c r="AG162" s="75"/>
      <c r="AH162" s="75"/>
      <c r="AI162" s="75"/>
      <c r="AJ162" s="74"/>
    </row>
    <row r="163" spans="1:36">
      <c r="A163" s="74"/>
      <c r="B163" s="74"/>
      <c r="C163" s="74"/>
      <c r="D163" s="74"/>
      <c r="E163" s="74"/>
      <c r="F163" s="74"/>
      <c r="G163" s="74"/>
      <c r="H163" s="74"/>
      <c r="I163" s="74"/>
      <c r="J163" s="74"/>
      <c r="K163" s="74"/>
      <c r="L163" s="74"/>
      <c r="M163" s="74"/>
      <c r="N163" s="74"/>
      <c r="O163" s="75"/>
      <c r="P163" s="75"/>
      <c r="Q163" s="75"/>
      <c r="R163" s="75"/>
      <c r="S163" s="75"/>
      <c r="T163" s="75"/>
      <c r="U163" s="75"/>
      <c r="V163" s="75"/>
      <c r="W163" s="75"/>
      <c r="X163" s="75"/>
      <c r="Y163" s="75"/>
      <c r="Z163" s="75"/>
      <c r="AA163" s="75"/>
      <c r="AB163" s="75"/>
      <c r="AC163" s="75"/>
      <c r="AD163" s="75"/>
      <c r="AE163" s="75"/>
      <c r="AF163" s="75"/>
      <c r="AG163" s="75"/>
      <c r="AH163" s="75"/>
      <c r="AI163" s="75"/>
      <c r="AJ163" s="74"/>
    </row>
  </sheetData>
  <mergeCells count="49">
    <mergeCell ref="A86:A100"/>
    <mergeCell ref="A101:A115"/>
    <mergeCell ref="A116:A130"/>
    <mergeCell ref="A146:A160"/>
    <mergeCell ref="A131:A145"/>
    <mergeCell ref="AH9:AH10"/>
    <mergeCell ref="A11:A25"/>
    <mergeCell ref="A26:A40"/>
    <mergeCell ref="A41:A55"/>
    <mergeCell ref="A56:A70"/>
    <mergeCell ref="AC9:AC10"/>
    <mergeCell ref="AD9:AD10"/>
    <mergeCell ref="AE9:AE10"/>
    <mergeCell ref="AF9:AF10"/>
    <mergeCell ref="AG9:AG10"/>
    <mergeCell ref="X9:X10"/>
    <mergeCell ref="Y9:Y10"/>
    <mergeCell ref="Z9:Z10"/>
    <mergeCell ref="AA9:AA10"/>
    <mergeCell ref="AB9:AB10"/>
    <mergeCell ref="S9:S10"/>
    <mergeCell ref="A71:A85"/>
    <mergeCell ref="B4:G4"/>
    <mergeCell ref="B6:C6"/>
    <mergeCell ref="A8:M8"/>
    <mergeCell ref="A1:AG1"/>
    <mergeCell ref="A2:AH2"/>
    <mergeCell ref="O8:V8"/>
    <mergeCell ref="W8:AH8"/>
    <mergeCell ref="O9:O10"/>
    <mergeCell ref="J9:J10"/>
    <mergeCell ref="R9:R10"/>
    <mergeCell ref="P9:P10"/>
    <mergeCell ref="K9:L9"/>
    <mergeCell ref="M9:M10"/>
    <mergeCell ref="N9:N10"/>
    <mergeCell ref="Q9:Q10"/>
    <mergeCell ref="W9:W10"/>
    <mergeCell ref="F9:G9"/>
    <mergeCell ref="H9:H10"/>
    <mergeCell ref="I9:I10"/>
    <mergeCell ref="A9:A10"/>
    <mergeCell ref="B9:B10"/>
    <mergeCell ref="T9:T10"/>
    <mergeCell ref="U9:U10"/>
    <mergeCell ref="V9:V10"/>
    <mergeCell ref="C9:C10"/>
    <mergeCell ref="D9:D10"/>
    <mergeCell ref="E9:E10"/>
  </mergeCells>
  <conditionalFormatting sqref="O11:O160">
    <cfRule type="cellIs" dxfId="4" priority="3" operator="equal">
      <formula>"x"</formula>
    </cfRule>
  </conditionalFormatting>
  <conditionalFormatting sqref="P11:P160">
    <cfRule type="cellIs" dxfId="3" priority="1" operator="equal">
      <formula>"x"</formula>
    </cfRule>
  </conditionalFormatting>
  <conditionalFormatting sqref="Q11:Q160">
    <cfRule type="cellIs" dxfId="2" priority="2" operator="equal">
      <formula>"x"</formula>
    </cfRule>
  </conditionalFormatting>
  <conditionalFormatting sqref="AN6:AN7">
    <cfRule type="cellIs" dxfId="1" priority="12" stopIfTrue="1" operator="equal">
      <formula>$AN$6</formula>
    </cfRule>
  </conditionalFormatting>
  <pageMargins left="0.511811024" right="0.511811024" top="0.78740157499999996" bottom="0.78740157499999996" header="0.31496062000000002" footer="0.31496062000000002"/>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LEGENDA!$A$46:$A$60</xm:f>
          </x14:formula1>
          <xm:sqref>N11:N160 AH11:AH160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R36"/>
  <sheetViews>
    <sheetView showGridLines="0" zoomScale="80" zoomScaleNormal="80" zoomScalePageLayoutView="70" workbookViewId="0">
      <selection activeCell="C13" sqref="C13:E13"/>
    </sheetView>
  </sheetViews>
  <sheetFormatPr defaultColWidth="8.85546875" defaultRowHeight="15"/>
  <cols>
    <col min="1" max="1" width="2.85546875" customWidth="1"/>
    <col min="2" max="2" width="3.85546875" customWidth="1"/>
    <col min="3" max="3" width="49.42578125" bestFit="1" customWidth="1"/>
    <col min="4" max="4" width="14.28515625" customWidth="1"/>
    <col min="5" max="7" width="9.42578125" customWidth="1"/>
    <col min="18" max="18" width="2.85546875" customWidth="1"/>
  </cols>
  <sheetData>
    <row r="1" spans="1:18">
      <c r="A1" s="76"/>
      <c r="B1" s="76"/>
      <c r="C1" s="76"/>
      <c r="D1" s="76"/>
      <c r="E1" s="76"/>
      <c r="F1" s="76"/>
      <c r="G1" s="76"/>
      <c r="H1" s="76"/>
      <c r="I1" s="76"/>
      <c r="J1" s="76"/>
      <c r="K1" s="76"/>
      <c r="L1" s="76"/>
      <c r="M1" s="76"/>
      <c r="N1" s="76"/>
      <c r="O1" s="76"/>
      <c r="P1" s="76"/>
      <c r="Q1" s="76"/>
      <c r="R1" s="76"/>
    </row>
    <row r="2" spans="1:18" s="11" customFormat="1" ht="33.75" customHeight="1">
      <c r="A2" s="77"/>
      <c r="B2" s="355" t="s">
        <v>107</v>
      </c>
      <c r="C2" s="355"/>
      <c r="D2" s="355"/>
      <c r="E2" s="355"/>
      <c r="F2" s="355"/>
      <c r="G2" s="355"/>
      <c r="H2" s="355"/>
      <c r="I2" s="355"/>
      <c r="J2" s="355"/>
      <c r="K2" s="355"/>
      <c r="L2" s="355"/>
      <c r="M2" s="355"/>
      <c r="N2" s="355"/>
      <c r="O2" s="355"/>
      <c r="P2" s="355"/>
      <c r="Q2" s="355"/>
      <c r="R2" s="77"/>
    </row>
    <row r="3" spans="1:18" ht="33.75" customHeight="1">
      <c r="A3" s="76"/>
      <c r="B3" s="362" t="str">
        <f>'Monitoria Anual - 1'!A2</f>
        <v>"Plano de Ação Nacional para a Conservação dos Peixes Rivulídeos Ameaçados de Extinção - PAN Rivulídeos"</v>
      </c>
      <c r="C3" s="362"/>
      <c r="D3" s="362"/>
      <c r="E3" s="362"/>
      <c r="F3" s="362"/>
      <c r="G3" s="362"/>
      <c r="H3" s="362"/>
      <c r="I3" s="362"/>
      <c r="J3" s="362"/>
      <c r="K3" s="362"/>
      <c r="L3" s="362"/>
      <c r="M3" s="362"/>
      <c r="N3" s="362"/>
      <c r="O3" s="362"/>
      <c r="P3" s="362"/>
      <c r="Q3" s="362"/>
      <c r="R3" s="76"/>
    </row>
    <row r="4" spans="1:18">
      <c r="A4" s="76"/>
      <c r="H4" s="8"/>
      <c r="I4" s="8"/>
      <c r="J4" s="8"/>
      <c r="K4" s="8"/>
      <c r="R4" s="76"/>
    </row>
    <row r="5" spans="1:18" s="2" customFormat="1" ht="45" customHeight="1">
      <c r="A5" s="74"/>
      <c r="B5" s="367" t="s">
        <v>542</v>
      </c>
      <c r="C5" s="367"/>
      <c r="D5" s="368" t="str">
        <f>'Monitoria Anual - 1'!B4</f>
        <v>Consolidar e ampliar estratégias de conservação dos peixes rivulídeos ameaçados de extinção e dos seus ambientes, em cinco anos</v>
      </c>
      <c r="E5" s="368"/>
      <c r="F5" s="368"/>
      <c r="G5" s="368"/>
      <c r="H5" s="368"/>
      <c r="I5" s="369"/>
      <c r="J5" s="9"/>
      <c r="K5" s="9"/>
      <c r="L5" s="9"/>
      <c r="M5" s="9"/>
      <c r="N5" s="9"/>
      <c r="R5" s="74"/>
    </row>
    <row r="6" spans="1:18">
      <c r="A6" s="76"/>
      <c r="H6" s="8"/>
      <c r="I6" s="8"/>
      <c r="J6" s="8"/>
      <c r="K6" s="8"/>
      <c r="R6" s="76"/>
    </row>
    <row r="7" spans="1:18" ht="26.25" customHeight="1">
      <c r="A7" s="76"/>
      <c r="B7" s="367" t="s">
        <v>111</v>
      </c>
      <c r="C7" s="367"/>
      <c r="D7" s="380" t="str">
        <f>'Monitoria Anual - 1'!B6</f>
        <v>26/09/2023 - 28/09/2023 (presencial)</v>
      </c>
      <c r="E7" s="380"/>
      <c r="F7" s="380"/>
      <c r="G7" s="380"/>
      <c r="H7" s="380"/>
      <c r="I7" s="381"/>
      <c r="J7" s="30"/>
      <c r="K7" s="30"/>
      <c r="L7" s="30"/>
      <c r="M7" s="30"/>
      <c r="N7" s="30"/>
      <c r="O7" s="30"/>
      <c r="P7" s="30"/>
      <c r="Q7" s="30"/>
      <c r="R7" s="76"/>
    </row>
    <row r="8" spans="1:18">
      <c r="A8" s="76"/>
      <c r="R8" s="76"/>
    </row>
    <row r="9" spans="1:18" ht="31.5" customHeight="1">
      <c r="A9" s="76"/>
      <c r="B9" s="355" t="s">
        <v>543</v>
      </c>
      <c r="C9" s="355"/>
      <c r="D9" s="355"/>
      <c r="E9" s="355"/>
      <c r="F9" s="355"/>
      <c r="G9" s="355"/>
      <c r="H9" s="355"/>
      <c r="I9" s="355"/>
      <c r="J9" s="355"/>
      <c r="K9" s="355"/>
      <c r="L9" s="355"/>
      <c r="M9" s="355"/>
      <c r="N9" s="355"/>
      <c r="O9" s="355"/>
      <c r="P9" s="355"/>
      <c r="Q9" s="355"/>
      <c r="R9" s="76"/>
    </row>
    <row r="10" spans="1:18">
      <c r="A10" s="76"/>
      <c r="F10" s="7"/>
      <c r="G10" s="7"/>
      <c r="R10" s="76"/>
    </row>
    <row r="11" spans="1:18" ht="18" customHeight="1">
      <c r="A11" s="76"/>
      <c r="B11" s="356" t="s">
        <v>544</v>
      </c>
      <c r="C11" s="357"/>
      <c r="D11" s="30"/>
      <c r="E11" s="30"/>
      <c r="F11" s="30"/>
      <c r="G11" s="30"/>
      <c r="H11" s="30"/>
      <c r="I11" s="30"/>
      <c r="J11" s="30"/>
      <c r="K11" s="30"/>
      <c r="L11" s="30"/>
      <c r="M11" s="30"/>
      <c r="N11" s="30"/>
      <c r="O11" s="30"/>
      <c r="P11" s="30"/>
      <c r="Q11" s="30"/>
      <c r="R11" s="76"/>
    </row>
    <row r="12" spans="1:18" ht="15.75" thickBot="1">
      <c r="A12" s="76"/>
      <c r="F12" s="69"/>
      <c r="R12" s="76"/>
    </row>
    <row r="13" spans="1:18" ht="60.75" customHeight="1">
      <c r="A13" s="76"/>
      <c r="C13" s="364" t="s">
        <v>968</v>
      </c>
      <c r="D13" s="365"/>
      <c r="E13" s="366"/>
      <c r="F13" s="3"/>
      <c r="R13" s="76"/>
    </row>
    <row r="14" spans="1:18" s="2" customFormat="1" ht="32.1" customHeight="1">
      <c r="A14" s="74"/>
      <c r="C14" s="82" t="s">
        <v>545</v>
      </c>
      <c r="D14" s="80" t="s">
        <v>546</v>
      </c>
      <c r="E14" s="81" t="s">
        <v>547</v>
      </c>
      <c r="F14" s="6"/>
      <c r="R14" s="74"/>
    </row>
    <row r="15" spans="1:18" ht="15.75">
      <c r="A15" s="76"/>
      <c r="C15" s="106" t="s">
        <v>969</v>
      </c>
      <c r="D15" s="56">
        <f>COUNTA('Monitoria Final'!N11:N160)</f>
        <v>0</v>
      </c>
      <c r="E15" s="20" t="e">
        <f>D15/$D$18</f>
        <v>#DIV/0!</v>
      </c>
      <c r="F15" s="4"/>
      <c r="R15" s="76"/>
    </row>
    <row r="16" spans="1:18" ht="15.75">
      <c r="A16" s="76"/>
      <c r="C16" s="105" t="s">
        <v>970</v>
      </c>
      <c r="D16" s="57">
        <f>COUNTA('Monitoria Final'!O11:O160)</f>
        <v>0</v>
      </c>
      <c r="E16" s="21" t="e">
        <f>D16/$D$18</f>
        <v>#DIV/0!</v>
      </c>
      <c r="F16" s="4"/>
      <c r="R16" s="76"/>
    </row>
    <row r="17" spans="1:18" ht="16.5" thickBot="1">
      <c r="A17" s="76"/>
      <c r="C17" s="88" t="s">
        <v>971</v>
      </c>
      <c r="D17" s="58">
        <f>COUNTA('Monitoria Final'!P11:P160)</f>
        <v>0</v>
      </c>
      <c r="E17" s="22" t="e">
        <f>D17/$D$18</f>
        <v>#DIV/0!</v>
      </c>
      <c r="F17" s="4"/>
      <c r="R17" s="76"/>
    </row>
    <row r="18" spans="1:18" ht="15.75" thickBot="1">
      <c r="A18" s="76"/>
      <c r="C18" s="108" t="s">
        <v>972</v>
      </c>
      <c r="D18" s="107">
        <f>SUM(D15:D17)</f>
        <v>0</v>
      </c>
      <c r="E18" s="104" t="e">
        <f>SUM(E15:E17)</f>
        <v>#DIV/0!</v>
      </c>
      <c r="F18" s="5"/>
      <c r="R18" s="76"/>
    </row>
    <row r="19" spans="1:18">
      <c r="A19" s="76"/>
      <c r="R19" s="76"/>
    </row>
    <row r="20" spans="1:18" ht="15.75">
      <c r="A20" s="76"/>
      <c r="B20" s="31" t="s">
        <v>559</v>
      </c>
      <c r="C20" s="32"/>
      <c r="D20" s="30"/>
      <c r="E20" s="30"/>
      <c r="F20" s="30"/>
      <c r="G20" s="30"/>
      <c r="H20" s="30"/>
      <c r="I20" s="30"/>
      <c r="J20" s="30"/>
      <c r="K20" s="30"/>
      <c r="L20" s="30"/>
      <c r="M20" s="30"/>
      <c r="N20" s="30"/>
      <c r="O20" s="30"/>
      <c r="P20" s="30"/>
      <c r="Q20" s="30"/>
      <c r="R20" s="76"/>
    </row>
    <row r="21" spans="1:18" ht="16.5" thickBot="1">
      <c r="A21" s="76"/>
      <c r="B21" s="12"/>
      <c r="C21" s="12"/>
      <c r="D21" s="12"/>
      <c r="E21" s="12"/>
      <c r="F21" s="12"/>
      <c r="G21" s="12"/>
      <c r="H21" s="12"/>
      <c r="I21" s="12"/>
      <c r="J21" s="12"/>
      <c r="K21" s="12"/>
      <c r="L21" s="12"/>
      <c r="M21" s="12"/>
      <c r="N21" s="12"/>
      <c r="O21" s="12"/>
      <c r="P21" s="12"/>
      <c r="Q21" s="12"/>
      <c r="R21" s="76"/>
    </row>
    <row r="22" spans="1:18" ht="36" customHeight="1" thickBot="1">
      <c r="A22" s="76"/>
      <c r="C22" s="109" t="s">
        <v>560</v>
      </c>
      <c r="D22" s="52">
        <f>COUNTA('Monitoria Final'!A11:A160)</f>
        <v>10</v>
      </c>
      <c r="R22" s="76"/>
    </row>
    <row r="23" spans="1:18" ht="15.75" thickBot="1">
      <c r="A23" s="76"/>
      <c r="R23" s="76"/>
    </row>
    <row r="24" spans="1:18" ht="15.75" thickBot="1">
      <c r="A24" s="76"/>
      <c r="C24" s="110" t="s">
        <v>561</v>
      </c>
      <c r="D24" s="110" t="s">
        <v>562</v>
      </c>
      <c r="E24" s="15"/>
      <c r="F24" s="16"/>
      <c r="G24" s="19"/>
      <c r="R24" s="76"/>
    </row>
    <row r="25" spans="1:18">
      <c r="A25" s="76"/>
      <c r="C25" s="53" t="s">
        <v>563</v>
      </c>
      <c r="D25" s="61">
        <f>SUM(E25:G25)</f>
        <v>0</v>
      </c>
      <c r="E25" s="23">
        <f>COUNTA('Monitoria Final'!N11:N25)</f>
        <v>0</v>
      </c>
      <c r="F25" s="50">
        <f>COUNTA('Monitoria Final'!O11:O25)</f>
        <v>0</v>
      </c>
      <c r="G25" s="51">
        <f>COUNTA('Monitoria Final'!P11:P25)</f>
        <v>0</v>
      </c>
      <c r="R25" s="76"/>
    </row>
    <row r="26" spans="1:18">
      <c r="A26" s="76"/>
      <c r="C26" s="54" t="s">
        <v>564</v>
      </c>
      <c r="D26" s="53">
        <f t="shared" ref="D26:D34" si="0">SUM(E26:G26)</f>
        <v>0</v>
      </c>
      <c r="E26" s="24">
        <f>COUNTA('Monitoria Final'!N26:N40)</f>
        <v>0</v>
      </c>
      <c r="F26" s="25">
        <f>COUNTA('Monitoria Final'!O26:O40)</f>
        <v>0</v>
      </c>
      <c r="G26" s="26">
        <f>COUNTA('Monitoria Final'!P26:P40)</f>
        <v>0</v>
      </c>
      <c r="R26" s="76"/>
    </row>
    <row r="27" spans="1:18">
      <c r="A27" s="76"/>
      <c r="C27" s="54" t="s">
        <v>565</v>
      </c>
      <c r="D27" s="53">
        <f t="shared" si="0"/>
        <v>0</v>
      </c>
      <c r="E27" s="24">
        <f>COUNTA('Monitoria Final'!N41:N55)</f>
        <v>0</v>
      </c>
      <c r="F27" s="25">
        <f>COUNTA('Monitoria Final'!O41:O55)</f>
        <v>0</v>
      </c>
      <c r="G27" s="26">
        <f>COUNTA('Monitoria Final'!P41:P55)</f>
        <v>0</v>
      </c>
      <c r="R27" s="76"/>
    </row>
    <row r="28" spans="1:18">
      <c r="A28" s="76"/>
      <c r="C28" s="54" t="s">
        <v>566</v>
      </c>
      <c r="D28" s="53">
        <f t="shared" si="0"/>
        <v>0</v>
      </c>
      <c r="E28" s="24">
        <f>COUNTA('Monitoria Final'!N56:N70)</f>
        <v>0</v>
      </c>
      <c r="F28" s="25">
        <f>COUNTA('Monitoria Final'!O56:O70)</f>
        <v>0</v>
      </c>
      <c r="G28" s="26">
        <f>COUNTA('Monitoria Final'!P56:P70)</f>
        <v>0</v>
      </c>
      <c r="R28" s="76"/>
    </row>
    <row r="29" spans="1:18">
      <c r="A29" s="76"/>
      <c r="C29" s="54" t="s">
        <v>567</v>
      </c>
      <c r="D29" s="53">
        <f t="shared" si="0"/>
        <v>0</v>
      </c>
      <c r="E29" s="24">
        <f>COUNTA('Monitoria Final'!N71:N85)</f>
        <v>0</v>
      </c>
      <c r="F29" s="25">
        <f>COUNTA('Monitoria Final'!O71:O85)</f>
        <v>0</v>
      </c>
      <c r="G29" s="26">
        <f>COUNTA('Monitoria Final'!P71:P85)</f>
        <v>0</v>
      </c>
      <c r="R29" s="76"/>
    </row>
    <row r="30" spans="1:18">
      <c r="A30" s="76"/>
      <c r="C30" s="54" t="s">
        <v>830</v>
      </c>
      <c r="D30" s="53">
        <f t="shared" si="0"/>
        <v>0</v>
      </c>
      <c r="E30" s="24">
        <f>COUNTA('Monitoria Final'!N86:N100)</f>
        <v>0</v>
      </c>
      <c r="F30" s="25">
        <f>COUNTA('Monitoria Final'!O86:O100)</f>
        <v>0</v>
      </c>
      <c r="G30" s="26">
        <f>COUNTA('Monitoria Final'!P86:P100)</f>
        <v>0</v>
      </c>
      <c r="R30" s="76"/>
    </row>
    <row r="31" spans="1:18">
      <c r="A31" s="76"/>
      <c r="C31" s="54" t="s">
        <v>831</v>
      </c>
      <c r="D31" s="53">
        <f t="shared" si="0"/>
        <v>0</v>
      </c>
      <c r="E31" s="24">
        <f>COUNTA('Monitoria Final'!N101:N115)</f>
        <v>0</v>
      </c>
      <c r="F31" s="25">
        <f>COUNTA('Monitoria Final'!O101:O115)</f>
        <v>0</v>
      </c>
      <c r="G31" s="26">
        <f>COUNTA('Monitoria Final'!P101:P115)</f>
        <v>0</v>
      </c>
      <c r="R31" s="76"/>
    </row>
    <row r="32" spans="1:18">
      <c r="A32" s="76"/>
      <c r="C32" s="54" t="s">
        <v>832</v>
      </c>
      <c r="D32" s="53">
        <f>SUM(E32:G32)</f>
        <v>0</v>
      </c>
      <c r="E32" s="24">
        <f>COUNTA('Monitoria Final'!N116:N130)</f>
        <v>0</v>
      </c>
      <c r="F32" s="25">
        <f>COUNTA('Monitoria Final'!O116:O130)</f>
        <v>0</v>
      </c>
      <c r="G32" s="26">
        <f>COUNTA('Monitoria Final'!P116:P130)</f>
        <v>0</v>
      </c>
      <c r="R32" s="76"/>
    </row>
    <row r="33" spans="1:18">
      <c r="A33" s="76"/>
      <c r="C33" s="54" t="s">
        <v>833</v>
      </c>
      <c r="D33" s="53">
        <f t="shared" si="0"/>
        <v>0</v>
      </c>
      <c r="E33" s="24">
        <f>COUNTA('Monitoria Final'!N131:N145)</f>
        <v>0</v>
      </c>
      <c r="F33" s="25">
        <f>COUNTA('Monitoria Final'!O131:O145)</f>
        <v>0</v>
      </c>
      <c r="G33" s="26">
        <f>COUNTA('Monitoria Final'!P131:P145)</f>
        <v>0</v>
      </c>
      <c r="R33" s="76"/>
    </row>
    <row r="34" spans="1:18" ht="15.75" thickBot="1">
      <c r="A34" s="76"/>
      <c r="C34" s="55" t="s">
        <v>834</v>
      </c>
      <c r="D34" s="62">
        <f t="shared" si="0"/>
        <v>0</v>
      </c>
      <c r="E34" s="27">
        <f>COUNTA('Monitoria Final'!N146:N160)</f>
        <v>0</v>
      </c>
      <c r="F34" s="28">
        <f>COUNTA('Monitoria Final'!O146:O160)</f>
        <v>0</v>
      </c>
      <c r="G34" s="29">
        <f>COUNTA('Monitoria Final'!P146:P160)</f>
        <v>0</v>
      </c>
      <c r="R34" s="76"/>
    </row>
    <row r="35" spans="1:18">
      <c r="A35" s="76"/>
      <c r="R35" s="76"/>
    </row>
    <row r="36" spans="1:18">
      <c r="A36" s="76"/>
      <c r="B36" s="76"/>
      <c r="C36" s="76"/>
      <c r="D36" s="76"/>
      <c r="E36" s="76"/>
      <c r="F36" s="76"/>
      <c r="G36" s="76"/>
      <c r="H36" s="76"/>
      <c r="I36" s="76"/>
      <c r="J36" s="76"/>
      <c r="K36" s="76"/>
      <c r="L36" s="76"/>
      <c r="M36" s="76"/>
      <c r="N36" s="76"/>
      <c r="O36" s="76"/>
      <c r="P36" s="76"/>
      <c r="Q36" s="76"/>
      <c r="R36" s="76"/>
    </row>
  </sheetData>
  <sheetProtection algorithmName="SHA-512" hashValue="jkoqtrzjbSgDI3aHsnfTPYl4jkNUlUJI/aIJvrXNJpmLav2d/L5feNvGY2k1r6k4gfWzKP7voRhtDWhpP679aw==" saltValue="VKdpSJGkhquT65XqvvDf9Q==" spinCount="100000" sheet="1" objects="1" scenarios="1"/>
  <mergeCells count="9">
    <mergeCell ref="B9:Q9"/>
    <mergeCell ref="B11:C11"/>
    <mergeCell ref="C13:E13"/>
    <mergeCell ref="B2:Q2"/>
    <mergeCell ref="B3:Q3"/>
    <mergeCell ref="B5:C5"/>
    <mergeCell ref="D5:I5"/>
    <mergeCell ref="B7:C7"/>
    <mergeCell ref="D7:I7"/>
  </mergeCells>
  <conditionalFormatting sqref="E25:G25 F25:G34">
    <cfRule type="cellIs" dxfId="0" priority="5" stopIfTrue="1" operator="equal">
      <formula>0</formula>
    </cfRule>
  </conditionalFormatting>
  <pageMargins left="0.25" right="0.25" top="0.75" bottom="0.75" header="0.3" footer="0.3"/>
  <pageSetup paperSize="9" scale="52" fitToHeight="0" orientation="landscape" r:id="rId1"/>
  <colBreaks count="1" manualBreakCount="1">
    <brk id="7"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7C8CDB6F0FC849B42B929B0159AC33" ma:contentTypeVersion="19" ma:contentTypeDescription="Crie um novo documento." ma:contentTypeScope="" ma:versionID="adb6f391df9e5e29b9c53ade9a669f4c">
  <xsd:schema xmlns:xsd="http://www.w3.org/2001/XMLSchema" xmlns:xs="http://www.w3.org/2001/XMLSchema" xmlns:p="http://schemas.microsoft.com/office/2006/metadata/properties" xmlns:ns2="533bf9ee-423a-49de-b467-001ef4b3c07d" xmlns:ns3="051e38a1-0b00-4501-8a92-3ea274451bac" targetNamespace="http://schemas.microsoft.com/office/2006/metadata/properties" ma:root="true" ma:fieldsID="0c3cc10c8095eef64f9517b61bbb6c7d" ns2:_="" ns3:_="">
    <xsd:import namespace="533bf9ee-423a-49de-b467-001ef4b3c07d"/>
    <xsd:import namespace="051e38a1-0b00-4501-8a92-3ea274451ba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3bf9ee-423a-49de-b467-001ef4b3c0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Marcações de imagem" ma:readOnly="false" ma:fieldId="{5cf76f15-5ced-4ddc-b409-7134ff3c332f}" ma:taxonomyMulti="true" ma:sspId="11439537-a661-4c27-8fe4-74698d587d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51e38a1-0b00-4501-8a92-3ea274451bac" elementFormDefault="qualified">
    <xsd:import namespace="http://schemas.microsoft.com/office/2006/documentManagement/types"/>
    <xsd:import namespace="http://schemas.microsoft.com/office/infopath/2007/PartnerControls"/>
    <xsd:element name="SharedWithUsers" ma:index="19"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hes de Compartilhado Com" ma:internalName="SharedWithDetails" ma:readOnly="true">
      <xsd:simpleType>
        <xsd:restriction base="dms:Note">
          <xsd:maxLength value="255"/>
        </xsd:restriction>
      </xsd:simpleType>
    </xsd:element>
    <xsd:element name="TaxCatchAll" ma:index="23" nillable="true" ma:displayName="Taxonomy Catch All Column" ma:hidden="true" ma:list="{4c33d54d-7589-4b74-a345-b8476018d2c2}" ma:internalName="TaxCatchAll" ma:showField="CatchAllData" ma:web="051e38a1-0b00-4501-8a92-3ea274451b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33bf9ee-423a-49de-b467-001ef4b3c07d">
      <Terms xmlns="http://schemas.microsoft.com/office/infopath/2007/PartnerControls"/>
    </lcf76f155ced4ddcb4097134ff3c332f>
    <TaxCatchAll xmlns="051e38a1-0b00-4501-8a92-3ea274451ba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8508233-1B71-44F0-A1BB-04D9F4614C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3bf9ee-423a-49de-b467-001ef4b3c07d"/>
    <ds:schemaRef ds:uri="051e38a1-0b00-4501-8a92-3ea274451b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024F704-8315-46BC-B1CB-36C5FF58BEE1}">
  <ds:schemaRefs>
    <ds:schemaRef ds:uri="http://schemas.microsoft.com/office/2006/metadata/properties"/>
    <ds:schemaRef ds:uri="http://purl.org/dc/dcmitype/"/>
    <ds:schemaRef ds:uri="http://schemas.microsoft.com/office/2006/documentManagement/types"/>
    <ds:schemaRef ds:uri="533bf9ee-423a-49de-b467-001ef4b3c07d"/>
    <ds:schemaRef ds:uri="http://schemas.microsoft.com/office/infopath/2007/PartnerControls"/>
    <ds:schemaRef ds:uri="http://purl.org/dc/elements/1.1/"/>
    <ds:schemaRef ds:uri="http://www.w3.org/XML/1998/namespace"/>
    <ds:schemaRef ds:uri="http://schemas.openxmlformats.org/package/2006/metadata/core-properties"/>
    <ds:schemaRef ds:uri="051e38a1-0b00-4501-8a92-3ea274451bac"/>
    <ds:schemaRef ds:uri="http://purl.org/dc/terms/"/>
  </ds:schemaRefs>
</ds:datastoreItem>
</file>

<file path=customXml/itemProps3.xml><?xml version="1.0" encoding="utf-8"?>
<ds:datastoreItem xmlns:ds="http://schemas.openxmlformats.org/officeDocument/2006/customXml" ds:itemID="{C8C51AF3-DF84-4827-B17B-24037AC4E33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LEGENDA</vt:lpstr>
      <vt:lpstr>Monitoria Anual - 1</vt:lpstr>
      <vt:lpstr>Painel de Gestão - 1</vt:lpstr>
      <vt:lpstr>Monitoria Anual - 2</vt:lpstr>
      <vt:lpstr>Painel de Gestão - 2</vt:lpstr>
      <vt:lpstr>Monitoria Anual - 3</vt:lpstr>
      <vt:lpstr>Painel de Gestão - 3</vt:lpstr>
      <vt:lpstr>Monitoria Anual - 4</vt:lpstr>
      <vt:lpstr>Painel de Gestão - 4</vt:lpstr>
      <vt:lpstr>Monitoria Final</vt:lpstr>
      <vt:lpstr>Painel de Gestão Final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Renata Navega</dc:creator>
  <cp:keywords/>
  <dc:description/>
  <cp:lastModifiedBy>Bárbara Carvalho</cp:lastModifiedBy>
  <cp:revision/>
  <dcterms:created xsi:type="dcterms:W3CDTF">2012-07-30T00:05:19Z</dcterms:created>
  <dcterms:modified xsi:type="dcterms:W3CDTF">2026-09-30T13:47:59Z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0x010100097C8CDB6F0FC849B42B929B0159AC33</vt:lpwstr>
  </property>
  <property fmtid="{D5CDD505-2E9C-101B-9397-08002B2CF9AE}" pid="3" name="MSIP_Label_3738d5ca-cd4e-433d-8f2a-eee77df5cad2_Enabled">
    <vt:lpwstr>true</vt:lpwstr>
  </property>
  <property fmtid="{D5CDD505-2E9C-101B-9397-08002B2CF9AE}" pid="4" name="MSIP_Label_3738d5ca-cd4e-433d-8f2a-eee77df5cad2_SetDate">
    <vt:lpwstr>2023-07-25T19:55:01Z</vt:lpwstr>
  </property>
  <property fmtid="{D5CDD505-2E9C-101B-9397-08002B2CF9AE}" pid="5" name="MSIP_Label_3738d5ca-cd4e-433d-8f2a-eee77df5cad2_Method">
    <vt:lpwstr>Standard</vt:lpwstr>
  </property>
  <property fmtid="{D5CDD505-2E9C-101B-9397-08002B2CF9AE}" pid="6" name="MSIP_Label_3738d5ca-cd4e-433d-8f2a-eee77df5cad2_Name">
    <vt:lpwstr>defa4170-0d19-0005-0004-bc88714345d2</vt:lpwstr>
  </property>
  <property fmtid="{D5CDD505-2E9C-101B-9397-08002B2CF9AE}" pid="7" name="MSIP_Label_3738d5ca-cd4e-433d-8f2a-eee77df5cad2_SiteId">
    <vt:lpwstr>c14e2b56-c5bc-43bd-ad9c-408cf6cc3560</vt:lpwstr>
  </property>
  <property fmtid="{D5CDD505-2E9C-101B-9397-08002B2CF9AE}" pid="8" name="MSIP_Label_3738d5ca-cd4e-433d-8f2a-eee77df5cad2_ActionId">
    <vt:lpwstr>6e64f5b5-9f9d-487a-a265-db0acb58beeb</vt:lpwstr>
  </property>
  <property fmtid="{D5CDD505-2E9C-101B-9397-08002B2CF9AE}" pid="9" name="MSIP_Label_3738d5ca-cd4e-433d-8f2a-eee77df5cad2_ContentBits">
    <vt:lpwstr>0</vt:lpwstr>
  </property>
  <property fmtid="{D5CDD505-2E9C-101B-9397-08002B2CF9AE}" pid="10" name="MediaServiceImageTags">
    <vt:lpwstr/>
  </property>
</Properties>
</file>