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E:\Documentos\Luciana\ICMBio\PAN\Rivu\"/>
    </mc:Choice>
  </mc:AlternateContent>
  <xr:revisionPtr revIDLastSave="0" documentId="13_ncr:1_{13AB0B94-5241-469E-91E8-562E275BC2D4}" xr6:coauthVersionLast="47" xr6:coauthVersionMax="47" xr10:uidLastSave="{00000000-0000-0000-0000-000000000000}"/>
  <bookViews>
    <workbookView xWindow="-120" yWindow="-120" windowWidth="29040" windowHeight="15840" tabRatio="793" firstSheet="3" activeTab="3"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3" hidden="1">'Monitoria Anual - 2'!$H$1:$H$101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 i="2" l="1"/>
  <c r="J32" i="2"/>
  <c r="F15" i="2" l="1"/>
  <c r="J41" i="49" l="1"/>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D41" i="49"/>
  <c r="D40" i="49"/>
  <c r="D39" i="49"/>
  <c r="D38" i="49"/>
  <c r="D37" i="49"/>
  <c r="D36" i="49"/>
  <c r="D35" i="49"/>
  <c r="D34" i="49"/>
  <c r="D33" i="49"/>
  <c r="D32" i="49"/>
  <c r="C166" i="48"/>
  <c r="F21" i="49" s="1"/>
  <c r="J41" i="47"/>
  <c r="I41" i="47"/>
  <c r="H41" i="47"/>
  <c r="G41" i="47"/>
  <c r="D41" i="47" s="1"/>
  <c r="F41" i="47"/>
  <c r="E41" i="47"/>
  <c r="J40" i="47"/>
  <c r="I40" i="47"/>
  <c r="H40" i="47"/>
  <c r="G40" i="47"/>
  <c r="F40" i="47"/>
  <c r="E40"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D34" i="47" s="1"/>
  <c r="H34" i="47"/>
  <c r="G34" i="47"/>
  <c r="F34" i="47"/>
  <c r="E34" i="47"/>
  <c r="J33" i="47"/>
  <c r="I33" i="47"/>
  <c r="H33" i="47"/>
  <c r="G33" i="47"/>
  <c r="D33" i="47" s="1"/>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D40" i="47"/>
  <c r="D39" i="47"/>
  <c r="D38" i="47"/>
  <c r="D37" i="47"/>
  <c r="D36" i="47"/>
  <c r="D35" i="47"/>
  <c r="D32" i="47"/>
  <c r="C166" i="46"/>
  <c r="F21" i="47" s="1"/>
  <c r="J41" i="45"/>
  <c r="I41" i="45"/>
  <c r="H41" i="45"/>
  <c r="G41" i="45"/>
  <c r="F41" i="45"/>
  <c r="E41" i="45"/>
  <c r="J40" i="45"/>
  <c r="I40" i="45"/>
  <c r="H40" i="45"/>
  <c r="G40" i="45"/>
  <c r="F40" i="45"/>
  <c r="E40" i="45"/>
  <c r="J39" i="45"/>
  <c r="I39" i="45"/>
  <c r="H39" i="45"/>
  <c r="G39" i="45"/>
  <c r="F39" i="45"/>
  <c r="E39" i="45"/>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D40" i="45"/>
  <c r="F21" i="45"/>
  <c r="F33" i="2"/>
  <c r="G33" i="2"/>
  <c r="H33" i="2"/>
  <c r="I33" i="2"/>
  <c r="J33" i="2"/>
  <c r="AA16" i="2"/>
  <c r="Z16" i="2"/>
  <c r="Z17" i="2" a="1"/>
  <c r="Z17" i="2" s="1"/>
  <c r="D36" i="45" l="1"/>
  <c r="D33" i="45"/>
  <c r="D34" i="45"/>
  <c r="D38" i="45"/>
  <c r="D32" i="45"/>
  <c r="D35" i="45"/>
  <c r="D39" i="45"/>
  <c r="D37" i="45"/>
  <c r="D41" i="45"/>
  <c r="AB19" i="47"/>
  <c r="AB18" i="45"/>
  <c r="F18" i="45" s="1"/>
  <c r="D22" i="45"/>
  <c r="E17" i="45" s="1"/>
  <c r="AB16" i="2"/>
  <c r="AB20" i="45"/>
  <c r="F20" i="45" s="1"/>
  <c r="D22" i="47"/>
  <c r="E18" i="47" s="1"/>
  <c r="D33" i="2"/>
  <c r="AB16" i="45"/>
  <c r="F16" i="45" s="1"/>
  <c r="F19" i="47"/>
  <c r="AB17" i="45"/>
  <c r="F17" i="45" s="1"/>
  <c r="AB16" i="47"/>
  <c r="AB20" i="47"/>
  <c r="F20" i="47" s="1"/>
  <c r="AB19" i="49"/>
  <c r="F19" i="49" s="1"/>
  <c r="D22" i="49"/>
  <c r="E20" i="49" s="1"/>
  <c r="AB16" i="49"/>
  <c r="F16" i="49" s="1"/>
  <c r="AB17" i="49"/>
  <c r="F17" i="49" s="1"/>
  <c r="AB18" i="49"/>
  <c r="F18" i="49" s="1"/>
  <c r="AB20" i="49"/>
  <c r="F20" i="49" s="1"/>
  <c r="AB18" i="47"/>
  <c r="AB17" i="47"/>
  <c r="F17" i="47" s="1"/>
  <c r="F16" i="47"/>
  <c r="F18" i="47"/>
  <c r="AB19" i="45"/>
  <c r="F19" i="45" s="1"/>
  <c r="AA20" i="2" a="1"/>
  <c r="AA20" i="2" s="1"/>
  <c r="Z20" i="2" a="1"/>
  <c r="Z20" i="2" s="1"/>
  <c r="AA19" i="2" a="1"/>
  <c r="AA19" i="2" s="1"/>
  <c r="Z19" i="2" a="1"/>
  <c r="Z19" i="2" s="1"/>
  <c r="AA18" i="2" a="1"/>
  <c r="AA18" i="2" s="1"/>
  <c r="Z18" i="2" a="1"/>
  <c r="Z18" i="2" s="1"/>
  <c r="AA17" i="2" a="1"/>
  <c r="AA17" i="2" s="1"/>
  <c r="AB17" i="2" s="1"/>
  <c r="E20" i="45" l="1"/>
  <c r="E16" i="45"/>
  <c r="E18" i="45"/>
  <c r="E19" i="45"/>
  <c r="E17" i="47"/>
  <c r="E19" i="47"/>
  <c r="E16" i="47"/>
  <c r="E20" i="47"/>
  <c r="E19" i="49"/>
  <c r="E17" i="49"/>
  <c r="AB18" i="2"/>
  <c r="AB20" i="2"/>
  <c r="E18" i="49"/>
  <c r="E16" i="49"/>
  <c r="F22" i="49"/>
  <c r="G19" i="49" s="1"/>
  <c r="F22" i="47"/>
  <c r="F22" i="45"/>
  <c r="G17" i="45" s="1"/>
  <c r="AB19" i="2"/>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E28" i="36"/>
  <c r="E27" i="36"/>
  <c r="D22" i="36"/>
  <c r="E26" i="36"/>
  <c r="E25" i="36"/>
  <c r="D17" i="36"/>
  <c r="D16" i="36"/>
  <c r="D15" i="36"/>
  <c r="D24" i="2"/>
  <c r="D23" i="2"/>
  <c r="E22" i="45" l="1"/>
  <c r="E22" i="47"/>
  <c r="D27" i="36"/>
  <c r="D31" i="36"/>
  <c r="D26" i="36"/>
  <c r="D29" i="36"/>
  <c r="D33" i="36"/>
  <c r="E22" i="49"/>
  <c r="G17" i="49"/>
  <c r="D25" i="36"/>
  <c r="D28" i="36"/>
  <c r="D30" i="36"/>
  <c r="D32" i="36"/>
  <c r="D34" i="36"/>
  <c r="G16" i="49"/>
  <c r="G20" i="49"/>
  <c r="G18" i="49"/>
  <c r="G15" i="49"/>
  <c r="G21" i="49"/>
  <c r="G21" i="47"/>
  <c r="G20" i="47"/>
  <c r="G19" i="47"/>
  <c r="G15" i="47"/>
  <c r="G18" i="47"/>
  <c r="G17" i="47"/>
  <c r="G16" i="47"/>
  <c r="G19" i="45"/>
  <c r="G21" i="45"/>
  <c r="G15" i="45"/>
  <c r="G18" i="45"/>
  <c r="G20" i="45"/>
  <c r="G16" i="45"/>
  <c r="D20" i="2"/>
  <c r="F20" i="2" s="1"/>
  <c r="D19" i="2"/>
  <c r="F19" i="2" s="1"/>
  <c r="D18" i="2"/>
  <c r="F18" i="2" s="1"/>
  <c r="D16" i="2"/>
  <c r="F16" i="2" s="1"/>
  <c r="D17" i="2"/>
  <c r="F17" i="2" s="1"/>
  <c r="D7" i="36"/>
  <c r="B3" i="36"/>
  <c r="G22" i="49" l="1"/>
  <c r="G22" i="47"/>
  <c r="G22" i="45"/>
  <c r="D18" i="36"/>
  <c r="E17" i="36" s="1"/>
  <c r="D7" i="2"/>
  <c r="E15" i="36" l="1"/>
  <c r="E16" i="36"/>
  <c r="D22" i="2"/>
  <c r="E18" i="36" l="1"/>
  <c r="E19" i="2"/>
  <c r="E18" i="2"/>
  <c r="E16" i="2"/>
  <c r="E20" i="2"/>
  <c r="E17" i="2"/>
  <c r="E32" i="2"/>
  <c r="G32" i="2"/>
  <c r="H32" i="2"/>
  <c r="I32" i="2"/>
  <c r="G34" i="2"/>
  <c r="H34" i="2"/>
  <c r="I34" i="2"/>
  <c r="J34" i="2"/>
  <c r="G35" i="2"/>
  <c r="H35" i="2"/>
  <c r="I35" i="2"/>
  <c r="J35" i="2"/>
  <c r="G36" i="2"/>
  <c r="H36" i="2"/>
  <c r="I36" i="2"/>
  <c r="J36" i="2"/>
  <c r="F36" i="2"/>
  <c r="F35" i="2"/>
  <c r="F34" i="2"/>
  <c r="F32" i="2"/>
  <c r="E36" i="2"/>
  <c r="E35" i="2"/>
  <c r="E34" i="2"/>
  <c r="E33" i="2"/>
  <c r="F21" i="2"/>
  <c r="D29" i="2"/>
  <c r="B3" i="2"/>
  <c r="D36" i="2" l="1"/>
  <c r="D34" i="2"/>
  <c r="D32" i="2"/>
  <c r="D35" i="2"/>
  <c r="F22" i="2"/>
  <c r="G15" i="2" l="1"/>
  <c r="G21" i="2"/>
  <c r="G19" i="2"/>
  <c r="G18" i="2"/>
  <c r="G16" i="2"/>
  <c r="G20" i="2"/>
  <c r="G17" i="2"/>
  <c r="E22" i="2" l="1"/>
  <c r="G22" i="2"/>
</calcChain>
</file>

<file path=xl/sharedStrings.xml><?xml version="1.0" encoding="utf-8"?>
<sst xmlns="http://schemas.openxmlformats.org/spreadsheetml/2006/main" count="2685" uniqueCount="828">
  <si>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</si>
  <si>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</si>
  <si>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</si>
  <si>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</si>
  <si>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</si>
  <si>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</si>
  <si>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</si>
  <si>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</si>
  <si>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</si>
  <si>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</si>
  <si>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</si>
  <si>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</si>
  <si>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</si>
  <si>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</si>
  <si>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</si>
  <si>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</si>
  <si>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</si>
  <si>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abrangência)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</si>
  <si>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</si>
  <si>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</si>
  <si>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</si>
  <si>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</si>
  <si>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</si>
  <si>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</si>
  <si>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</si>
  <si>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</si>
  <si>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</si>
  <si>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</si>
  <si>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</si>
  <si>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</si>
  <si>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</si>
  <si>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</si>
  <si>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</si>
  <si>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</si>
  <si>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</si>
  <si>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</si>
  <si>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</si>
  <si>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</si>
  <si>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</si>
  <si>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</si>
  <si>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</si>
  <si>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</si>
  <si>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</si>
  <si>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</si>
  <si>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</si>
  <si>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</si>
  <si>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</si>
  <si>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</si>
  <si>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</si>
  <si>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</si>
  <si>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</si>
  <si>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</si>
  <si>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</si>
  <si>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</si>
  <si>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</si>
  <si>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</si>
  <si>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</si>
  <si>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</si>
  <si>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</si>
  <si>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</si>
  <si>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</si>
  <si>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da estimativa do custo global</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</si>
  <si>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</si>
  <si>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</si>
  <si>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</si>
  <si>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</si>
  <si>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</si>
  <si>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</si>
  <si>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</si>
  <si>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Recomendações e observações</t>
  </si>
  <si>
    <t>Ajuste referente as observações da ação</t>
  </si>
  <si>
    <t>PLANO DE AÇÃO NACIONAL DE CONSERVAÇÃO DE ESPÉCIES AMEAÇADAS DE EXTINÇÃO - PAN</t>
  </si>
  <si>
    <t>"Plano de Ação Nacional para a Conservação dos Peixes Rivulídeos Ameaçados de Extinção"</t>
  </si>
  <si>
    <t>Objetivo geral do PAN</t>
  </si>
  <si>
    <t>Consolidar e ampliar estratégias de conservação dos peixes rivulídeos ameaçados de extinção e dos seus ambientes, em cinco anos</t>
  </si>
  <si>
    <t>Data da monitoria</t>
  </si>
  <si>
    <t>26/09/2023 - 28/09/2023 (presencial)</t>
  </si>
  <si>
    <t>Agrupada</t>
  </si>
  <si>
    <t>Excluída</t>
  </si>
  <si>
    <t>PLANEJAMENTO DO PAN</t>
  </si>
  <si>
    <t xml:space="preserve">SITUAÇÃO ATUAL </t>
  </si>
  <si>
    <t>REPROGRAMAÇÃO DO PAN</t>
  </si>
  <si>
    <t>OBJETIVOS ESPECÍFICOS</t>
  </si>
  <si>
    <t>Nº</t>
  </si>
  <si>
    <t>Localização</t>
  </si>
  <si>
    <t>Revisão da estimativa do custo</t>
  </si>
  <si>
    <t>Início</t>
  </si>
  <si>
    <t>Fim</t>
  </si>
  <si>
    <t>Localidades</t>
  </si>
  <si>
    <t>Área de relevância</t>
  </si>
  <si>
    <t>1- AMPLIAÇÃO E DIVULGAÇÃO DO CONHECIMENTO, DE FORMA TRANSVERSAL, SOBRE PEIXES RIVULÍDEOS E SEUS AMBIENTES PARA TODA A SOCIEDADE</t>
  </si>
  <si>
    <t>1.1</t>
  </si>
  <si>
    <t>Criar e manter um núcleo de comunicação social do PAN para divulgação dos peixes rivulídeos e seus ambientes.</t>
  </si>
  <si>
    <t>Núcleo criado com diretrizes definidas.
Perfil institucional criado em redes sociais e outros veículos de comunicação.
Plano de comunicação elaborado.</t>
  </si>
  <si>
    <r>
      <rPr>
        <sz val="11"/>
        <rFont val="Calibri"/>
        <family val="2"/>
      </rPr>
      <t>Criação</t>
    </r>
    <r>
      <rPr>
        <sz val="11"/>
        <color rgb="FFFF0000"/>
        <rFont val="Calibri"/>
        <family val="2"/>
      </rPr>
      <t xml:space="preserve"> </t>
    </r>
    <r>
      <rPr>
        <sz val="11"/>
        <color rgb="FF000000"/>
        <rFont val="Calibri"/>
        <family val="2"/>
      </rPr>
      <t>de um plano básico de comunicação social; compilação e distribuição de conteúdo gerado pelo PAN e seus parceiros; divulgação de ações, eventos e políticas públicas ligadas a conservação das espécies de rivulídeos; padronização e monitoramento do alcance das ações do PAN nas redes sociais; e promover a interatividade entre a pesquisa e comunidade.</t>
    </r>
  </si>
  <si>
    <t>Gustavo Arruda (Rastro - Ecologia Criativa)</t>
  </si>
  <si>
    <t xml:space="preserve">R$ 240.000,00 </t>
  </si>
  <si>
    <t>Anna Carolina Lins (WWF-Brasil), Paulo Gama (SEMAC-RJ), Matheus Volcan (Instituto Pró-Pampa), João Marins (INEA-RJ) , Werther Ramalho (Instituto Boitatá), Francisco Severo Neto (UFMS), Larissa França (SEMA-AM), Gustavo Fonseca (Rastro - Ecologia Criativa), Alany Gonçalves (INPA), Marco Aurélio Azevedo (SEMA-RS), Fábio Origuela de Lira (Meandros), Humberto de Mello (FPMZB), Telton Ramos (UEPB), Luciano Montag (UFPA), Domingos Garrone Neto (UNESP), Simone Mannheimer (MPRJ), Márcio Joaquim da Silva (UFPA), Mozart Lauxen (IBAMA), Francisco de Assis Néo (ICMBIO/CEPTA), Mariana Gutiérrez de Menezes (WWF-Brasil)</t>
  </si>
  <si>
    <t>Nacional</t>
  </si>
  <si>
    <t>(1) As informações serão fornecidas pelos parceiros do PAN, sendo necessário definir o fluxo de informações.
(2) Avaliar no Plano de Comunicação uma estratégia para a divulgação de conteúdos de forma que possam engajar redes e público alvo.
(3) Devido a ampla gama de parceiros que proporcionarão conteúdo, sugere-se aproveitar o máximo possível os canais de comunicação correspondentes e avaliar a criação de um perfil no Instagram ao invés de usar todas as redes sociais.  (4) Estimou-se um custo de R$ 2.000,00/mês por 10 anos.</t>
  </si>
  <si>
    <t>x</t>
  </si>
  <si>
    <t xml:space="preserve">A ação está acontecendo de forma natural. Vídeos, cartilhas, material de divulgação, músicas foram produzidos. Falta organizar melhor todo o material.  Existe um núcleo de comunicação informal, falta formalizar. Fazer Plano de Comunicação de forma mais simplificada (5 páginas no máximo). Convidar mais pessoas. Sara vai passar o Plano de Comunicação do PAT Chapada Diamantina-Serra da Jiboia e PAT Campanha Sul e Serra do Sudeste como exemplos (aprovado no Pró-Espécies), com identidade visual, logo, etc. </t>
  </si>
  <si>
    <t>Gustavo Arruda (Rastro Ecologia Criativa)</t>
  </si>
  <si>
    <t xml:space="preserve">Criar tabela no Google Docs, para o pessoal ir preenchendo conforme as atividades forem sendo realizadas. Entregar Plano de Comunicação em março de 2024. </t>
  </si>
  <si>
    <t xml:space="preserve">Núcleo criado com diretrizes definidas.
Plano de comunicação elaborado. </t>
  </si>
  <si>
    <t>Retirar Francisco de Assis Néo (ICMBIO/CEPTA); Incluir Carlos Luz (Universidade Cidade de São Paulo); Alterar Insituição Telton Ramos (UFPB/Instituto Peixes da Caatinga) e João Marins (NGI ICMBio Trombetas)</t>
  </si>
  <si>
    <t>1.2</t>
  </si>
  <si>
    <t>Divulgar o PAN nos órgãos públicos de meio ambiente, órgãos licenciadores, MPF, MP Estaduais e conselhos ambientais com o objetivo de criar parcerias e sensibilizar para a importância dos peixes rivulídeos ameaçados e seus ambientes.</t>
  </si>
  <si>
    <t>Documentos oficiais (Oficios, Atas de reuniões, Relatórios)</t>
  </si>
  <si>
    <t>Instituições públicas cientificadas do PAN RIvulídeos</t>
  </si>
  <si>
    <t>Izabel Boock (ICMBio/CEPTA)</t>
  </si>
  <si>
    <t>Paulo Gama (SMAC-RJ), Werther Ramalho (Instituto Boitatá), Anna Carolina Lins (WWF/Brasil), Claudia Leite (SEAS-RJ), Alany Gonçalves (INPA), Marco Aurélio Azevedo (SEMA-RS), João Marins (INEA-RJ), Francisco de Assis Neo (ICMBio/CEPTA), Rogério Garcia Machado (ICMBio/CEPTA), Simone Mannheimer (MPRJ)</t>
  </si>
  <si>
    <t>(1) Reunião com servidores públicos nas áreas de ocorrência dos peixes rivulídeos ameaçados. 
(2) Verificar como funcionam os órgãos de justiça e segurança pública. (3) Enviar o Sumário Executivo. (4) O custo estimado envolve viagens (passagem e diárias) e impressão do Sumário.</t>
  </si>
  <si>
    <t xml:space="preserve">A ação está em andamento. Rastro realizou palestra sobre o PAN Rivulídeos para representantes de prefeituras, e diferentes governos do estado do Brasil. Em 2021 - Palestra sobre o PAN para o CONSELHO MUNICIPAL DE PROTEÇÃO AMBIENTAL DE PELOTAS, durante Reunião Ordinária do Conselho, em 03/05/2021;Atlas  com registros por municipio finalizado, feito pela analista Sheila Rancura. Em agosto de 2024, reunião com o IMA/AL e a equipe CEPTA e apresentação sobre o PAN Rivulídeos e PAN São Francisco; integração com PAT Campanha Sul e Serra do Sudeste. Houve contato do ICMBio com APA CIP (Cananeia/Iguape/Peruíbe). </t>
  </si>
  <si>
    <t>2021 - Palestra sobre o PAN para o CONSELHO MUNICIPAL DE PROTEÇÃO AMBIENTAL DE PELOTAS, durante Reunião Ordinária do Conselho, em 03/05/2021;
Atlas com registros por municipio finalizado;reunião com o Instituto de Meio Ambiente de Alagoas - IMA/AL e a equipe CEPTA e apresentação do PAN Rivulídeos e PAN São Francisco (registro da reunião no relatório técnico), Palestra realizada em 10/02/2023, pela Rastro e coordenadora do PAN sobre Educomunicação “Diálogos: Educação Ambiental e a Comunicação Social no contexto da gestão ambiental e da conservação da biodiversidade”</t>
  </si>
  <si>
    <t>Aguardando a finalização do protocolo com as diretrizes básicas para o licenciamento ambiental, e sumário executivo do PAN.</t>
  </si>
  <si>
    <t>Izabel Boock (ICMBio/CEPTA); GAT PAN Rivulídeos</t>
  </si>
  <si>
    <t>Retirar Francisco de Assis Neo (ICMBio/CEPTA)</t>
  </si>
  <si>
    <t>(1) Reunião com servidores públicos nas áreas de ocorrência dos peixes rivulídeos ameaçados. 
(2) Verificar como funcionam os órgãos de justiça e segurança pública. (3) Enviar o Sumário Executivo. (4) O custo estimado envolve viagens (passagem e diárias) e impressão do Sumário. (5) Incluir ABEMA e ANAMA.</t>
  </si>
  <si>
    <t>1.3</t>
  </si>
  <si>
    <t>Promover estudos voltados para taxonomia, genética, biologia, ecologia e limites de distribuição geográfica para conservação dos peixes rivulídeos ameaçados de extinção.</t>
  </si>
  <si>
    <t>Artigos, teses, dissertações</t>
  </si>
  <si>
    <t>Ampliação do conhecimento sobre as espécies e proposta de medidas para sua conservação</t>
  </si>
  <si>
    <t>Matheus Volcan (Instituto Pró-Pampa)</t>
  </si>
  <si>
    <t>Luis Estaban Lanés (Instituto Pró-Pampa), Werther Ramalho (Instituto Boitatá), Gustavo Fonseca (Rastro - Ecologia Criativa), Francisco Severo Neto (UFMS), Alany Gonçalves (INPA), Domingos Garrone Neto (UNESP), Luciano Montag (UFPA), Márcio Joaquim da Silva (UFPA), Telton Ramos (UEPB), Gabriel Cotrim (UniFG), Luisa Maria Sarmento Soares (Nossos Riachos)</t>
  </si>
  <si>
    <t>Áreas de ocorrência de peixes rivulídeos ameaçados extinção</t>
  </si>
  <si>
    <t>Amazônia, Cerrado/Pantanal</t>
  </si>
  <si>
    <t>Muitas áreas subamostradas, problemas taxonômicos, necessidade de realizar um levantamento das informações existentes.</t>
  </si>
  <si>
    <t>Ação em andamento. Em 2022 - Expedição em Itaúnas/ES (espécie-alvo Xenurolebias myersi) - Luisa Sarmento, Ronaldo Pinheiro, Rodrigo Damasio;
2022 - Contratação de empresa de consultoria para excução da ação no RS;
2023 - 5 expedições realizadas (norte MG, Ceará, Oeste de MG, Pernambuco/Bahia, Planície Bragantina e Xingu/PA e MA); 6 PIBIC no CEPTA: 2020 - Ecologia reprodutiva do peixe anual Hypsolebias auratus (Cyprinidontiformes:Rivulidae) - Davi Hinncands de Oliveira (orient. Carla Natacha Marcolino Polaz); Otimização do uso do SISBio para sistematização de informações sobre as espécies de peixes rivulídeos ameaçadas de extinção - Gabrielli Furlan (orient. Luciana Carvalho Crema); Uso de geotecnologias para análise do uso e ocupação do solo em áreas úmidas com ocorrência de peixes rivulídeos ameaçados de extinção no Cerrado - Monique Priscila Bezerra (orient. Wellington Adriano Moreira Peres); 
2021 - Avaliação do Banco de Ovos do Peixe-Anual Hypsolebias Auratus (Cyprinodontiformes: Rivulidae), uma Espécie Criticamente Ameaçada de Extinção - Talita Andrade Regiani Carleti (orient. Carla Polaz e Izabel Boock; Comunidade zooplanctônica de poças temporárias típicas de peixes-anuais ameaçados de extinção da mata atlântica, litoral sul de São Paulo - Nathália Cristina Soares (orient. Wellington Adriano Moreira Peres e Luciana Hitomi Hayashi Martins); 
2022 - Caracterização do hábitat e área de distribuição do peixe rivulídeo Melanorivulus leali Costa, 2013 (Cyprinodontiformes: Rivulidae), uma espécie DD - Júlia Isabela da Silva Kohler (Orient. Luciana Carvalho Crema e Izabel Boock); Telton realizou expedição "Nuvens do Sertão" em abril de 2023, na bacia do rio São Francisco, trechos submédio e baixo, tendo como espécie-alvo a Hypsolebias flavicaudatus. Márcio realizou expedição em 2022, com financiamento da FAPESPA, sobre revisão do status de conservação de peixes rivulídeos amazônicos. Há outras coletas prevista para 2024, na mesma área coletada em 2022 (Márcio). Domingos realizou 14 expedições entre 2019 e 2022, com financiamento da FAPESP (Iniciação Científica) e Fundação OBoticário (apoio financeiro), sobre revisão do status de conservação de peixes rivulídeos do Vale do Ribeira e Litoral Sul de São Paulo. Inclusão dos rivulídeos do PELD Paisagens Fragmentadas do Sudoeste Goiano (Werther), financiado pela FAPEG. Livro publicado "Expansão urbana no Rio de Janeiro e o peixe das nuvens" do Fabio Origuela (Egler, C.; Nielsen, D.; Lira, F. O.; Gusmão, P. 2019, 1a Ediçao, 104 p., Editora Andrea Jakobsson) - versão impressa. Rita Barreto (ICMBio/CEPTA) está a frente, como representante do CEPTA, de projeto envolvendo identificação genômica dos peixes-anuais (Acordo de Cooperação entre ICMBio e ITV- Instituto Tecnologico Vale).</t>
  </si>
  <si>
    <t>Relatórios Técnicos das expedições financiadas pelo GEF Pró-Espécies, banco de fotos e vídeos das localidades visitadas)</t>
  </si>
  <si>
    <t>GAT PAN Rivulídeos</t>
  </si>
  <si>
    <t>Artigos, teses, dissertações, relatórios técnicos, resumos em anais de congressos.</t>
  </si>
  <si>
    <t>Incluir Carlos Luz (Universidade Cidade de São Paulo); Silvana Rodrigues (IF Goiano campus Rio Verde); Alterar instituição Telton Ramos (UFPB/Instituto Peixes da Caatinga)</t>
  </si>
  <si>
    <t>1.4</t>
  </si>
  <si>
    <t>Construir e executar estratégia de comunicação para conservação dos peixes rivulídeos ameaçados de extinção voltado para produtores rurais.</t>
  </si>
  <si>
    <t>Material didático sobre metodologia de escavação para construção de açudes com manejo de peixes rivulídeos ameaçados de extinção, vídeos educativos, cartilhas para diferentes públicos (grandes e pequenos produtores). 
Projeto de financiamento coletivo.</t>
  </si>
  <si>
    <t>Coscientização do público diretamente relacionado</t>
  </si>
  <si>
    <t>Gustavo Fonseca (Rastro - Ecologia Criativa)</t>
  </si>
  <si>
    <t>Gabriel Cotrim (UNIFG), Tiago Aquino (SEMAD-GO), Luis Estaban Lanés (Instituto Pró-Pampa), Rogério Garcia (ICMBio/CEPTA), Luciano Montag (UFPA), Márcio Joaquim da Silva (UFPA), Werther Ramalho (Instituto Boitatá), Anna Carolina Lins (WWF-Brasil), João Marins (INEA-RJ), Shayene Marzarotto (MAPA), Francisco Severo Neto (UFMS), Luisa Maria Sarmento Soares (Nossos Riachos)</t>
  </si>
  <si>
    <t>Caatinga (Guanambi), Pampas, Cerrado (Goiás), Tocantins, Mata Atlântica (RJ, RS e SC), Pará</t>
  </si>
  <si>
    <t>Amazônia</t>
  </si>
  <si>
    <t>Primeiro piloto desenvolvido entre Rastro e Pampiana, no âmbito do contrato com o ICMBio/CEPTA (vídeos, cards, cartazes infográficos) e ações do Programa de Educação Ambiental do DNIT com produtores, condicionante do IBAMA para mitigação ambiental da duplicação da BR 116/RS trecho Pelotas-Guaíba. Em todas as expedições têm sido realizados diálogos com os produtores, informalmente. Produtos entregues pela Pampiana da ação 1.7, já constam na página do PAN no site do ICMBio.</t>
  </si>
  <si>
    <t>2 Infográficos com ameaças aos peixes rivulídeos; 1 infográfico com o ciclo de vida dos peixes-anuais; 
7 cards com informações sobre espécies ameaçadas do pampa; 
1 cartaz sobre os peixes-anuais do pampa; 1 música sobre os peixes-anuais</t>
  </si>
  <si>
    <t xml:space="preserve">Gustavo Arruda (Rastro Ecologia Criativa) </t>
  </si>
  <si>
    <t>Reforçar essa ação no Plano de Comunicação</t>
  </si>
  <si>
    <t xml:space="preserve">Material didático sobre boas práticas de manejo para evitar e mitigar os possíveis impactos sobre os habitats de peixes rivulídeos ameaçados de extinção; vídeos educativos; cartilhas para diferentes públicos (grandes e pequenos produtores). </t>
  </si>
  <si>
    <t>Retirar Shayene Marzarotto (MAPA); Alterar instituição João Marins (NGI ICMBio Trombetas)</t>
  </si>
  <si>
    <t>1.5</t>
  </si>
  <si>
    <t>Capacitar multiplicadores através de EAD, cursos presenciais e desenvolver material didático com foco nos peixes rivulídeos ameaçados e seus ambientes.</t>
  </si>
  <si>
    <t>Cursos realizados, planos de aula e materiais didáticos desenvolvidos. 
Oficinas realizadas, informações fornecidas (oficios) periodicamente aos agentes ambientais licenciadores das OEMAS quanto a ocorrência dos rivulídeos. Plataforma on line atualizada periodicamente.
Plano de Redução de Impactos aos rivulídeos apresentado</t>
  </si>
  <si>
    <t>Curso dentro da plataforma EAD; Ciência do maior número de instituiçoes públicas sobre a problemática dos rivulídeos, possibilitando assim uma maior proteção dos seus ambientes.</t>
  </si>
  <si>
    <t>Rogerio Garcia (ICMBio/CEPTA)</t>
  </si>
  <si>
    <t>Fábio Origuela (Meandros), Paulo Gama (SMAC-RJ), Gustavo Arruda (Rastro - Ecologia Criativa), Helder Espirito Santo (UFPA), Telton Ramos (UEPB), Luciano Montag (UFPA), Márcio Joaquim da Silva (UFPA), Rogério Garcia (ICMBIO/CEPTA), Adriana Castilho (CESTESB), Werther Ramalho (Instituto Boitatá), Leonardo Urruth (UFRJ), Edgar  Pereira (IBAMA/Sede), Daniel Raices  (ICMBIO/COESP), Luisa Maria Sarmento Soares (Nossos Riachos)</t>
  </si>
  <si>
    <t>RS, RJ, MG, BA, PA (prioritários). Outros: CE, BSB, GO, MT.  RS, RJ, MG, BA (PRIORITÁRIOS). Outros: CE, PA, BSB, GO, MT</t>
  </si>
  <si>
    <t>(1) Capacitar agentes ambientais licenciadores das OEMAS quanto a ocorrência dos rivulídeos. 
(2) Considerar o Pará como prioritário em virtude da expansão mineral. 
(3) Curso EAD (sugestão: AVA ICMBio). 
(4) Considerar as informações do manual que vai ser elaborado no objetivo 3. 
(5) Apresentar um Plano de Redução de Impacto para órgãos licenciadores federais, estaduais e municipais (sugestão: O Plano deve apresentar as diversas tipologias de empreendimentos que afetem rivulídeos e formas de mitigar os impactos).</t>
  </si>
  <si>
    <t xml:space="preserve">Foi feita uma consulta a ACADEBIO se poderiam dar suporte técnico. Troca de chefia prejudicou o andamento da ação. Plataforma SALVE foi divulgada online, mas ainda não está totalmente finalizada.  Produto a ser entregue: Divulgação da Plataforma SALVE para membros do GAT e secretarias de meio ambiente estaduais e municípios-alvo. </t>
  </si>
  <si>
    <t>Devido ao atraso na publicação do 2o Ciclo do PAN, por mudanças ocorridas na ACADEBIO na gestão anterior e pelo fato de que nem todas as fichas dos rivulídeos ameaçados foram disponibilizadas na Plataforma Salve para divulgação.</t>
  </si>
  <si>
    <t>Rogério Garcia (ICMBio/CEPTA)</t>
  </si>
  <si>
    <t xml:space="preserve">Atualizar o formato da ação na reunião de monitoria. Propor curso para gestores saberem manejar o SALVE. Gravação de  conteudo com aulas (ICMBio/CEPTA) e disponibilização para secretarias estaduais/ municípios-alvo. Utilizar e organizar conteúdo já elaborado pelo GAT sobre a temática. Protocolo/Guia sobre rivulídeos pode ser uma alternativa, associando com apresentação e entrega qualificada (Sara) às OEMAs. Cursos online são oferecidos de maneira esporádica, sendo uma limitação, opção é realizar curso de fluxo contínuo, sem tutoria (AVA ICMBio ou ENAP), para progressão de carreira. Organizar caravanas nos municípios-alvo, divulgando o Atlas, presencialmente, de maneira bianual, lançamento regional (Denise). Realizar eventos online para cada município, com gravação do conteudo no YouTube para ser acessível. Sugestão de data: Semana do Meio Ambiente (Domingos). Exemplo: curso PAT Chapada Diamantina-Serra da Jiboia, duas aulas por semana, durante 4 semanas. </t>
  </si>
  <si>
    <t>Capacitar multiplicadores com foco nos peixes rivulídeos ameaçados e seus ambientes.</t>
  </si>
  <si>
    <t xml:space="preserve">Cursos e oficinas realizados.
Plataforma on-line atualizada periodicamente (AVA ICMBio, Youtube).
</t>
  </si>
  <si>
    <t>Alterar instituição Telton Ramos (UFPB/Instituto Peixes da Caatinga)</t>
  </si>
  <si>
    <t>Incluir o combate à captura ilegal e o tráfico de ovos de peixes rivulídeos.</t>
  </si>
  <si>
    <t>1.6</t>
  </si>
  <si>
    <t>Identificar e propor mecanismos de financiamento para ações do PAN.</t>
  </si>
  <si>
    <t>Projetos submetidos a agentes financiadores</t>
  </si>
  <si>
    <t>Ações do PAN financiadas</t>
  </si>
  <si>
    <t>Anna Carolina Lins (WWF-Brasil), Gustavo Arruda (Rastro - Ecologia Criativa), Márcio Joaquim da Silva (UFPA), Werther Ramalho (Instituto Boitatá), Francisco Severo Neto (UFMS), Matheus Volcan (Instituto Pró-Pampa), Denise Rambaldi (SMMADS-RJ) , Gustavo Fonseca (Rastro - Ecologia Criativa)</t>
  </si>
  <si>
    <t>(1) O MMA elaborou uma cartilha “fontes de financiamento para educação ambiental”. 
(2) Buscar recursos para execução de ações do PAN: projeto/financiamento coletivo (consultar os resultados da consultoria para tratar da sustentabilidade financeira dos PANs - Pro-espécies).</t>
  </si>
  <si>
    <r>
      <rPr>
        <sz val="11"/>
        <color rgb="FF000000"/>
        <rFont val="Calibri"/>
        <family val="2"/>
        <scheme val="minor"/>
      </rPr>
      <t>Os projetos desenvolvidos em 2021 a 2023 foram financiados pelo Pró-Espécie. Márcio aprovou projeto FAPESP</t>
    </r>
    <r>
      <rPr>
        <sz val="11"/>
        <color rgb="FF000000"/>
        <rFont val="Calibri"/>
        <family val="2"/>
      </rPr>
      <t>A intitulado "Revisão do status de conservação de peixes da família Rivulidae da Amazônia Brasileira", onde são previstas as expedições de campo Ecorregiões EADC e Xingu</t>
    </r>
    <r>
      <rPr>
        <sz val="11"/>
        <color rgb="FF000000"/>
        <rFont val="Calibri"/>
        <family val="2"/>
        <scheme val="minor"/>
      </rPr>
      <t xml:space="preserve">; Domingos também aprovou projeto Conservação de duas espécies de peixes anuais criticamente ameaçadas de extinção no Vale do Ribeira, estado de São Paulo, financiado pela Fundação OBoticário; Pampiana submeteu projeto Peixes anuais na área do PAT Campanha Sul e Serra do Sudeste (Fundo de Reposição Florestal); Instituto Boitatá/IF Rio Verde adequou projeto na FAPEG para amostragem de rivulídeos no sudoeste do estado do Goiás. Denise aprovou projeto na Câmara de Compensação Ambiental do estado do Rio de Janeiro (R$1.200.000,00). </t>
    </r>
  </si>
  <si>
    <t xml:space="preserve">7 propostas submetidas ao GEF Pró-Espécies em 2022 (chamada interna COPAN)
Projeto enviado e aprovado na FAPESPA (Márcio Silva)
Projeto enviado e aprovado pela Fundação OBoticário (Domingos Garrone)
Projeto submetido ao Fundo de Reposição Florestal do RS (Esteban Lanés)
Projeto submetido e aprovado pela FAPEG (Instituto Boitatá)
Projeto submetido e aprovado na Camara de Compensação Ambiental do estado do RJ (prefeitura de Casimiro de Abreu)
</t>
  </si>
  <si>
    <t xml:space="preserve">Outra possível fonte: Recursos de Conversão de Multas do IBAMA (Sara). </t>
  </si>
  <si>
    <t>Alterar instituição Denise Rambaldi (INEA/RJ)</t>
  </si>
  <si>
    <t>1.7</t>
  </si>
  <si>
    <t>Subsidiar o desenvolvimento de iniciativas de educação ambiental para a conservação dos peixes rivulídeos ameaçados de extinção e seus ambientes.</t>
  </si>
  <si>
    <t>(1) Lista de instituições de ensino e pesquisa situadas em municípios que possuem espécies de rivulídeos registradas;
(2) Material informativo e educativo produzido pelo PAN distribuídos para as instituições mapeadas;
(3) Palestras em municípios considerados importantes para conservação dos rivulídeos (10 ações);
(4) Animação que elucide para crianças e adolescentes a importância da conservação das espécies de peixes rivulídeos</t>
  </si>
  <si>
    <t>Tema peixes rivulídeos ameaçados de extinção incluídos nas políticas de educação ambiental</t>
  </si>
  <si>
    <t>Helder Espírito Santo (UFPA), José Leonardo Mattos (UFRJ), Paulo Gama (SEMAC-RJ), Fabio Origuela (Meandros),  Luciano Montag (UFPA), Márcio Joaquim da Silva (UFPA), Rogério Garcia (ICMBIO/CEPTA), Gustavo Fonseca (Rastro - Ecologia Criativa), Werther Ramalho (Instituto Boitatá), Luis Esteban Lanés (Instituto Pró-Pampa), Francisco Severo Neto (UFMS), João Rafael Marins (INEA-RJ), Humberto Espírito Santo de Mello (FZB-BH), Oscar Barroso Junior (Instituto Natureza do Tocantins), Luisa Maria Sarmento Soares (Nossos Riachos)</t>
  </si>
  <si>
    <t>Mata Atlântica, Pampa</t>
  </si>
  <si>
    <t>(1) Através de dados secundários, identificar escolas, universidades e secretarias de educação municipais e estaduais situadas em municípios que possuem espécies de rivulídeos registradas; 
 (2) Distribuir o material informativo e educativo que já está sendo produzido pelo PAN para as instituições de ensino mapeadas;
(3) Promover uma vez ao ano, de forma itinerante, palestras em cidades consideradas importantes para conservação dos rivulídeos - totalizando 10 ações;
(4) Produzir uma animação com 3min. de duração que elucide para crianças e adolescentes a importância da conservação das espécies de peixes rivulídeos;
(5) Integrar o produto com a ação do guia (1.8).
(6) Material para escolas e outros públicos.
(7) O custo estimado inclui uma consultoria para identificar e mapear as instituições, além do financiamento das palestras educativas (R$ 5.000,00 por palestra educativa, portanto R$ 50.000 ao todo). Uma animação 2D custa em média de R$ 2.000,00 a R$3.000,00 reais o minuto.</t>
  </si>
  <si>
    <t xml:space="preserve">Palestras realizadas em alguns municípios; materiais com foto/vídeo obtido durante as expedições serão utilizados em ações de EA (Pampa, Xingu, Caatinga, Cerrado, Mata Atlântica). Em 2022 houve contratação de empresa de consultoria para execução da ação no RS. Lista com instituições está sendo elaborada. </t>
  </si>
  <si>
    <r>
      <rPr>
        <sz val="11"/>
        <color rgb="FF444444"/>
        <rFont val="Calibri"/>
        <family val="2"/>
      </rPr>
      <t>2021 - ciclo de palestras Peixes-Anuais: Políticas Públicas, Pesquisa eEducação Brasil afora, que teve como tema: Qual o papel do Plano de Ação Nacional e do ProjetoPró-Espécies na conservação da biodiversidade brasileira?, que aconteceu no dia 06 de maio de2021, às 16:00h na modalidade online;
2022 - Divulgação da espécie Xenurolebias myersi na rádio Dunas de Itaúnas (Luisa Sarmento e equipe) - nov./2022;
2022 - Apresentação sobre a espécie Xenurolebias myersi na sede do Parque Estadual de Itaúnas/ES - nov/2022;
2023 - Diálogos: Educação Ambiental e Comunicação Social no contexto da Gestão Ambiental e da Conservação da Biodiversidade (IBAMA, ICMBio, Rastro, STE e Cais - Educação e Ambiente) - fev./2023. Intervenções e outras ações de sensibilização e disseminação de conteúdo relacionado a C. dorsimaculatus em Iguape – SP pela equipe coordenada pelo Domingos garrone (UNESP):
– Oficinas com professores (2 remotas e 2 presencias);
– 3 Encontros com estudantes de três escolas situadas nos arredores da localidade-tipo de C. dorsimaculatus;
– 1 Encontro com estudantes do projeto “Agente Ambiental Mirim”;
– Distribuição de banners, pôsteres e livreto + palestra;
– 346 pessoas diretamente alcançadas</t>
    </r>
    <r>
      <rPr>
        <sz val="11"/>
        <color rgb="FF000000"/>
        <rFont val="Calibri"/>
        <family val="2"/>
      </rPr>
      <t>;</t>
    </r>
    <r>
      <rPr>
        <sz val="11"/>
        <color rgb="FFFF0000"/>
        <rFont val="Calibri"/>
        <family val="2"/>
      </rPr>
      <t xml:space="preserve"> </t>
    </r>
    <r>
      <rPr>
        <sz val="11"/>
        <color rgb="FF000000"/>
        <rFont val="Calibri"/>
        <family val="2"/>
      </rPr>
      <t xml:space="preserve">Livro publicado "Expansão urbana no Rio de Janeiro e o peixe das nuvens" do Fabio Origuela (Egler, C.; Nielsen, D.; Lira, F. O.; Gusmão, P. 2019, 1a Ediçao, 104 p., Editora Andrea Jakobsson) - versão impressa.; 4 Oficinas com professores (duas remotas e duas presenciais), 3 encontros com estudantes de escolas públicas, 1 encontro com estudantes de projeto específico (Agente Ambiental Mirim), com 346 participantes em Iguape/SP (Domingos). </t>
    </r>
  </si>
  <si>
    <t>Izabel Boock (ICMBio/CEPTA); Gustavo Arruda (Rastro Ecologia Criativa); Márcio Joaquim da Silva (UFPA); Domingos Garrone (Unesp Registro)</t>
  </si>
  <si>
    <t>(1) Lista de instituições de ensino e pesquisa situadas em municípios que possuem espécies de rivulídeos registradas;
(2) Material informativo e educativo produzido pelo PAN distribuídos para as instituições mapeadas;
(3) Palestras em municípios considerados importantes para conservação dos rivulídeos (10 ações);
(4) Animação que elucide para crianças e adolescentes a importância da conservação das espécies de peixes rivulídeos (dependente de captação de recursos financeiros)</t>
  </si>
  <si>
    <t>Incluir Carlos Luz (Universidade Cidade de São Paulo); Alterar instituição João Rafael Marins (NGI ICMBio Trombetas)</t>
  </si>
  <si>
    <t>1.8</t>
  </si>
  <si>
    <t>Criar um guia temático para gestão ambiental que oriente a conservação dos peixes rivulídeos ameaçados de extinção e seus ambientes.</t>
  </si>
  <si>
    <t>Guia elaborado, manual de boas práticas que oriente a conservação dos peixes rivulídeos e seus ambientes, especialmente nos processos de licenciamento municipais e estaduais</t>
  </si>
  <si>
    <t>Populações de rivulídeos e seus ambientes contemplados na gestão ambiental, especialmente nos processos de licenciamento ambiental</t>
  </si>
  <si>
    <t>Paulo Gama (SMAC-RJ), Anna Carolina Lins (WWF-Brasil), Matheus Volcan, Werther (Instituto Boitatá), Lailton (SEAMA), Leonardo, Gustavo Fonseca, Esteban, Gabriel Cotrim (UNIFG), Marco, Alany Gonçalves (INPA), Fábio Origuela, Inácia e Bruno (MAPA), Márcio, Luciano Montag (UFPA), Telton Ramos (UEPB), Domingos Garrone Neto (UNESP)</t>
  </si>
  <si>
    <t xml:space="preserve">Nos estados e municípios de ocorrência dos peixes rivulídeos ameaçados.  </t>
  </si>
  <si>
    <t>(1) Incluir informações dos mecanismos de incentivos tributários existentes;
(2) Definir as informações entre os colaboradores do PAN, regionalizar, possibilidades de disponibilizar links, expandir o tema; 
(3) Elaborar uma lista de especialistas, núcleos de instituições que trabalham com rivulídeos;
(4) Utilizar as informações do protocolo mínimo como base;
(5) O custo estimado inclui: design gráfico, diagramação e impressão de 5.000 a 10.000 cartilhas - pensando num material com 10 páginas - tendo conteúdo adicional via QR Code.</t>
  </si>
  <si>
    <t>Capítulo de livro aceito sobre licenciamento ambiental intitulado "Biodiversidade e Conservação de Ecossistemas Aquáticos do Sul do Brasil" da Prefeitura Municipal de  Pelotas e proposta de projeto de qualificação de licenciamento ambiental do Rio Grande do Sul (Esteban). Ação contemplada nas ações 1.6 e  4.3 (Protocolo mínimo de licenciamento ambiental)</t>
  </si>
  <si>
    <t xml:space="preserve">A ação foi considerada como não concluída devido ao prazo curto para sua finalização (julho/2023), apesar de a ação estar sendo executada. </t>
  </si>
  <si>
    <t>Luis Esteban Lanés (Instituto Pró-Pampa)</t>
  </si>
  <si>
    <t>Alterar instituição Matheus Volcan (Instituto Pró-Pampa), Leonardo Urruth (SEMA/RS), Gustavo Fonseca (Rastro Ecologia Criativa), Luis Esteban Lanés (Insituto Pró-Pampa), Fábio Origuela (Meandros), Telton Ramos (UFPB/Instituto Peixes da Caatinga), Marco Aurélio Azevedo (SEMA-RS)</t>
  </si>
  <si>
    <t xml:space="preserve">Ação excluída por estar contemplada nas ações 1.6 e  4.3 </t>
  </si>
  <si>
    <t>1.9</t>
  </si>
  <si>
    <t>Propor ao ICMBIO a realização de um seminário nacional dos Planos de Ação Nacional para a conservação de espécies ameaçadas – Lições aprendidas, experiências partilhadas.</t>
  </si>
  <si>
    <t>Proposta encaminhada</t>
  </si>
  <si>
    <t>Seminário realizado</t>
  </si>
  <si>
    <t>Carla Polaz (ICMBIO/CEPTA), Luciana Crema, Claudio Fabi (ICMBIO/CEPTA), Sara Brito Alves (INEMA-BA), Márcio Joaquim da Silva (UFPA), Oscar Barroso Junior (Instituto Natureza do Tocantins), Adriana Castilho (CETESB), Luciano Montag (UFPA), Telton Ramos (UEPB), Rogério Garcia (ICMBIO/CEPTA), Gustavo Arruda (Rastro - Ecologia Criativa), Anna Carolina Lins (WWF-Brasil), Joana Mendes Ferraz (COPAN/ICMBio), Marcelo Raseira (ICMBio/CEPAM)</t>
  </si>
  <si>
    <t>Brasília/DF</t>
  </si>
  <si>
    <t xml:space="preserve">O GAT entendeu que a ação foi concluída. Apesar de não ter sido enviada uma proposta formal para COPAN, duas iniciativas foram realizadas: 1) Em 2021 a COPAN realizou diversas reuniões com os órgãos estaduais de meio ambiente com objetivo de nivelamento conceitual sobre PANs, aproximação e integração com o seguinte cronograma: PANs da região Sudeste: até 27/08/2021; PANs da região Centro-Oeste: 03/09/2021; PANs da região Nordeste: 10/09/2021; PANs da região Norte: 17/09/2021; PANS da região Sul: 24/09/2021. Além disso, em maio de 2022 foi realizado um evento sobre a Integração Centros de Pesquisa (ICMBIO) e Subgrupo Conservação (ABEMA). 2) Em 10 e 11 de outubro de 2022 foi realizado um evento sobre boas práticas para a Gestão de PANs o evento foi organizado pelo CEPTA e COPAN e contou com a participação de todos os CNPC do ICMBio que coordenam PANs. Além disso, as discussões contribuíram para o trabalho de conclusão do curso de Formação em Gestão para Resultados da servidora Luciana Carvalho Crema “Gestão de Stakeholders como chave para melhoria do alcance dos objetivos dos Planos de Ação Nacional para Espécies Ameaçadas de Extinção - PANs”. 
 </t>
  </si>
  <si>
    <t>TAF Luciana Crema (ICMBio)</t>
  </si>
  <si>
    <t xml:space="preserve">Inicialmente, as reuniões e encontros ocorreriam internamente (ICMBio). COPAN poderia ajudar na divulgação do PAN Rivulídeos para MPF, MP estaduais. </t>
  </si>
  <si>
    <t>2- COMPATIBILIZAÇÃO DAS PRÁTICAS AGROPECUÁRIAS COM A CONSERVAÇÃO DOS PEIXES RIVULÍDEOS AMEAÇADOS DE EXTINÇÃO E SEUS AMBIENTES</t>
  </si>
  <si>
    <t>2.1</t>
  </si>
  <si>
    <t>Prospectar populações de peixes rivulídeos, principalmente em unidades de produção que estão em processo de certificação orgânica ou que tenham práticas agroecológicas.</t>
  </si>
  <si>
    <t>Lista das unidades de produção, mapas das populações de peixes rivulídeos, relatório de avaliação sobre a presença de rivulídeos e uso da área, mapa de densidade das espécies de rivulídeos</t>
  </si>
  <si>
    <t>Identificar possíveis produtores parceiros em áreas privadas para proteção dos rivulídeos</t>
  </si>
  <si>
    <t>André Luiz de Oliveira (IRGA), Tiago Henrique de Aquino (SEMA-GO),  João Rafael Marins (INEA-RJ), Sara Brito Alves (INEMA-BA), Oscar Barroso Junior (Instituto Natureza do Tocantins), Luciano Montag (UFPA), Márcio Joaquim da Silva (UFPA), Werther Ramalho (Instituto Boitatá), Claudia Leite (SEAS-RJ), Matheus Volcan (Instituto Pró-Pampa), Abílio Vinícius  (WWF-Brasil),  Kolbe Santos (WWF-Brasil)</t>
  </si>
  <si>
    <r>
      <t>Pampa, Goiás, DF, Minas, Rio de Janeiro,</t>
    </r>
    <r>
      <rPr>
        <sz val="11"/>
        <rFont val="Calibri"/>
        <family val="2"/>
      </rPr>
      <t xml:space="preserve"> Bahia, Tocantins, Pará</t>
    </r>
  </si>
  <si>
    <t>(1) Entrar em contato com os estados com ocorrência de rivulídeos para expansão da ação.  (2) Elaborar um protocolo de metodologia para prospecção e monitoramento dessas áreas.(3) Apesar do RJ ter sido listado como área prioritária, deve-se levar em conta que a maior parte das áreas de ocorrência são urbanas.</t>
  </si>
  <si>
    <t xml:space="preserve">O articulador perdeu o contato com a empresa de certificação IRGA, problemas internos na empresa de certificação Ecovida. Projeto da Pampiana submetido para fundo RFO, no território PAT Campanha Sul - Serra do Sudeste (mapeamento e listagem das propriedades). </t>
  </si>
  <si>
    <t xml:space="preserve">Rio Grande do Sul será projeto piloto, para ser utilizado em outros estados de ocorrência dos rivulídeos. Verificar quais selos de certificação já existentes se enquadram nesta ação. </t>
  </si>
  <si>
    <t xml:space="preserve">Prospectar possíveis parceiros em propriedades rurais que  adotem boas práticas agropecuárias.                            </t>
  </si>
  <si>
    <t>Alterar instituição João Rafael Marins (NGI ICMBio Trombetas)</t>
  </si>
  <si>
    <t>2.2</t>
  </si>
  <si>
    <r>
      <t>Realizar levantamento de populações de rivulídeos em unidades de produção no entorno do Parque Estadual do Camaquã</t>
    </r>
    <r>
      <rPr>
        <sz val="11"/>
        <rFont val="Calibri"/>
        <family val="2"/>
      </rPr>
      <t xml:space="preserve"> visando a identificação de áreas potenciais para criação de reserva legal e/ou a criação de RPPN.</t>
    </r>
  </si>
  <si>
    <t xml:space="preserve">Mapa e relatório técnico do registro de ocorrência das espécies, com identificação de áreas para constituição de reserva legal </t>
  </si>
  <si>
    <t>Aumento de RL no entorno do Parque, RL como ambientes remanescentes de vegetação original</t>
  </si>
  <si>
    <t>Leonardo Urruth (SEMA-RS)</t>
  </si>
  <si>
    <t>Luis Esteban Lanés (Instituto Pró-Pampa), André Luiz de Oliveira (IRGA), Marco Aurélio Azevedo (SEMA-RS)</t>
  </si>
  <si>
    <t>Entorno do Parque Estadual do Camaquã/RS</t>
  </si>
  <si>
    <t xml:space="preserve">(1) A ação pretende dar subsídios para localização de áreas de reserva legal como instrumento de conservação de rivulídeos nas unidades de produção, cumprindo o papel de zona de amortecimento em torno do Parque. (2) Esta ação pode ser replicada para os Estados do Rio de Janeiro e Bahia (Guanambi) e em outros objetivos específicos.  (3) Levantar as ameaças potenciais que justifique a ampliação da UC. (4) Vincular este mapeamento às ações de capacitação e selo (ação 2.3). </t>
  </si>
  <si>
    <r>
      <rPr>
        <sz val="11"/>
        <color rgb="FFFF0000"/>
        <rFont val="Calibri"/>
        <family val="2"/>
        <scheme val="minor"/>
      </rPr>
      <t xml:space="preserve">Ação não foi cocluída dentro do prazo. No entanto, </t>
    </r>
    <r>
      <rPr>
        <strike/>
        <sz val="11"/>
        <color rgb="FFFF0000"/>
        <rFont val="Calibri"/>
        <family val="2"/>
        <scheme val="minor"/>
      </rPr>
      <t>Es</t>
    </r>
    <r>
      <rPr>
        <sz val="11"/>
        <color rgb="FF000000"/>
        <rFont val="Calibri"/>
        <family val="2"/>
        <scheme val="minor"/>
      </rPr>
      <t>sta ação pode ser considerada como iniciada, pois a gestão do Parque Estadual do Camaquã (PEC) está em contato frequente com Luis Esteban Lanés (Instituto Pró-Pampa) e Marco Aurélio Azevedo (SEMA-RS), para agendamento de uma primeira visita técnica ao PEC prevista para o início da primavera de 2023. Tal visita técnica subsidiará o planejamento da execução da ação, incluindo a avaliação do custo logístico e financeiro para sua plena execução (Leonardo).  Provavelmente esse prazo inicialmente estipulado para a visita técnica terá que ser adiado, porque eventos climáticos extremos, como ciclones, afetaram o PEC (Esteban).</t>
    </r>
  </si>
  <si>
    <t xml:space="preserve">A ação foi considerada como não concluída devido ao prazo curto para sua finalização (julho/2023), apesar de a ação estar sendo executada. O prazo foi reprogramado para a próxima monitoria. </t>
  </si>
  <si>
    <t>Leonardo Urruth (SEMA-RS)/ Luís Esteban Lanés (Instituto Pró-Pampa)</t>
  </si>
  <si>
    <t>Temos a expectativa de alocar recursos de medidas compensatórias da SEMA, regionalmente conhecida como Reposição Florestal Obrigatória, que é fonte de recursos que potencialmente pode incluir ações de conservação para peixes rivulídeos em Reservas Legais de unidades produtivas de propriedades rurais no entorno do PEC (Leonardo).</t>
  </si>
  <si>
    <t>2.3</t>
  </si>
  <si>
    <t>Construir uma identificação visual para produtores rurais “amigos” dos peixes rivulídeos chancelados pelo PAN.</t>
  </si>
  <si>
    <t>(1) Cadastro dos produtores rurais com práticas de conservação dos peixes rivulídeos; (2) projeto/financiamento coletivo para produção de conteúdo didático: Manual de Boas Práticas (3) criação do selo "amigo do rivulídeos” (4) encontros de diálogo com os produtores sobre importância da conservação dos peixes rivulídeos, divulgação do selo e do manual de boas práticas</t>
  </si>
  <si>
    <t>criação de rede de comunicação (uma associação) entre os produtores amigos dos peixes rivulídeos</t>
  </si>
  <si>
    <t>Luis Esteban Lanés (Instituto Pró-Pampa), Alany Gonçalves (INPA), Gabriel Cotrim (UNIFG), Telton Ramos (UEPB)</t>
  </si>
  <si>
    <t>Locais identificados na ação 2.1</t>
  </si>
  <si>
    <t>Mata Atlântica</t>
  </si>
  <si>
    <t>Além da identificação sugere-se também promover encontros para lançamento do manual de boas práticas e do selo (sugestão de evento com divulgação de experiências práticas)</t>
  </si>
  <si>
    <t xml:space="preserve">Projeto da Pampiana submetido para fundo RFO, no território PAT Campanha Sul - Serra do Sudeste (mapeamento e listagem das propriedades). Metodologia está sendo desenvolvida pela Rastro Ecologia Criativa e pesquisadora Greice Maia (NUFRS/UFPEL). </t>
  </si>
  <si>
    <t>Luis Esteban Lanés (Instituto Pró-Pampa/ Gustavo Arruda (Rastro Ecologia Criativa)</t>
  </si>
  <si>
    <t>2.4</t>
  </si>
  <si>
    <t>Propor, aos órgãos estaduais de meio ambiente, a ocorrência de peixes rivulídeos ameaçados de extinção como critério para seleção de áreas de Reserva Legal no âmbito do CAR.</t>
  </si>
  <si>
    <t>(1) Documento com recomendação enviada a todos os órgãos estaduais e municipais de meio ambiente; (2) convite enviado a ABEMA para apoio a articulação com os Estados; (3) reuniões técnicas com OEMAS</t>
  </si>
  <si>
    <t>Áreas de rivulídeos em propriedades rurais demarcadas como reserva legal.</t>
  </si>
  <si>
    <t>Luciana Crema (ICMBIO/CEPTA), Francisco Neo (ICMBIO/CEPTA), Telton Ramos (UEPB), Márcio Joaquim da Silva (UFPA)</t>
  </si>
  <si>
    <t xml:space="preserve">Nacionalmente </t>
  </si>
  <si>
    <t>ICMBio e seus Centros – COPAN reunir com a ABEMA e ANAMA para inclusão das espécies ameaçadas no âmbito do CAR (a conversa já está sendo iniciada pelo projeto Pró-espécies). Documento de sensibilização e biologia dos rivulídeos (serão gerados em outras ações).</t>
  </si>
  <si>
    <t xml:space="preserve">Não iniciada. </t>
  </si>
  <si>
    <t xml:space="preserve">Falta de articulação. </t>
  </si>
  <si>
    <t>Izabel Boock (ICMBio/CEPTA); Denise Rambaldi (INEA/RJ); Sara Alves (INEMA/BA)</t>
  </si>
  <si>
    <t xml:space="preserve">PAN poderia propor para que estados adotassem uma resolução CONAMA ou estaduais (conselhos de meio ambiente), reconhecendo como APP aquelas áreas de ocorrência comprovada de espécies de rivulídeos ameaçados de extinção.  Priorizar a validação do CAR, incorporando como APP essas áreas de ocorrência. Sugestão: falar com Leonardo Urruth (SEMA/RS). Atualmente, está em vigor o segundo módulo do CAR (validação). O INEA/RJ está utilizando o sistema do INCRA. Áreas que tem ocorrência de rivulídeos confirmada, verificar se propriedade tem CAR, contatar município e solicitar a validação. Incluir área do ponto de ocorrência como RL, APP (locais de ocorrência de espécies ameaçadas) ou área de uso restrito (Denise). Conversa inicial com estados para cadastrar áreas de ocorrência de rivulídeos como áreas prioritárias para validação do CAR (Sara). Atrelar esta ação à ação de certificação (Edgar). Verificar se existe outros selos de certificação (Gustavo). </t>
  </si>
  <si>
    <t>Propor, aos órgãos estaduais de meio ambiente, a ocorrência de peixes rivulídeos ameaçados de extinção como critério para seleção de áreas de Reserva Legal (RL) e Áreas de Proteção Permanente (APP) no âmbito do CAR.</t>
  </si>
  <si>
    <t>Áreas de ocorrência de rivulídeos ameaçados de extinção demarcadas como Áreas de Proteção Permanente (APP) e Reservas Legais (RL)</t>
  </si>
  <si>
    <t>Retirar Luciana Crema (ICMBIO/CEPTA), Francisco Neo (ICMBIO/CEPTA); Incluir Denise Rambaldi (INEA/RJ), Sara Alves (INEMA/BA), Leonardo Urruth (SEMA/RS); Alterar insituição Telton Ramos (UFPB/Instituto Peixes da Caatinga)</t>
  </si>
  <si>
    <t>2.5</t>
  </si>
  <si>
    <t>Propor a inclusão de áreas de ocorrência de espécies de peixes rivulídeos ameaçados de extinção como importantes para serem contempladas em instrumentos de compensação ambiental (conversão de multas, supressão de habitats, Termo de Ajustamento de Conduta, transação penal, entre outros).</t>
  </si>
  <si>
    <t>Diagnostico do status legal dos instrumentos de compensação e uma proposta básica de inclusão dos peixes no processo de compensação</t>
  </si>
  <si>
    <t>(1) inserção efetiva do proprietário na conservação; (2) recursos de compensação ambiental alocados para conservação de biótopos marginais de rodovias</t>
  </si>
  <si>
    <t xml:space="preserve">Marco Aurélio Azevedo (SEMA-RS), Denise Rambaldi (SMMADS-RJ), ABEMA e ANAMA, Mozart Lauxen (IBAMA), Adriana Castilho (CETESB), Simone Mannheimer (MPRJ) </t>
  </si>
  <si>
    <t>Mata Atlântica, Pampa (está começando no RS)</t>
  </si>
  <si>
    <t>Pampa</t>
  </si>
  <si>
    <t>Esta ação pode acompanhar a execução da ação 1.4. Existe uma IN SEMA 01/2018 no RS que deu a oportunidade de a compensação ser direcionada a compra e manutenção de área e não só a compra de mudas e está direcionada a Mata Atlântica e Pampa.</t>
  </si>
  <si>
    <r>
      <rPr>
        <sz val="11"/>
        <color rgb="FF000000"/>
        <rFont val="Calibri"/>
        <family val="2"/>
        <scheme val="minor"/>
      </rPr>
      <t xml:space="preserve">A ação está em pleno andamento, visto que em articulação entre a Coordenação do PAT Campanha Sul e Serra do Sudeste (PAT CASSS) pela SEMA-RS, e os pesquisadores Luis Esteban Lanés e Mateus Volcan (Instituto Pró-Pampa), e Gustavo Arruda, e Gustavo Matos da Fonseca da empresa Rastro Selvagem Ltda, foi elaborado, submetido e aprovado pela SEMA-RS o projeto "CONSERVAÇÃO DE PEIXES-ANUAIS NO ÂMBITO DO PAT CAMPANHA SUL E SERRA DO SUDESTE". Tal projeto passou a estar apto para ser adotado por devedores de Reposição Florestal Obrigatória, nos termos da IN SEMA n. 01/2018, e está em etapa de firmatura de contrato entre a proponente e uma empresa de trasmissão de energia. Tal projeto objetiva resumidamente "prospectar novas áreas de ocorrência de peixes-anuais e mapear as populações das espécies-alvo do PAT CASSS; Identificar vetores de pressão e áreas relevantes para a conservação; Promover mobilização de proprietários rurais para sensibilização sobre conservação dos habitat de  peixes-anuais em campos nativos do Pampa; Promover reuniões técnicas de nivelamento com profissionais responsáveis pelo licenciamento ambiental acerca dos peixes rivulídeos ameaçados, e alertar sobre  a necessidade de incluir o grupo em análises do licenciamento ambiental; Produzir materiais expositivos e documentário para divulgação, sensibilização e popularização da temática dos peixes-anuais junto às comunidades dos municípios abrangidos pelo PAT". 
Com a efetivação dessa experiência se atingirá, ainda que de forma regional, os objetivos (2) </t>
    </r>
    <r>
      <rPr>
        <i/>
        <sz val="12"/>
        <color rgb="FF000000"/>
        <rFont val="Calibri"/>
        <family val="2"/>
        <scheme val="minor"/>
      </rPr>
      <t>recursos de compensação ambiental alocados para conservação de biótopos marginais de rodovias</t>
    </r>
    <r>
      <rPr>
        <sz val="11"/>
        <color rgb="FF000000"/>
        <rFont val="Calibri"/>
        <family val="2"/>
        <scheme val="minor"/>
      </rPr>
      <t xml:space="preserve"> e (1) inserção efetiva do proprietário na conservação. 
As próximas etapas para cumprir a presente ação envolverão a realização do "Diagnóstico do status legal dos instrumentos de compensação", por meio da consulta a órgãos ambientais Estaduais do Brasil, sobre a existência de instrumentos de compensação ambiental análogos. E, posteriormente, se objetiva elaborar um documento de sensibilização para tais órgãos descrevendo a experiência da SEMA-RS com opera tal modalidade de compensação ambiental, as bases legais, e lógica adotadas, bem como relatar a experiência real com o citado projeto com peixes rivulídeos no Pampa. </t>
    </r>
  </si>
  <si>
    <t>2.6</t>
  </si>
  <si>
    <t>Propor a inclusão da ocorrência de peixes rivulideos ameaçados de extinção como critério para inserção no programa “Produtor de Água”, da Agência Nacional de Águas (ANA), que contempla pagamento por serviços ambientais (PSA).</t>
  </si>
  <si>
    <t>Proposta de inclusão do critério (ocorrência de peixes rivulídeos ameaçados) enviado para a ANA</t>
  </si>
  <si>
    <t xml:space="preserve">inserção efetiva do produtor no programa de conservação </t>
  </si>
  <si>
    <t>Shayene Marzarotto (MAPA)</t>
  </si>
  <si>
    <t>Flavio da Costa Santos (MPGO), Edgar Pereira (IBAMA), Werther Ramalho (Instituto Boitatá)</t>
  </si>
  <si>
    <t>Brasília, Goiânia</t>
  </si>
  <si>
    <t>Cerrado/Pantanal</t>
  </si>
  <si>
    <t>Para se atingir esse produto, será necessário sensibilizar os Comitês de Bacia. Incluir esta ação no GEF Pró-Espécies. É necessário articular e sensibilizar os atores envolvidos ANTES do envio da proposta</t>
  </si>
  <si>
    <t xml:space="preserve">Sem andamento. Articuladora saiu do Ministério. Encaminhou e-mail à Diretora de Aquicultura Juliana Lopes Silva para indicação de outra pessoa. Entrar em contato com ANA para indicação de outra pessoa (Márcio Araujo/ ANA). </t>
  </si>
  <si>
    <t xml:space="preserve">Articuladora saiu da instituição. </t>
  </si>
  <si>
    <t>Shayenne Marzarotto (FAB)</t>
  </si>
  <si>
    <t>Contatar Márcio Araújo ANA, para possibilidade de atuar como articulador da ação.</t>
  </si>
  <si>
    <t xml:space="preserve"> Izabel Boock (ICMBio/CEPTA) </t>
  </si>
  <si>
    <t>2.7</t>
  </si>
  <si>
    <t>Propor a ocorrência de peixes rivulídeos ameaçados de extinção como critério para desconto no Imposto Territorial Rural (ITR).</t>
  </si>
  <si>
    <t>Proposta enviada à Secretaria da Receita Federal do Brasil (RFB)</t>
  </si>
  <si>
    <t xml:space="preserve">inserção efetiva do proprietário na conservação </t>
  </si>
  <si>
    <t>Flavio da Costa Santos (MPGO)</t>
  </si>
  <si>
    <t>Brasília</t>
  </si>
  <si>
    <t>É necessário articular e sensibilizar os atores envolvidos antes do envio da proposta.</t>
  </si>
  <si>
    <t xml:space="preserve">Sem andamento. Articuladora saiu do Ministério. Encaminhou e-mail à Diretora de Aquicultura Juliana Lopes Silva para indicação de outra pessoa. A ação não é prioritária, as outras ações já propostas são mais factíveis. O valor do ITR é muito baixo. </t>
  </si>
  <si>
    <t xml:space="preserve">A ação foi excluída por não ser prioritária, e já ter outras ações na mesma linha que são mais factíveis. </t>
  </si>
  <si>
    <t>2.8</t>
  </si>
  <si>
    <t>Propor a ocorrência de peixes rivulídeos ameaçados de extinção como critério para obtenção de Imposto sobre Circulação de Mercadorias e Serviços  - ICMS Ecológico.</t>
  </si>
  <si>
    <t>Proposta enviada aos órgãos competentes (Secretarias de Fazenda Estaduais e OEMAS)</t>
  </si>
  <si>
    <t>Tiago Aquino (SEMAD-GO)</t>
  </si>
  <si>
    <t xml:space="preserve">Flavio da Costa Santos (MPGO), Edgar Pereira (IBAMA) </t>
  </si>
  <si>
    <t>Estados e municípios com ocorrência de peixes rivulídeos ameaçados de extinção</t>
  </si>
  <si>
    <t>COPAN e MMA estão articulando a inclusão dos critérios dos PAN (espécies ameaçadas). É necessário articular e sensibilizar os atores envolvidos antes do envio da proposta.</t>
  </si>
  <si>
    <t xml:space="preserve">A Ação não teve andamento. </t>
  </si>
  <si>
    <t xml:space="preserve">Articulador foi apenas representar um colega da SEMAD-GO na oficina de Elaboração do PAN Rivulídeos em dezembro 2019, que não pôde ir. Articulador solicitou sua substituição e indicou possíveis contatos. </t>
  </si>
  <si>
    <t xml:space="preserve">Contatos das pessoas sugeridas pelo Tiago está no e-mail que ele encaminhou ao NPAN (Caio, Flávio, pesquisadores da UEG). Tentar procurar estados para analisar a viabilidade do ICMS Ecológico. Denise fará uma consulta no estado do Rio de Janeiro. Cada estado define como será o repasse do ICMS para a qualidade ambiental (score dos municípios), o ICMS Ecológico varia ano a ano. Cobertura florestal no RS, RJ não abarcaria os rivulídeos.  Tentar entender quais são os critérios dos estados. </t>
  </si>
  <si>
    <t>Incluir Denise Rambaldi (INEA/RJ).</t>
  </si>
  <si>
    <t>2.9</t>
  </si>
  <si>
    <t>Promover e estimular a criação de Reservas Particulares do Patrimônio Natural (RPPNs) em áreas de ocorrência confirmada de rivulídeos ameaçados de extinção.</t>
  </si>
  <si>
    <t>(1) Documento explicativo, voltado para o produtor rural, sobre os benefícios, oportunidades e ônus gerados pela criação de RPPN; (2) Rede de colaboradores criada para apoiar a criação de RPPNs (parceiros para gerar os mapas que os produtores rurais precisam, por exemplo)</t>
  </si>
  <si>
    <t>RPPNs criadas</t>
  </si>
  <si>
    <t>João Marins (INEA-RJ)</t>
  </si>
  <si>
    <t>Marco Aurélio Azevedo (SEMA-RS)</t>
  </si>
  <si>
    <t>Criação de parcerias. O INEA está realizando atividades para criação de RPPNs, como congressos.  Esclarecer os produtores, pensar em estratégias para diminuir custos. Integrar com o núcleo de RPPNs do ICMBio.</t>
  </si>
  <si>
    <t>Segundo as informações do chefe do núcleo de RPPNs do INEA, ainda não foram atualizadas as áreas definidas como prioritárias para a criação de RPPNs estaduais do RJ, informação produzida em 2019, devido à demora na aprovação de Projeto para Fortalecimento do Serviço de Criação de RPPN. Essa atualização prevê a utilização de dados espacializados de ocorrência de espécies ameaçadas. Porém há expectativas de criação de duas RPPN em área com ocorrência comprovada de Rivulídeos, nos municípios de Maricá e Magé.
Foi criado um grupo de Whatsapp, após a reunião do PAN, onde especialistas de Rivulídeos (ex.: Fábio Origuela) e pessoas com conhecimento sobre as espécies confeccionaram um mapa com a ocorrência das espécies do RJ, para servir como base para a sugestão de criação de áreas protegidas (particulares ou não). O mesmo mapa será encaminhado para a Diretoria de Licenciamento Ambiental do INEA. Produto a ser entregue: Mapeamento atualizado de áreas prioritárias para a criação de RPPNs, consideradas as áreas indicadas com a ocorrência dos rivulídeos ameaçados de extinção.</t>
  </si>
  <si>
    <t>João Rafael Marins (NGI ICMBio Trombetas)</t>
  </si>
  <si>
    <t xml:space="preserve">No dia 12/09/23 foi aprovado o de Projeto para Fortalecimento do Serviço de Criação de RPPN, que entrará em licitação e posterior contratação da empresa selecionada e definição da equipe de terceirizados que irão atuar, no projeto. Fazer levantamento do que existe nos demais estados. </t>
  </si>
  <si>
    <t>Rede de colaboradores criada para apoiar a criação de RPPNs (parceiros para gerar os mapas que os produtores rurais precisam, por exemplo)</t>
  </si>
  <si>
    <t>Alterar instituição do articulador (ICMBio/NGI Trombetas)</t>
  </si>
  <si>
    <t>3- INSERÇÃO DO TEMA PEIXES RIVULÍDEOS E SEUS AMBIENTES EM POLÍTICAS PÚBLICAS DE PLANEJAMENTO TERRITORIAL E CONTROLE AMBIENTAL EM ZONAS URBANAS</t>
  </si>
  <si>
    <t>3.1</t>
  </si>
  <si>
    <t>Oficiar periodicamente os órgãos públicos estaduais e municipais sobre a necessidade de inserção dos peixes rivulídeos ameaçados e seus ambientes no planejamento urbano e gestão ambiental das cidades.</t>
  </si>
  <si>
    <t xml:space="preserve">Ofícios encaminhados </t>
  </si>
  <si>
    <t>Populações de rivulídeos e seus ambientes sejam contemplados nos licenciamentos ambientais municipais</t>
  </si>
  <si>
    <t>Paulo Gama (SMAC-RJ), Denise Rambaldi (SMMADS-RJ), Matheus Volcan (Instituto Pró-Pampa), João Rafael Marins (INEA-RJ), Leonardo Urruth (SEMA-RS), Gabriel Cotrim (UNIFG), Alany Gonçalves (INPA), Flavio da Costa Santos (MPGO), Simone Mannheimer (MPRJ)</t>
  </si>
  <si>
    <t xml:space="preserve">O ofício deve ir minimamente para prefeituras e secretárias municipais e estaduais (meio ambiente, planejamento e urbanismo) e conselhos de meio ambiente. O guia elaborado no objetivo 5 será enviado juntamente com o ofício.  Se possível, entrega física do produto por representantes regionais do PAN. Importante pautar diferentes temas anualmente como mecanismo de diálogo. Enviar juntamente ao ofício uma consulta de quais atividades o estado e município estão fazendo para a conservação dos rivulídeos ameçados </t>
  </si>
  <si>
    <t xml:space="preserve">Não iniciada, aguardando a elaboração de guias/protocolos. Modelo do ofício já está pronto (do ciclo passado). </t>
  </si>
  <si>
    <t xml:space="preserve">A ação não foi iniciada, pois a articuladora está aguardando a elaboração de guias/protocolos para subsidiar o desenvolvimento desta ação. </t>
  </si>
  <si>
    <t xml:space="preserve">Encaminhar sumário executivo do novo ciclo. </t>
  </si>
  <si>
    <t>Alterar insituição Denise Rambaldi (INEA/RJ),  João Rafael Marins (NGI ICMBio Trombetas)</t>
  </si>
  <si>
    <t>3.2</t>
  </si>
  <si>
    <t>Propor uma normativa, construída conjuntamente com todos os PANs, que oriente os estados e municípios, contemplando os peixes rivulídeos ameaçados e seus ambientes, no zoneamento e gestão ambiental em áreas urbanas e de expansão urbana.</t>
  </si>
  <si>
    <t>Proposta de normativa entregue ao MMA</t>
  </si>
  <si>
    <t>Normativa publicada</t>
  </si>
  <si>
    <t>Luis Esteban Lanés (Instituto Pró-Pampa), Paulo Gama (SEMAC-RJ), Márcio Joaquim da Silva (UFPA), Francisco de Assis Néo (ICMBIO/CEPTA)</t>
  </si>
  <si>
    <t>Não iniciada. Pensar em como encaixar essa temática no Plano Diretor de municípios, Ministério das Cidades.</t>
  </si>
  <si>
    <t xml:space="preserve">Falta de articulação para a execução desta ação. </t>
  </si>
  <si>
    <t>INEMA/BA encaminhou sumário executivo e outras informações via ofício para Ministério das Cidades, sobre os PATs do estado. Informar ANAMA (155 municípios alvo do PAN). Propor curso de capacitação para técnicos das prefeituras dos municípios-alvo na ACADEBIO, verificar fonte de recurso financeiro.</t>
  </si>
  <si>
    <t>Sensibilizar, principalmente os estados e municípios, para que  contemplem os peixes rivulídeos ameaçados e seus ambientes no Plano Diretor, zoneamento, licenciamento e gestão ambiental em áreas urbanas e de expansão urbana.</t>
  </si>
  <si>
    <t>Oficio encaminhado e entrega qualificada aos estados e municípios-alvo do PAN</t>
  </si>
  <si>
    <t>Estados e municípios sensibilizados; Planos Diretores contemplando a ocorrência e proteção de rivulídeos ameaçados de extinção.</t>
  </si>
  <si>
    <t>Retirar Francisco de Assis Néo (ICMBIO/CEPTA)</t>
  </si>
  <si>
    <t>3.3</t>
  </si>
  <si>
    <t>Identificar oportunidades e propor incentivos tributários para conservação dos peixes rivulídeos ameaçados de extinção em zonas urbanas.</t>
  </si>
  <si>
    <t>Relatório analítico com propostas de incentivos</t>
  </si>
  <si>
    <t>Incentivar a conservação das áreas urbanas que abrigam os biótopos de peixes rivulídeos ameaçados de extinção</t>
  </si>
  <si>
    <t>Paulo Gama (SMAC-RJ)</t>
  </si>
  <si>
    <t>Denise Rambaldi (SMMADS-RJ), João Rafael Marins (INEA-RJ), Izabel Boock (ICMBio/CEPTA)</t>
  </si>
  <si>
    <t>Exemplo de incentivo tributário – isenção de IPTU na área com registro de ocorrência de rivulídeo</t>
  </si>
  <si>
    <t>A Ação não teve andamento pois se ela inicia no mês corrente. O único incentivo tributário seria isenção de IPTU.</t>
  </si>
  <si>
    <t xml:space="preserve"> Sem produto obtido pelo início recente</t>
  </si>
  <si>
    <t xml:space="preserve">A ação ainda não foi iniciada pelo articulador devido ao seu início recente. </t>
  </si>
  <si>
    <t>Identificar oportunidades e construir coletivamente com os municípios-alvo mecanismos de   conservação dos peixes rivulídeos ameaçados de extinção em zonas urbanas.</t>
  </si>
  <si>
    <t>Relatório com propostas de incentivos</t>
  </si>
  <si>
    <t>Alterar instituição Denise Rambaldi (INEA/RJ),  João Rafael Marins (NGI ICMBio Trombetas)</t>
  </si>
  <si>
    <t>3.4</t>
  </si>
  <si>
    <t>Propor a criação de comissões tripartites estaduais ao MMA para discutir a gestão compartilhada de estratégias de conservação dos peixes rivulídeos ameaçados de extinção e seus ambientes ou inserir o tema nas comissões já existentes.</t>
  </si>
  <si>
    <t>Proposta de criação das comissões tripartites encaminhadas ao MMA e Ata das reuniões</t>
  </si>
  <si>
    <t>Portaria MMA publicada</t>
  </si>
  <si>
    <t>Claudia Leite (SEAS-RJ)</t>
  </si>
  <si>
    <t>Paulo Gama (SMAC-RJ), Leonardo Urruth (SEMA-RS), Marco Aurélio Azevedo (SEMA-RS), Marcelo Raseira (ICMBIO/CEPAM), Fabio Origuela (Meandros), Rubens Aquino (IDEFLOR-BIO/PA)</t>
  </si>
  <si>
    <t>Identificar as comissões e pautar o tema nas reuniões. Caso essas comissões não existam procurar os conselhos estaduais e municipais, ABEMA e ANAMA. Consultar o Art. 4º da Lei Complementar 140/2011</t>
  </si>
  <si>
    <t xml:space="preserve">Minha pesquisa na SEAS sobre a existência de comissão tripartite, onde a Secretaria já fosse participante  resultou nos documentos, enviados em anexo. Uma das Comissões existentes já era com o próprio MMA, o que facilitaria o processo, podendo incluir o tema dos rivulídeos, se esta estivesse ativa ou renová-la incluindo o referido tema. A ideia também era de que tais documentos pudessem ser usados como modelo para uma nova minuta, caso necessário. Ocorre que as mudanças de gestão na SEAS frearam quaisquer possibilidades de levar a proposta adiante. Muitas propostas foram recusadas. Considero o momento bastante favorável para que esta ação volte a caminhar no âmbito da SEAS. </t>
  </si>
  <si>
    <t>Portaria MMA Nº 289, DE 19 DE NOVEMBRO DE 2004 ( Comissões Técnicas Tripartites Estaduais); Decreto Estadual Rio de Janeiro Nº 40793, DE 05 DE JUNHO DE 2007</t>
  </si>
  <si>
    <t xml:space="preserve">Mudanças de gestão na SEAS frearam quaisquer possibilidades de levar a proposta adiante. Muitas propostas foram recusadas. Considero o momento bastante favorável para que esta ação volte a caminhar no âmbito da SEAS. </t>
  </si>
  <si>
    <t>Claudia Leite irá se aposentar. Alterar articuladora para Renata Lopes (SEAS/RJ)</t>
  </si>
  <si>
    <t>Alterar articuladora Renata Lopes (SEAS/RJ)</t>
  </si>
  <si>
    <t>3.5</t>
  </si>
  <si>
    <t>Propor criação e ou ampliação de unidades de conservação e outras áreas protegidas, especialmente estaduais e municipais, nas áreas de ocorrência dos peixes rivulídeos ameaçados de extinção.</t>
  </si>
  <si>
    <t>Proposta de criação de unidades de conservação enviadas aos órgãos competentes</t>
  </si>
  <si>
    <t>UCs criadas ou ampliadas</t>
  </si>
  <si>
    <t>Denise Rambaldi (SMMADS-RJ)</t>
  </si>
  <si>
    <t>João Rafael Marins (INEA-RJ), Claudia Leite (SEAS-RJ), Anna Carolina Lins (WWF-Brasil), Paulo Gama (SMAC-RJ), Rubens Aquino (IDEFLOR-Bio/PA), Simone Mannheimer (MPRJ)</t>
  </si>
  <si>
    <t>Casimiro de Abreu (RJ), Rio de Janeiro (RJ) e demais áreas de ocorrência dos rivulídeos ameaçados de extinção</t>
  </si>
  <si>
    <t xml:space="preserve">Mata Atlântica, Pampa </t>
  </si>
  <si>
    <t>Propostas federais, estaduais ou municipais. Incentivar a criação de unidades de conservação de proteção integral. Atentar para os aspectos socioeconômicos da compensação ambiental. Outras áreas protegidas: APP, áreas verdes, reserva arborização</t>
  </si>
  <si>
    <t xml:space="preserve">Projeto executivo/financeiro para criação de UC no distrito de Barra de São João, Casimiro de Abreu enviado e aprovado pela Camara de Compensação Ambiental/FMA, que há um ano solicitou atualização do orçamento do projeto. Orçamento atualizado pela PMCA/SEMMADS e recebido pela CCA na ultima semana de agosto 2023. projeto com orçamento atualizado em análise pela CCA com vistas à contratação pelo gestor do FMA.  Revis Alto do Camboatá foi revogada, suspensão de região da UC dentro de área militar, sendo desafetada (município do Rio de Janeiro). Denise irá verificar a situação. </t>
  </si>
  <si>
    <t>Orçamento atualizado</t>
  </si>
  <si>
    <t>Denise Rambaldi (INEA/RJ)</t>
  </si>
  <si>
    <t xml:space="preserve">Fala.br (denúncias); entrar em contato com Rebio Tinguá e APA Cananeia/Iguape/Peruíbe para expandir limites e incluir pontos de ocorrência de rivulídeos amostrados nas áreas recentemente. </t>
  </si>
  <si>
    <t>Proposta de criação e revisão de limites de unidades de conservação enviadas aos órgãos competentes</t>
  </si>
  <si>
    <t>4- INCLUSÃO DO TEMA PEIXES RIVULÍDEOS E SEUS AMBIENTES NOS PROCESSOS DE PLANEJAMENTO, LICENCIAMENTO E FINANCIAMENTO DE PROJETOS DE INFRAESTRUTURA</t>
  </si>
  <si>
    <t>4.1</t>
  </si>
  <si>
    <t>Disponibilizar mapas de ocorrência (manchas de distribuição) dos peixes rivulídeos ameaçados de extinção para acesso público</t>
  </si>
  <si>
    <t>Shapefile com manchas de distribuição disponibilizado.</t>
  </si>
  <si>
    <t>Ampliação do conhecimento do público em geral sobre a distribuição dos peixes rivulídeos no Brasil</t>
  </si>
  <si>
    <t>Marcio Joaquim da Silva (UFPA)</t>
  </si>
  <si>
    <t xml:space="preserve">CEPTA, Telton Ramos (UEPB), Luciano Montag (UFPA), Francisco Severo Neto (UFMS), Werther Ramalho (Instituto Boitatá), Matheus Volcan (Instituto Pró-Pampa), Luis Esteban Lanés (Instituto Pró-Pampa), Alany Gonçalves (INPA), Helder Espírito Santo (UFPA), Fabio Origuela (Meandros), Domingos Garrone Neto (UNESP) </t>
  </si>
  <si>
    <t>Disponibilizar na página do PAN. Usar o mesmo recorte geográfico que as Áreas Prioritárias (Utilizar as Ottobacias como desenho da área). Incluir o produto dessa ação no objetivo 2 (ação 2.3 – manual de boas práticas). Sobrepor os registros com limites dos municípios e Ucs</t>
  </si>
  <si>
    <r>
      <rPr>
        <sz val="11"/>
        <color rgb="FFFF0000"/>
        <rFont val="Calibri"/>
        <family val="2"/>
        <scheme val="minor"/>
      </rPr>
      <t>Ação está sendo executada, mas não foi finalizada no prazo previsto.</t>
    </r>
    <r>
      <rPr>
        <sz val="11"/>
        <color rgb="FF000000"/>
        <rFont val="Calibri"/>
        <family val="2"/>
        <scheme val="minor"/>
      </rPr>
      <t xml:space="preserve">Mapas para a região de Altamira já foram elaborados. Fazer por manchas de distribuição (trechos de drenagens para regiões menores). SALVE possui mapas de distribuição para download. Solicitar uso de imagens IDEFLOR-Bio, gestora do PAT Xingu Nívia Pereira.  Fazer buffer de 10km nos pontos de ocorrência das espécies (Márcio). 130 espécies. Fazer o levantamento das espécies no SALVE para elaborar mapa (do próprio SALVE). Localizar fotos das espécies. </t>
    </r>
  </si>
  <si>
    <t xml:space="preserve">A ação foi considerada como não concluída devido ao prazo curto para sua finalização (janeiro/2023), apesar de a ação estar sendo executada. O prazo foi reprogramado para a próxima monitoria. </t>
  </si>
  <si>
    <t>Márcio Silva (UFPA)</t>
  </si>
  <si>
    <t xml:space="preserve">Shapefile com manchas de distribuição disponibilizado na página do PAN e na INDE </t>
  </si>
  <si>
    <t>4.2</t>
  </si>
  <si>
    <t>Atualizar e disponibilizar mapas de ocorrência (ponto) das espécies para órgãos licenciadores, MPF e MP estaduais</t>
  </si>
  <si>
    <t>Shapefile com o ponto de ocorrência das espécies encaminhado</t>
  </si>
  <si>
    <t>Divulgação e utilização das informações de registros de ocorrência de peixes rivulídeos em processos de licenciamento ambiental</t>
  </si>
  <si>
    <t>Márcio Joaquim da Silva (UFPA), Luciano Montag (UFPA), Telton Ramos (UEPB), Oscar Barroso Junior (Instituto Natureza do Tocantins), Luis Esteban Lanés (Instituto Pró-Pampa), Alany Gonçalves (INPA), Gabriel Cotrim (UNIFG), Flavio da Costa Santos (MPGO), Leonardo Urruth (SEMA-RS), Domingos Garrone Neto (UNESP), Francisco Severo Neto (UFMS),  Simone Mannheimer (MPRJ)</t>
  </si>
  <si>
    <t>Levar em consideração informações estaduais. Esse mapa deve ter acesso restrito.  Sobrepor os registros com limites dos municípios e Ucs</t>
  </si>
  <si>
    <t>Mapas enviados aos municípios de Guanambi/BA e Rio de Janeiro/RJ. Atlas está pronto, aguardando elaboração do guia para ser enviado em conjunto</t>
  </si>
  <si>
    <t>Shapefile com o ponto de ocorrência das espécies encaminhado aos órgãos licenciadores, MPF e estaduais</t>
  </si>
  <si>
    <t>Alterar instituição Telton Ramos (UFPB/(UFPB/Instituto Peixes da Caatinga))</t>
  </si>
  <si>
    <t>4.3</t>
  </si>
  <si>
    <t>Elaborar e disponibilizar um protocolo mínimo para subsidiar os Termos de Referência e Planos Básico Ambiental (PBAs) de empreendimentos passíveis de atos autorizativos.</t>
  </si>
  <si>
    <t>Protocolo elaborado e divulgado</t>
  </si>
  <si>
    <t>Inclusão de peixes rivulídeos nos processos de licenciamento ambiental, desde as primeiras etapas processuais</t>
  </si>
  <si>
    <t>Telton Ramos (UEPB), Mozart Lauxen (IBAMA), Mariana Espécie (EPE), Francisco de Assis Néo (ICMBIO/CEPTA), Adriana Castilho (CETESB), Werther Ramalho (Instituto Boitatá), Matheus Volcan (Instituto Pró-Pampa), Leonardo Urruth (SEMA-RS), Luis Esteban Lanés (Instituto Pró-Pampa), Alany Gonçalves (INPA), Fabio Origuela (Meandros)</t>
  </si>
  <si>
    <t xml:space="preserve">Pará, Rio de Janeiro, Bahia, Minas Gerais, bem como todos os demais estados com ocorrência. </t>
  </si>
  <si>
    <t>Elaboração do protocolo deve ser feita no 1º ano. Considerar informações básicas das espécies, medidas de mitigação, métodos de coleta. Levar em consideração as informações do 1º ciclo. Considerar as especificidades das regiões e das tipologias de empreendimentos. Ressaltar a importância de depositar em coleções científicas de instituição de referência. Colocar essa ação antes da de capacitação. Lembrar de incluir uma planilha (LAF-SISBIO) com informações mínimas. Inserir no protocolo a consulta aos PRIMs existentes.  Atenção: existem obras que impactam rivulídeos e que não incluem nos termos de referência informação sobre a ictiofauna. Promotor de meio ambiente de Goiás, Nelson, disponível para abrigar capacitação sobre rivulídeos.</t>
  </si>
  <si>
    <t>Arquivo está sendo revisado pelos membros do GAT.</t>
  </si>
  <si>
    <t xml:space="preserve">Elaborar e disponibilizar um protocolo mínimo para subsidiar os Termos de Referência e Planos Básico Ambiental (PBAs) de empreendimentos passíveis de atos autorizativos, incluindo empreendimentos já licenciados com ocorrência comprovada de rivulídeos ameaçados. </t>
  </si>
  <si>
    <t>Protocolo elaborado e divulgado; Atas de reuniões, ofícios de solicitação de informações enviados, página do PAN e orgãos do SISNAMA</t>
  </si>
  <si>
    <t>Retirar Francisco de Assis Néo (ICMBIO/CEPTA); Alterar instituição Telton Ramos (UFPB/Instituto Peixes da Caatinga))</t>
  </si>
  <si>
    <t>4.4</t>
  </si>
  <si>
    <t>Articular com os órgãos licenciadores que os dados de rivulídeos oriundos dos licenciamentos sejam incorporados, de forma sistemática, à base de dados do ICMBio/CEPTA.</t>
  </si>
  <si>
    <t>Relatórios com os dados, planilhas recebidas</t>
  </si>
  <si>
    <t>Ampliar a base de dados de ocorrência de rivulídeos</t>
  </si>
  <si>
    <t>Francisco  de Assis Néo (ICMBIO/CEPTA)</t>
  </si>
  <si>
    <t>Mozart Lauxen (IBAMA), Telton Ramos (UEPB), Márcio Joaquim da Silva (UFPA), Oscar Barroso Junior (Instituto Natureza do Tocantins), Domingos Garrone Neto (UNESP), Simone Mannheimer (MPRJ)</t>
  </si>
  <si>
    <t>A forma de disponibilização deverá constar no protocolo mínimo. Sugestão de utilizar a planilha LAF-SISBIO como modelo</t>
  </si>
  <si>
    <t xml:space="preserve">Dados de licenciamento são gerenciados nos órgãos estaduais, e muitas vezes não estão sistematizados, aumentando a dificuldade para acessar as informações. SISBIO não autoriza coleta para licenciamento. Informações dos rivulídeos do RS foram enviadas à coordenadora Izabel, via IBAMA. </t>
  </si>
  <si>
    <t xml:space="preserve">Falta de sistematização de dados pelos órgãos estaduais, dificultando o encontro das informações. </t>
  </si>
  <si>
    <t>Incluir Edgar Santos Pereira (IBAMA); Alterar instituição Telton Ramos (UFPB/Instituto Peixes da Caatinga)</t>
  </si>
  <si>
    <t>4.5</t>
  </si>
  <si>
    <t>Estimular estudos em áreas de empreendimentos licenciados e quando houver identificação de peixes rivulídeos ameaçados de extinção, indicar um programa de monitoramento da espécie, caso identificado relação de causa e efeito do impacto.</t>
  </si>
  <si>
    <t>Atas de reuniões, ofícios de solicitação de informações enviados</t>
  </si>
  <si>
    <t>Estudos e/ou monitoramentos inseridos no processo de licenciamento ambiental (etapa de renovação de LO, por exemplo)</t>
  </si>
  <si>
    <t>Alany Gonçalves (INPA)</t>
  </si>
  <si>
    <t>Luis Esteban Lanés (Instituto Pró-Pampa), Simone Mannheimer (MPRJ), Izabel Boock (ICMBio/CEPTA)</t>
  </si>
  <si>
    <t>Xingu (Amazônia), RS, RJ, MG, CE</t>
  </si>
  <si>
    <t>Amazônia, Pampa</t>
  </si>
  <si>
    <t xml:space="preserve">FEPAM, IBAMA, INEA potenciais para contactar. Atualmente existe o SiSG-laf que contém informações do licenciamento. É preciso conseguir a lista de empreendimentos com locais de ocorrência dos rivulídeos nas secretarias estaduais. Fazer gestão para inserir estudos ou monitoramentos de peixes rivulídeos ameaçados de extinção detectados em etapas posteriores à implantação de empreendimentos, no processo de licenciamento ambiental (por exemplo, PBA). </t>
  </si>
  <si>
    <t>Sem retorno da articuladora. Edgar entrará em contato com Mozart (IBAMA). Licenciamento corretivo. Incluir esse tópico no guia de licenciamento, para empreendimentos já licenciados com ocorrência comprovada de rivulídeos, incluir programa de monitoramento. Agrupada com ação 4.3</t>
  </si>
  <si>
    <t xml:space="preserve">Não há informações sobre o andamento da ação porque a articuladora não retornou as mensagens de e-mail do NPAN/ICMBio/CEPTA. </t>
  </si>
  <si>
    <t>Não houve articulação. Ação foi agrupada com a ação 4.3, incluída como tópico  no guia de licenciamento, para empreendimentos já licenciados com ocorrência comprovada de rivulídeos.</t>
  </si>
  <si>
    <t>5- ESTABELECIMENTO DE ESTRATÉGIAS PARA CONSERVAÇÃO EX-SITU E COMBATE À EXPLOTAÇÃO ILEGAL DE PEIXES RIVULÍDEOS E SEUS OVOS</t>
  </si>
  <si>
    <t>5.1</t>
  </si>
  <si>
    <t>Implementar uma rede de criadores científicos com finalidade de pesquisa ou conservação e zoológicos/aquários.</t>
  </si>
  <si>
    <t>Criadores cadastrados no SISFAUNA</t>
  </si>
  <si>
    <t>Participar da gestão dos plantéis de peixes rivulídeos ameaçados de extinção</t>
  </si>
  <si>
    <t>Edgar Pereira (IBAMA/Sede)</t>
  </si>
  <si>
    <t>Daniel Carvalho (IBAMA), Shayene Marzarotto (MAPA), Sara Brito Alves (INEMA-BA), Adriana Castilho (CETESB), Telton Ramos (UEPB), Márcio Joaquim da Silva (UFPA), José Leonardo Mattos (UFRJ), Humberto Espírito Santo de Mello (FZB-BH)</t>
  </si>
  <si>
    <t>Estados onde estão os criadores (SISBIO)</t>
  </si>
  <si>
    <t>Utilizar SISBIO como fonte de informação inicial e edital público para cadastro</t>
  </si>
  <si>
    <t>Ação em estágio inicial. Andamento da etapa prévia de análise ex ante da proposta de regulamentação, via normativa Ibama, relativa à instauração de rede de criadores científicos para pesquisa ou conservação, visando subsidiar decisão de gestão. Utilização da publicação “Avaliação de políticas públicas : guia prático de análise ex ante, volume 1” da Casa Civil da Presidência da República, Instituto de Pesquisa Econômica Aplicada (2018).</t>
  </si>
  <si>
    <t>Justifica-se a execução parcial do presente objetivo ao fato da agenda de prioridades do tema fauna, durante os últimos 4 anos, ter sido orientada pela priorização de temas como fauna exótica e seu controle, gestão e aprimoramento de sistemas legado e análises das bases de dados preexistentes. Compreende-se que há maior abertura na gestão atual para apreciação do tema, incorporando-o no escopo de medidas evolutivas de sistemas, a depender tanto de construção normativa quanto adaptação de sistema competente para a gestão das informações (Sisfauna).</t>
  </si>
  <si>
    <t>Edgar Pereira (IBAMA)</t>
  </si>
  <si>
    <t>até o fechamento deste documento restava pendente consulta feita pelo articulador ao gestor do Sisfauna para levantamento atual dos eventuais criadouros para pesquisa/conservação para espécies de rivulídeos.</t>
  </si>
  <si>
    <t xml:space="preserve">Proposta de normativa visando disciplinar atividade de criação científica com finalidade de pesquisa e/ ou conservação de espécies rivulídeas nativas encaminhada ao IBAMA. </t>
  </si>
  <si>
    <t>Retirar Shayenne Marzarotto (MAPA); Alterar instituição Telton Ramos (UFPB/Instituto Peixes da Caatinga)</t>
  </si>
  <si>
    <t>5.2</t>
  </si>
  <si>
    <t>Desenvolver protocolo de rastreabilidade para rivulídeos.</t>
  </si>
  <si>
    <t>Método de rastreamento desenvolvido</t>
  </si>
  <si>
    <t>Desenvolvimento de pacote tecnológico que permita a marcação individual de rivulídeos</t>
  </si>
  <si>
    <t>Domingos Garrone Neto (UNESP)</t>
  </si>
  <si>
    <t>Fabio Origuela (Meandros), Helder Espírito Santo (UFPA)</t>
  </si>
  <si>
    <t>O resultado final esperado desta ação é a utilização deste tipo de marcador para iniciar uma possível criação comercial</t>
  </si>
  <si>
    <t xml:space="preserve">Não realizada. A ideia era criar um banco de germoplasma, a fim de permitir a identificação através de genética molecular de algumas das espécies que têm sido alvo de tráfico. Ação excluída pois não é factível. </t>
  </si>
  <si>
    <r>
      <t>Não foi possível estabelecer a parceria com o laboratório de genética, pois durante a pandemia de COVID-19 as instalações da Universidade de Mogi das Cruzes ficaram fechadas.</t>
    </r>
    <r>
      <rPr>
        <b/>
        <sz val="11"/>
        <color theme="1"/>
        <rFont val="Calibri"/>
        <family val="2"/>
        <scheme val="minor"/>
      </rPr>
      <t xml:space="preserve"> </t>
    </r>
  </si>
  <si>
    <t xml:space="preserve">Talvez tentar implementar essa atividade utilizando a infraestrutura e pessoal capacitado do CEPTA/ICMBio, em conjunto com colaboradores externos. Se existir indicativo para a factibilidade da ação, incluir uma nova ação. </t>
  </si>
  <si>
    <t xml:space="preserve">Ação excluída pois não é factível no momento. Talvez tentar implementar essa atividade utilizando a infraestrutura e pessoal capacitado do CEPTA/ICMBio, em conjunto com colaboradores externos. Se existir indicativo para a factibilidade da ação, incluir uma nova ação. </t>
  </si>
  <si>
    <t>5.3</t>
  </si>
  <si>
    <t>Identificar as espécies prioritárias para manutenção ex situ (científico para pesquisa, conservação e comercial) com base em uma matriz de critérios.</t>
  </si>
  <si>
    <t>(1) Matriz elaborada por categoria de criadouro; (2) Lista de espécies prioritárias por categoria de criadouro; (3) Elaborar e disponibilizar nota técnica para subsidiar decisão dos órgãos licenciadores (IBAMA e MAPA)</t>
  </si>
  <si>
    <t>Protocolos estabelecidos para manutenção ex situ; Verificar viabilidade de criação comercial de rivulídeos com rastreabilidade e normas de segurança; Manutenção ex situ de espécies extintas na natureza com finalidade de conservação</t>
  </si>
  <si>
    <t>Daniel Carvalho (IBAMA)</t>
  </si>
  <si>
    <t>José Leonardo Mattos (UFRJ), Inácia (MAPA), Izabel Boock (ICMBIO/CEPTA), Fabio Origuela (Meandros)</t>
  </si>
  <si>
    <t>A lista elaborada será um piloto para os criadouros, com a indicação, a princípio, de 1 espécie para criadouro comercial. A espécie indicada para criação comercial deve ser uma espécie não ameaçada de extinção. A proposta de manutenção ex situ com finalidade científica deve contemplar a indicação de espécies “extintas na natureza”</t>
  </si>
  <si>
    <t xml:space="preserve">Izabel fez reunião com AZAB, eles recomendaram entrar em contato com a IUCN CSS (sede Parque das Aves/ Foz do Iguaçu - Fabiana Rocha). Acordo com AZAB foi finalizado em 2023. Elaborar lista com espécies prioritárias. </t>
  </si>
  <si>
    <t xml:space="preserve">Acordo com AZAB foi finalizado em 2023. Há indicativos de renovação. </t>
  </si>
  <si>
    <t>5.4</t>
  </si>
  <si>
    <t>Promover ações de capacitação dos agentes ambientais municipais, estaduais e federais para combater a captura ilegal e o tráfico de ovos de peixes rivulídeos.</t>
  </si>
  <si>
    <t>Módulo EAD de capacitação implementado</t>
  </si>
  <si>
    <t>Agentes capacitados</t>
  </si>
  <si>
    <t>Fabio Origuela (Meandros), Matheus Volcan (Instituto Pró-Pampa), Luis Esteban Lanés (Instituto Pró-Pampa), Izabel Boock (ICMBIO/CEPTA), Márcio Joaquim da Silva (UFPA), Daniel Carvalho (IBAMA), Werther Ramalho (Instituto Boitatá)</t>
  </si>
  <si>
    <t>Verificar possibilidade de incluir este módulo dentro do Projeto multiplicadores aquícolas (MAPA), Atlas informativo para auxiliar nas identificações e plataforma AVA do MMA. Regionalizar informações para os agentes, incluindo os períodos do ano propícios para ações fiscalizatórias. Formar uma rede para denúncias entre os agentes capacitados. Elaborar conteúdo para os módulos do curso</t>
  </si>
  <si>
    <t xml:space="preserve">Sem andamento. Articuladora saiu do Ministério. Encaminhou e-mail à Diretora de Aquicultura Juliana Lopes Silva para indicação de outra pessoa. Ação semelhante e agrupada com ação 1.5. </t>
  </si>
  <si>
    <t xml:space="preserve">Articuladora saiu da instituição.  Ação semelhante e agrupada com ação 1.5. </t>
  </si>
  <si>
    <t>5.5</t>
  </si>
  <si>
    <t>Diagnosticar a explotação ilegal dos rivulídeos com base nas apreensões e ações fiscalizatórias realizadas por órgãos de controle e comércio eletrônico.</t>
  </si>
  <si>
    <t>Relatórios anuais e sugestão de inclusão dos rivulídeos na CITES</t>
  </si>
  <si>
    <t>Inclusão na CITES</t>
  </si>
  <si>
    <t>Alany Gonçalves (INPA), Izabel Boock (ICMBIO/CEPTA), Telton Ramos (UEPB), Simone Mannheimer (MPRJ), Domingos Garrone Neto (UNESP), Márcio Joaquim da Silva (UFPA), Sara Brito Alves (INEMA-BA), Roberta Holmes (MMA/DESP)</t>
  </si>
  <si>
    <t>Solicitar apoio da Organização Traffic, ABIN, ICCWC/ONU, Freeland Brasil. Consultar Associações de killifish no exterior. Verificar quais foram as espécies consultadas para criação comercial no MAPA. Próxima reunião CITES será realizada em outubro/21</t>
  </si>
  <si>
    <t xml:space="preserve">Em 2022, houve a oportunidade de incluir espécies do CEPTA na CITES. Estruturar os formulários das espécies para uma próxima oportunidade que houver. CGCON está disposta a articular. </t>
  </si>
  <si>
    <t>Izabel vai encaminhar os formulários das espécies ao GAT.</t>
  </si>
  <si>
    <t>Sugestão de inclusão dos rivulídeos na CITES</t>
  </si>
  <si>
    <t>Incluir Daniel Carvalho (IBAMA); Alterar instituição Telton Ramos (UFPB/Instituto Peixes da Caatinga)</t>
  </si>
  <si>
    <t>5.6</t>
  </si>
  <si>
    <t>Fortalecer e ampliar a cooperação técnica entre ICMBio e AZAB para peixes rivulídeos ameaçados de extinção, em conformidade com o PAN.</t>
  </si>
  <si>
    <t>Acordos de Cooperação Técnica, protocolos de manutenção ex situ</t>
  </si>
  <si>
    <t>Mais espécies de rivulídeos sendo mantidas em programas de conservação ex situ</t>
  </si>
  <si>
    <t>Humberto Espírito Santo de Mello (FZB-BH), Daniel Carvalho (IBAMA)</t>
  </si>
  <si>
    <t>Instituições legalizadas para manutenção ex situ</t>
  </si>
  <si>
    <t>Acordo com AZAB se encerrou em 2023, porém está em análise sua continuidade, com possibilidade de inclusão de novas espécies de rivulídeos.</t>
  </si>
  <si>
    <t xml:space="preserve">Acordo com AZAB se encerrou em 2023, porém está em análise sua continuidade. </t>
  </si>
  <si>
    <t xml:space="preserve">Acionar CGCON/DIBIO sobre a possibilidade de renovação, indicando a relevância para o PAN. </t>
  </si>
  <si>
    <t>5.7</t>
  </si>
  <si>
    <t>Identificar e capacitar atores sociais locais que possam atuar como guardiões de ambientes de peixes rivulídeos.</t>
  </si>
  <si>
    <t>(1) Lista de comunidades próximas aos biótopos conhecidos; (2) Eventos de capacitação realizados</t>
  </si>
  <si>
    <t>Programa de Fiscalização Comunitária implementado</t>
  </si>
  <si>
    <t>Daniel Carvalho (IBAMA), Gustavo Arruda (Rastro - Ecologia Criativa), Gabriel Cotrim (UNIFG), Izabel Boock (ICMBIO/CEPTA),  Denise Rambaldi (SMMADS-RJ), Lailton Câmara Fernandes (SEMA-BA), Paulo Gama (SMAC-RJ)</t>
  </si>
  <si>
    <t>Piloto - Casimiro de Abreu, Rio das Ostras e Cabo Frio. Locais de ocorrência de peixes rivulídeos ameaçados de extinção</t>
  </si>
  <si>
    <r>
      <t xml:space="preserve">Como referência, consultar o aplicativo InvasorasRS. Produção de material impresso, bonés, kits para a comunidade. Piloto em Casimiro de Abreu, Rio das Ostras e Cabo Frio (biótopos das espécies </t>
    </r>
    <r>
      <rPr>
        <i/>
        <sz val="11"/>
        <color theme="1"/>
        <rFont val="Calibri"/>
        <family val="2"/>
      </rPr>
      <t xml:space="preserve">Ophthalmolebias constanciae, Nematolebias whitei </t>
    </r>
    <r>
      <rPr>
        <sz val="11"/>
        <color theme="1"/>
        <rFont val="Calibri"/>
        <family val="2"/>
      </rPr>
      <t>e</t>
    </r>
    <r>
      <rPr>
        <i/>
        <sz val="11"/>
        <color theme="1"/>
        <rFont val="Calibri"/>
        <family val="2"/>
      </rPr>
      <t xml:space="preserve"> Notholebias cruzi</t>
    </r>
    <r>
      <rPr>
        <sz val="11"/>
        <color theme="1"/>
        <rFont val="Calibri"/>
        <family val="2"/>
      </rPr>
      <t>)</t>
    </r>
  </si>
  <si>
    <r>
      <rPr>
        <sz val="11"/>
        <color rgb="FF000000"/>
        <rFont val="Calibri"/>
        <family val="2"/>
        <scheme val="minor"/>
      </rPr>
      <t>Não executada. Produto a ser entregue: Lista de atores sociais por municípios de ocorrência de espécies rivulídeos na perspectiva de público beneficiário de iniciativas de educação ambiental inseridos no contexto social e com potencial de multiplicação dos conhecimentos na perspectiva da proteção e conservação das espécies alvo (Edgar). No Xingu, ação é muito possível de ser realizada (Marcio).</t>
    </r>
    <r>
      <rPr>
        <sz val="11"/>
        <color rgb="FFFF0000"/>
        <rFont val="Calibri"/>
        <family val="2"/>
        <scheme val="minor"/>
      </rPr>
      <t xml:space="preserve"> </t>
    </r>
    <r>
      <rPr>
        <sz val="11"/>
        <color rgb="FF000000"/>
        <rFont val="Calibri"/>
        <family val="2"/>
        <scheme val="minor"/>
      </rPr>
      <t xml:space="preserve">Refazer o texto da ação. Construir rede com a comunidade local (mateiros, contratação de ajudantes locais etc), por grupos de whatsapp ou outras formas de comunicação.  </t>
    </r>
  </si>
  <si>
    <t xml:space="preserve">Foram relatadas dificuldades na execução da ação com relação a periculosidade que membros das comunidades estão expostos por agirem como "guardiões" dos ambientes. Função da fiscalização de OEMAs e órgãos federais. </t>
  </si>
  <si>
    <t>No âmbito do Plano Nacional de Gestão da Educação Ambiental do Ibama – PANGEA – há inter-relação da ação 5.7 com iniciativas de sensibilização sociais, conforme consta do referido plano, que abrange o biênio 2022-2023, em seu Objetivo 4 – “Desenvolver ações educativas relativas ao Manejo de Fauna e Recursos pesqueiros”, e que descreve como meta “Produzir material de suporte pedagógico para utilização em atividades de mobilização e sensibilização ambiental com enfoque em espécie ameaçada de extinção”, à cargo da Unidade do Ibama em Goiás, com perspectiva de trabalhar espécies em risco da região. Iniciativa com potencial de disseminação no ciclo 2024- 2025 de estratégia similar para mais estados onde ocorram espécies de relevante interesse.</t>
  </si>
  <si>
    <t xml:space="preserve">(1) Lista de comunidades próximas aos biótopos conhecidos (contatos e localidades); (2) Atividades locais informais para sensibilização da comunidade </t>
  </si>
  <si>
    <t xml:space="preserve">Rede de informação comunitária sobre os ambientes de ocorrência de rivulídeos ameaçados de extinção.  </t>
  </si>
  <si>
    <t>PLANEJAMENTO DE NOVAS AÇÕES</t>
  </si>
  <si>
    <t>NOVAS AÇÕES:</t>
  </si>
  <si>
    <t>OBJETIVO ESPECÍFICO</t>
  </si>
  <si>
    <t>INSERIR O NOME DO OBJETIVO ESPECÍFICO</t>
  </si>
  <si>
    <t>Inserir nova ação</t>
  </si>
  <si>
    <t>OBJETIVO</t>
  </si>
  <si>
    <t>Objetivo Geral do PAN</t>
  </si>
  <si>
    <t>PAINEL DE GESTÃO DO PAN</t>
  </si>
  <si>
    <t>RESUMO DA SITUAÇÃO DAS AÇÕES DO PAN</t>
  </si>
  <si>
    <t>SITUAÇÃO ATUAL DAS AÇÕES - 1ª MONITORIA (2023)</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</si>
  <si>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</si>
  <si>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</si>
  <si>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</si>
  <si>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</si>
  <si>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</si>
  <si>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</si>
  <si>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</si>
  <si>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</si>
  <si>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</si>
  <si>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</si>
  <si>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</si>
  <si>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</si>
  <si>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</si>
  <si>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</si>
  <si>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</si>
  <si>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</si>
  <si>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</si>
  <si>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</si>
  <si>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</si>
  <si>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</si>
  <si>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</si>
  <si>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</si>
  <si>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</si>
  <si>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05/11/2024 - 07/11/2024 (virtual)</t>
  </si>
  <si>
    <t>Anna Carolina Lins (WWF-Brasil), Paulo Gama (SEMAC-RJ), Matheus Volcan (Instituto Pró-Pampa), João Marins (NGI ICMBio Trombetas) , Werther Ramalho (Instituto Boitatá), Francisco Severo Neto (UFMS), Larissa França (SEMA-AM), Gustavo Fonseca (Rastro - Ecologia Criativa), Alany Gonçalves (INPA), Marco Aurélio Azevedo (SEMA-RS), Fábio Origuela de Lira (Meandros), Humberto de Mello (FPMZB), Telton Ramos (UFPB/Instituto Peixes da Caatinga), Luciano Montag (UFPA), Domingos Garrone Neto (UNESP), Simone Mannheimer (MPRJ), Márcio Joaquim da Silva (UFPA), Mozart Lauxen (IBAMA), Mariana Gutiérrez de Menezes (WWF-Brasil), Carlos Luz (Universidade Cidade de São Paulo)</t>
  </si>
  <si>
    <t>(1) As informações serão fornecidas pelos parceiros do PAN, sendo necessário definir o fluxo de informações.
(2) Avaliar no Plano de Comunicação uma estratégia para a divulgação de conteúdos de forma que possam engajar redes e público alvo.
(3) Devido a ampla gama de parceiros que proporcionarão conteúdo, sugere-se aproveitar o máximo possível os canais de comunicação correspondentes e avaliar a criação de um perfil no Instagram ao invés de usar todas as redes sociais.                                                       (4) Estimou-se um custo de R$ 2.000,00/mês por 10 anos.</t>
  </si>
  <si>
    <r>
      <rPr>
        <sz val="11"/>
        <color rgb="FF000000"/>
        <rFont val="Calibri"/>
        <family val="2"/>
      </rPr>
      <t xml:space="preserve">Plano de comunicação do PAN ainda não está elaborado, dos PATs estão mais definidos. Tomar os Planos de Comunicação dos PATs como base e fazer de uma maneira simplificada para o PAN, por sua abrangência nacional. Diagnóstico participativo da comunidade foi iniciado no RS. Projetos e Núcleos de pessoas: Peixes da Caatinga (Telton) - redes sociais, Marcio, Domingos (comunicação e divulgação científica). Sugestão: fazer reuniões para definir melhor o Plano de Comunicação. Protocolo de Licenciamento ambiental: sugestões para educação ambiental sobre peixes rivulídeos. Iniciativas e ações já existem, falta compilar e organizar o documento. Izabel: programa de voluntariado do ICMBio para comunicação (poderia abrir chamadas para voluntários fazerem postagens nas redes sociais do CEPTA sobre regiões do PAN Rivulídeos - 1 voluntário por região?). Gustavo: fazer ações de divulgação com os órgãos licenciadores e produtores rurais (comunidade local) para conservação das espécies. </t>
    </r>
    <r>
      <rPr>
        <sz val="11"/>
        <color rgb="FFFF0000"/>
        <rFont val="Calibri"/>
        <family val="2"/>
      </rPr>
      <t>Artigo sobre metodologia de educação ambiental (enviado pelo Gustavo Arruda).</t>
    </r>
    <r>
      <rPr>
        <sz val="11"/>
        <color rgb="FF000000"/>
        <rFont val="Calibri"/>
        <family val="2"/>
      </rPr>
      <t xml:space="preserve"> Sugestão: fazer curso sobre processos de comunicação e educação ambiental (para cada território). Rogério: encaminhar material de rivulídeos para divulgação em outros centros de comunicação do ICMBio (página do ICMBio). Falta de recursos do Projeto Pró-Espécies pode afetar a elaboração de novos projetos. Gustavo: documento piloto sobre como captar recursos financeiros para comunicação e educação ambiental (vai compartilhar quando estiver finalizado). Mozart: condicionante para obrigatoriedade do empreendedor para realizar ações de educação ambiental nos locais dos empreendimentos. Plano de Comunicação precisa prever essas diretrizes para realização de educação ambiental. Izabel sugeriu realizar seleção de voluntários do ICMBio para este propósito. </t>
    </r>
  </si>
  <si>
    <t>Falta de tempo pessoal qualificado/agenda para organizar o documento, ainda mais sem recursos financeiros. Deslocamento para realização de ações de educação ambiental na Amazônia é difícil (Márcio).</t>
  </si>
  <si>
    <t>Gustavo Arruda (Rastro - Ecologia Criativa), Márcio Silva (UFPA), Rogério Garcia (ICMBio/CEPTA), Mozart Laurent (IBAMA), Izabel Boock (ICMBio/CEPTA)</t>
  </si>
  <si>
    <t>Sugestão: fazer curso sobre processos de comunicação e educação ambiental (para cada território do PAN), para encaminhar/iniciar o Plano de Comunicação do PAN. Fazer reuniões com o GAT para definir melhor o Plano de Comunicação.</t>
  </si>
  <si>
    <t>Paulo Gama (SMAC-RJ), Werther Ramalho (Instituto Boitatá), Anna Carolina Lins (WWF/Brasil), Claudia Leite (SEAS-RJ), Alany Gonçalves (INPA), Marco Aurélio Azevedo (SEMA-RS), João Marins (INEA-RJ), Rogério Garcia Machado (ICMBio/CEPTA), Simone Mannheimer (MPRJ)</t>
  </si>
  <si>
    <t>(1) Reunião com servidores públicos nas áreas de ocorrência dos peixes rivulídeos ameaçados. 
(2) Verificar como funcionam os órgãos de justiça e segurança pública.                                                                                                       (3) Enviar o Sumário Executivo.                                                               (4) O custo estimado envolve viagens (passagem e diárias) e impressão do Sumário.                                                                             (5) Incluir ABEMA e ANAMA.</t>
  </si>
  <si>
    <r>
      <rPr>
        <sz val="11"/>
        <color rgb="FF000000"/>
        <rFont val="Calibri"/>
        <scheme val="minor"/>
      </rPr>
      <t xml:space="preserve">Ação em andamento. Entre 2023 e 2024 foram realizadas reuniões com MPF Guanambi, INEA/RJ, IMA/AL (equipe CEPTA apresentou o PAN Rivulídeos e PAN São Francisco, em agosto 2024). Integração com PAT Campanha Sul e Serra do Sudeste. Atualização da base de dados do CEPTA e revisão do Atlas com registros por municipio e estados finalizado (Área Temática de  Geoprocessoamento do CEPTA), ofícios prontos para envio. Matheus: entraram em contato com prefeituras (pegar depois), Bacia do Rio Camaquã, (prefeituras de Pedro Osório e Jaguarão), SEMA/RS, entrega de documento para licenciamento no âmbito dos PATs (Campanha Sul e Serra do Sudeste), licenciamento municipal (criação de núcleos regionais). </t>
    </r>
    <r>
      <rPr>
        <sz val="11"/>
        <color rgb="FF000000"/>
        <rFont val="Calibri"/>
      </rPr>
      <t>Publicação de livro (capítulo sobre licenciamento ambiental).</t>
    </r>
    <r>
      <rPr>
        <sz val="11"/>
        <color rgb="FFFF0000"/>
        <rFont val="Calibri"/>
      </rPr>
      <t xml:space="preserve"> </t>
    </r>
    <r>
      <rPr>
        <sz val="11"/>
        <color rgb="FF000000"/>
        <rFont val="Calibri"/>
      </rPr>
      <t xml:space="preserve">Ideia é realizar algo semelhante com os outros municípios de ocorrência dos rivulídeos. Silvana: PAT Veredas, questionamento da SEMA/GO sobre licenciamento ambiental de áreas de ocorrência de rivulídeos. De acordo com ela foi proposto que houvesse a criação de um documento que se assemelha ao que foi criado no Rio Grande do Sul para subsidiar o licenciamento em áreas com rivulídeos.   </t>
    </r>
  </si>
  <si>
    <t>Necessário finalizar o Sumario Executivo e Documento com diretrizes para o licenciamento</t>
  </si>
  <si>
    <t>Luis Estaban Lanés (Instituto Pró-Pampa), Werther Ramalho (Instituto Boitatá), Gustavo Fonseca (Rastro - Ecologia Criativa), Francisco Severo Neto (UFMS), Alany Gonçalves (INPA), Domingos Garrone Neto (UNESP), Luciano Montag (UFPA), Márcio Joaquim da Silva (UFPA), Telton Ramos (UFPB/Instituto Peixes da Caatinga), Gabriel Cotrim (UniFG), Luisa Maria Sarmento Soares (Nossos Riachos), Carlos Luz (Universidade Cidade de São Paulo); Silvana Rodrigues (IF Goiano campus Rio Verde)</t>
  </si>
  <si>
    <r>
      <t>Existem diversos trabalhos e estudos que foram realizados, mas não promovidos pelo PAN. Financiamento de expedições com o Projeto GEF Pró-Espécies no âmbito do PAN Rivulídeos (Sertão Mineiro, Amazônia). Carta-convite para Pampiana com espécies CR lacuna. Proposição de um simpósio no próximo EBI (Márcio)</t>
    </r>
    <r>
      <rPr>
        <sz val="11"/>
        <rFont val="Calibri"/>
        <family val="2"/>
        <scheme val="minor"/>
      </rPr>
      <t xml:space="preserve">. </t>
    </r>
    <r>
      <rPr>
        <sz val="11"/>
        <rFont val="Calibri (Corpo)"/>
      </rPr>
      <t xml:space="preserve">Werther Ramalho (Instituto Boitatá) falou dos Projetos com rivulídeos com financiamento GEF Pró-espécies do PAT, PELD e de Compensação de multas que o Instituto Boitatá possui. Rita Barreto (ICMBio/CEPTA) está a frente, como representante do CEPTA, de projeto envolvendo identificação genômica dos peixes-anuais. Para 2025 Márcio SIlva (UFPA) encaminhou proposta de simpósio para o próximo EBI, além de resumos.  </t>
    </r>
  </si>
  <si>
    <r>
      <t>Materiais de comunicação, postagens, relatórios de viagens, CBZ: publicado registros novos no Xingu (para avaliação de espécies) e espécie nova coletada e está em fase de descrição; redescoberta do Melanorivulus paracatuensis, e outras espécies que não eram coletadas há muito tempo, além de espécies novas</t>
    </r>
    <r>
      <rPr>
        <sz val="11"/>
        <rFont val="Calibri"/>
        <family val="2"/>
        <scheme val="minor"/>
      </rPr>
      <t xml:space="preserve">. </t>
    </r>
    <r>
      <rPr>
        <sz val="11"/>
        <rFont val="Calibri (Corpo)"/>
      </rPr>
      <t>Duas dissertações de mestrado (Davi Oliveira e André Malheiro), e algumas monografias de alunos associados ao CEPTA.</t>
    </r>
  </si>
  <si>
    <t>Matheus Volcan (Instituto Pró-Pampa), Esteban Lanés (Instituto Pró-Pampa), Márcio Silva (UFPA), Izabel Boock (ICMBio/CEPTA), Silvana Barbosa (Instituto Boitatá) e Werther Ramalho (Instituto Boitatá)</t>
  </si>
  <si>
    <t>Gabriel Cotrim (UNIFG), Tiago Aquino (SEMAD-GO), Luis Estaban Lanés (Instituto Pró-Pampa), Rogério Garcia (ICMBio/CEPTA), Luciano Montag (UFPA), Márcio Joaquim da Silva (UFPA), Werther Ramalho (Instituto Boitatá), Anna Carolina Lins (WWF-Brasil), João Marins (NGI ICMBio Trombetas), Francisco Severo Neto (UFMS), Luisa Maria Sarmento Soares (Nossos Riachos)</t>
  </si>
  <si>
    <t>Gustavo Arruda (Rastro Ecologia Criativa), Matheus Volcan (Instituto Pró-Pampa) e Márcio Silva (UFPA)</t>
  </si>
  <si>
    <t>Alterar para Gustavo Arruda (Rastro Ecologia Criativa)</t>
  </si>
  <si>
    <t>Cursos e oficinas realizados.
Plataforma on-line atualizada periodicamente (AVA ICMBio, Youtube).</t>
  </si>
  <si>
    <t>Fábio Origuela (Meandros), Paulo Gama (SMAC-RJ), Gustavo Arruda (Rastro - Ecologia Criativa), Helder Espirito Santo (UFPA), Telton Ramos (UFPB/Instituto Peixes da Caatinga), Luciano Montag (UFPA), Márcio Joaquim da Silva (UFPA), Rogério Garcia (ICMBIO/CEPTA), Adriana Castilho (CESTESB), Werther Ramalho (Instituto Boitatá), Leonardo Urruth (UFRJ), Edgar  Pereira (IBAMA/Sede), Daniel Raices  (ICMBIO/COESP), Luisa Maria Sarmento Soares (Nossos Riachos)</t>
  </si>
  <si>
    <t>(1) Capacitar agentes ambientais licenciadores das OEMAS quanto a ocorrência dos rivulídeos. 
(2) Considerar o Pará como prioritário em virtude da expansão mineral. 
(3) Curso EAD (sugestão: AVA ICMBio). 
(4) Considerar as informações do manual que vai ser elaborado no objetivo 3. 
(5) Apresentar um Plano de Redução de Impacto para órgãos licenciadores federais, estaduais e municipais (sugestão: O Plano deve apresentar as diversas tipologias de empreendimentos que afetem rivulídeos e formas de mitigar os impactos).                            (6) Incluir o combate à captura ilegal e o tráfico de ovos de peixes rivulídeos.</t>
  </si>
  <si>
    <t>A ação encontra-se parada. A ACADEBIO tem pouco pessoal e muita demanda. Foi feita nova tentativa para iniciar a ação. Aguardando o retorno da ACADEBIO. Semana que vem Rogério fará uma reunião com pessoal da ACADEBIO (Plataforma AVA do ICMBio)</t>
  </si>
  <si>
    <t>A ACADEBIO tem pouco pessoal e muita demanda.</t>
  </si>
  <si>
    <t>Rogerio Machado (ICMBio/CEPTA)</t>
  </si>
  <si>
    <t>Fazer novas tentativas para conseguir a implementação da ação junto a ACADEBIO</t>
  </si>
  <si>
    <t>Anna Carolina Lins (WWF-Brasil), Gustavo Arruda (Rastro - Ecologia Criativa), Márcio Joaquim da Silva (UFPA), Werther Ramalho (Instituto Boitatá), Francisco Severo Neto (UFMS), Matheus Volcan (Instituto Pró-Pampa), Denise Rambaldi (INEA/RJ) , Gustavo Fonseca (Rastro - Ecologia Criativa)</t>
  </si>
  <si>
    <r>
      <t xml:space="preserve">Não houve busca ativa por novos financiamentos, porém o PAN conseguiu executar ações com recursos do GEF Pró-Espécies (término em dez. 2024) e mais recentemente um projeto de pesquisa para avaliar os impactos das enchentes no RS sobre a fauna, incluindo rivulideos (2025-2026). </t>
    </r>
    <r>
      <rPr>
        <sz val="11"/>
        <rFont val="Calibri (Corpo)"/>
      </rPr>
      <t>Proposição de projeto ao INCT (Márcio), submissão até início de dezembro/2024, tentar alinhar com Prof. Leonardo Maltchik FURGS. Chamada DIBIO para ações do PAN (2025), Fundo de Conversão de Multas ICMBio. Fonte de financiamento do Rio de Janeiro (Fundo da Mata Atlântica - INEA/SEAS), câmara de compensação ambiental, FECAN?, TACs, doações, etc fontes de recursos para estados. PELD (Goiás) - Werther, submissão de proposta para continuação do PELD por 5 anos. Projeto Araguaia Vivo (Werther), recursos disponibilizados.</t>
    </r>
    <r>
      <rPr>
        <sz val="11"/>
        <color rgb="FFFF0000"/>
        <rFont val="Calibri (Corpo)"/>
      </rPr>
      <t xml:space="preserve"> Pegar dados com Werther e Silvana</t>
    </r>
  </si>
  <si>
    <t>Vários projetos em execução</t>
  </si>
  <si>
    <t>Organização do grupo do PAN para busca de recursos externos</t>
  </si>
  <si>
    <t>Izabel Boock, Esteban, Márcio, Paulo, Deise, Werther</t>
  </si>
  <si>
    <t xml:space="preserve">Sugestão: Elaborar listagem dos fundos com parceiros do PAN durante a oficina e compartilhar com GAT (colocar contatos). Projetos de pesquisa envolvendo peixes rivulídeos. </t>
  </si>
  <si>
    <t>(1) Lista de instituições de ensino e pesquisa situadas em municípios que possuem espécies de rivulídeos registradas;
(2) Material informativo e educativo produzido pelo PAN distribuídos para as instituições mapeadas;
(3) Palestras em municípios considerados importantes para conservação dos rivulídeos (10 ações);                                                  (4) Animação que elucide para crianças e adolescentes a importância da conservação das espécies de peixes rivulídeos (dependente de captação de recursos financeiros)</t>
  </si>
  <si>
    <t>Helder Espírito Santo (UFPA), José Leonardo Mattos (UFRJ), Paulo Gama (SEMAC-RJ), Fabio Origuela (Meandros),  Luciano Montag (UFPA), Márcio Joaquim da Silva (UFPA), Rogério Garcia (ICMBIO/CEPTA), Gustavo Fonseca (Rastro - Ecologia Criativa), Werther Ramalho (Instituto Boitatá), Luis Esteban Lanés (Instituto Pró-Pampa), Francisco Severo Neto (UFMS), João Rafael Marins (NGI ICMBio Trombetas), Humberto Espírito Santo de Mello (FZB-BH), Oscar Barroso Junior (Instituto Natureza do Tocantins), Luisa Maria Sarmento Soares (Nossos Riachos),  Carlos Luz (Universidade Cidade de São Paulo)</t>
  </si>
  <si>
    <r>
      <t>Ações estão sendo desenvolvidas por vários parceiros do PAN (diagnóstico participativo, criação de ações e aplicação). Luisa Sarmento (Itaúnas/ES) -</t>
    </r>
    <r>
      <rPr>
        <sz val="11"/>
        <rFont val="Calibri"/>
        <family val="2"/>
        <scheme val="minor"/>
      </rPr>
      <t xml:space="preserve"> trabalho com ciência cidadã na comunidade local junto com a </t>
    </r>
    <r>
      <rPr>
        <sz val="11"/>
        <rFont val="Calibri (Corpo)"/>
      </rPr>
      <t>ONG, dentro do Parque (Xenurolebias myersi). Silvana: conversar com Gustavo sobre sensibilização com produtores rurais, estão realizando divulgação científica nas escolas (distribuição de panfletos dos Rivu), PELD, Sudoeste Goiano (Rio Verde)</t>
    </r>
  </si>
  <si>
    <t>Gustavo Arruda (Rastro Ecologia Criativa) e Izabel Boock (ICMBio/CEPTA)</t>
  </si>
  <si>
    <t>Ação excluída na Monitoria Anual 1.</t>
  </si>
  <si>
    <t>Propor ao ICMBIO a realização de um seminário nacional dos Planos de Ação Nacional para a conservação de espécies ameaçadas – Lições aprendidas, experiências partilhadas. (AÇÃO CONCLUÍDA NA 1 MONITORIA).</t>
  </si>
  <si>
    <t>Carla Polaz (ICMBIO/CEPTA), Luciana Crema, Claudio Fabi (ICMBIO/CEPTA), Sara Brito Alves (INEMA-BA), Márcio Joaquim da Silva (UFPA), Oscar Barroso Junior (Instituto Natureza do Tocantins), Adriana Castilho (CETESB), Luciano Montag (UFPA), Telton Ramos (UFPB/Instituto Peixes da Caatinga), Rogério Garcia (ICMBIO/CEPTA), Gustavo Arruda (Rastro - Ecologia Criativa), Anna Carolina Lins (WWF-Brasil), Joana Mendes Ferraz (COPAN/ICMBio), Marcelo Raseira (ICMBio/CEPAM)</t>
  </si>
  <si>
    <t xml:space="preserve">Prospectar possíveis parceiros em propriedades rurais que  adotem boas práticas agropecuárias.       </t>
  </si>
  <si>
    <t>André Luiz de Oliveira (IRGA), Tiago Henrique de Aquino (SEMA-GO),  João Rafael Marins (NGI ICMBio Trombetas), Sara Brito Alves (INEMA-BA), Oscar Barroso Junior (Instituto Natureza do Tocantins), Luciano Montag (UFPA), Márcio Joaquim da Silva (UFPA), Werther Ramalho (Instituto Boitatá), Claudia Leite (SEAS-RJ), Matheus Volcan (Instituto Pró-Pampa), Abílio Vinícius  (WWF-Brasil),  Kolbe Santos (WWF-Brasil)</t>
  </si>
  <si>
    <t xml:space="preserve">Em andamento. Foram realizados alguns avanços a partir de contatos com produtores por meio do desenvolvimento de dois projetos da Pampiana Consultoria Ambiental realizados no bioma Pampa (carta-convite Pró-Espécies e RFO/Sema-RS) pelo Dr. Luis Esteban Krause Lanés e Dr. Matheus Volcan, na Caatinga por projetos de Peixes da Caatinga (Dr. Telton Ramos) e Amazônia (prof. Dr. Márcio J. Silva). Os contatos estão sendo planilhados com informações para identificação básica como o nome do proprietário/parceiro, espécie beneficiada, município/Estado, coordenadas geográficas e número de telefone/whattsapp (ver tabela excel anexa).
Particularmente no Pampa, os produtores listados possuem charcos com ocorrência confirmada em suas propriedades e se mostraram de certa forma sensibilizados com a temática dos peixes-anuais. Após encontro com os proprietários durante atividades de amostragem foi realizada uma contextualização sobre os rivulídeos, suas peculiaridades e principais ameaças e foi distribuído o sumário executivo do PATCSSS. Foi obtido o contato telefônico e whattsapp destes produtores e foram enviados materiais online, vídeos e imagens das espécies. </t>
  </si>
  <si>
    <t>Produto intermediário: Listagem das espécies contempladas e informações geográfica e coordenadas sobre localização, nome e contato telefônico/e-mail do proprietário/parceiro. Estes dados permitirão o mapeamento das unidades de produção parceiras e subsidiarão ações e projetos futuros.</t>
  </si>
  <si>
    <t>Falta de uma articulação mais constante e de um projeto específico para atingir esta ação que demanda esforço e demanda a colaboração e interação de distintos e diversos atores.</t>
  </si>
  <si>
    <r>
      <t xml:space="preserve">De maneira geral percebe-se que os proprietários que se sensibilizam pela temática dos peixes rivulídeos possuem pequenas propriedades e praticam agricultura/agropecuária familiar. Um dos maiores desafios para garantir a conservação dos biótopos nas propriedades maiores, mais relacionadas à produção e cultivo de commodities é o temor de que a ocorrência das espécies inviabilize ou resulte na perda de áreas de cultivo. Além disso a simples presença de quaisquer agentes relacionados ao meio ambiente (órgãos licenciadores, fiscalizadores, pesquisadores) geralmente lhes causa temor e repulsa. 
De maneira geral, a falta de informações básicas sobre a importância e serviços ecossistêmicos e oportunidades representadas pela temática dos peixes-anuais, bem como a ausência de um sistema de estímulo/recompensa/pagamento por serviços ambientais são mencionados como fatores que dificultam a proteção dos biótopos. </t>
    </r>
    <r>
      <rPr>
        <sz val="11"/>
        <color rgb="FFFF0000"/>
        <rFont val="Calibri (Corpo)"/>
      </rPr>
      <t xml:space="preserve">Preencher com informações de GO (Werther), Bahia e Minas Gerais (Maria Rita), compartilhar planilha com grupo. Listar localidades-tipo das espécies e verificar se estão inseridas dentro de UCs ou não, verificar localidades de banco de dados </t>
    </r>
  </si>
  <si>
    <t xml:space="preserve">Esteban entrou em contato com Leonardo Urruth (SEMA RS). Enchentes do RS afetaram o Parque, sem acesso a estrada. Leonardo conseguiu viatura para acessar o local, embarcação. Expectativa de que ano que vem a ação será realizada. </t>
  </si>
  <si>
    <t>Enchentes do RS afetaram o local</t>
  </si>
  <si>
    <t>Realizar levantamento de populações de rivulídeos em unidades de produção no entorno do Parque Estadual do Camaquã e em seu interior, visando a identificação de áreas potenciais para criação de reserva legal e/ou a criação de RPPN.</t>
  </si>
  <si>
    <t>Luis Esteban Lanés (Instituto Pró-Pampa), Alany Gonçalves (INPA), Gabriel Cotrim (UNIFG), Telton Ramos (UFPB/Instituto Peixes da Caatinga)</t>
  </si>
  <si>
    <t xml:space="preserve">Pampiana e SEMA/RS criaram projeto com produtores rurais. A questão não é criar selos, e sim elaborar os critérios para isso e monitorá-los. Estados já possuem diversos selos. Esteban: Identificação de produtores para isenção de tributação para conservação das áreas, principalmente em áreas de agronegócio. A identidade visual do selo por si só não traz vantagens, sugestão de exclusão de ação. Denise: pensar em algo relacionado com preservação dos habitats dos animais, e a possibilidade de ter uma placa indicando a ocorrência dos peixes no local (semelhante aos micos). Pagamento por serviços ambientais (Izabel)?, tentar reestruturar o texto da ação. Gustavo: CEPTA entrar em contato com SEMA/RS e IMA. Deise: Pagamentos por serviços ambientais (PSA). Paulo: facilidade em conceder empréstimos ao produtor rural. </t>
  </si>
  <si>
    <t xml:space="preserve">Criação de selos requer monitoramento e critérios para isso. </t>
  </si>
  <si>
    <t>Gustavo Arruda (Rastro Ecologia Criativa), Esteban Lanés (Instituto Pró-Pampa), Denise Rambaldi (INEA/RJ), Malu Araújo (ICMBio/CEPTA), Paulo Gama (Prefeitura do Rio de Janeiro) e Deise Delfino (SEAS/RJ)</t>
  </si>
  <si>
    <t xml:space="preserve">Alterar o texto da ação para desenvolvimento de seleção de critérios (PSA). </t>
  </si>
  <si>
    <t xml:space="preserve">Desenvolver diretrizes/critérios para pagamento por serviços ambientais aos produtores rurais que adotem práticas de conservação dos peixes rivulídeos  </t>
  </si>
  <si>
    <t xml:space="preserve">Documento com diretrizes/critérios para pagamento por serviços ambientais aos produtores rurais que adotem práticas de conservação dos peixes rivulídeos  </t>
  </si>
  <si>
    <t xml:space="preserve">Certificados firmados com produtores rurais </t>
  </si>
  <si>
    <t>Alterar para Matheus Volcan (Instituto Pró-Pampa)</t>
  </si>
  <si>
    <t>Incluir Deise Delfino (SEAS/RJ)</t>
  </si>
  <si>
    <t>Pensar em zonas de amortecimento de locais de ocorrência dos rivulídeos</t>
  </si>
  <si>
    <t>Telton Ramos (UFPB/Instituto Peixes da Caatinga), Márcio Joaquim da Silva (UFPA), Denise Rambaldi (INEA/RJ), Sara Alves (INEMA/BA), Leonardo Urruth (SEMA/RS)</t>
  </si>
  <si>
    <t>A articulação entre a COPAN e ABEMA está aparentemente parada, no entanto foi elaborado um ofício para a ABEMA e ANAMA as recomendações para proteção aos rivulídeos e Atlas. INEA/RJ e CEPTA estão organizando um evento para divulgação das espécies e ações para o licenciamento (seminário previsto para ocorrer até o primeiro trimestre de 2025)</t>
  </si>
  <si>
    <t>Retomar articulação com a ANAMA para potencializar o alcance dos objetivos do PAN</t>
  </si>
  <si>
    <t>pegar contatos do RJ com Deise (INEA)</t>
  </si>
  <si>
    <t xml:space="preserve">Marco Aurélio Azevedo (SEMA-RS), Denise Rambaldi (INEA/RJ), ABEMA e ANAMA, Mozart Lauxen (IBAMA), Adriana Castilho (CETESB), Simone Mannheimer (MPRJ) </t>
  </si>
  <si>
    <t>Temos o exemplo prático no RS, da possibilidade de utilização de recursos de compensação ambiental, no caso de Reposição Florestal Obrigatória, como viável e exequível. Então, é importante identificar em outros Estados mecanismos semelhantes. Nessa semana, estamos recebendo novos estagiários na minha divisão na SEMA, e proponho a realização do levantamento desses instrumentos nos Estados que sejam mais relevantes para Rivulideos.</t>
  </si>
  <si>
    <t>Leonardo Urruth (SEMA/RS)</t>
  </si>
  <si>
    <t>Ação não iniciada. Não houve contato com a Agência Nacional de Águas e Saneamento Básico (ANA) sobre o programa “Produtor de Água” por parte da articuladora e outros colaboradores. Os Comitês de Bacia Hidrográficas, importantes para o produto da ação, ainda serão delimitados para que ela seja iniciada, conforme identificação das áreas mais críticas. Esse levantamento dos Comitês pode ser feito atrelado ao encaminhamento do Atlas, que está em andamento na Área Temática de Planejamento para Conservação do ICMBio/CEPTA.</t>
  </si>
  <si>
    <t>É necessária maior articulação entre o grupo para obter informações sobre o programa e como podemos nos inserir</t>
  </si>
  <si>
    <t>Listar CBHs importantes para o PAN</t>
  </si>
  <si>
    <t xml:space="preserve">Ação excluída na Monitoria Anual 1. </t>
  </si>
  <si>
    <t>Flavio da Costa Santos (MPGO), Edgar Pereira (IBAMA), Denise Rambaldi (INEA/RJ)</t>
  </si>
  <si>
    <t xml:space="preserve">Ação não iniciada. Pensar em formas de como estabelecer os critérios para os peixes rivulídeos. Essa ação necessita de articulação com a COPAN sobre uma proposta conjunta de todos os PANs do ICMBio. Articulação do ICMBio e ABEMA está parada. Devem ser pensados formas de estabelecimento de critérios para o Imposto sobre Circulação de Mercadorias e Serviços (ICMS Ecológico); necessário também fazer consulta sobre a reformulação dos tributos para avaliação se esta ação deve permanecer, ser alterada ou excluída na próxima monitoria.  </t>
  </si>
  <si>
    <t>Necessário articular com a COPAN sobre o envio de proposta conjunta para os PANs do ICMBio. Articulação do ICMBio com ABEMA está parada.</t>
  </si>
  <si>
    <t>João Marins (ICMBio/NGI Trombetas)</t>
  </si>
  <si>
    <t xml:space="preserve">Sem resposta do articulador. No RJ existe um setor específico que promove a criação de RPPN no INEA (Deise).  Bel participa de grupo do Mosaico Central Fluminense (RPPN com ocorrência de rivulídeos). Silvana relatou sobre a possibilidade de criação de RPPN na região do Sudoeste Goiano (próximo a Rio Verde). Região de agronegócio, o que está preservado é RL ou APP. Articulador passou recentemente no concurso. REVIS criada no município do RJ, para proteção de áreas úmidas. </t>
  </si>
  <si>
    <t>Articulador passou recentemente em concurso. Consultá-lo sobre a possibilidade de continuar como articulador da ação.</t>
  </si>
  <si>
    <t>Mariana, Deise, Izabel, Silvana</t>
  </si>
  <si>
    <t>Possibilidade de incluir como sítios RAMSAR (Paulo vai encaminhar o ato normativo), para pequenas áreas que não justifiquem a criação de UC. Ou criação de APP (e abrir mão da RL para continuar a produção da propriedade) - verificar a possilidade no CAR</t>
  </si>
  <si>
    <t>Paulo Gama (SMAC-RJ), Matheus Volcan (Instituto Pró-Pampa), Leonardo Urruth (SEMA-RS), Gabriel Cotrim (UNIFG), Alany Gonçalves (INPA), Flavio da Costa Santos (MPGO), Simone Mannheimer (MPRJ), Denise Rambaldi (INEA/RJ),  João Rafael Marins (NGI ICMBio Trombetas)</t>
  </si>
  <si>
    <t xml:space="preserve">O ofício deve ir minimamente para prefeituras e secretárias municipais e estaduais (meio ambiente, planejamento e urbanismo) e conselhos de meio ambiente. O guia elaborado no objetivo 5 será enviado juntamente com o ofício.  Se possível, entrega física do produto por representantes regionais do PAN. Importante pautar diferentes temas anualmente como mecanismo de diálogo. Enviar juntamente ao ofício uma consulta de quais atividades o estado e município estão fazendo para a conservação dos rivulídeos ameçados. Encaminhar sumário executivo do novo ciclo. </t>
  </si>
  <si>
    <t>Em andamento: ofícios elaborados para envio juntamente com o atlas. Previsão de envio em março de 2025</t>
  </si>
  <si>
    <t>Estavamos aguardando para envio de vários produtos em um único ofício, porém decidimos enviar somente o Atlas, por ter sido atualizado recentemente. Alta demanda de trabalho impossibilitou a finalização de outros produtos (Sumario e Doc. licenciamento)</t>
  </si>
  <si>
    <t>Luis Esteban Lanés (Instituto Pró-Pampa), Paulo Gama (SEMAC-RJ), Márcio Joaquim da Silva (UFPA)</t>
  </si>
  <si>
    <t xml:space="preserve">Ofícios elaborados para envio juntamente com o atlas. Previsão de envio em março de 2025. Para o município de Pelotas já existe um documento (junto com SEMA/RS) de diretrizes de licenciamento. </t>
  </si>
  <si>
    <t>Há necessidade de maior articulação entre os membros do PAN para possibilitar a entrega qualificada dos produtos:ex. agendar reuniões com as instituições, eventos de divulgação, etc</t>
  </si>
  <si>
    <t xml:space="preserve">Encaminhar via CEPTA ofício para prefeitura de Pelotas, juntamente com documento sobre licenciamento ambiental e atlas </t>
  </si>
  <si>
    <t>Denise Rambaldi (INEA/RJ), João Rafael Marins (ICMBio NGI Trombetas), Izabel Boock (ICMBio/CEPTA)</t>
  </si>
  <si>
    <t xml:space="preserve">O articulador Paulo comunicou sua aposentadoria em breve (18 meses) e que não sabe se irá permanecer na articulação desta ação. O articulador comentou sobre a mudança no texto e escopo da ação: "Não tenho dúvidas que a desapropriação da área do imóvel onde ocorre a espécie ameaçada em área particular e protegê-la através de uma UC ou até de uma APP, o que é possível criar via Código Florestal, seria o caminho mais seguro, em tese. Porém, nos meus 34 anos de experiência no serviço público (INEA/RJ, IBAMA/ICMBio e SMAC/RJ), não tenho esperança que os governos irão desembolsar recursos para tal fim, assim como gestão e recursos humanos para pequenos sítios a serem protegidos, pelo menos em sua grande maioria. Soma-se que os recursos de outras entidades internacionais assim como de ONGs normalmente não prevêem desapropriação de terras. Visto isso, na oficina que participei, chegamos a conclusão que nos casos da impossibilidade da desapropriação ou criação de UCs, a isenção tributária como compensação ou estímulo assim como o pagamento por serviços ecossistêmicos seria um caminho a ser perseguido e que tem funcionado em muitos lugares pelo Brasil. No caso do Município do RJ, vc pode através atos normativos tornar algumas áreas de grande importância ecológica como "non aedificandi" sem desapropriá-las. Para compensar esta "perda" de uso pelo proprietário, ele fica isento do IPTU, o que seria justo pelo seu não uso. Isso já acontece no Rio de Janeiro com áreas de APP, propriedades em UC, áreas de reflorestamento da prefeitura, e áreas com floresta nativa em cotas altas (&gt;100) e extensão de área acima de 1 ha. 
O objetivo desta ação seria emitir relatório com algumas propostas para que todos os municípios alvos, dentro de suas viabilidades, implementem os atos normativos espelhados nos exemplos aqui do Rio de Janeiro e de outros que possam ter. 
Entendo que construir esta proposta com todos os municípios alvo realmente acho não factível." Dessa forma, após diálogo durante a oficina, sugeriu permanecer no PAN como articulador, e manter a ação, que está em andamento, pelo menos até a próxima Monitoria, em 2025 antes de sua aposentadoria.  </t>
  </si>
  <si>
    <t xml:space="preserve">Articulador não foi comunicado sobre a alteração no texto da ação e irá se aposentar em breve. </t>
  </si>
  <si>
    <t>Paulo Gama (Prefeitura do Rio de Janeiro)</t>
  </si>
  <si>
    <t>Criar condicionantes robustas, ou criar APP (isenção de impostos de IPTU, áreas de reflorestamento) ou tornar uma área não edificante (área urbana), por meio de decreto municipal. Cardápio com opções para incentivar os municípios a conservação dos ambientes e peixes rivulídeos</t>
  </si>
  <si>
    <t>Identificar oportunidades e mecanismos de conservação dos peixes rivulídeos ameaçados de extinção em zonas urbanas.</t>
  </si>
  <si>
    <t>Relatório com oportunidades e mecanismos de conservação identificados</t>
  </si>
  <si>
    <t>Renata Lopes (SEAS/RJ)</t>
  </si>
  <si>
    <t>Articulação com MMA não foi feita, mas que há possibilidade de incluir o tema dos rivulídeos junto à ABEMA na Câmara Estadual de Biodiversidade. Sugeriu alterar o texto da ação para inserir o tema da conservação dos peixes rivulídeos e seus ambientes nas Comissões tripartites já existentes (estaduais).</t>
  </si>
  <si>
    <t>Dificuldade na interlocução junto ao MMA</t>
  </si>
  <si>
    <t>Deise Delfino (SEAS/RJ)</t>
  </si>
  <si>
    <t>Articulação junto à ABEMA na Câmara Estadual de Biodiversidade</t>
  </si>
  <si>
    <t xml:space="preserve">Inserir o tema de estratégias de conservação dos peixes rivulídeos ameaçados de extinção e seus ambientes nas comissões  tripartites estaduais já existentes para discutir a gestão compartilhada.  </t>
  </si>
  <si>
    <t>Proposta de inserção do tema nas comissões tripartites estaduais existentes encaminhadas à ABEMA e Ata das reuniões</t>
  </si>
  <si>
    <t>Portarias estaduais publicadas</t>
  </si>
  <si>
    <t xml:space="preserve">Criação de UC (REVIS dos Campos de Sernambetiba) no município do Rio de Janeiro, existem estudos no INEA para a criação de novas UCs no estado do RJ. Processo de recategorização da APA das Brisas para Parque/REVIS (Proteção Integral). Projeto em Casimiro de Abreu está aguardando liberação de recursos da SEAS (revisão de categoria da UC proposta se forem encontradas outras populações de rivulídeos). Denise irá verificar onde está a proposta. Oficina de priorização de UCs do ICMBio foi realizada em 2024, reforçaram sobre o encaminhamento de novas propostas para o setor do ICMBio. </t>
  </si>
  <si>
    <t>Criação da REVIS dos Campos de Sernambetiba (2022); Processo de recategorização da APA das Brisas para Parque/REVIS (Proteção Integral)</t>
  </si>
  <si>
    <t>Deise Delfino (SEAS/RJ), Paulo Gama (Prefeitura do Rio de Janeiro) e Denise Rambaldi (INEA/RJ)</t>
  </si>
  <si>
    <t xml:space="preserve">CEPTA, Telton Ramos (UFPB/Instituto Peixes da Caatinga), Luciano Montag (UFPA), Francisco Severo Neto (UFMS), Werther Ramalho (Instituto Boitatá), Matheus Volcan (Instituto Pró-Pampa), Luis Esteban Lanés (Instituto Pró-Pampa), Alany Gonçalves (INPA), Helder Espírito Santo (UFPA), Fabio Origuela (Meandros), Domingos Garrone Neto (UNESP) </t>
  </si>
  <si>
    <t>Ação não iniciada. A ação não é dificil de ser executada. Preciso apenas que os dados mais atuais de registros de espécies sejam disponibilizados para que eu monte os mapas. Com os dados em mãos consigo fazer isso em um ou dois dias. O problema é o acesso as bases de dados atualizadas.</t>
  </si>
  <si>
    <t>O problema é o acesso às bases de dados atualizadas.</t>
  </si>
  <si>
    <t xml:space="preserve">Encaminhar shapefile da base de dados de registros de ocorrência do CEPTA ao Márcio. </t>
  </si>
  <si>
    <t>Ação contínua. Versões poderão ser feitas a partir da atualização de banco de dados de ocorrência das espécies</t>
  </si>
  <si>
    <t>Márcio Joaquim da Silva (UFPA), Luciano Montag (UFPA), Telton Ramos (UFPB/Instituto Peixes da Caatinga), Oscar Barroso Junior (Instituto Natureza do Tocantins), Luis Esteban Lanés (Instituto Pró-Pampa), Alany Gonçalves (INPA), Gabriel Cotrim (UNIFG), Flavio da Costa Santos (MPGO), Leonardo Urruth (SEMA-RS), Domingos Garrone Neto (UNESP), Francisco Severo Neto (UFMS),  Simone Mannheimer (MPRJ)</t>
  </si>
  <si>
    <t>Ação iniciada. Os mapas foram gerados, bem como os arquivos em formato kml e shapfile. Ofício em fase final de elaboração para envio até março de 2025.</t>
  </si>
  <si>
    <t>Reenviar os dados sempre que houver atualização da base do CEPTA</t>
  </si>
  <si>
    <t>Telton Ramos (UFPB/Instituto Peixes da Caatinga), Mozart Lauxen (IBAMA), Mariana Espécie (EPE), Adriana Castilho (CETESB), Werther Ramalho (Instituto Boitatá), Matheus Volcan (Instituto Pró-Pampa), Leonardo Urruth (SEMA-RS), Luis Esteban Lanés (Instituto Pró-Pampa), Alany Gonçalves (INPA), Fabio Origuela (Meandros)</t>
  </si>
  <si>
    <t>Mapa encaminhado à coordenadora Izabel e protocolo mínimo elaborado em sua primeira versão</t>
  </si>
  <si>
    <t>Marcio Silva (UFPA)</t>
  </si>
  <si>
    <t xml:space="preserve">Sugestão: refazer mapa com buffer/manchas de distribuição ou polígono feito com os pontos de ocorrência de rivulídeos para cada estado. </t>
  </si>
  <si>
    <t>Izabel Boock (ICMBIO/CEPTA)</t>
  </si>
  <si>
    <t>Mozart Lauxen (IBAMA), Telton Ramos (UFPB/Instituto Peixes da Caatinga), Márcio Joaquim da Silva (UFPA), Oscar Barroso Junior (Instituto Natureza do Tocantins), Domingos Garrone Neto (UNESP), Simone Mannheimer (MPRJ)</t>
  </si>
  <si>
    <r>
      <t xml:space="preserve">A base vem sendo atualizada com dados de trabalhos acadêmicos e eventualmente com informações recebidas de processos de licenciamento, quando há soliticação de parecer do CEPTA. Segundo Mozart, no que se refere ao Ibama, em 2025 deverá entrar em pleno funcionamento o Sisbia, que foi desenvolvido em parceria com o ICMBio para receber todos os dados de fauna e flora produzidos nos processos de licenciamento ambiental federal, um banco de dados similar ao Sisbio. Há possibilidade dele ser disponibilizado aos estados e municípios, mas depende de adequações técnicas e não deve ocorrer tão cedo. Em outubro/2024 começamos uma fase piloto, em que cerca de dez grandes empresas estão inserindo dados legados de forma assistida, com o auxílio de analistas do Ibama. Uma das empresas que indiquei foi a Eletrobras, com o processo do Parque Minuano, no Chuí, onde existem importantes registros de populações de Austrolebias charrua, A. luteoflammulatus e A. prognathus, a maior parte coletada pelo Esteban e Mateus.
Com isso, na esfera federal deve ficar resolvida esta ação, pois o Sisbia será de acesso público e o CEPTA terá acesso aos dados.
Em relação aos estados e municípios, a planilha LAF-Sisbio não está mais disponível no site do ICMBio, </t>
    </r>
    <r>
      <rPr>
        <sz val="11"/>
        <rFont val="Calibri (Corpo)"/>
      </rPr>
      <t>mas sugiro anexarmos uma planilha com dados básicos no protocolo de licenciamento (se é que já não está lá), minimamente data da coleta, espécie, quantidade, lat/long e coletor.</t>
    </r>
  </si>
  <si>
    <t>Base de dados atualizada</t>
  </si>
  <si>
    <t>Necessidade de maior articulação com orgãos licenciadores, para obtenção dos dados (solicitar apoio da COPAN, pois é atividade de interesse para todos as espécies ameaçadas)</t>
  </si>
  <si>
    <t>Izabel Boock (ICMBio/CEPTA) e Mozart Laurent (IBAMA)</t>
  </si>
  <si>
    <t xml:space="preserve"> Sugestão: anexarmos uma planilha com dados básicos no protocolo de licenciamento (se é que já não está lá), minimamente data da coleta, espécie, quantidade, lat/long e coletor, nº tombo, responsável técnico pela área da ictiologia da consultoria ambiental, nome do empreendimento (verificar modelos spplink, GBIF, modelo SALVE/ICMBio)</t>
  </si>
  <si>
    <t xml:space="preserve">Ação agrupada com ação 4.3 na Monitoria Anual 1. </t>
  </si>
  <si>
    <t>Proposta de normativa visando disciplinar atividade de criação científica com finalidade de pesquisa e/ ou conservação de espécies rivulídeos nativas encaminhada ao IBAMA.</t>
  </si>
  <si>
    <t>Daniel Carvalho (IBAMA), Sara Brito Alves (INEMA-BA), Adriana Castilho (CETESB), Telton Ramos (UFPB/Instituto Peixes da Caatinga), Márcio Joaquim da Silva (UFPA), José Leonardo Mattos (UFRJ), Humberto Espírito Santo de Mello (FZB-BH)</t>
  </si>
  <si>
    <t>Sem informações do articulador. Entrar em contato novamente com Edgar/Mozart (rodada virtual)</t>
  </si>
  <si>
    <t>Articulador não retornou o contato.</t>
  </si>
  <si>
    <t>Mariana Bissoli (ICMBio/CEPTA)</t>
  </si>
  <si>
    <t>Perguntar ao Paulo Gama sobre Notholebias mimimus como parte da condicionante ambiental de condomínio no RJ (manutenção da espécie no Projeto Piabanha). Entrar em contato com representante da AZAB, e Aquário de Belo Horizonte (Thiago Carvalho)</t>
  </si>
  <si>
    <t>Implementar uma rede de criadores científicos com finalidade de pesquisa ou conservação e zoológicos/aquários/instituições do terceiro setor.</t>
  </si>
  <si>
    <t xml:space="preserve">Sem informações do articulador. Tentar entrar em contato novamente. Em 2023, foi finalizado o acordo de cooperação do ICMBio com AZAB (rivulídeo - Ophtalmolebias constanciae). CSE IUCN tem sede em Foz do Iguaçu e pode avaliar as espécie para ver se é necessário algum programa de cativeiro. </t>
  </si>
  <si>
    <t>CSE IUCN tem sede em Foz do Iguaçu e pode avaliar as espécie para ver se é necessário algum programa de cativeiro. Avaliar a possibilidade de incluir rivulídeo.</t>
  </si>
  <si>
    <t xml:space="preserve">Ação agrupada com ação 1.5 na Monitoria Anual 1. </t>
  </si>
  <si>
    <t>Alany Gonçalves (INPA), Izabel Boock (ICMBIO/CEPTA), Telton Ramos (UFPB/Instituto Peixes da Caatinga), Simone Mannheimer (MPRJ), Domingos Garrone Neto (UNESP), Márcio Joaquim da Silva (UFPA), Sara Brito Alves (INEMA-BA), Roberta Holmes (MMA/DESP),  Daniel Carvalho (IBAMA)</t>
  </si>
  <si>
    <t>Proposta CITES em elaboração. Grupo já se reuniu para definir diretrizes da proposta (se incluir toda a família Rivulidae ou selecionar apenas alguns gêneros) e deve encaminhar uma proposta até o início de 2025 para que possa ser avaliada na proxima Conferencia das Partes (COP 30 no 2º semestre de 2025)</t>
  </si>
  <si>
    <t>Detalhar questões biológicas do grupo na proposta</t>
  </si>
  <si>
    <t xml:space="preserve">O acordo firmado entre ICMBio e AZAB será prorrogado, com possibilidade de inclusão de novas atividades e espécies (minuta no novo ACT está sendo elaborada). Ophtalmolebias constanciae deve ser mantida (2 locais com manutanção da espécie). Mestrado Davi Oliveira CEPTA: protocolo de manutenção de Hypsolebias janaubensis, e protocolo iniciado para Campellolebias?. </t>
  </si>
  <si>
    <t xml:space="preserve">Protocolo elaborado para o gênero Hypsolebias (mestrado Davi Oliveira CEPTA)  </t>
  </si>
  <si>
    <t>Daniel Carvalho (IBAMA), Gustavo Arruda (Rastro - Ecologia Criativa), Gabriel Cotrim (UNIFG), Izabel Boock (ICMBIO/CEPTA),  Denise Rambaldi (INEA/RJ), Lailton Câmara Fernandes (SEMA-BA), Paulo Gama (SMAC-RJ)</t>
  </si>
  <si>
    <t xml:space="preserve">Sem informação do articulador. Projeto em Casimiro de Abreu está para ser iniciado. Aguardando liberação de recursos pelo SEAS. Lista elaborada por Esteban com os contatos dos produtores rurais pode ser utilizada. </t>
  </si>
  <si>
    <t xml:space="preserve">Lista elaborada por Esteban com os contatos dos produtores rurais pode ser utilizada. </t>
  </si>
  <si>
    <t>Integração entre PAN Rivulídeos, PAN Lagoas do Sul, PATs e outros PANs com áreas de ocorrência de peixes rivulídeos</t>
  </si>
  <si>
    <t>Parcerias entre PATs e PAN Lagoas do Sul estabelecidas, relatórios de atividades compartilhados</t>
  </si>
  <si>
    <t>Integração e otimização  das ações similares do PAN Rivulídeos, outros PANs e PATs</t>
  </si>
  <si>
    <t>pessoas do gat e colaboradores que participam de PATs</t>
  </si>
  <si>
    <t>PAN Lagoas do Sul, PATs, PAN Iguaçu (Austrolebias araucarianus)</t>
  </si>
  <si>
    <t>SITUAÇÃO ATUAL DAS AÇÕES - 1ª MONITORIA (2017)</t>
  </si>
  <si>
    <t>OBJETIVO 6</t>
  </si>
  <si>
    <t>OBJETIVO 7</t>
  </si>
  <si>
    <t>OBJETIVO 8</t>
  </si>
  <si>
    <t>OBJETIVO 9</t>
  </si>
  <si>
    <t>OBJETIVO 10</t>
  </si>
  <si>
    <t>01/10/2016 - 04/10/2016 (virtual)</t>
  </si>
  <si>
    <t>Texto objetivo 1</t>
  </si>
  <si>
    <t>X</t>
  </si>
  <si>
    <t>1.10</t>
  </si>
  <si>
    <t>1.11</t>
  </si>
  <si>
    <t>1.12</t>
  </si>
  <si>
    <t>1.13</t>
  </si>
  <si>
    <t>1.14</t>
  </si>
  <si>
    <t>1.15</t>
  </si>
  <si>
    <t>Texto objetivo 2</t>
  </si>
  <si>
    <t>2.10</t>
  </si>
  <si>
    <t>2.11</t>
  </si>
  <si>
    <t>2.12</t>
  </si>
  <si>
    <t>2.13</t>
  </si>
  <si>
    <t>2.14</t>
  </si>
  <si>
    <t>2.15</t>
  </si>
  <si>
    <t>Texto objetivo 3</t>
  </si>
  <si>
    <t>ação 3</t>
  </si>
  <si>
    <t>3.6</t>
  </si>
  <si>
    <t>3.7</t>
  </si>
  <si>
    <t>3.8</t>
  </si>
  <si>
    <t>3.9</t>
  </si>
  <si>
    <t>3.10</t>
  </si>
  <si>
    <t>3.11</t>
  </si>
  <si>
    <t>3.12</t>
  </si>
  <si>
    <t>3.13</t>
  </si>
  <si>
    <t>3.14</t>
  </si>
  <si>
    <t>3.15</t>
  </si>
  <si>
    <t>Texto objetivo 4</t>
  </si>
  <si>
    <t>ação 4</t>
  </si>
  <si>
    <t>4.6</t>
  </si>
  <si>
    <t>4.7</t>
  </si>
  <si>
    <t>4.8</t>
  </si>
  <si>
    <t>4.9</t>
  </si>
  <si>
    <t>4.10</t>
  </si>
  <si>
    <t>4.11</t>
  </si>
  <si>
    <t>4.12</t>
  </si>
  <si>
    <t>4.13</t>
  </si>
  <si>
    <t>4.14</t>
  </si>
  <si>
    <t>4.15</t>
  </si>
  <si>
    <t>Texto objetivo 5</t>
  </si>
  <si>
    <t>ação 5</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</si>
  <si>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</si>
  <si>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</si>
  <si>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</si>
  <si>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</si>
  <si>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</si>
  <si>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</si>
  <si>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</si>
  <si>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</si>
  <si>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</si>
  <si>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</si>
  <si>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</si>
  <si>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</si>
  <si>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</si>
  <si>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</si>
  <si>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</si>
  <si>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</si>
  <si>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</si>
  <si>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</si>
  <si>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</si>
  <si>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</si>
  <si>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</si>
  <si>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</si>
  <si>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</si>
  <si>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</si>
  <si>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</si>
  <si>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</si>
  <si>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</si>
  <si>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</si>
  <si>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</si>
  <si>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</si>
  <si>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</si>
  <si>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</si>
  <si>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</si>
  <si>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</si>
  <si>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</si>
  <si>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</si>
  <si>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</si>
  <si>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</si>
  <si>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</si>
  <si>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</si>
  <si>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</si>
  <si>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</si>
  <si>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</si>
  <si>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</si>
  <si>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</si>
  <si>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</si>
  <si>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</si>
  <si>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</si>
  <si>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</si>
  <si>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</si>
  <si>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</si>
  <si>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</si>
  <si>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</si>
  <si>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</si>
  <si>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</si>
  <si>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</si>
  <si>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</si>
  <si>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</si>
  <si>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</si>
  <si>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</si>
  <si>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</si>
  <si>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</si>
  <si>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</si>
  <si>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</si>
  <si>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</si>
  <si>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</si>
  <si>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</si>
  <si>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</si>
  <si>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</si>
  <si>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</si>
  <si>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</si>
  <si>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</si>
  <si>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</si>
  <si>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</si>
  <si>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</si>
  <si>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</si>
  <si>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</si>
  <si>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</si>
  <si>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</si>
  <si>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</si>
  <si>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</si>
  <si>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</si>
  <si>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</si>
  <si>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</si>
  <si>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</si>
  <si>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</si>
  <si>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</si>
  <si>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</si>
  <si>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</si>
  <si>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</si>
  <si>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</si>
  <si>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</si>
  <si>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</si>
  <si>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MONITORIA FINAL (2017)</t>
  </si>
  <si>
    <t>Não iniciada ou não concluída</t>
  </si>
  <si>
    <t>Iniciada e não concluída no período previsto</t>
  </si>
  <si>
    <t>Concluída</t>
  </si>
  <si>
    <t>TOTAL DE AÇÕES DO PAN</t>
  </si>
  <si>
    <r>
      <rPr>
        <sz val="11"/>
        <color rgb="FF000000"/>
        <rFont val="Calibri"/>
        <scheme val="minor"/>
      </rPr>
      <t>Produtos intermediários: reuniões, produtos finais: ofícios às OEMAs, ABEMA, ANAMA; (IPPampa)</t>
    </r>
    <r>
      <rPr>
        <sz val="11"/>
        <rFont val="Calibri"/>
        <family val="2"/>
        <scheme val="minor"/>
      </rPr>
      <t xml:space="preserve"> </t>
    </r>
    <r>
      <rPr>
        <sz val="11"/>
        <rFont val="Calibri"/>
        <family val="2"/>
      </rPr>
      <t xml:space="preserve">capítulo 15 do livro “Ecologia e Conservação de Ecossistemas Aquáticos do Sul do Brasil" (Diretrizes básicas para o licenciamento ambiental em Pelotas) </t>
    </r>
  </si>
  <si>
    <r>
      <rPr>
        <sz val="11"/>
        <color rgb="FF000000"/>
        <rFont val="Calibri"/>
        <scheme val="minor"/>
      </rPr>
      <t xml:space="preserve">1 solicitação do Ibama para trabalhar com comunidade local, na duplicação da BR 116 (via Emater), Pampiana e Rastro estão fazendo diagnóstico participativo com produtores rurais. Projeto Piloto (por 3 anos) e projeto do licenciamento Ibama (comunicação qualificada). Matheus: também foi realizado contato com as prefeituras. </t>
    </r>
    <r>
      <rPr>
        <sz val="11"/>
        <rFont val="Calibri"/>
        <family val="2"/>
      </rPr>
      <t xml:space="preserve">Gustavo irá compartilhar o relatório com GAT. </t>
    </r>
    <r>
      <rPr>
        <sz val="11"/>
        <color rgb="FF000000"/>
        <rFont val="Calibri"/>
      </rPr>
      <t xml:space="preserve">Márcio: Telton está com contato com pessoal do interior do Nordeste, monitoramento de poças e enviando informações ao Telton (ciência cidadã). Para Amazônia a questão é complicada por causa da logística. Márcio conseguiu contato com pessoal das áreas monitoradas da Amazônia, por enquanto nenhuma informação extra dos locais. Tentar conseguir parcerias, junto com pessoal do ICMBio usando embarcações, para levar material de comunicação para as comunidades. </t>
    </r>
  </si>
  <si>
    <r>
      <rPr>
        <sz val="11"/>
        <rFont val="Calibri"/>
        <family val="2"/>
        <scheme val="minor"/>
      </rPr>
      <t xml:space="preserve">Fazer consulta a respeito da reformulação do ICMS Ecológico. </t>
    </r>
    <r>
      <rPr>
        <sz val="11"/>
        <rFont val="Calibri (Corpo)"/>
      </rPr>
      <t xml:space="preserve">Contatar COPAN para retomar contato com ABEMA. </t>
    </r>
  </si>
  <si>
    <t>Levantamento necessita ser realizado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</si>
</sst>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R$&quot;\ #,##0.00;[Red]\-&quot;R$&quot;\ #,##0.00"/>
    <numFmt numFmtId="164" formatCode="[$-416]mmmm\-yy;@"/>
    <numFmt numFmtId="165" formatCode="mm/yy"/>
    <numFmt numFmtId="166" formatCode="mmmm/yyyy"/>
    <numFmt numFmtId="167" formatCode="&quot;R$&quot;\ #,##0.00"/>
    <numFmt numFmtId="168" formatCode="[$-416]mmmm\-yy"/>
    <numFmt numFmtId="169" formatCode="[$R$ -416]#,##0.00"/>
  </numFmts>
  <fonts count="46">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sz val="11"/>
      <color theme="1"/>
      <name val="Calibri"/>
      <family val="2"/>
    </font>
    <font>
      <sz val="11"/>
      <color rgb="FF000000"/>
      <name val="Calibri"/>
      <family val="2"/>
    </font>
    <font>
      <sz val="11"/>
      <name val="Calibri"/>
      <family val="2"/>
    </font>
    <font>
      <sz val="11"/>
      <color rgb="FFFF0000"/>
      <name val="Calibri"/>
      <family val="2"/>
    </font>
    <font>
      <sz val="11"/>
      <name val="Cambria"/>
      <family val="2"/>
      <scheme val="major"/>
    </font>
    <font>
      <sz val="11"/>
      <color rgb="FF000000"/>
      <name val="Cambria"/>
      <family val="2"/>
      <scheme val="major"/>
    </font>
    <font>
      <i/>
      <sz val="11"/>
      <color theme="1"/>
      <name val="Calibri"/>
      <family val="2"/>
    </font>
    <font>
      <sz val="12"/>
      <color rgb="FF000000"/>
      <name val="Calibri"/>
      <family val="2"/>
    </font>
    <font>
      <sz val="11"/>
      <color rgb="FF444444"/>
      <name val="Calibri"/>
      <family val="2"/>
      <charset val="1"/>
    </font>
    <font>
      <sz val="11"/>
      <color rgb="FF000000"/>
      <name val="Calibri"/>
      <family val="2"/>
      <scheme val="minor"/>
    </font>
    <font>
      <sz val="11"/>
      <color theme="1"/>
      <name val="Calibri (Corpo)"/>
    </font>
    <font>
      <sz val="11"/>
      <color rgb="FF444444"/>
      <name val="Calibri"/>
      <family val="2"/>
    </font>
    <font>
      <strike/>
      <sz val="11"/>
      <color rgb="FFFF0000"/>
      <name val="Calibri"/>
      <family val="2"/>
      <scheme val="minor"/>
    </font>
    <font>
      <i/>
      <sz val="12"/>
      <color rgb="FF000000"/>
      <name val="Calibri"/>
      <family val="2"/>
      <scheme val="minor"/>
    </font>
    <font>
      <sz val="12"/>
      <color rgb="FF000000"/>
      <name val="Calibri"/>
      <family val="2"/>
      <scheme val="minor"/>
    </font>
    <font>
      <b/>
      <sz val="14"/>
      <color rgb="FF000000"/>
      <name val="Calibri"/>
      <family val="2"/>
      <scheme val="minor"/>
    </font>
    <font>
      <sz val="11"/>
      <color rgb="FFFF0000"/>
      <name val="Calibri (Corpo)"/>
    </font>
    <font>
      <sz val="11"/>
      <name val="Calibri (Corpo)"/>
    </font>
    <font>
      <sz val="11"/>
      <color rgb="FF000000"/>
      <name val="Calibri"/>
      <scheme val="minor"/>
    </font>
    <font>
      <sz val="11"/>
      <color rgb="FFFF0000"/>
      <name val="Calibri"/>
    </font>
    <font>
      <sz val="11"/>
      <color theme="1"/>
      <name val="Calibri"/>
    </font>
    <font>
      <sz val="11"/>
      <color rgb="FF000000"/>
      <name val="Calibri"/>
    </font>
  </fonts>
  <fills count="31">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theme="8" tint="0.39997558519241921"/>
        <bgColor rgb="FF6D9EEB"/>
      </patternFill>
    </fill>
    <fill>
      <patternFill patternType="solid">
        <fgColor rgb="FF006600"/>
        <bgColor rgb="FF93C47D"/>
      </patternFill>
    </fill>
    <fill>
      <patternFill patternType="solid">
        <fgColor theme="9" tint="0.59999389629810485"/>
        <bgColor rgb="FFE06666"/>
      </patternFill>
    </fill>
    <fill>
      <patternFill patternType="solid">
        <fgColor indexed="27"/>
        <bgColor indexed="41"/>
      </patternFill>
    </fill>
    <fill>
      <patternFill patternType="solid">
        <fgColor rgb="FFFFFFFF"/>
        <bgColor rgb="FFFFFFFF"/>
      </patternFill>
    </fill>
    <fill>
      <patternFill patternType="solid">
        <fgColor theme="0"/>
        <bgColor theme="0"/>
      </patternFill>
    </fill>
    <fill>
      <patternFill patternType="solid">
        <fgColor rgb="FFFFFFFF"/>
        <bgColor auto="1"/>
      </patternFill>
    </fill>
    <fill>
      <patternFill patternType="solid">
        <fgColor rgb="FFFFFFFF"/>
        <bgColor indexed="64"/>
      </patternFill>
    </fill>
    <fill>
      <patternFill patternType="solid">
        <fgColor theme="9" tint="-0.499984740745262"/>
        <bgColor indexed="64"/>
      </patternFill>
    </fill>
    <fill>
      <patternFill patternType="solid">
        <fgColor theme="4"/>
        <bgColor indexed="64"/>
      </patternFill>
    </fill>
  </fills>
  <borders count="61">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style="thin">
        <color rgb="FF000000"/>
      </left>
      <right style="thin">
        <color rgb="FF000000"/>
      </right>
      <top style="medium">
        <color rgb="FF000000"/>
      </top>
      <bottom style="thin">
        <color rgb="FF000000"/>
      </bottom>
      <diagonal/>
    </border>
    <border>
      <left/>
      <right/>
      <top/>
      <bottom style="thin">
        <color rgb="FF000000"/>
      </bottom>
      <diagonal/>
    </border>
    <border>
      <left style="thin">
        <color indexed="64"/>
      </left>
      <right style="thin">
        <color indexed="64"/>
      </right>
      <top style="thin">
        <color rgb="FF000000"/>
      </top>
      <bottom style="thin">
        <color indexed="64"/>
      </bottom>
      <diagonal/>
    </border>
  </borders>
  <cellStyleXfs count="5">
    <xf numFmtId="0" fontId="0" fillId="0" borderId="0"/>
    <xf numFmtId="9" fontId="2" fillId="0" borderId="0" applyFont="0" applyFill="0" applyBorder="0" applyAlignment="0" applyProtection="0"/>
    <xf numFmtId="0" fontId="2" fillId="0" borderId="0"/>
    <xf numFmtId="0" fontId="23" fillId="0" borderId="0"/>
    <xf numFmtId="0" fontId="23" fillId="24" borderId="51">
      <alignment horizontal="center" vertical="center" wrapText="1"/>
    </xf>
  </cellStyleXfs>
  <cellXfs count="303">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5" fillId="13" borderId="43" xfId="0" applyFont="1" applyFill="1" applyBorder="1" applyAlignment="1">
      <alignment horizontal="left" vertical="center"/>
    </xf>
    <xf numFmtId="0" fontId="5"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3" fillId="15" borderId="7" xfId="0" applyFont="1" applyFill="1" applyBorder="1" applyAlignment="1">
      <alignment horizontal="center" vertical="center" wrapText="1"/>
    </xf>
    <xf numFmtId="0" fontId="5"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4" fillId="0" borderId="0" xfId="0" applyFont="1" applyAlignment="1">
      <alignment horizontal="center"/>
    </xf>
    <xf numFmtId="0" fontId="9" fillId="3" borderId="2" xfId="0" applyFont="1" applyFill="1" applyBorder="1" applyAlignment="1">
      <alignment vertical="center" wrapText="1"/>
    </xf>
    <xf numFmtId="0" fontId="9" fillId="7" borderId="2" xfId="0" applyFont="1" applyFill="1" applyBorder="1" applyAlignment="1">
      <alignment vertical="center" wrapText="1"/>
    </xf>
    <xf numFmtId="0" fontId="9" fillId="8" borderId="2" xfId="0" applyFont="1" applyFill="1" applyBorder="1" applyAlignment="1">
      <alignment vertical="center" wrapText="1"/>
    </xf>
    <xf numFmtId="1" fontId="9" fillId="9" borderId="2" xfId="0" applyNumberFormat="1" applyFont="1" applyFill="1" applyBorder="1" applyAlignment="1">
      <alignment vertical="center" wrapText="1"/>
    </xf>
    <xf numFmtId="0" fontId="9" fillId="10" borderId="2" xfId="0" applyFont="1" applyFill="1" applyBorder="1" applyAlignment="1">
      <alignment vertical="center" wrapText="1"/>
    </xf>
    <xf numFmtId="0" fontId="9" fillId="13" borderId="2" xfId="0" applyFont="1" applyFill="1" applyBorder="1" applyAlignment="1">
      <alignment vertical="center" wrapText="1"/>
    </xf>
    <xf numFmtId="0" fontId="6" fillId="14" borderId="2" xfId="0" applyFont="1" applyFill="1" applyBorder="1" applyAlignment="1">
      <alignment vertical="center" wrapText="1"/>
    </xf>
    <xf numFmtId="0" fontId="6" fillId="12" borderId="2" xfId="0" applyFont="1" applyFill="1" applyBorder="1" applyAlignment="1">
      <alignment vertical="center" wrapText="1"/>
    </xf>
    <xf numFmtId="0" fontId="6" fillId="6" borderId="2" xfId="0" applyFont="1" applyFill="1" applyBorder="1" applyAlignment="1">
      <alignment vertical="center"/>
    </xf>
    <xf numFmtId="0" fontId="6" fillId="6" borderId="2" xfId="0" applyFont="1" applyFill="1" applyBorder="1" applyAlignment="1">
      <alignment vertical="center" wrapText="1"/>
    </xf>
    <xf numFmtId="0" fontId="16" fillId="6" borderId="2" xfId="0" applyFont="1" applyFill="1" applyBorder="1" applyAlignment="1">
      <alignment vertical="center"/>
    </xf>
    <xf numFmtId="0" fontId="9" fillId="14" borderId="2" xfId="0" applyFont="1" applyFill="1" applyBorder="1" applyAlignment="1">
      <alignment vertical="center" wrapText="1"/>
    </xf>
    <xf numFmtId="1" fontId="9" fillId="14" borderId="2" xfId="0" applyNumberFormat="1" applyFont="1" applyFill="1" applyBorder="1" applyAlignment="1">
      <alignment vertical="center" wrapText="1"/>
    </xf>
    <xf numFmtId="0" fontId="9" fillId="16" borderId="2" xfId="0" applyFont="1" applyFill="1" applyBorder="1" applyAlignment="1">
      <alignment vertical="center" wrapText="1"/>
    </xf>
    <xf numFmtId="0" fontId="9" fillId="18" borderId="2" xfId="0" applyFont="1" applyFill="1" applyBorder="1" applyAlignment="1">
      <alignment vertical="center" wrapText="1"/>
    </xf>
    <xf numFmtId="165" fontId="24" fillId="0" borderId="52" xfId="0" applyNumberFormat="1" applyFont="1" applyBorder="1" applyAlignment="1">
      <alignment vertical="center" wrapText="1"/>
    </xf>
    <xf numFmtId="0" fontId="24" fillId="0" borderId="52" xfId="0" applyFont="1" applyBorder="1" applyAlignment="1">
      <alignment horizontal="center" vertical="center" wrapText="1"/>
    </xf>
    <xf numFmtId="0" fontId="25" fillId="0" borderId="52" xfId="0" applyFont="1" applyBorder="1" applyAlignment="1">
      <alignment horizontal="center" vertical="center" wrapText="1"/>
    </xf>
    <xf numFmtId="166" fontId="24" fillId="0" borderId="52" xfId="0" applyNumberFormat="1" applyFont="1" applyBorder="1" applyAlignment="1">
      <alignment horizontal="center" vertical="center" wrapText="1"/>
    </xf>
    <xf numFmtId="17" fontId="24" fillId="0" borderId="52" xfId="0" applyNumberFormat="1" applyFont="1" applyBorder="1" applyAlignment="1">
      <alignment horizontal="center" vertical="center" wrapText="1"/>
    </xf>
    <xf numFmtId="167" fontId="26" fillId="0" borderId="52" xfId="0" applyNumberFormat="1" applyFont="1" applyBorder="1" applyAlignment="1">
      <alignment horizontal="center" vertical="center" wrapText="1"/>
    </xf>
    <xf numFmtId="0" fontId="26" fillId="0" borderId="52" xfId="0" applyFont="1" applyBorder="1" applyAlignment="1">
      <alignment horizontal="center" vertical="center" wrapText="1"/>
    </xf>
    <xf numFmtId="0" fontId="28" fillId="0" borderId="52" xfId="0" applyFont="1" applyBorder="1" applyAlignment="1">
      <alignment horizontal="center" vertical="center" wrapText="1"/>
    </xf>
    <xf numFmtId="167" fontId="24" fillId="0" borderId="52" xfId="0" applyNumberFormat="1" applyFont="1" applyBorder="1" applyAlignment="1">
      <alignment horizontal="center" vertical="center" wrapText="1"/>
    </xf>
    <xf numFmtId="165" fontId="24" fillId="25" borderId="52" xfId="0" applyNumberFormat="1" applyFont="1" applyFill="1" applyBorder="1" applyAlignment="1">
      <alignment horizontal="left" vertical="center" wrapText="1"/>
    </xf>
    <xf numFmtId="165" fontId="24" fillId="0" borderId="52" xfId="0" applyNumberFormat="1" applyFont="1" applyBorder="1" applyAlignment="1">
      <alignment horizontal="center" vertical="center" wrapText="1"/>
    </xf>
    <xf numFmtId="4" fontId="24" fillId="0" borderId="52" xfId="0" applyNumberFormat="1" applyFont="1" applyBorder="1" applyAlignment="1">
      <alignment horizontal="center" vertical="center" wrapText="1"/>
    </xf>
    <xf numFmtId="0" fontId="24" fillId="0" borderId="52" xfId="0" applyFont="1" applyBorder="1" applyAlignment="1">
      <alignment vertical="center" wrapText="1"/>
    </xf>
    <xf numFmtId="0" fontId="29" fillId="26" borderId="52" xfId="0" applyFont="1" applyFill="1" applyBorder="1" applyAlignment="1">
      <alignment horizontal="center" vertical="center" wrapText="1"/>
    </xf>
    <xf numFmtId="168" fontId="26" fillId="26" borderId="52" xfId="0" applyNumberFormat="1" applyFont="1" applyFill="1" applyBorder="1" applyAlignment="1">
      <alignment horizontal="center" vertical="center" wrapText="1"/>
    </xf>
    <xf numFmtId="167" fontId="26" fillId="0" borderId="52" xfId="0" applyNumberFormat="1" applyFont="1" applyBorder="1" applyAlignment="1">
      <alignment horizontal="center" vertical="center"/>
    </xf>
    <xf numFmtId="168" fontId="24" fillId="0" borderId="52" xfId="0" applyNumberFormat="1" applyFont="1" applyBorder="1" applyAlignment="1">
      <alignment horizontal="center" vertical="center" wrapText="1"/>
    </xf>
    <xf numFmtId="8" fontId="26" fillId="0" borderId="52" xfId="0" applyNumberFormat="1" applyFont="1" applyBorder="1" applyAlignment="1">
      <alignment horizontal="center" vertical="center" wrapText="1"/>
    </xf>
    <xf numFmtId="8" fontId="24" fillId="0" borderId="52" xfId="0" applyNumberFormat="1" applyFont="1" applyBorder="1" applyAlignment="1">
      <alignment horizontal="center" vertical="center" wrapText="1"/>
    </xf>
    <xf numFmtId="169" fontId="26" fillId="0" borderId="52" xfId="0" applyNumberFormat="1" applyFont="1" applyBorder="1" applyAlignment="1">
      <alignment horizontal="center" vertical="center" wrapText="1"/>
    </xf>
    <xf numFmtId="0" fontId="29" fillId="0" borderId="0" xfId="0" applyFont="1" applyAlignment="1">
      <alignment horizontal="center" vertical="center" wrapText="1"/>
    </xf>
    <xf numFmtId="0" fontId="26" fillId="4" borderId="52" xfId="0" applyFont="1" applyFill="1" applyBorder="1" applyAlignment="1">
      <alignment horizontal="center" vertical="center" wrapText="1"/>
    </xf>
    <xf numFmtId="0" fontId="24" fillId="0" borderId="52" xfId="0" applyFont="1" applyBorder="1" applyAlignment="1">
      <alignment horizontal="left" vertical="center" wrapText="1"/>
    </xf>
    <xf numFmtId="166" fontId="26" fillId="0" borderId="52" xfId="0" applyNumberFormat="1" applyFont="1" applyBorder="1" applyAlignment="1">
      <alignment horizontal="center" vertical="center" wrapText="1"/>
    </xf>
    <xf numFmtId="0" fontId="24" fillId="0" borderId="0" xfId="0" applyFont="1" applyAlignment="1">
      <alignment horizontal="center" vertical="center" wrapText="1"/>
    </xf>
    <xf numFmtId="165" fontId="26" fillId="0" borderId="52" xfId="0" applyNumberFormat="1" applyFont="1" applyBorder="1" applyAlignment="1">
      <alignment vertical="center" wrapText="1"/>
    </xf>
    <xf numFmtId="169" fontId="24" fillId="0" borderId="52" xfId="0" applyNumberFormat="1" applyFont="1" applyBorder="1" applyAlignment="1">
      <alignment horizontal="center" vertical="center" wrapText="1"/>
    </xf>
    <xf numFmtId="165" fontId="24" fillId="0" borderId="53" xfId="0" applyNumberFormat="1" applyFont="1" applyBorder="1" applyAlignment="1">
      <alignment vertical="center" wrapText="1"/>
    </xf>
    <xf numFmtId="165" fontId="24" fillId="4" borderId="53" xfId="0" applyNumberFormat="1" applyFont="1" applyFill="1" applyBorder="1" applyAlignment="1">
      <alignment vertical="center" wrapText="1"/>
    </xf>
    <xf numFmtId="165" fontId="24" fillId="0" borderId="54" xfId="0" applyNumberFormat="1" applyFont="1" applyBorder="1" applyAlignment="1">
      <alignment vertical="center" wrapText="1"/>
    </xf>
    <xf numFmtId="0" fontId="24" fillId="0" borderId="55" xfId="0" applyFont="1" applyBorder="1" applyAlignment="1">
      <alignment horizontal="center" vertical="center" wrapText="1"/>
    </xf>
    <xf numFmtId="166" fontId="24" fillId="0" borderId="55" xfId="0" applyNumberFormat="1" applyFont="1" applyBorder="1" applyAlignment="1">
      <alignment horizontal="center" vertical="center" wrapText="1"/>
    </xf>
    <xf numFmtId="167" fontId="24" fillId="0" borderId="55" xfId="0" applyNumberFormat="1" applyFont="1" applyBorder="1" applyAlignment="1">
      <alignment horizontal="center" vertical="center" wrapText="1"/>
    </xf>
    <xf numFmtId="17" fontId="24" fillId="0" borderId="55" xfId="0" applyNumberFormat="1" applyFont="1" applyBorder="1" applyAlignment="1">
      <alignment horizontal="center" vertical="center" wrapText="1"/>
    </xf>
    <xf numFmtId="0" fontId="0" fillId="0" borderId="3" xfId="0" applyBorder="1" applyAlignment="1">
      <alignment vertical="center"/>
    </xf>
    <xf numFmtId="165" fontId="24" fillId="0" borderId="2" xfId="0" applyNumberFormat="1" applyFont="1" applyBorder="1" applyAlignment="1">
      <alignment vertical="center" wrapText="1"/>
    </xf>
    <xf numFmtId="0" fontId="24" fillId="0" borderId="2" xfId="0" applyFont="1" applyBorder="1" applyAlignment="1">
      <alignment horizontal="center" vertical="center" wrapText="1"/>
    </xf>
    <xf numFmtId="166" fontId="24" fillId="0" borderId="2" xfId="0" applyNumberFormat="1" applyFont="1" applyBorder="1" applyAlignment="1">
      <alignment horizontal="center" vertical="center" wrapText="1"/>
    </xf>
    <xf numFmtId="17" fontId="24" fillId="0" borderId="2" xfId="0" applyNumberFormat="1" applyFont="1" applyBorder="1" applyAlignment="1">
      <alignment horizontal="center" vertical="center" wrapText="1"/>
    </xf>
    <xf numFmtId="167" fontId="24" fillId="0" borderId="2" xfId="0" applyNumberFormat="1" applyFont="1" applyBorder="1" applyAlignment="1">
      <alignment horizontal="center" vertical="center" wrapText="1"/>
    </xf>
    <xf numFmtId="0" fontId="0" fillId="0" borderId="2" xfId="0" applyBorder="1" applyAlignment="1">
      <alignment vertical="center" wrapText="1"/>
    </xf>
    <xf numFmtId="17" fontId="24" fillId="0" borderId="57" xfId="0" applyNumberFormat="1" applyFont="1" applyBorder="1" applyAlignment="1">
      <alignment horizontal="center" vertical="center" wrapText="1"/>
    </xf>
    <xf numFmtId="17" fontId="24" fillId="0" borderId="56" xfId="0" applyNumberFormat="1" applyFont="1" applyBorder="1" applyAlignment="1">
      <alignment horizontal="center" vertical="center" wrapText="1"/>
    </xf>
    <xf numFmtId="0" fontId="6" fillId="0" borderId="2" xfId="0" applyFont="1" applyBorder="1" applyAlignment="1">
      <alignment horizontal="center" vertical="center"/>
    </xf>
    <xf numFmtId="0" fontId="13" fillId="0" borderId="4" xfId="0" applyFont="1" applyBorder="1" applyAlignment="1">
      <alignment vertical="center" wrapText="1"/>
    </xf>
    <xf numFmtId="0" fontId="0" fillId="0" borderId="4" xfId="0" applyBorder="1" applyAlignment="1">
      <alignment vertical="center" wrapText="1"/>
    </xf>
    <xf numFmtId="49" fontId="31" fillId="27" borderId="58" xfId="0" applyNumberFormat="1" applyFont="1" applyFill="1" applyBorder="1" applyAlignment="1">
      <alignment vertical="center"/>
    </xf>
    <xf numFmtId="0" fontId="31" fillId="27" borderId="58" xfId="0" applyFont="1" applyFill="1" applyBorder="1" applyAlignment="1">
      <alignment vertical="center"/>
    </xf>
    <xf numFmtId="0" fontId="0" fillId="0" borderId="0" xfId="0" applyAlignment="1">
      <alignment horizontal="justify" vertical="center"/>
    </xf>
    <xf numFmtId="0" fontId="32" fillId="0" borderId="0" xfId="0" applyFont="1" applyAlignment="1">
      <alignment wrapText="1"/>
    </xf>
    <xf numFmtId="17" fontId="0" fillId="0" borderId="2" xfId="0" applyNumberFormat="1" applyBorder="1" applyAlignment="1">
      <alignment vertical="center"/>
    </xf>
    <xf numFmtId="17" fontId="0" fillId="0" borderId="4" xfId="0" applyNumberFormat="1" applyBorder="1" applyAlignment="1">
      <alignment vertical="center"/>
    </xf>
    <xf numFmtId="0" fontId="17" fillId="0" borderId="4" xfId="0" applyFont="1" applyBorder="1" applyAlignment="1">
      <alignment vertical="center" wrapText="1"/>
    </xf>
    <xf numFmtId="0" fontId="33" fillId="0" borderId="2" xfId="0" applyFont="1" applyBorder="1" applyAlignment="1">
      <alignment vertical="center"/>
    </xf>
    <xf numFmtId="0" fontId="24" fillId="0" borderId="2" xfId="0" applyFont="1" applyBorder="1" applyAlignment="1">
      <alignment vertical="center" wrapText="1"/>
    </xf>
    <xf numFmtId="0" fontId="32" fillId="28" borderId="2" xfId="0" applyFont="1" applyFill="1" applyBorder="1"/>
    <xf numFmtId="0" fontId="34" fillId="0" borderId="2" xfId="0" applyFont="1" applyBorder="1" applyAlignment="1">
      <alignment vertical="center" wrapText="1"/>
    </xf>
    <xf numFmtId="0" fontId="35" fillId="28" borderId="2" xfId="0" applyFont="1" applyFill="1" applyBorder="1" applyAlignment="1">
      <alignment wrapText="1"/>
    </xf>
    <xf numFmtId="0" fontId="7" fillId="0" borderId="0" xfId="0" applyFont="1" applyAlignment="1">
      <alignment vertical="center"/>
    </xf>
    <xf numFmtId="0" fontId="1" fillId="0" borderId="2" xfId="0" applyFont="1" applyBorder="1" applyAlignment="1">
      <alignment vertical="center" wrapText="1"/>
    </xf>
    <xf numFmtId="0" fontId="17" fillId="0" borderId="2" xfId="0" applyFont="1" applyBorder="1" applyAlignment="1">
      <alignment vertical="center" wrapText="1"/>
    </xf>
    <xf numFmtId="0" fontId="0" fillId="0" borderId="2" xfId="0" applyBorder="1" applyAlignment="1">
      <alignment horizontal="center" vertical="center" wrapText="1"/>
    </xf>
    <xf numFmtId="0" fontId="38" fillId="20" borderId="2" xfId="0" applyFont="1" applyFill="1" applyBorder="1" applyAlignment="1">
      <alignment horizontal="left" vertical="center" wrapText="1"/>
    </xf>
    <xf numFmtId="0" fontId="10" fillId="19" borderId="0" xfId="0" applyFont="1" applyFill="1" applyAlignment="1">
      <alignment horizontal="right" vertical="center" wrapText="1"/>
    </xf>
    <xf numFmtId="0" fontId="19" fillId="16" borderId="8" xfId="0" applyFont="1" applyFill="1" applyBorder="1" applyAlignment="1">
      <alignment vertical="center" wrapText="1"/>
    </xf>
    <xf numFmtId="0" fontId="19" fillId="0" borderId="31" xfId="0" applyFont="1" applyBorder="1" applyAlignment="1">
      <alignment horizontal="left" vertical="center" wrapText="1"/>
    </xf>
    <xf numFmtId="0" fontId="21" fillId="16" borderId="29" xfId="0" applyFont="1" applyFill="1" applyBorder="1" applyAlignment="1">
      <alignment horizontal="center" vertical="center" wrapText="1"/>
    </xf>
    <xf numFmtId="0" fontId="0" fillId="29" borderId="2" xfId="0" applyFill="1" applyBorder="1" applyAlignment="1">
      <alignment horizontal="center" vertical="center"/>
    </xf>
    <xf numFmtId="0" fontId="0" fillId="30" borderId="2" xfId="0" applyFill="1" applyBorder="1" applyAlignment="1">
      <alignment horizontal="center" vertical="center"/>
    </xf>
    <xf numFmtId="0" fontId="0" fillId="13" borderId="2" xfId="0" applyFill="1" applyBorder="1" applyAlignment="1">
      <alignment horizontal="center" vertical="center"/>
    </xf>
    <xf numFmtId="0" fontId="25" fillId="0" borderId="0" xfId="0" applyFont="1" applyAlignment="1">
      <alignment wrapText="1"/>
    </xf>
    <xf numFmtId="165" fontId="24" fillId="4" borderId="52" xfId="0" applyNumberFormat="1" applyFont="1" applyFill="1" applyBorder="1" applyAlignment="1">
      <alignment vertical="center" wrapText="1"/>
    </xf>
    <xf numFmtId="0" fontId="17" fillId="0" borderId="0" xfId="0" applyFont="1" applyAlignment="1">
      <alignment horizontal="justify" vertical="center"/>
    </xf>
    <xf numFmtId="0" fontId="25" fillId="0" borderId="2" xfId="0" applyFont="1" applyBorder="1" applyAlignment="1">
      <alignment vertical="center" wrapText="1"/>
    </xf>
    <xf numFmtId="0" fontId="33" fillId="0" borderId="2" xfId="0" applyFont="1" applyBorder="1" applyAlignment="1">
      <alignment vertical="center" wrapText="1"/>
    </xf>
    <xf numFmtId="0" fontId="33" fillId="0" borderId="4" xfId="0" applyFont="1" applyBorder="1" applyAlignment="1">
      <alignment vertical="center" wrapText="1"/>
    </xf>
    <xf numFmtId="0" fontId="25" fillId="0" borderId="59" xfId="0" applyFont="1" applyBorder="1" applyAlignment="1">
      <alignment wrapText="1"/>
    </xf>
    <xf numFmtId="2" fontId="0" fillId="0" borderId="2" xfId="0" applyNumberFormat="1" applyBorder="1" applyAlignment="1">
      <alignment horizontal="center" vertical="center"/>
    </xf>
    <xf numFmtId="168" fontId="24" fillId="0" borderId="60" xfId="0" applyNumberFormat="1" applyFont="1" applyBorder="1" applyAlignment="1">
      <alignment horizontal="center" wrapText="1"/>
    </xf>
    <xf numFmtId="0" fontId="13" fillId="0" borderId="4" xfId="0" applyFont="1" applyBorder="1" applyAlignment="1">
      <alignment vertical="center"/>
    </xf>
    <xf numFmtId="0" fontId="44" fillId="0" borderId="2" xfId="0" applyFont="1" applyBorder="1" applyAlignment="1">
      <alignment vertical="center" wrapText="1"/>
    </xf>
    <xf numFmtId="0" fontId="24" fillId="0" borderId="4" xfId="0" applyFont="1" applyBorder="1" applyAlignment="1">
      <alignment vertical="center" wrapText="1"/>
    </xf>
    <xf numFmtId="0" fontId="38" fillId="23" borderId="2" xfId="0" applyFont="1" applyFill="1" applyBorder="1" applyAlignment="1">
      <alignment horizontal="center" vertical="center" wrapText="1"/>
    </xf>
    <xf numFmtId="0" fontId="38" fillId="21" borderId="2" xfId="0" applyFont="1" applyFill="1" applyBorder="1" applyAlignment="1">
      <alignment horizontal="center" vertical="center" wrapText="1"/>
    </xf>
    <xf numFmtId="0" fontId="11" fillId="22" borderId="2" xfId="0" applyFont="1" applyFill="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0" fillId="0" borderId="3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0" fillId="0" borderId="2" xfId="0"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4" xfId="0" applyBorder="1" applyAlignment="1">
      <alignment horizontal="center" vertical="center" wrapText="1"/>
    </xf>
    <xf numFmtId="0" fontId="8" fillId="6" borderId="2"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7" xfId="0"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41" fillId="0" borderId="2" xfId="0" applyFont="1" applyBorder="1" applyAlignment="1">
      <alignment vertical="center" wrapText="1"/>
    </xf>
    <xf numFmtId="0" fontId="17" fillId="0" borderId="4" xfId="0" applyFont="1" applyBorder="1" applyAlignment="1">
      <alignment vertical="center"/>
    </xf>
  </cellXfs>
  <cellStyles count="5">
    <cellStyle name="Estilo 1" xfId="4" xr:uid="{00000000-0005-0000-0000-000000000000}"/>
    <cellStyle name="Normal" xfId="0" builtinId="0"/>
    <cellStyle name="Normal 2" xfId="2" xr:uid="{00000000-0005-0000-0000-000002000000}"/>
    <cellStyle name="Normal 3" xfId="3" xr:uid="{00000000-0005-0000-0000-000003000000}"/>
    <cellStyle name="Porcentagem" xfId="1" builtinId="5"/>
  </cellStyles>
  <dxfs count="50">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49"/>
      <tableStyleElement type="headerRow" dxfId="48"/>
      <tableStyleElement type="totalRow" dxfId="47"/>
      <tableStyleElement type="firstColumn" dxfId="46"/>
      <tableStyleElement type="lastColumn" dxfId="45"/>
      <tableStyleElement type="firstRowStripe" dxfId="44"/>
      <tableStyleElement type="firstColumnStripe" dxfId="43"/>
    </tableStyle>
  </tableStyles>
  <colors>
    <mruColors>
      <color rgb="FFB15407"/>
      <color rgb="FFFF99CC"/>
      <color rgb="FF006600"/>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1</c:v>
                </c:pt>
                <c:pt idx="1">
                  <c:v>1</c:v>
                </c:pt>
                <c:pt idx="2">
                  <c:v>0</c:v>
                </c:pt>
                <c:pt idx="3">
                  <c:v>1</c:v>
                </c:pt>
                <c:pt idx="4">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1</c:v>
                </c:pt>
                <c:pt idx="1">
                  <c:v>5</c:v>
                </c:pt>
                <c:pt idx="2">
                  <c:v>3</c:v>
                </c:pt>
                <c:pt idx="3">
                  <c:v>2</c:v>
                </c:pt>
                <c:pt idx="4">
                  <c:v>4</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1</c:v>
                </c:pt>
                <c:pt idx="1">
                  <c:v>0</c:v>
                </c:pt>
                <c:pt idx="2">
                  <c:v>1</c:v>
                </c:pt>
                <c:pt idx="3">
                  <c:v>1</c:v>
                </c:pt>
                <c:pt idx="4">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6</c:v>
                </c:pt>
                <c:pt idx="1">
                  <c:v>4</c:v>
                </c:pt>
                <c:pt idx="2">
                  <c:v>1</c:v>
                </c:pt>
                <c:pt idx="3">
                  <c:v>2</c:v>
                </c:pt>
                <c:pt idx="4">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1</c:v>
                </c:pt>
                <c:pt idx="1">
                  <c:v>0</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pt-BR"/>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0.45714285714285713</c:v>
                </c:pt>
                <c:pt idx="2">
                  <c:v>8.5714285714285715E-2</c:v>
                </c:pt>
                <c:pt idx="3">
                  <c:v>0.42857142857142855</c:v>
                </c:pt>
                <c:pt idx="4">
                  <c:v>2.8571428571428571E-2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0.36666666666666664</c:v>
                </c:pt>
                <c:pt idx="2">
                  <c:v>0.1</c:v>
                </c:pt>
                <c:pt idx="3">
                  <c:v>0.5</c:v>
                </c:pt>
                <c:pt idx="4">
                  <c:v>3.3333333333333333E-2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3</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0</c:v>
                </c:pt>
                <c:pt idx="3">
                  <c:v>0</c:v>
                </c:pt>
                <c:pt idx="4">
                  <c:v>2</c:v>
                </c:pt>
                <c:pt idx="5">
                  <c:v>1</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4</c:v>
                </c:pt>
                <c:pt idx="1">
                  <c:v>3</c:v>
                </c:pt>
                <c:pt idx="2">
                  <c:v>4</c:v>
                </c:pt>
                <c:pt idx="3">
                  <c:v>3</c:v>
                </c:pt>
                <c:pt idx="4">
                  <c:v>2</c:v>
                </c:pt>
                <c:pt idx="5">
                  <c:v>1</c:v>
                </c:pt>
                <c:pt idx="6">
                  <c:v>1</c:v>
                </c:pt>
                <c:pt idx="7">
                  <c:v>1</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1</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c:v>
                </c:pt>
                <c:pt idx="2">
                  <c:v>0.23333333333333334</c:v>
                </c:pt>
                <c:pt idx="3">
                  <c:v>0.53333333333333333</c:v>
                </c:pt>
                <c:pt idx="4">
                  <c:v>3.3333333333333333E-2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0.19354838709677419</c:v>
                </c:pt>
                <c:pt idx="2">
                  <c:v>0.22580645161290322</c:v>
                </c:pt>
                <c:pt idx="3">
                  <c:v>0.5161290322580645</c:v>
                </c:pt>
                <c:pt idx="4">
                  <c:v>3.2258064516129031E-2</c:v>
                </c:pt>
                <c:pt idx="5">
                  <c:v>3.2258064516129031E-2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7"/>
  <sheetViews>
    <sheetView zoomScale="80" zoomScaleNormal="80" workbookViewId="0">
      <selection activeCell="A26" sqref="A26:B26"/>
    </sheetView>
  </sheetViews>
  <sheetFormatPr defaultColWidth="8.85546875" defaultRowHeight="15"/>
  <cols>
    <col min="1" max="1" width="38.42578125" bestFit="1" customWidth="1"/>
    <col min="2" max="2" width="209.7109375" customWidth="1"/>
  </cols>
  <sheetData>
    <row r="1" spans="1:2" ht="76.5" customHeight="1">
      <c r="A1" s="213" t="s">
        <v>0</v>
      </c>
      <c r="B1" s="213"/>
    </row>
    <row r="2" spans="1:2" ht="31.5">
      <c r="A2" s="122" t="s">
        <v>1</v>
      </c>
      <c r="B2" s="191" t="s">
        <v>2</v>
      </c>
    </row>
    <row r="3" spans="1:2" ht="15.75">
      <c r="A3" s="122" t="s">
        <v>3</v>
      </c>
      <c r="B3" s="191" t="s">
        <v>4</v>
      </c>
    </row>
    <row r="4" spans="1:2" ht="31.5">
      <c r="A4" s="123" t="s">
        <v>5</v>
      </c>
      <c r="B4" s="191" t="s">
        <v>6</v>
      </c>
    </row>
    <row r="5" spans="1:2" ht="15.75">
      <c r="A5" s="122" t="s">
        <v>7</v>
      </c>
      <c r="B5" s="191" t="s">
        <v>8</v>
      </c>
    </row>
    <row r="6" spans="1:2" ht="15.75">
      <c r="A6" s="122" t="s">
        <v>9</v>
      </c>
      <c r="B6" s="191" t="s">
        <v>10</v>
      </c>
    </row>
    <row r="7" spans="1:2" ht="15.75">
      <c r="A7" s="122" t="s">
        <v>11</v>
      </c>
      <c r="B7" s="191" t="s">
        <v>12</v>
      </c>
    </row>
    <row r="8" spans="1:2" ht="15.75">
      <c r="A8" s="122" t="s">
        <v>13</v>
      </c>
      <c r="B8" s="191" t="s">
        <v>14</v>
      </c>
    </row>
    <row r="9" spans="1:2" ht="31.5">
      <c r="A9" s="124" t="s">
        <v>15</v>
      </c>
      <c r="B9" s="191" t="s">
        <v>16</v>
      </c>
    </row>
    <row r="10" spans="1:2" ht="31.5">
      <c r="A10" s="124" t="s">
        <v>17</v>
      </c>
      <c r="B10" s="191" t="s">
        <v>18</v>
      </c>
    </row>
    <row r="11" spans="1:2" ht="15.75">
      <c r="A11" s="122" t="s">
        <v>19</v>
      </c>
      <c r="B11" s="191" t="s">
        <v>20</v>
      </c>
    </row>
    <row r="12" spans="1:2" ht="79.5" customHeight="1">
      <c r="A12" s="212" t="s">
        <v>21</v>
      </c>
      <c r="B12" s="212"/>
    </row>
    <row r="13" spans="1:2" ht="31.5">
      <c r="A13" s="114" t="s">
        <v>22</v>
      </c>
      <c r="B13" s="125" t="s">
        <v>23</v>
      </c>
    </row>
    <row r="14" spans="1:2" ht="31.5">
      <c r="A14" s="115" t="s">
        <v>24</v>
      </c>
      <c r="B14" s="125" t="s">
        <v>25</v>
      </c>
    </row>
    <row r="15" spans="1:2" ht="47.25">
      <c r="A15" s="116" t="s">
        <v>26</v>
      </c>
      <c r="B15" s="125" t="s">
        <v>27</v>
      </c>
    </row>
    <row r="16" spans="1:2" ht="31.5">
      <c r="A16" s="117" t="s">
        <v>28</v>
      </c>
      <c r="B16" s="126" t="s">
        <v>29</v>
      </c>
    </row>
    <row r="17" spans="1:2" ht="31.5">
      <c r="A17" s="118" t="s">
        <v>30</v>
      </c>
      <c r="B17" s="125" t="s">
        <v>31</v>
      </c>
    </row>
    <row r="18" spans="1:2" ht="47.25">
      <c r="A18" s="119" t="s">
        <v>32</v>
      </c>
      <c r="B18" s="125" t="s">
        <v>33</v>
      </c>
    </row>
    <row r="19" spans="1:2" ht="31.5">
      <c r="A19" s="128" t="s">
        <v>34</v>
      </c>
      <c r="B19" s="125" t="s">
        <v>35</v>
      </c>
    </row>
    <row r="20" spans="1:2" ht="31.5">
      <c r="A20" s="127" t="s">
        <v>36</v>
      </c>
      <c r="B20" s="125" t="s">
        <v>37</v>
      </c>
    </row>
    <row r="21" spans="1:2" ht="31.5">
      <c r="A21" s="120" t="s">
        <v>38</v>
      </c>
      <c r="B21" s="120" t="s">
        <v>39</v>
      </c>
    </row>
    <row r="22" spans="1:2" ht="31.5">
      <c r="A22" s="120" t="s">
        <v>40</v>
      </c>
      <c r="B22" s="120" t="s">
        <v>41</v>
      </c>
    </row>
    <row r="23" spans="1:2" ht="47.25">
      <c r="A23" s="120" t="s">
        <v>42</v>
      </c>
      <c r="B23" s="120" t="s">
        <v>43</v>
      </c>
    </row>
    <row r="24" spans="1:2" ht="31.5">
      <c r="A24" s="120" t="s">
        <v>44</v>
      </c>
      <c r="B24" s="120" t="s">
        <v>45</v>
      </c>
    </row>
    <row r="25" spans="1:2" ht="15.75">
      <c r="A25" s="120" t="s">
        <v>46</v>
      </c>
      <c r="B25" s="120" t="s">
        <v>47</v>
      </c>
    </row>
    <row r="26" spans="1:2" ht="60.75" customHeight="1">
      <c r="A26" s="211" t="s">
        <v>48</v>
      </c>
      <c r="B26" s="211"/>
    </row>
    <row r="27" spans="1:2" ht="15.75">
      <c r="A27" s="121" t="s">
        <v>49</v>
      </c>
      <c r="B27" s="121" t="s">
        <v>50</v>
      </c>
    </row>
    <row r="28" spans="1:2" ht="15.75">
      <c r="A28" s="121" t="s">
        <v>51</v>
      </c>
      <c r="B28" s="121" t="s">
        <v>52</v>
      </c>
    </row>
    <row r="29" spans="1:2" ht="15.75">
      <c r="A29" s="121" t="s">
        <v>53</v>
      </c>
      <c r="B29" s="121" t="s">
        <v>54</v>
      </c>
    </row>
    <row r="30" spans="1:2" ht="15.75">
      <c r="A30" s="121" t="s">
        <v>55</v>
      </c>
      <c r="B30" s="121" t="s">
        <v>56</v>
      </c>
    </row>
    <row r="31" spans="1:2" ht="15.75">
      <c r="A31" s="121" t="s">
        <v>57</v>
      </c>
      <c r="B31" s="121" t="s">
        <v>58</v>
      </c>
    </row>
    <row r="32" spans="1:2" ht="15.75">
      <c r="A32" s="121" t="s">
        <v>59</v>
      </c>
      <c r="B32" s="121" t="s">
        <v>60</v>
      </c>
    </row>
    <row r="33" spans="1:2" ht="15.75">
      <c r="A33" s="121" t="s">
        <v>61</v>
      </c>
      <c r="B33" s="121" t="s">
        <v>62</v>
      </c>
    </row>
    <row r="34" spans="1:2" ht="15.75">
      <c r="A34" s="121" t="s">
        <v>63</v>
      </c>
      <c r="B34" s="121" t="s">
        <v>64</v>
      </c>
    </row>
    <row r="35" spans="1:2" ht="15.75">
      <c r="A35" s="121" t="s">
        <v>65</v>
      </c>
      <c r="B35" s="121" t="s">
        <v>66</v>
      </c>
    </row>
    <row r="36" spans="1:2" ht="15.75">
      <c r="A36" s="121" t="s">
        <v>67</v>
      </c>
      <c r="B36" s="121" t="s">
        <v>68</v>
      </c>
    </row>
    <row r="37" spans="1:2" ht="15.75">
      <c r="A37" s="121" t="s">
        <v>69</v>
      </c>
      <c r="B37" s="121" t="s">
        <v>70</v>
      </c>
    </row>
  </sheetData>
  <mergeCells count="3">
    <mergeCell ref="A26:B26"/>
    <mergeCell ref="A12:B12"/>
    <mergeCell ref="A1:B1"/>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324"/>
  <sheetViews>
    <sheetView showGridLines="0" zoomScale="60" zoomScaleNormal="60" workbookViewId="0">
      <selection activeCell="B4" sqref="B4:H4"/>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6" width="26.7109375" style="60"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35" ht="33.75" customHeight="1">
      <c r="A1" s="220" t="s">
        <v>71</v>
      </c>
      <c r="B1" s="220"/>
      <c r="C1" s="220"/>
      <c r="D1" s="220"/>
      <c r="E1" s="220"/>
      <c r="F1" s="220"/>
      <c r="G1" s="220"/>
      <c r="H1" s="220"/>
      <c r="I1" s="220"/>
      <c r="J1" s="220"/>
      <c r="K1" s="220"/>
      <c r="L1" s="220"/>
      <c r="M1" s="220"/>
      <c r="N1" s="59"/>
      <c r="O1" s="59"/>
      <c r="P1" s="59"/>
      <c r="Q1" s="18"/>
      <c r="R1" s="18"/>
      <c r="S1" s="18"/>
      <c r="T1" s="18"/>
      <c r="U1" s="18"/>
      <c r="V1" s="18"/>
      <c r="W1" s="18"/>
    </row>
    <row r="2" spans="1:35" ht="33.75" customHeight="1" thickBot="1">
      <c r="A2" s="221" t="s">
        <v>72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row>
    <row r="3" spans="1:35" ht="15.75" thickTop="1">
      <c r="W3" s="18"/>
    </row>
    <row r="4" spans="1:35" ht="45" customHeight="1">
      <c r="A4" s="55" t="s">
        <v>73</v>
      </c>
      <c r="B4" s="254" t="s">
        <v>74</v>
      </c>
      <c r="C4" s="254"/>
      <c r="D4" s="254"/>
      <c r="E4" s="254"/>
      <c r="F4" s="254"/>
      <c r="G4" s="254"/>
      <c r="H4" s="255"/>
      <c r="I4" s="13"/>
      <c r="J4" s="13"/>
      <c r="K4" s="13"/>
      <c r="L4" s="13"/>
      <c r="M4" s="13"/>
      <c r="N4" s="13"/>
      <c r="O4" s="13"/>
      <c r="P4" s="13"/>
      <c r="W4" s="18"/>
    </row>
    <row r="5" spans="1:35">
      <c r="W5" s="18"/>
    </row>
    <row r="6" spans="1:35" ht="27" customHeight="1">
      <c r="A6" s="55" t="s">
        <v>75</v>
      </c>
      <c r="B6" s="233" t="s">
        <v>684</v>
      </c>
      <c r="C6" s="234"/>
      <c r="M6" s="60"/>
      <c r="W6" s="18"/>
      <c r="Z6" s="2" t="s">
        <v>77</v>
      </c>
    </row>
    <row r="7" spans="1:35" ht="15.75" thickBot="1">
      <c r="W7" s="18"/>
      <c r="Z7" s="61" t="s">
        <v>78</v>
      </c>
    </row>
    <row r="8" spans="1:35" ht="27" customHeight="1" thickBot="1">
      <c r="A8" s="239" t="s">
        <v>79</v>
      </c>
      <c r="B8" s="240"/>
      <c r="C8" s="240"/>
      <c r="D8" s="240"/>
      <c r="E8" s="240"/>
      <c r="F8" s="240"/>
      <c r="G8" s="240"/>
      <c r="H8" s="240"/>
      <c r="I8" s="240"/>
      <c r="J8" s="240"/>
      <c r="K8" s="240"/>
      <c r="L8" s="240"/>
      <c r="M8" s="241"/>
      <c r="N8" s="258" t="s">
        <v>80</v>
      </c>
      <c r="O8" s="259"/>
      <c r="P8" s="259"/>
      <c r="Q8" s="259"/>
      <c r="R8" s="259"/>
      <c r="S8" s="259"/>
      <c r="T8" s="259"/>
      <c r="U8" s="260"/>
      <c r="W8" s="18"/>
    </row>
    <row r="9" spans="1:35" ht="64.5" customHeight="1">
      <c r="A9" s="227" t="s">
        <v>82</v>
      </c>
      <c r="B9" s="225" t="s">
        <v>83</v>
      </c>
      <c r="C9" s="225" t="s">
        <v>1</v>
      </c>
      <c r="D9" s="225" t="s">
        <v>3</v>
      </c>
      <c r="E9" s="229" t="s">
        <v>5</v>
      </c>
      <c r="F9" s="225" t="s">
        <v>7</v>
      </c>
      <c r="G9" s="225"/>
      <c r="H9" s="225" t="s">
        <v>9</v>
      </c>
      <c r="I9" s="225" t="s">
        <v>13</v>
      </c>
      <c r="J9" s="225" t="s">
        <v>11</v>
      </c>
      <c r="K9" s="245" t="s">
        <v>84</v>
      </c>
      <c r="L9" s="246"/>
      <c r="M9" s="225" t="s">
        <v>19</v>
      </c>
      <c r="N9" s="267" t="s">
        <v>24</v>
      </c>
      <c r="O9" s="297" t="s">
        <v>34</v>
      </c>
      <c r="P9" s="248" t="s">
        <v>30</v>
      </c>
      <c r="Q9" s="252" t="s">
        <v>38</v>
      </c>
      <c r="R9" s="252" t="s">
        <v>40</v>
      </c>
      <c r="S9" s="252" t="s">
        <v>42</v>
      </c>
      <c r="T9" s="252" t="s">
        <v>44</v>
      </c>
      <c r="U9" s="252" t="s">
        <v>46</v>
      </c>
      <c r="W9" s="18"/>
    </row>
    <row r="10" spans="1:35" ht="45.75" customHeight="1" thickBot="1">
      <c r="A10" s="228"/>
      <c r="B10" s="226"/>
      <c r="C10" s="226"/>
      <c r="D10" s="226"/>
      <c r="E10" s="230"/>
      <c r="F10" s="54" t="s">
        <v>86</v>
      </c>
      <c r="G10" s="54" t="s">
        <v>87</v>
      </c>
      <c r="H10" s="226"/>
      <c r="I10" s="226"/>
      <c r="J10" s="226"/>
      <c r="K10" s="100" t="s">
        <v>88</v>
      </c>
      <c r="L10" s="100" t="s">
        <v>89</v>
      </c>
      <c r="M10" s="226"/>
      <c r="N10" s="268"/>
      <c r="O10" s="298"/>
      <c r="P10" s="249"/>
      <c r="Q10" s="253"/>
      <c r="R10" s="253"/>
      <c r="S10" s="253"/>
      <c r="T10" s="253"/>
      <c r="U10" s="253"/>
      <c r="W10" s="18"/>
    </row>
    <row r="11" spans="1:35" ht="30" customHeight="1">
      <c r="A11" s="111" t="s">
        <v>685</v>
      </c>
      <c r="B11" s="112" t="s">
        <v>91</v>
      </c>
      <c r="C11" s="62"/>
      <c r="D11" s="62"/>
      <c r="E11" s="62"/>
      <c r="F11" s="62"/>
      <c r="G11" s="62"/>
      <c r="H11" s="62"/>
      <c r="I11" s="62"/>
      <c r="J11" s="62"/>
      <c r="K11" s="62"/>
      <c r="L11" s="62"/>
      <c r="M11" s="62"/>
      <c r="N11" s="63"/>
      <c r="O11" s="62" t="s">
        <v>100</v>
      </c>
      <c r="P11" s="62"/>
      <c r="Q11" s="62"/>
      <c r="R11" s="62"/>
      <c r="S11" s="62"/>
      <c r="T11" s="62"/>
      <c r="U11" s="62"/>
      <c r="W11" s="18"/>
    </row>
    <row r="12" spans="1:35" ht="30" customHeight="1">
      <c r="A12" s="111"/>
      <c r="B12" s="48" t="s">
        <v>106</v>
      </c>
      <c r="C12" s="65"/>
      <c r="D12" s="65"/>
      <c r="E12" s="65"/>
      <c r="F12" s="65"/>
      <c r="G12" s="65"/>
      <c r="H12" s="65"/>
      <c r="I12" s="65"/>
      <c r="J12" s="65"/>
      <c r="K12" s="65"/>
      <c r="L12" s="65"/>
      <c r="M12" s="65"/>
      <c r="N12" s="62"/>
      <c r="O12" s="62"/>
      <c r="P12" s="62" t="s">
        <v>100</v>
      </c>
      <c r="Q12" s="65"/>
      <c r="R12" s="65"/>
      <c r="S12" s="65"/>
      <c r="T12" s="65"/>
      <c r="U12" s="65"/>
      <c r="W12" s="18"/>
    </row>
    <row r="13" spans="1:35" ht="30" customHeight="1">
      <c r="A13" s="111"/>
      <c r="B13" s="48" t="s">
        <v>119</v>
      </c>
      <c r="C13" s="65"/>
      <c r="D13" s="65"/>
      <c r="E13" s="65"/>
      <c r="F13" s="65"/>
      <c r="G13" s="65"/>
      <c r="H13" s="65"/>
      <c r="I13" s="65"/>
      <c r="J13" s="65"/>
      <c r="K13" s="65"/>
      <c r="L13" s="65"/>
      <c r="M13" s="65"/>
      <c r="N13" s="62"/>
      <c r="O13" s="62" t="s">
        <v>100</v>
      </c>
      <c r="P13" s="62"/>
      <c r="Q13" s="65"/>
      <c r="R13" s="65"/>
      <c r="S13" s="65"/>
      <c r="T13" s="65"/>
      <c r="U13" s="65"/>
      <c r="W13" s="18"/>
    </row>
    <row r="14" spans="1:35" ht="30" customHeight="1">
      <c r="A14" s="111"/>
      <c r="B14" s="48" t="s">
        <v>133</v>
      </c>
      <c r="C14" s="65"/>
      <c r="D14" s="65"/>
      <c r="E14" s="65"/>
      <c r="F14" s="65"/>
      <c r="G14" s="65"/>
      <c r="H14" s="65"/>
      <c r="I14" s="65"/>
      <c r="J14" s="65"/>
      <c r="K14" s="65"/>
      <c r="L14" s="65"/>
      <c r="M14" s="65"/>
      <c r="N14" s="62" t="s">
        <v>100</v>
      </c>
      <c r="O14" s="62"/>
      <c r="P14" s="62"/>
      <c r="Q14" s="65"/>
      <c r="R14" s="65"/>
      <c r="S14" s="65"/>
      <c r="T14" s="65"/>
      <c r="U14" s="65"/>
      <c r="W14" s="18"/>
    </row>
    <row r="15" spans="1:35" ht="30" customHeight="1">
      <c r="A15" s="111"/>
      <c r="B15" s="48" t="s">
        <v>147</v>
      </c>
      <c r="C15" s="65"/>
      <c r="D15" s="65"/>
      <c r="E15" s="65"/>
      <c r="F15" s="65"/>
      <c r="G15" s="65"/>
      <c r="H15" s="65"/>
      <c r="I15" s="65"/>
      <c r="J15" s="65"/>
      <c r="K15" s="65"/>
      <c r="L15" s="65"/>
      <c r="M15" s="65"/>
      <c r="N15" s="62"/>
      <c r="O15" s="62"/>
      <c r="P15" s="62" t="s">
        <v>686</v>
      </c>
      <c r="Q15" s="65"/>
      <c r="R15" s="65"/>
      <c r="S15" s="65"/>
      <c r="T15" s="65"/>
      <c r="U15" s="65"/>
      <c r="W15" s="18"/>
    </row>
    <row r="16" spans="1:35" ht="30" customHeight="1">
      <c r="A16" s="111"/>
      <c r="B16" s="48" t="s">
        <v>163</v>
      </c>
      <c r="C16" s="65"/>
      <c r="D16" s="65"/>
      <c r="E16" s="65"/>
      <c r="F16" s="65"/>
      <c r="G16" s="65"/>
      <c r="H16" s="65"/>
      <c r="I16" s="65"/>
      <c r="J16" s="65"/>
      <c r="K16" s="65"/>
      <c r="L16" s="65"/>
      <c r="M16" s="65"/>
      <c r="N16" s="62" t="s">
        <v>100</v>
      </c>
      <c r="O16" s="62"/>
      <c r="P16" s="62"/>
      <c r="Q16" s="65"/>
      <c r="R16" s="65"/>
      <c r="S16" s="65"/>
      <c r="T16" s="65"/>
      <c r="U16" s="65"/>
      <c r="W16" s="18"/>
    </row>
    <row r="17" spans="1:23" ht="30" customHeight="1">
      <c r="A17" s="111"/>
      <c r="B17" s="48" t="s">
        <v>173</v>
      </c>
      <c r="C17" s="65"/>
      <c r="D17" s="65"/>
      <c r="E17" s="65"/>
      <c r="F17" s="65"/>
      <c r="G17" s="65"/>
      <c r="H17" s="65"/>
      <c r="I17" s="65"/>
      <c r="J17" s="65"/>
      <c r="K17" s="65"/>
      <c r="L17" s="65"/>
      <c r="M17" s="65"/>
      <c r="N17" s="62"/>
      <c r="O17" s="62"/>
      <c r="P17" s="62" t="s">
        <v>100</v>
      </c>
      <c r="Q17" s="65"/>
      <c r="R17" s="65"/>
      <c r="S17" s="65"/>
      <c r="T17" s="65"/>
      <c r="U17" s="65"/>
      <c r="W17" s="18"/>
    </row>
    <row r="18" spans="1:23" ht="30" customHeight="1">
      <c r="A18" s="111"/>
      <c r="B18" s="48" t="s">
        <v>185</v>
      </c>
      <c r="C18" s="65"/>
      <c r="D18" s="65"/>
      <c r="E18" s="65"/>
      <c r="F18" s="65"/>
      <c r="G18" s="65"/>
      <c r="H18" s="65"/>
      <c r="I18" s="65"/>
      <c r="J18" s="65"/>
      <c r="K18" s="65"/>
      <c r="L18" s="65"/>
      <c r="M18" s="65"/>
      <c r="N18" s="62" t="s">
        <v>100</v>
      </c>
      <c r="O18" s="62"/>
      <c r="P18" s="62"/>
      <c r="Q18" s="65"/>
      <c r="R18" s="65"/>
      <c r="S18" s="65"/>
      <c r="T18" s="65"/>
      <c r="U18" s="65"/>
      <c r="W18" s="18"/>
    </row>
    <row r="19" spans="1:23" ht="30" customHeight="1">
      <c r="A19" s="111"/>
      <c r="B19" s="48" t="s">
        <v>197</v>
      </c>
      <c r="C19" s="65"/>
      <c r="D19" s="65"/>
      <c r="E19" s="65"/>
      <c r="F19" s="65"/>
      <c r="G19" s="65"/>
      <c r="H19" s="65"/>
      <c r="I19" s="65"/>
      <c r="J19" s="65"/>
      <c r="K19" s="65"/>
      <c r="L19" s="65"/>
      <c r="M19" s="65"/>
      <c r="N19" s="62"/>
      <c r="O19" s="62" t="s">
        <v>100</v>
      </c>
      <c r="P19" s="62"/>
      <c r="Q19" s="65"/>
      <c r="R19" s="65"/>
      <c r="S19" s="65"/>
      <c r="T19" s="65"/>
      <c r="U19" s="65"/>
      <c r="W19" s="18"/>
    </row>
    <row r="20" spans="1:23" ht="30" customHeight="1">
      <c r="A20" s="111"/>
      <c r="B20" s="48" t="s">
        <v>687</v>
      </c>
      <c r="C20" s="65"/>
      <c r="D20" s="65"/>
      <c r="E20" s="65"/>
      <c r="F20" s="65"/>
      <c r="G20" s="65"/>
      <c r="H20" s="65"/>
      <c r="I20" s="65"/>
      <c r="J20" s="65"/>
      <c r="K20" s="65"/>
      <c r="L20" s="65"/>
      <c r="M20" s="65"/>
      <c r="N20" s="62"/>
      <c r="O20" s="62" t="s">
        <v>100</v>
      </c>
      <c r="P20" s="62"/>
      <c r="Q20" s="65"/>
      <c r="R20" s="65"/>
      <c r="S20" s="65"/>
      <c r="T20" s="65"/>
      <c r="U20" s="65"/>
      <c r="W20" s="18"/>
    </row>
    <row r="21" spans="1:23" ht="30" customHeight="1">
      <c r="A21" s="111"/>
      <c r="B21" s="48" t="s">
        <v>688</v>
      </c>
      <c r="C21" s="65"/>
      <c r="D21" s="65"/>
      <c r="E21" s="65"/>
      <c r="F21" s="65"/>
      <c r="G21" s="65"/>
      <c r="H21" s="65"/>
      <c r="I21" s="65"/>
      <c r="J21" s="65"/>
      <c r="K21" s="65"/>
      <c r="L21" s="65"/>
      <c r="M21" s="65"/>
      <c r="N21" s="62"/>
      <c r="O21" s="62" t="s">
        <v>100</v>
      </c>
      <c r="P21" s="62"/>
      <c r="Q21" s="65"/>
      <c r="R21" s="65"/>
      <c r="S21" s="65"/>
      <c r="T21" s="65"/>
      <c r="U21" s="65"/>
      <c r="W21" s="18"/>
    </row>
    <row r="22" spans="1:23" ht="30" customHeight="1">
      <c r="A22" s="111"/>
      <c r="B22" s="48" t="s">
        <v>689</v>
      </c>
      <c r="C22" s="65"/>
      <c r="D22" s="65"/>
      <c r="E22" s="65"/>
      <c r="F22" s="65"/>
      <c r="G22" s="65"/>
      <c r="H22" s="65"/>
      <c r="I22" s="65"/>
      <c r="J22" s="65"/>
      <c r="K22" s="65"/>
      <c r="L22" s="65"/>
      <c r="M22" s="65"/>
      <c r="N22" s="62" t="s">
        <v>100</v>
      </c>
      <c r="O22" s="62"/>
      <c r="P22" s="62"/>
      <c r="Q22" s="65"/>
      <c r="R22" s="65"/>
      <c r="S22" s="65"/>
      <c r="T22" s="65"/>
      <c r="U22" s="65"/>
      <c r="W22" s="18"/>
    </row>
    <row r="23" spans="1:23" ht="30" customHeight="1">
      <c r="A23" s="111"/>
      <c r="B23" s="48" t="s">
        <v>690</v>
      </c>
      <c r="C23" s="65"/>
      <c r="D23" s="65"/>
      <c r="E23" s="65"/>
      <c r="F23" s="65"/>
      <c r="G23" s="65"/>
      <c r="H23" s="65"/>
      <c r="I23" s="65"/>
      <c r="J23" s="65"/>
      <c r="K23" s="65"/>
      <c r="L23" s="65"/>
      <c r="M23" s="65"/>
      <c r="N23" s="62"/>
      <c r="O23" s="62"/>
      <c r="P23" s="62" t="s">
        <v>100</v>
      </c>
      <c r="Q23" s="65"/>
      <c r="R23" s="65"/>
      <c r="S23" s="65"/>
      <c r="T23" s="65"/>
      <c r="U23" s="65"/>
      <c r="W23" s="18"/>
    </row>
    <row r="24" spans="1:23" ht="30" customHeight="1">
      <c r="A24" s="111"/>
      <c r="B24" s="48" t="s">
        <v>691</v>
      </c>
      <c r="C24" s="65"/>
      <c r="D24" s="65"/>
      <c r="E24" s="65"/>
      <c r="F24" s="65"/>
      <c r="G24" s="65"/>
      <c r="H24" s="65"/>
      <c r="I24" s="65"/>
      <c r="J24" s="65"/>
      <c r="K24" s="65"/>
      <c r="L24" s="65"/>
      <c r="M24" s="65"/>
      <c r="N24" s="62" t="s">
        <v>100</v>
      </c>
      <c r="O24" s="62"/>
      <c r="P24" s="62"/>
      <c r="Q24" s="65"/>
      <c r="R24" s="65"/>
      <c r="S24" s="65"/>
      <c r="T24" s="65"/>
      <c r="U24" s="65"/>
      <c r="W24" s="18"/>
    </row>
    <row r="25" spans="1:23" ht="30" customHeight="1">
      <c r="A25" s="111"/>
      <c r="B25" s="48" t="s">
        <v>692</v>
      </c>
      <c r="C25" s="65"/>
      <c r="D25" s="65"/>
      <c r="E25" s="65"/>
      <c r="F25" s="65"/>
      <c r="G25" s="65"/>
      <c r="H25" s="65"/>
      <c r="I25" s="65"/>
      <c r="J25" s="65"/>
      <c r="K25" s="65"/>
      <c r="L25" s="65"/>
      <c r="M25" s="65"/>
      <c r="N25" s="62"/>
      <c r="O25" s="62"/>
      <c r="P25" s="62" t="s">
        <v>100</v>
      </c>
      <c r="Q25" s="65"/>
      <c r="R25" s="65"/>
      <c r="S25" s="65"/>
      <c r="T25" s="65"/>
      <c r="U25" s="65"/>
      <c r="W25" s="18"/>
    </row>
    <row r="26" spans="1:23" ht="30" customHeight="1">
      <c r="A26" s="110" t="s">
        <v>693</v>
      </c>
      <c r="B26" s="48" t="s">
        <v>207</v>
      </c>
      <c r="C26" s="65"/>
      <c r="D26" s="65"/>
      <c r="E26" s="65"/>
      <c r="F26" s="65"/>
      <c r="G26" s="65"/>
      <c r="H26" s="65"/>
      <c r="I26" s="65"/>
      <c r="J26" s="65"/>
      <c r="K26" s="65"/>
      <c r="L26" s="65"/>
      <c r="M26" s="65"/>
      <c r="N26" s="62" t="s">
        <v>100</v>
      </c>
      <c r="O26" s="62"/>
      <c r="P26" s="62" t="s">
        <v>686</v>
      </c>
      <c r="Q26" s="65"/>
      <c r="R26" s="65"/>
      <c r="S26" s="65"/>
      <c r="T26" s="65"/>
      <c r="U26" s="65"/>
      <c r="W26" s="18"/>
    </row>
    <row r="27" spans="1:23" ht="30" customHeight="1">
      <c r="A27" s="111"/>
      <c r="B27" s="48" t="s">
        <v>218</v>
      </c>
      <c r="C27" s="65"/>
      <c r="D27" s="65"/>
      <c r="E27" s="65"/>
      <c r="F27" s="65"/>
      <c r="G27" s="65"/>
      <c r="H27" s="65"/>
      <c r="I27" s="65"/>
      <c r="J27" s="65"/>
      <c r="K27" s="65"/>
      <c r="L27" s="65"/>
      <c r="M27" s="65"/>
      <c r="N27" s="62"/>
      <c r="O27" s="62"/>
      <c r="P27" s="62" t="s">
        <v>686</v>
      </c>
      <c r="Q27" s="65"/>
      <c r="R27" s="65"/>
      <c r="S27" s="65"/>
      <c r="T27" s="65"/>
      <c r="U27" s="65"/>
      <c r="W27" s="18"/>
    </row>
    <row r="28" spans="1:23" ht="30" customHeight="1">
      <c r="A28" s="111"/>
      <c r="B28" s="48" t="s">
        <v>230</v>
      </c>
      <c r="C28" s="62"/>
      <c r="D28" s="62"/>
      <c r="E28" s="62"/>
      <c r="F28" s="62"/>
      <c r="G28" s="62"/>
      <c r="H28" s="62"/>
      <c r="I28" s="62"/>
      <c r="J28" s="62"/>
      <c r="K28" s="62"/>
      <c r="L28" s="62"/>
      <c r="M28" s="62"/>
      <c r="N28" s="62" t="s">
        <v>100</v>
      </c>
      <c r="O28" s="62"/>
      <c r="P28" s="62" t="s">
        <v>686</v>
      </c>
      <c r="Q28" s="62"/>
      <c r="R28" s="62"/>
      <c r="S28" s="62"/>
      <c r="T28" s="62"/>
      <c r="U28" s="62"/>
      <c r="W28" s="18"/>
    </row>
    <row r="29" spans="1:23" ht="30" customHeight="1">
      <c r="A29" s="111"/>
      <c r="B29" s="48" t="s">
        <v>240</v>
      </c>
      <c r="C29" s="62"/>
      <c r="D29" s="62"/>
      <c r="E29" s="62"/>
      <c r="F29" s="62"/>
      <c r="G29" s="62"/>
      <c r="H29" s="62"/>
      <c r="I29" s="62"/>
      <c r="J29" s="62"/>
      <c r="K29" s="62"/>
      <c r="L29" s="62"/>
      <c r="M29" s="62"/>
      <c r="N29" s="62"/>
      <c r="O29" s="62" t="s">
        <v>100</v>
      </c>
      <c r="P29" s="62"/>
      <c r="Q29" s="62"/>
      <c r="R29" s="62"/>
      <c r="S29" s="62"/>
      <c r="T29" s="62"/>
      <c r="U29" s="62"/>
      <c r="W29" s="18"/>
    </row>
    <row r="30" spans="1:23" ht="30" customHeight="1">
      <c r="A30" s="111"/>
      <c r="B30" s="48" t="s">
        <v>254</v>
      </c>
      <c r="C30" s="62"/>
      <c r="D30" s="62"/>
      <c r="E30" s="62"/>
      <c r="F30" s="62"/>
      <c r="G30" s="62"/>
      <c r="H30" s="62"/>
      <c r="I30" s="62"/>
      <c r="J30" s="62"/>
      <c r="K30" s="62"/>
      <c r="L30" s="62"/>
      <c r="M30" s="62"/>
      <c r="N30" s="62"/>
      <c r="O30" s="62" t="s">
        <v>100</v>
      </c>
      <c r="P30" s="62"/>
      <c r="Q30" s="62"/>
      <c r="R30" s="62"/>
      <c r="S30" s="62"/>
      <c r="T30" s="62"/>
      <c r="U30" s="62"/>
      <c r="W30" s="18"/>
    </row>
    <row r="31" spans="1:23" ht="30" customHeight="1">
      <c r="A31" s="111"/>
      <c r="B31" s="48" t="s">
        <v>263</v>
      </c>
      <c r="C31" s="62"/>
      <c r="D31" s="62"/>
      <c r="E31" s="62"/>
      <c r="F31" s="62"/>
      <c r="G31" s="62"/>
      <c r="H31" s="62"/>
      <c r="I31" s="62"/>
      <c r="J31" s="62"/>
      <c r="K31" s="62"/>
      <c r="L31" s="62"/>
      <c r="M31" s="62"/>
      <c r="N31" s="62" t="s">
        <v>100</v>
      </c>
      <c r="O31" s="62"/>
      <c r="P31" s="62"/>
      <c r="Q31" s="62"/>
      <c r="R31" s="62"/>
      <c r="S31" s="62"/>
      <c r="T31" s="62"/>
      <c r="U31" s="62"/>
      <c r="W31" s="18"/>
    </row>
    <row r="32" spans="1:23" ht="30" customHeight="1">
      <c r="A32" s="111"/>
      <c r="B32" s="48" t="s">
        <v>277</v>
      </c>
      <c r="C32" s="62"/>
      <c r="D32" s="62"/>
      <c r="E32" s="62"/>
      <c r="F32" s="62"/>
      <c r="G32" s="62"/>
      <c r="H32" s="62"/>
      <c r="I32" s="62"/>
      <c r="J32" s="62"/>
      <c r="K32" s="62"/>
      <c r="L32" s="62"/>
      <c r="M32" s="62"/>
      <c r="N32" s="62" t="s">
        <v>100</v>
      </c>
      <c r="O32" s="62"/>
      <c r="P32" s="62"/>
      <c r="Q32" s="62"/>
      <c r="R32" s="62"/>
      <c r="S32" s="62"/>
      <c r="T32" s="62"/>
      <c r="U32" s="62"/>
      <c r="W32" s="18"/>
    </row>
    <row r="33" spans="1:23" ht="30" customHeight="1">
      <c r="A33" s="111"/>
      <c r="B33" s="48" t="s">
        <v>286</v>
      </c>
      <c r="C33" s="62"/>
      <c r="D33" s="62"/>
      <c r="E33" s="62"/>
      <c r="F33" s="62"/>
      <c r="G33" s="62"/>
      <c r="H33" s="62"/>
      <c r="I33" s="62"/>
      <c r="J33" s="62"/>
      <c r="K33" s="62"/>
      <c r="L33" s="62"/>
      <c r="M33" s="62"/>
      <c r="N33" s="62" t="s">
        <v>100</v>
      </c>
      <c r="O33" s="62"/>
      <c r="P33" s="62"/>
      <c r="Q33" s="62"/>
      <c r="R33" s="62"/>
      <c r="S33" s="62"/>
      <c r="T33" s="62"/>
      <c r="U33" s="62"/>
      <c r="W33" s="18"/>
    </row>
    <row r="34" spans="1:23" ht="30" customHeight="1">
      <c r="A34" s="111"/>
      <c r="B34" s="48" t="s">
        <v>297</v>
      </c>
      <c r="C34" s="62"/>
      <c r="D34" s="62"/>
      <c r="E34" s="62"/>
      <c r="F34" s="62"/>
      <c r="G34" s="62"/>
      <c r="H34" s="62"/>
      <c r="I34" s="62"/>
      <c r="J34" s="62"/>
      <c r="K34" s="62"/>
      <c r="L34" s="62"/>
      <c r="M34" s="62"/>
      <c r="N34" s="62"/>
      <c r="O34" s="62"/>
      <c r="P34" s="62" t="s">
        <v>100</v>
      </c>
      <c r="Q34" s="62"/>
      <c r="R34" s="62"/>
      <c r="S34" s="62"/>
      <c r="T34" s="62"/>
      <c r="U34" s="62"/>
      <c r="W34" s="18"/>
    </row>
    <row r="35" spans="1:23" ht="30" customHeight="1">
      <c r="A35" s="111"/>
      <c r="B35" s="48" t="s">
        <v>694</v>
      </c>
      <c r="C35" s="62"/>
      <c r="D35" s="62"/>
      <c r="E35" s="62"/>
      <c r="F35" s="62"/>
      <c r="G35" s="62"/>
      <c r="H35" s="62"/>
      <c r="I35" s="62"/>
      <c r="J35" s="62"/>
      <c r="K35" s="62"/>
      <c r="L35" s="62"/>
      <c r="M35" s="62"/>
      <c r="N35" s="62" t="s">
        <v>100</v>
      </c>
      <c r="O35" s="62"/>
      <c r="P35" s="62"/>
      <c r="Q35" s="62"/>
      <c r="R35" s="62"/>
      <c r="S35" s="62"/>
      <c r="T35" s="62"/>
      <c r="U35" s="62"/>
      <c r="W35" s="18"/>
    </row>
    <row r="36" spans="1:23" ht="30" customHeight="1">
      <c r="A36" s="111"/>
      <c r="B36" s="48" t="s">
        <v>695</v>
      </c>
      <c r="C36" s="62"/>
      <c r="D36" s="62"/>
      <c r="E36" s="62"/>
      <c r="F36" s="62"/>
      <c r="G36" s="62"/>
      <c r="H36" s="62"/>
      <c r="I36" s="62"/>
      <c r="J36" s="62"/>
      <c r="K36" s="62"/>
      <c r="L36" s="62"/>
      <c r="M36" s="62"/>
      <c r="N36" s="62"/>
      <c r="O36" s="62"/>
      <c r="P36" s="62" t="s">
        <v>100</v>
      </c>
      <c r="Q36" s="62"/>
      <c r="R36" s="62"/>
      <c r="S36" s="62"/>
      <c r="T36" s="62"/>
      <c r="U36" s="62"/>
      <c r="W36" s="18"/>
    </row>
    <row r="37" spans="1:23" ht="30" customHeight="1">
      <c r="A37" s="111"/>
      <c r="B37" s="48" t="s">
        <v>696</v>
      </c>
      <c r="C37" s="62"/>
      <c r="D37" s="62"/>
      <c r="E37" s="62"/>
      <c r="F37" s="62"/>
      <c r="G37" s="62"/>
      <c r="H37" s="62"/>
      <c r="I37" s="62"/>
      <c r="J37" s="62"/>
      <c r="K37" s="62"/>
      <c r="L37" s="62"/>
      <c r="M37" s="62"/>
      <c r="N37" s="62" t="s">
        <v>100</v>
      </c>
      <c r="O37" s="62"/>
      <c r="P37" s="62"/>
      <c r="Q37" s="62"/>
      <c r="R37" s="62"/>
      <c r="S37" s="62"/>
      <c r="T37" s="62"/>
      <c r="U37" s="62"/>
      <c r="W37" s="18"/>
    </row>
    <row r="38" spans="1:23" ht="30" customHeight="1">
      <c r="A38" s="111"/>
      <c r="B38" s="48" t="s">
        <v>697</v>
      </c>
      <c r="C38" s="62"/>
      <c r="D38" s="62"/>
      <c r="E38" s="62"/>
      <c r="F38" s="62"/>
      <c r="G38" s="62"/>
      <c r="H38" s="62"/>
      <c r="I38" s="62"/>
      <c r="J38" s="62"/>
      <c r="K38" s="62"/>
      <c r="L38" s="62"/>
      <c r="M38" s="62"/>
      <c r="N38" s="62"/>
      <c r="O38" s="62" t="s">
        <v>100</v>
      </c>
      <c r="P38" s="62"/>
      <c r="Q38" s="62"/>
      <c r="R38" s="62"/>
      <c r="S38" s="62"/>
      <c r="T38" s="62"/>
      <c r="U38" s="62"/>
      <c r="W38" s="18"/>
    </row>
    <row r="39" spans="1:23" ht="30" customHeight="1">
      <c r="A39" s="111"/>
      <c r="B39" s="48" t="s">
        <v>698</v>
      </c>
      <c r="C39" s="62"/>
      <c r="D39" s="62"/>
      <c r="E39" s="62"/>
      <c r="F39" s="62"/>
      <c r="G39" s="62"/>
      <c r="H39" s="62"/>
      <c r="I39" s="62"/>
      <c r="J39" s="62"/>
      <c r="K39" s="62"/>
      <c r="L39" s="62"/>
      <c r="M39" s="62"/>
      <c r="N39" s="62" t="s">
        <v>100</v>
      </c>
      <c r="O39" s="62"/>
      <c r="P39" s="62"/>
      <c r="Q39" s="62"/>
      <c r="R39" s="62"/>
      <c r="S39" s="62"/>
      <c r="T39" s="62"/>
      <c r="U39" s="62"/>
      <c r="W39" s="18"/>
    </row>
    <row r="40" spans="1:23" ht="30" customHeight="1">
      <c r="A40" s="112"/>
      <c r="B40" s="48" t="s">
        <v>699</v>
      </c>
      <c r="C40" s="62"/>
      <c r="D40" s="62"/>
      <c r="E40" s="62"/>
      <c r="F40" s="62"/>
      <c r="G40" s="62"/>
      <c r="H40" s="62"/>
      <c r="I40" s="62"/>
      <c r="J40" s="62"/>
      <c r="K40" s="62"/>
      <c r="L40" s="62"/>
      <c r="M40" s="62"/>
      <c r="N40" s="62"/>
      <c r="O40" s="62" t="s">
        <v>100</v>
      </c>
      <c r="P40" s="62"/>
      <c r="Q40" s="62"/>
      <c r="R40" s="62"/>
      <c r="S40" s="62"/>
      <c r="T40" s="62"/>
      <c r="U40" s="62"/>
      <c r="W40" s="18"/>
    </row>
    <row r="41" spans="1:23" ht="30" customHeight="1">
      <c r="A41" s="110" t="s">
        <v>700</v>
      </c>
      <c r="B41" s="48" t="s">
        <v>310</v>
      </c>
      <c r="C41" s="65" t="s">
        <v>701</v>
      </c>
      <c r="D41" s="65"/>
      <c r="E41" s="65"/>
      <c r="F41" s="65"/>
      <c r="G41" s="65"/>
      <c r="H41" s="65"/>
      <c r="I41" s="65"/>
      <c r="J41" s="65"/>
      <c r="K41" s="65"/>
      <c r="L41" s="65"/>
      <c r="M41" s="65"/>
      <c r="N41" s="62"/>
      <c r="O41" s="62" t="s">
        <v>100</v>
      </c>
      <c r="P41" s="62"/>
      <c r="Q41" s="65"/>
      <c r="R41" s="65"/>
      <c r="S41" s="65"/>
      <c r="T41" s="65"/>
      <c r="U41" s="65"/>
      <c r="W41" s="18"/>
    </row>
    <row r="42" spans="1:23" ht="30" customHeight="1">
      <c r="A42" s="111"/>
      <c r="B42" s="48" t="s">
        <v>320</v>
      </c>
      <c r="C42" s="65" t="s">
        <v>701</v>
      </c>
      <c r="D42" s="65"/>
      <c r="E42" s="65"/>
      <c r="F42" s="65"/>
      <c r="G42" s="65"/>
      <c r="H42" s="65"/>
      <c r="I42" s="65"/>
      <c r="J42" s="65"/>
      <c r="K42" s="65"/>
      <c r="L42" s="65"/>
      <c r="M42" s="65"/>
      <c r="N42" s="62" t="s">
        <v>100</v>
      </c>
      <c r="O42" s="62"/>
      <c r="P42" s="62"/>
      <c r="Q42" s="65"/>
      <c r="R42" s="65"/>
      <c r="S42" s="65"/>
      <c r="T42" s="65"/>
      <c r="U42" s="65"/>
      <c r="W42" s="18"/>
    </row>
    <row r="43" spans="1:23" ht="30" customHeight="1">
      <c r="A43" s="111"/>
      <c r="B43" s="48" t="s">
        <v>332</v>
      </c>
      <c r="C43" s="65" t="s">
        <v>701</v>
      </c>
      <c r="D43" s="65"/>
      <c r="E43" s="65"/>
      <c r="F43" s="65"/>
      <c r="G43" s="65"/>
      <c r="H43" s="65"/>
      <c r="I43" s="65"/>
      <c r="J43" s="65"/>
      <c r="K43" s="65"/>
      <c r="L43" s="65"/>
      <c r="M43" s="65"/>
      <c r="N43" s="62" t="s">
        <v>100</v>
      </c>
      <c r="O43" s="62"/>
      <c r="P43" s="62"/>
      <c r="Q43" s="65"/>
      <c r="R43" s="65"/>
      <c r="S43" s="65"/>
      <c r="T43" s="65"/>
      <c r="U43" s="65"/>
      <c r="W43" s="18"/>
    </row>
    <row r="44" spans="1:23" ht="30" customHeight="1">
      <c r="A44" s="111"/>
      <c r="B44" s="48" t="s">
        <v>345</v>
      </c>
      <c r="C44" s="65"/>
      <c r="D44" s="62"/>
      <c r="E44" s="62"/>
      <c r="F44" s="62"/>
      <c r="G44" s="62"/>
      <c r="H44" s="62"/>
      <c r="I44" s="62"/>
      <c r="J44" s="62"/>
      <c r="K44" s="62"/>
      <c r="L44" s="62"/>
      <c r="M44" s="62"/>
      <c r="N44" s="62"/>
      <c r="O44" s="62"/>
      <c r="P44" s="62" t="s">
        <v>100</v>
      </c>
      <c r="Q44" s="62"/>
      <c r="R44" s="62"/>
      <c r="S44" s="62"/>
      <c r="T44" s="62"/>
      <c r="U44" s="62"/>
      <c r="W44" s="18"/>
    </row>
    <row r="45" spans="1:23" ht="30" customHeight="1">
      <c r="A45" s="111"/>
      <c r="B45" s="48" t="s">
        <v>357</v>
      </c>
      <c r="C45" s="65"/>
      <c r="D45" s="62"/>
      <c r="E45" s="62"/>
      <c r="F45" s="62"/>
      <c r="G45" s="62"/>
      <c r="H45" s="62"/>
      <c r="I45" s="62"/>
      <c r="J45" s="62"/>
      <c r="K45" s="62"/>
      <c r="L45" s="62"/>
      <c r="M45" s="62"/>
      <c r="N45" s="62" t="s">
        <v>100</v>
      </c>
      <c r="O45" s="62"/>
      <c r="P45" s="62"/>
      <c r="Q45" s="62"/>
      <c r="R45" s="62"/>
      <c r="S45" s="62"/>
      <c r="T45" s="62"/>
      <c r="U45" s="62"/>
      <c r="W45" s="18"/>
    </row>
    <row r="46" spans="1:23" ht="30" customHeight="1">
      <c r="A46" s="111"/>
      <c r="B46" s="48" t="s">
        <v>702</v>
      </c>
      <c r="C46" s="65"/>
      <c r="D46" s="62"/>
      <c r="E46" s="62"/>
      <c r="F46" s="62"/>
      <c r="G46" s="62"/>
      <c r="H46" s="62"/>
      <c r="I46" s="62"/>
      <c r="J46" s="62"/>
      <c r="K46" s="62"/>
      <c r="L46" s="62"/>
      <c r="M46" s="62"/>
      <c r="N46" s="62" t="s">
        <v>100</v>
      </c>
      <c r="O46" s="62"/>
      <c r="P46" s="62"/>
      <c r="Q46" s="62"/>
      <c r="R46" s="62"/>
      <c r="S46" s="62"/>
      <c r="T46" s="62"/>
      <c r="U46" s="62"/>
      <c r="W46" s="18"/>
    </row>
    <row r="47" spans="1:23" ht="30" customHeight="1">
      <c r="A47" s="111"/>
      <c r="B47" s="48" t="s">
        <v>703</v>
      </c>
      <c r="C47" s="65"/>
      <c r="D47" s="62"/>
      <c r="E47" s="62"/>
      <c r="F47" s="62"/>
      <c r="G47" s="62"/>
      <c r="H47" s="62"/>
      <c r="I47" s="62"/>
      <c r="J47" s="62"/>
      <c r="K47" s="62"/>
      <c r="L47" s="62"/>
      <c r="M47" s="62"/>
      <c r="N47" s="62" t="s">
        <v>100</v>
      </c>
      <c r="O47" s="62"/>
      <c r="P47" s="62"/>
      <c r="Q47" s="62"/>
      <c r="R47" s="62"/>
      <c r="S47" s="62"/>
      <c r="T47" s="62"/>
      <c r="U47" s="62"/>
      <c r="W47" s="18"/>
    </row>
    <row r="48" spans="1:23" ht="30" customHeight="1">
      <c r="A48" s="111"/>
      <c r="B48" s="48" t="s">
        <v>704</v>
      </c>
      <c r="C48" s="65"/>
      <c r="D48" s="62"/>
      <c r="E48" s="62"/>
      <c r="F48" s="62"/>
      <c r="G48" s="62"/>
      <c r="H48" s="62"/>
      <c r="I48" s="62"/>
      <c r="J48" s="62"/>
      <c r="K48" s="62"/>
      <c r="L48" s="62"/>
      <c r="M48" s="62"/>
      <c r="N48" s="62"/>
      <c r="O48" s="62"/>
      <c r="P48" s="62" t="s">
        <v>100</v>
      </c>
      <c r="Q48" s="62"/>
      <c r="R48" s="62"/>
      <c r="S48" s="62"/>
      <c r="T48" s="62"/>
      <c r="U48" s="62"/>
      <c r="W48" s="18"/>
    </row>
    <row r="49" spans="1:23" ht="30" customHeight="1">
      <c r="A49" s="111"/>
      <c r="B49" s="48" t="s">
        <v>705</v>
      </c>
      <c r="C49" s="65" t="s">
        <v>701</v>
      </c>
      <c r="D49" s="62"/>
      <c r="E49" s="62"/>
      <c r="F49" s="62"/>
      <c r="G49" s="62"/>
      <c r="H49" s="62"/>
      <c r="I49" s="62"/>
      <c r="J49" s="62"/>
      <c r="K49" s="62"/>
      <c r="L49" s="62"/>
      <c r="M49" s="62"/>
      <c r="N49" s="62" t="s">
        <v>686</v>
      </c>
      <c r="O49" s="62"/>
      <c r="P49" s="62"/>
      <c r="Q49" s="62"/>
      <c r="R49" s="62"/>
      <c r="S49" s="62"/>
      <c r="T49" s="62"/>
      <c r="U49" s="62"/>
      <c r="W49" s="18"/>
    </row>
    <row r="50" spans="1:23" ht="30" customHeight="1">
      <c r="A50" s="111"/>
      <c r="B50" s="48" t="s">
        <v>706</v>
      </c>
      <c r="C50" s="65"/>
      <c r="D50" s="62"/>
      <c r="E50" s="62"/>
      <c r="F50" s="62"/>
      <c r="G50" s="62"/>
      <c r="H50" s="62"/>
      <c r="I50" s="62"/>
      <c r="J50" s="62"/>
      <c r="K50" s="62"/>
      <c r="L50" s="62"/>
      <c r="M50" s="62"/>
      <c r="N50" s="62"/>
      <c r="O50" s="62"/>
      <c r="P50" s="62" t="s">
        <v>100</v>
      </c>
      <c r="Q50" s="62"/>
      <c r="R50" s="62"/>
      <c r="S50" s="62"/>
      <c r="T50" s="62"/>
      <c r="U50" s="62"/>
      <c r="W50" s="18"/>
    </row>
    <row r="51" spans="1:23" ht="30" customHeight="1">
      <c r="A51" s="111"/>
      <c r="B51" s="48" t="s">
        <v>707</v>
      </c>
      <c r="C51" s="65"/>
      <c r="D51" s="62"/>
      <c r="E51" s="62"/>
      <c r="F51" s="62"/>
      <c r="G51" s="62"/>
      <c r="H51" s="62"/>
      <c r="I51" s="62"/>
      <c r="J51" s="62"/>
      <c r="K51" s="62"/>
      <c r="L51" s="62"/>
      <c r="M51" s="62"/>
      <c r="N51" s="62"/>
      <c r="O51" s="62" t="s">
        <v>100</v>
      </c>
      <c r="P51" s="62"/>
      <c r="Q51" s="62"/>
      <c r="R51" s="62"/>
      <c r="S51" s="62"/>
      <c r="T51" s="62"/>
      <c r="U51" s="62"/>
      <c r="W51" s="18"/>
    </row>
    <row r="52" spans="1:23" ht="30" customHeight="1">
      <c r="A52" s="111"/>
      <c r="B52" s="48" t="s">
        <v>708</v>
      </c>
      <c r="C52" s="65"/>
      <c r="D52" s="62"/>
      <c r="E52" s="62"/>
      <c r="F52" s="62"/>
      <c r="G52" s="62"/>
      <c r="H52" s="62"/>
      <c r="I52" s="62"/>
      <c r="J52" s="62"/>
      <c r="K52" s="62"/>
      <c r="L52" s="62"/>
      <c r="M52" s="62"/>
      <c r="N52" s="62" t="s">
        <v>100</v>
      </c>
      <c r="O52" s="62"/>
      <c r="P52" s="62"/>
      <c r="Q52" s="62"/>
      <c r="R52" s="62"/>
      <c r="S52" s="62"/>
      <c r="T52" s="62"/>
      <c r="U52" s="62"/>
      <c r="W52" s="18"/>
    </row>
    <row r="53" spans="1:23" ht="30" customHeight="1">
      <c r="A53" s="111"/>
      <c r="B53" s="48" t="s">
        <v>709</v>
      </c>
      <c r="C53" s="65"/>
      <c r="D53" s="62"/>
      <c r="E53" s="62"/>
      <c r="F53" s="62"/>
      <c r="G53" s="62"/>
      <c r="H53" s="62"/>
      <c r="I53" s="62"/>
      <c r="J53" s="62"/>
      <c r="K53" s="62"/>
      <c r="L53" s="62"/>
      <c r="M53" s="62"/>
      <c r="N53" s="62" t="s">
        <v>100</v>
      </c>
      <c r="O53" s="62"/>
      <c r="P53" s="62"/>
      <c r="Q53" s="62"/>
      <c r="R53" s="62"/>
      <c r="S53" s="62"/>
      <c r="T53" s="62"/>
      <c r="U53" s="62"/>
      <c r="W53" s="18"/>
    </row>
    <row r="54" spans="1:23" ht="30" customHeight="1">
      <c r="A54" s="111"/>
      <c r="B54" s="48" t="s">
        <v>710</v>
      </c>
      <c r="C54" s="65"/>
      <c r="D54" s="62"/>
      <c r="E54" s="62"/>
      <c r="F54" s="62"/>
      <c r="G54" s="62"/>
      <c r="H54" s="62"/>
      <c r="I54" s="62"/>
      <c r="J54" s="62"/>
      <c r="K54" s="62"/>
      <c r="L54" s="62"/>
      <c r="M54" s="62"/>
      <c r="N54" s="62"/>
      <c r="O54" s="62" t="s">
        <v>100</v>
      </c>
      <c r="P54" s="62"/>
      <c r="Q54" s="62"/>
      <c r="R54" s="62"/>
      <c r="S54" s="62"/>
      <c r="T54" s="62"/>
      <c r="U54" s="62"/>
      <c r="W54" s="18"/>
    </row>
    <row r="55" spans="1:23" ht="30" customHeight="1">
      <c r="A55" s="112"/>
      <c r="B55" s="48" t="s">
        <v>711</v>
      </c>
      <c r="C55" s="65"/>
      <c r="D55" s="62"/>
      <c r="E55" s="62"/>
      <c r="F55" s="62"/>
      <c r="G55" s="62"/>
      <c r="H55" s="62"/>
      <c r="I55" s="62"/>
      <c r="J55" s="62"/>
      <c r="K55" s="62"/>
      <c r="L55" s="62"/>
      <c r="M55" s="62"/>
      <c r="N55" s="62"/>
      <c r="O55" s="62" t="s">
        <v>100</v>
      </c>
      <c r="P55" s="62"/>
      <c r="Q55" s="62"/>
      <c r="R55" s="62"/>
      <c r="S55" s="62"/>
      <c r="T55" s="62"/>
      <c r="U55" s="62"/>
      <c r="W55" s="18"/>
    </row>
    <row r="56" spans="1:23" ht="30" customHeight="1">
      <c r="A56" s="110" t="s">
        <v>712</v>
      </c>
      <c r="B56" s="48" t="s">
        <v>372</v>
      </c>
      <c r="C56" s="65" t="s">
        <v>713</v>
      </c>
      <c r="D56" s="65"/>
      <c r="E56" s="65"/>
      <c r="F56" s="65"/>
      <c r="G56" s="65"/>
      <c r="H56" s="65"/>
      <c r="I56" s="65"/>
      <c r="J56" s="65"/>
      <c r="K56" s="65"/>
      <c r="L56" s="65"/>
      <c r="M56" s="65"/>
      <c r="N56" s="62" t="s">
        <v>686</v>
      </c>
      <c r="O56" s="62"/>
      <c r="P56" s="62"/>
      <c r="Q56" s="65"/>
      <c r="R56" s="65"/>
      <c r="S56" s="65"/>
      <c r="T56" s="65"/>
      <c r="U56" s="65"/>
      <c r="W56" s="18"/>
    </row>
    <row r="57" spans="1:23" ht="30" customHeight="1">
      <c r="A57" s="111"/>
      <c r="B57" s="48" t="s">
        <v>383</v>
      </c>
      <c r="C57" s="65" t="s">
        <v>713</v>
      </c>
      <c r="D57" s="65"/>
      <c r="E57" s="65"/>
      <c r="F57" s="65"/>
      <c r="G57" s="65"/>
      <c r="H57" s="65"/>
      <c r="I57" s="65"/>
      <c r="J57" s="65"/>
      <c r="K57" s="65"/>
      <c r="L57" s="65"/>
      <c r="M57" s="65"/>
      <c r="N57" s="62" t="s">
        <v>686</v>
      </c>
      <c r="O57" s="62"/>
      <c r="P57" s="62"/>
      <c r="Q57" s="65"/>
      <c r="R57" s="65"/>
      <c r="S57" s="65"/>
      <c r="T57" s="65"/>
      <c r="U57" s="65"/>
      <c r="W57" s="18"/>
    </row>
    <row r="58" spans="1:23" ht="30" customHeight="1">
      <c r="A58" s="111"/>
      <c r="B58" s="48" t="s">
        <v>392</v>
      </c>
      <c r="C58" s="65"/>
      <c r="D58" s="65"/>
      <c r="E58" s="65"/>
      <c r="F58" s="65"/>
      <c r="G58" s="65"/>
      <c r="H58" s="65"/>
      <c r="I58" s="65"/>
      <c r="J58" s="65"/>
      <c r="K58" s="65"/>
      <c r="L58" s="65"/>
      <c r="M58" s="65"/>
      <c r="N58" s="62"/>
      <c r="O58" s="62" t="s">
        <v>100</v>
      </c>
      <c r="P58" s="62"/>
      <c r="Q58" s="65"/>
      <c r="R58" s="65"/>
      <c r="S58" s="65"/>
      <c r="T58" s="65"/>
      <c r="U58" s="65"/>
      <c r="W58" s="18"/>
    </row>
    <row r="59" spans="1:23" ht="30" customHeight="1">
      <c r="A59" s="111"/>
      <c r="B59" s="48" t="s">
        <v>403</v>
      </c>
      <c r="C59" s="65"/>
      <c r="D59" s="65"/>
      <c r="E59" s="65"/>
      <c r="F59" s="65"/>
      <c r="G59" s="65"/>
      <c r="H59" s="65"/>
      <c r="I59" s="65"/>
      <c r="J59" s="65"/>
      <c r="K59" s="65"/>
      <c r="L59" s="65"/>
      <c r="M59" s="65"/>
      <c r="N59" s="62" t="s">
        <v>100</v>
      </c>
      <c r="O59" s="62"/>
      <c r="P59" s="62"/>
      <c r="Q59" s="65"/>
      <c r="R59" s="65"/>
      <c r="S59" s="65"/>
      <c r="T59" s="65"/>
      <c r="U59" s="65"/>
      <c r="W59" s="18"/>
    </row>
    <row r="60" spans="1:23" ht="30" customHeight="1">
      <c r="A60" s="111"/>
      <c r="B60" s="48" t="s">
        <v>413</v>
      </c>
      <c r="C60" s="65"/>
      <c r="D60" s="65"/>
      <c r="E60" s="65"/>
      <c r="F60" s="65"/>
      <c r="G60" s="65"/>
      <c r="H60" s="65"/>
      <c r="I60" s="65"/>
      <c r="J60" s="65"/>
      <c r="K60" s="65"/>
      <c r="L60" s="65"/>
      <c r="M60" s="65"/>
      <c r="N60" s="62"/>
      <c r="O60" s="62" t="s">
        <v>100</v>
      </c>
      <c r="P60" s="62"/>
      <c r="Q60" s="65"/>
      <c r="R60" s="65"/>
      <c r="S60" s="65"/>
      <c r="T60" s="65"/>
      <c r="U60" s="65"/>
      <c r="W60" s="18"/>
    </row>
    <row r="61" spans="1:23" ht="30" customHeight="1">
      <c r="A61" s="111"/>
      <c r="B61" s="48" t="s">
        <v>714</v>
      </c>
      <c r="C61" s="65"/>
      <c r="D61" s="65"/>
      <c r="E61" s="65"/>
      <c r="F61" s="65"/>
      <c r="G61" s="65"/>
      <c r="H61" s="65"/>
      <c r="I61" s="65"/>
      <c r="J61" s="65"/>
      <c r="K61" s="65"/>
      <c r="L61" s="65"/>
      <c r="M61" s="65"/>
      <c r="N61" s="62" t="s">
        <v>100</v>
      </c>
      <c r="O61" s="62"/>
      <c r="P61" s="62"/>
      <c r="Q61" s="65"/>
      <c r="R61" s="65"/>
      <c r="S61" s="65"/>
      <c r="T61" s="65"/>
      <c r="U61" s="65"/>
      <c r="W61" s="18"/>
    </row>
    <row r="62" spans="1:23" ht="30" customHeight="1">
      <c r="A62" s="111"/>
      <c r="B62" s="48" t="s">
        <v>715</v>
      </c>
      <c r="C62" s="65"/>
      <c r="D62" s="65"/>
      <c r="E62" s="65"/>
      <c r="F62" s="65"/>
      <c r="G62" s="65"/>
      <c r="H62" s="65"/>
      <c r="I62" s="65"/>
      <c r="J62" s="65"/>
      <c r="K62" s="65"/>
      <c r="L62" s="65"/>
      <c r="M62" s="65"/>
      <c r="N62" s="62"/>
      <c r="O62" s="62" t="s">
        <v>100</v>
      </c>
      <c r="P62" s="62"/>
      <c r="Q62" s="65"/>
      <c r="R62" s="65"/>
      <c r="S62" s="65"/>
      <c r="T62" s="65"/>
      <c r="U62" s="65"/>
      <c r="W62" s="18"/>
    </row>
    <row r="63" spans="1:23" ht="30" customHeight="1">
      <c r="A63" s="111"/>
      <c r="B63" s="48" t="s">
        <v>716</v>
      </c>
      <c r="C63" s="65" t="s">
        <v>713</v>
      </c>
      <c r="D63" s="65"/>
      <c r="E63" s="65"/>
      <c r="F63" s="65"/>
      <c r="G63" s="65"/>
      <c r="H63" s="65"/>
      <c r="I63" s="65"/>
      <c r="J63" s="65"/>
      <c r="K63" s="65"/>
      <c r="L63" s="65"/>
      <c r="M63" s="65"/>
      <c r="N63" s="62"/>
      <c r="O63" s="62"/>
      <c r="P63" s="62" t="s">
        <v>100</v>
      </c>
      <c r="Q63" s="65"/>
      <c r="R63" s="65"/>
      <c r="S63" s="65"/>
      <c r="T63" s="65"/>
      <c r="U63" s="65"/>
      <c r="W63" s="18"/>
    </row>
    <row r="64" spans="1:23" ht="30" customHeight="1">
      <c r="A64" s="111"/>
      <c r="B64" s="48" t="s">
        <v>717</v>
      </c>
      <c r="C64" s="62" t="s">
        <v>713</v>
      </c>
      <c r="D64" s="62"/>
      <c r="E64" s="62"/>
      <c r="F64" s="62"/>
      <c r="G64" s="62"/>
      <c r="H64" s="62"/>
      <c r="I64" s="62"/>
      <c r="J64" s="62"/>
      <c r="K64" s="62"/>
      <c r="L64" s="62"/>
      <c r="M64" s="62"/>
      <c r="N64" s="62" t="s">
        <v>100</v>
      </c>
      <c r="O64" s="62"/>
      <c r="P64" s="62"/>
      <c r="Q64" s="62"/>
      <c r="R64" s="62"/>
      <c r="S64" s="62"/>
      <c r="T64" s="62"/>
      <c r="U64" s="62"/>
      <c r="W64" s="18"/>
    </row>
    <row r="65" spans="1:23" ht="30" customHeight="1">
      <c r="A65" s="111"/>
      <c r="B65" s="48" t="s">
        <v>718</v>
      </c>
      <c r="C65" s="62"/>
      <c r="D65" s="62"/>
      <c r="E65" s="62"/>
      <c r="F65" s="62"/>
      <c r="G65" s="62"/>
      <c r="H65" s="62"/>
      <c r="I65" s="62"/>
      <c r="J65" s="62"/>
      <c r="K65" s="62"/>
      <c r="L65" s="62"/>
      <c r="M65" s="62"/>
      <c r="N65" s="62"/>
      <c r="O65" s="62"/>
      <c r="P65" s="62" t="s">
        <v>100</v>
      </c>
      <c r="Q65" s="62"/>
      <c r="R65" s="62"/>
      <c r="S65" s="62"/>
      <c r="T65" s="62"/>
      <c r="U65" s="62"/>
      <c r="W65" s="18"/>
    </row>
    <row r="66" spans="1:23" ht="30" customHeight="1">
      <c r="A66" s="111"/>
      <c r="B66" s="48" t="s">
        <v>719</v>
      </c>
      <c r="C66" s="62"/>
      <c r="D66" s="62"/>
      <c r="E66" s="62"/>
      <c r="F66" s="62"/>
      <c r="G66" s="62"/>
      <c r="H66" s="62"/>
      <c r="I66" s="62"/>
      <c r="J66" s="62"/>
      <c r="K66" s="62"/>
      <c r="L66" s="62"/>
      <c r="M66" s="62"/>
      <c r="N66" s="62" t="s">
        <v>100</v>
      </c>
      <c r="O66" s="62"/>
      <c r="P66" s="62"/>
      <c r="Q66" s="62"/>
      <c r="R66" s="62"/>
      <c r="S66" s="62"/>
      <c r="T66" s="62"/>
      <c r="U66" s="62"/>
      <c r="W66" s="18"/>
    </row>
    <row r="67" spans="1:23" ht="30" customHeight="1">
      <c r="A67" s="111"/>
      <c r="B67" s="48" t="s">
        <v>720</v>
      </c>
      <c r="C67" s="62"/>
      <c r="D67" s="62"/>
      <c r="E67" s="62"/>
      <c r="F67" s="62"/>
      <c r="G67" s="62"/>
      <c r="H67" s="62"/>
      <c r="I67" s="62"/>
      <c r="J67" s="62"/>
      <c r="K67" s="62"/>
      <c r="L67" s="62"/>
      <c r="M67" s="62"/>
      <c r="N67" s="62"/>
      <c r="O67" s="62" t="s">
        <v>100</v>
      </c>
      <c r="P67" s="62"/>
      <c r="Q67" s="62"/>
      <c r="R67" s="62"/>
      <c r="S67" s="62"/>
      <c r="T67" s="62"/>
      <c r="U67" s="62"/>
      <c r="W67" s="18"/>
    </row>
    <row r="68" spans="1:23" ht="30" customHeight="1">
      <c r="A68" s="111"/>
      <c r="B68" s="48" t="s">
        <v>721</v>
      </c>
      <c r="C68" s="62"/>
      <c r="D68" s="62"/>
      <c r="E68" s="62"/>
      <c r="F68" s="62"/>
      <c r="G68" s="62"/>
      <c r="H68" s="62"/>
      <c r="I68" s="62"/>
      <c r="J68" s="62"/>
      <c r="K68" s="62"/>
      <c r="L68" s="62"/>
      <c r="M68" s="62"/>
      <c r="N68" s="62"/>
      <c r="O68" s="62"/>
      <c r="P68" s="62" t="s">
        <v>100</v>
      </c>
      <c r="Q68" s="62"/>
      <c r="R68" s="62"/>
      <c r="S68" s="62"/>
      <c r="T68" s="62"/>
      <c r="U68" s="62"/>
      <c r="W68" s="18"/>
    </row>
    <row r="69" spans="1:23" ht="30" customHeight="1">
      <c r="A69" s="111"/>
      <c r="B69" s="48" t="s">
        <v>722</v>
      </c>
      <c r="C69" s="62"/>
      <c r="D69" s="62"/>
      <c r="E69" s="62"/>
      <c r="F69" s="62"/>
      <c r="G69" s="62"/>
      <c r="H69" s="62"/>
      <c r="I69" s="62"/>
      <c r="J69" s="62"/>
      <c r="K69" s="62"/>
      <c r="L69" s="62"/>
      <c r="M69" s="62"/>
      <c r="N69" s="62"/>
      <c r="O69" s="62" t="s">
        <v>100</v>
      </c>
      <c r="P69" s="62"/>
      <c r="Q69" s="62"/>
      <c r="R69" s="62"/>
      <c r="S69" s="62"/>
      <c r="T69" s="62"/>
      <c r="U69" s="62"/>
      <c r="W69" s="18"/>
    </row>
    <row r="70" spans="1:23" ht="30" customHeight="1">
      <c r="A70" s="112"/>
      <c r="B70" s="48" t="s">
        <v>723</v>
      </c>
      <c r="C70" s="62"/>
      <c r="D70" s="62"/>
      <c r="E70" s="62"/>
      <c r="F70" s="62"/>
      <c r="G70" s="62"/>
      <c r="H70" s="62"/>
      <c r="I70" s="62"/>
      <c r="J70" s="62"/>
      <c r="K70" s="62"/>
      <c r="L70" s="62"/>
      <c r="M70" s="62"/>
      <c r="N70" s="62" t="s">
        <v>100</v>
      </c>
      <c r="O70" s="62"/>
      <c r="P70" s="62"/>
      <c r="Q70" s="62"/>
      <c r="R70" s="62"/>
      <c r="S70" s="62"/>
      <c r="T70" s="62"/>
      <c r="U70" s="62"/>
      <c r="W70" s="18"/>
    </row>
    <row r="71" spans="1:23" ht="30" customHeight="1">
      <c r="A71" s="110" t="s">
        <v>724</v>
      </c>
      <c r="B71" s="48" t="s">
        <v>426</v>
      </c>
      <c r="C71" s="65" t="s">
        <v>725</v>
      </c>
      <c r="D71" s="65"/>
      <c r="E71" s="65"/>
      <c r="F71" s="65"/>
      <c r="G71" s="65"/>
      <c r="H71" s="65"/>
      <c r="I71" s="65"/>
      <c r="J71" s="65"/>
      <c r="K71" s="65"/>
      <c r="L71" s="65"/>
      <c r="M71" s="65"/>
      <c r="N71" s="62"/>
      <c r="O71" s="62"/>
      <c r="P71" s="62" t="s">
        <v>686</v>
      </c>
      <c r="Q71" s="65"/>
      <c r="R71" s="65"/>
      <c r="S71" s="65"/>
      <c r="T71" s="65"/>
      <c r="U71" s="65"/>
      <c r="W71" s="18"/>
    </row>
    <row r="72" spans="1:23" ht="30" customHeight="1">
      <c r="A72" s="111"/>
      <c r="B72" s="48" t="s">
        <v>440</v>
      </c>
      <c r="C72" s="65" t="s">
        <v>725</v>
      </c>
      <c r="D72" s="65"/>
      <c r="E72" s="65"/>
      <c r="F72" s="65"/>
      <c r="G72" s="65"/>
      <c r="H72" s="65"/>
      <c r="I72" s="65"/>
      <c r="J72" s="65"/>
      <c r="K72" s="65"/>
      <c r="L72" s="65"/>
      <c r="M72" s="65"/>
      <c r="N72" s="62"/>
      <c r="O72" s="62"/>
      <c r="P72" s="62" t="s">
        <v>686</v>
      </c>
      <c r="Q72" s="65"/>
      <c r="R72" s="65"/>
      <c r="S72" s="65"/>
      <c r="T72" s="65"/>
      <c r="U72" s="65"/>
      <c r="W72" s="18"/>
    </row>
    <row r="73" spans="1:23" ht="30" customHeight="1">
      <c r="A73" s="111"/>
      <c r="B73" s="48" t="s">
        <v>451</v>
      </c>
      <c r="C73" s="65" t="s">
        <v>725</v>
      </c>
      <c r="D73" s="65"/>
      <c r="E73" s="65"/>
      <c r="F73" s="65"/>
      <c r="G73" s="65"/>
      <c r="H73" s="65"/>
      <c r="I73" s="65"/>
      <c r="J73" s="65"/>
      <c r="K73" s="65"/>
      <c r="L73" s="65"/>
      <c r="M73" s="65"/>
      <c r="N73" s="62"/>
      <c r="O73" s="62"/>
      <c r="P73" s="62" t="s">
        <v>686</v>
      </c>
      <c r="Q73" s="65"/>
      <c r="R73" s="65"/>
      <c r="S73" s="65"/>
      <c r="T73" s="65"/>
      <c r="U73" s="65"/>
      <c r="W73" s="18"/>
    </row>
    <row r="74" spans="1:23" ht="30" customHeight="1">
      <c r="A74" s="111"/>
      <c r="B74" s="48" t="s">
        <v>460</v>
      </c>
      <c r="C74" s="65"/>
      <c r="D74" s="65"/>
      <c r="E74" s="65"/>
      <c r="F74" s="65"/>
      <c r="G74" s="65"/>
      <c r="H74" s="65"/>
      <c r="I74" s="65"/>
      <c r="J74" s="65"/>
      <c r="K74" s="65"/>
      <c r="L74" s="65"/>
      <c r="M74" s="65"/>
      <c r="N74" s="62"/>
      <c r="O74" s="62" t="s">
        <v>100</v>
      </c>
      <c r="P74" s="62"/>
      <c r="Q74" s="65"/>
      <c r="R74" s="65"/>
      <c r="S74" s="65"/>
      <c r="T74" s="65"/>
      <c r="U74" s="65"/>
      <c r="W74" s="18"/>
    </row>
    <row r="75" spans="1:23" ht="30" customHeight="1">
      <c r="A75" s="111"/>
      <c r="B75" s="48" t="s">
        <v>468</v>
      </c>
      <c r="C75" s="65"/>
      <c r="D75" s="65"/>
      <c r="E75" s="65"/>
      <c r="F75" s="65"/>
      <c r="G75" s="65"/>
      <c r="H75" s="65"/>
      <c r="I75" s="65"/>
      <c r="J75" s="65"/>
      <c r="K75" s="65"/>
      <c r="L75" s="65"/>
      <c r="M75" s="65"/>
      <c r="N75" s="62" t="s">
        <v>100</v>
      </c>
      <c r="O75" s="62"/>
      <c r="P75" s="62"/>
      <c r="Q75" s="65"/>
      <c r="R75" s="65"/>
      <c r="S75" s="65"/>
      <c r="T75" s="65"/>
      <c r="U75" s="65"/>
      <c r="W75" s="18"/>
    </row>
    <row r="76" spans="1:23" ht="30" customHeight="1">
      <c r="A76" s="111"/>
      <c r="B76" s="48" t="s">
        <v>478</v>
      </c>
      <c r="C76" s="65"/>
      <c r="D76" s="65"/>
      <c r="E76" s="65"/>
      <c r="F76" s="65"/>
      <c r="G76" s="65"/>
      <c r="H76" s="65"/>
      <c r="I76" s="65"/>
      <c r="J76" s="65"/>
      <c r="K76" s="65"/>
      <c r="L76" s="65"/>
      <c r="M76" s="65"/>
      <c r="N76" s="62"/>
      <c r="O76" s="62" t="s">
        <v>100</v>
      </c>
      <c r="P76" s="62"/>
      <c r="Q76" s="65"/>
      <c r="R76" s="65"/>
      <c r="S76" s="65"/>
      <c r="T76" s="65"/>
      <c r="U76" s="65"/>
      <c r="W76" s="18"/>
    </row>
    <row r="77" spans="1:23" ht="30" customHeight="1">
      <c r="A77" s="111"/>
      <c r="B77" s="48" t="s">
        <v>487</v>
      </c>
      <c r="C77" s="65"/>
      <c r="D77" s="65"/>
      <c r="E77" s="65"/>
      <c r="F77" s="65"/>
      <c r="G77" s="65"/>
      <c r="H77" s="65"/>
      <c r="I77" s="65"/>
      <c r="J77" s="65"/>
      <c r="K77" s="65"/>
      <c r="L77" s="65"/>
      <c r="M77" s="65"/>
      <c r="N77" s="62" t="s">
        <v>100</v>
      </c>
      <c r="O77" s="62"/>
      <c r="P77" s="62"/>
      <c r="Q77" s="65"/>
      <c r="R77" s="65"/>
      <c r="S77" s="65"/>
      <c r="T77" s="65"/>
      <c r="U77" s="65"/>
      <c r="W77" s="18"/>
    </row>
    <row r="78" spans="1:23" ht="30" customHeight="1">
      <c r="A78" s="111"/>
      <c r="B78" s="48" t="s">
        <v>726</v>
      </c>
      <c r="C78" s="65"/>
      <c r="D78" s="65"/>
      <c r="E78" s="65"/>
      <c r="F78" s="65"/>
      <c r="G78" s="65"/>
      <c r="H78" s="65"/>
      <c r="I78" s="65"/>
      <c r="J78" s="65"/>
      <c r="K78" s="65"/>
      <c r="L78" s="65"/>
      <c r="M78" s="65"/>
      <c r="N78" s="62"/>
      <c r="O78" s="62"/>
      <c r="P78" s="62" t="s">
        <v>100</v>
      </c>
      <c r="Q78" s="65"/>
      <c r="R78" s="65"/>
      <c r="S78" s="65"/>
      <c r="T78" s="65"/>
      <c r="U78" s="65"/>
      <c r="W78" s="18"/>
    </row>
    <row r="79" spans="1:23" ht="30" customHeight="1">
      <c r="A79" s="111"/>
      <c r="B79" s="48" t="s">
        <v>727</v>
      </c>
      <c r="C79" s="65"/>
      <c r="D79" s="65"/>
      <c r="E79" s="65"/>
      <c r="F79" s="65"/>
      <c r="G79" s="65"/>
      <c r="H79" s="65"/>
      <c r="I79" s="65"/>
      <c r="J79" s="65"/>
      <c r="K79" s="65"/>
      <c r="L79" s="65"/>
      <c r="M79" s="65"/>
      <c r="N79" s="62" t="s">
        <v>100</v>
      </c>
      <c r="O79" s="62"/>
      <c r="P79" s="62"/>
      <c r="Q79" s="65"/>
      <c r="R79" s="65"/>
      <c r="S79" s="65"/>
      <c r="T79" s="65"/>
      <c r="U79" s="65"/>
      <c r="W79" s="18"/>
    </row>
    <row r="80" spans="1:23" ht="30" customHeight="1">
      <c r="A80" s="111"/>
      <c r="B80" s="48" t="s">
        <v>728</v>
      </c>
      <c r="C80" s="65"/>
      <c r="D80" s="65"/>
      <c r="E80" s="65"/>
      <c r="F80" s="65"/>
      <c r="G80" s="65"/>
      <c r="H80" s="65"/>
      <c r="I80" s="65"/>
      <c r="J80" s="65"/>
      <c r="K80" s="65"/>
      <c r="L80" s="65"/>
      <c r="M80" s="65"/>
      <c r="N80" s="62"/>
      <c r="O80" s="62" t="s">
        <v>100</v>
      </c>
      <c r="P80" s="62"/>
      <c r="Q80" s="65"/>
      <c r="R80" s="65"/>
      <c r="S80" s="65"/>
      <c r="T80" s="65"/>
      <c r="U80" s="65"/>
      <c r="W80" s="18"/>
    </row>
    <row r="81" spans="1:23" ht="30" customHeight="1">
      <c r="A81" s="111"/>
      <c r="B81" s="48" t="s">
        <v>729</v>
      </c>
      <c r="C81" s="65"/>
      <c r="D81" s="65"/>
      <c r="E81" s="65"/>
      <c r="F81" s="65"/>
      <c r="G81" s="65"/>
      <c r="H81" s="65"/>
      <c r="I81" s="65"/>
      <c r="J81" s="65"/>
      <c r="K81" s="65"/>
      <c r="L81" s="65"/>
      <c r="M81" s="65"/>
      <c r="N81" s="62"/>
      <c r="O81" s="62"/>
      <c r="P81" s="62" t="s">
        <v>100</v>
      </c>
      <c r="Q81" s="65"/>
      <c r="R81" s="65"/>
      <c r="S81" s="65"/>
      <c r="T81" s="65"/>
      <c r="U81" s="65"/>
      <c r="W81" s="18"/>
    </row>
    <row r="82" spans="1:23" ht="30" customHeight="1">
      <c r="A82" s="111"/>
      <c r="B82" s="48" t="s">
        <v>730</v>
      </c>
      <c r="C82" s="65"/>
      <c r="D82" s="65"/>
      <c r="E82" s="65"/>
      <c r="F82" s="65"/>
      <c r="G82" s="65"/>
      <c r="H82" s="65"/>
      <c r="I82" s="65"/>
      <c r="J82" s="65"/>
      <c r="K82" s="65"/>
      <c r="L82" s="65"/>
      <c r="M82" s="65"/>
      <c r="N82" s="62"/>
      <c r="O82" s="62" t="s">
        <v>100</v>
      </c>
      <c r="P82" s="62"/>
      <c r="Q82" s="65"/>
      <c r="R82" s="65"/>
      <c r="S82" s="65"/>
      <c r="T82" s="65"/>
      <c r="U82" s="65"/>
      <c r="W82" s="18"/>
    </row>
    <row r="83" spans="1:23" ht="30" customHeight="1">
      <c r="A83" s="111"/>
      <c r="B83" s="48" t="s">
        <v>731</v>
      </c>
      <c r="C83" s="65"/>
      <c r="D83" s="65"/>
      <c r="E83" s="65"/>
      <c r="F83" s="65"/>
      <c r="G83" s="65"/>
      <c r="H83" s="65"/>
      <c r="I83" s="65"/>
      <c r="J83" s="65"/>
      <c r="K83" s="65"/>
      <c r="L83" s="65"/>
      <c r="M83" s="65"/>
      <c r="N83" s="62" t="s">
        <v>100</v>
      </c>
      <c r="O83" s="62"/>
      <c r="P83" s="62"/>
      <c r="Q83" s="65"/>
      <c r="R83" s="65"/>
      <c r="S83" s="65"/>
      <c r="T83" s="65"/>
      <c r="U83" s="65"/>
      <c r="W83" s="18"/>
    </row>
    <row r="84" spans="1:23" ht="30" customHeight="1">
      <c r="A84" s="111"/>
      <c r="B84" s="48" t="s">
        <v>732</v>
      </c>
      <c r="C84" s="65"/>
      <c r="D84" s="65"/>
      <c r="E84" s="65"/>
      <c r="F84" s="65"/>
      <c r="G84" s="65"/>
      <c r="H84" s="65"/>
      <c r="I84" s="65"/>
      <c r="J84" s="65"/>
      <c r="K84" s="65"/>
      <c r="L84" s="65"/>
      <c r="M84" s="65"/>
      <c r="N84" s="62"/>
      <c r="O84" s="62"/>
      <c r="P84" s="62" t="s">
        <v>100</v>
      </c>
      <c r="Q84" s="65"/>
      <c r="R84" s="65"/>
      <c r="S84" s="65"/>
      <c r="T84" s="65"/>
      <c r="U84" s="65"/>
      <c r="W84" s="18"/>
    </row>
    <row r="85" spans="1:23" ht="30" customHeight="1">
      <c r="A85" s="112"/>
      <c r="B85" s="48" t="s">
        <v>733</v>
      </c>
      <c r="C85" s="65"/>
      <c r="D85" s="65"/>
      <c r="E85" s="65"/>
      <c r="F85" s="65"/>
      <c r="G85" s="65"/>
      <c r="H85" s="65"/>
      <c r="I85" s="65"/>
      <c r="J85" s="65"/>
      <c r="K85" s="65"/>
      <c r="L85" s="65"/>
      <c r="M85" s="65"/>
      <c r="N85" s="62"/>
      <c r="O85" s="62" t="s">
        <v>100</v>
      </c>
      <c r="P85" s="62"/>
      <c r="Q85" s="65"/>
      <c r="R85" s="65"/>
      <c r="S85" s="65"/>
      <c r="T85" s="65"/>
      <c r="U85" s="65"/>
      <c r="W85" s="18"/>
    </row>
    <row r="86" spans="1:23" ht="30" customHeight="1">
      <c r="A86" s="110" t="s">
        <v>734</v>
      </c>
      <c r="B86" s="48" t="s">
        <v>735</v>
      </c>
      <c r="C86" s="65" t="s">
        <v>736</v>
      </c>
      <c r="D86" s="65"/>
      <c r="E86" s="65"/>
      <c r="F86" s="65"/>
      <c r="G86" s="65"/>
      <c r="H86" s="65"/>
      <c r="I86" s="65"/>
      <c r="J86" s="65"/>
      <c r="K86" s="65"/>
      <c r="L86" s="65"/>
      <c r="M86" s="65"/>
      <c r="N86" s="62"/>
      <c r="O86" s="62"/>
      <c r="P86" s="62" t="s">
        <v>686</v>
      </c>
      <c r="Q86" s="65"/>
      <c r="R86" s="65"/>
      <c r="S86" s="65"/>
      <c r="T86" s="65"/>
      <c r="U86" s="65"/>
      <c r="W86" s="18"/>
    </row>
    <row r="87" spans="1:23" ht="30" customHeight="1">
      <c r="A87" s="111"/>
      <c r="B87" s="48" t="s">
        <v>737</v>
      </c>
      <c r="C87" s="65" t="s">
        <v>736</v>
      </c>
      <c r="D87" s="65"/>
      <c r="E87" s="65"/>
      <c r="F87" s="65"/>
      <c r="G87" s="65"/>
      <c r="H87" s="65"/>
      <c r="I87" s="65"/>
      <c r="J87" s="65"/>
      <c r="K87" s="65"/>
      <c r="L87" s="65"/>
      <c r="M87" s="65"/>
      <c r="N87" s="62"/>
      <c r="O87" s="62"/>
      <c r="P87" s="62" t="s">
        <v>686</v>
      </c>
      <c r="Q87" s="65"/>
      <c r="R87" s="65"/>
      <c r="S87" s="65"/>
      <c r="T87" s="65"/>
      <c r="U87" s="65"/>
      <c r="W87" s="18"/>
    </row>
    <row r="88" spans="1:23" ht="30" customHeight="1">
      <c r="A88" s="111"/>
      <c r="B88" s="48" t="s">
        <v>738</v>
      </c>
      <c r="C88" s="65" t="s">
        <v>736</v>
      </c>
      <c r="D88" s="65"/>
      <c r="E88" s="65"/>
      <c r="F88" s="65"/>
      <c r="G88" s="65"/>
      <c r="H88" s="65"/>
      <c r="I88" s="65"/>
      <c r="J88" s="65"/>
      <c r="K88" s="65"/>
      <c r="L88" s="65"/>
      <c r="M88" s="65"/>
      <c r="N88" s="62"/>
      <c r="O88" s="62"/>
      <c r="P88" s="62" t="s">
        <v>686</v>
      </c>
      <c r="Q88" s="65"/>
      <c r="R88" s="65"/>
      <c r="S88" s="65"/>
      <c r="T88" s="65"/>
      <c r="U88" s="65"/>
      <c r="W88" s="18"/>
    </row>
    <row r="89" spans="1:23" ht="30" customHeight="1">
      <c r="A89" s="111"/>
      <c r="B89" s="48" t="s">
        <v>739</v>
      </c>
      <c r="C89" s="65"/>
      <c r="D89" s="65"/>
      <c r="E89" s="65"/>
      <c r="F89" s="65"/>
      <c r="G89" s="65"/>
      <c r="H89" s="65"/>
      <c r="I89" s="65"/>
      <c r="J89" s="65"/>
      <c r="K89" s="65"/>
      <c r="L89" s="65"/>
      <c r="M89" s="65"/>
      <c r="N89" s="62" t="s">
        <v>100</v>
      </c>
      <c r="O89" s="62"/>
      <c r="P89" s="62"/>
      <c r="Q89" s="65"/>
      <c r="R89" s="65"/>
      <c r="S89" s="65"/>
      <c r="T89" s="65"/>
      <c r="U89" s="65"/>
      <c r="W89" s="18"/>
    </row>
    <row r="90" spans="1:23" ht="30" customHeight="1">
      <c r="A90" s="111"/>
      <c r="B90" s="48" t="s">
        <v>740</v>
      </c>
      <c r="C90" s="65"/>
      <c r="D90" s="65"/>
      <c r="E90" s="65"/>
      <c r="F90" s="65"/>
      <c r="G90" s="65"/>
      <c r="H90" s="65"/>
      <c r="I90" s="65"/>
      <c r="J90" s="65"/>
      <c r="K90" s="65"/>
      <c r="L90" s="65"/>
      <c r="M90" s="65"/>
      <c r="N90" s="62"/>
      <c r="O90" s="62"/>
      <c r="P90" s="62" t="s">
        <v>100</v>
      </c>
      <c r="Q90" s="65"/>
      <c r="R90" s="65"/>
      <c r="S90" s="65"/>
      <c r="T90" s="65"/>
      <c r="U90" s="65"/>
      <c r="W90" s="18"/>
    </row>
    <row r="91" spans="1:23" ht="30" customHeight="1">
      <c r="A91" s="111"/>
      <c r="B91" s="48" t="s">
        <v>741</v>
      </c>
      <c r="C91" s="65"/>
      <c r="D91" s="65"/>
      <c r="E91" s="65"/>
      <c r="F91" s="65"/>
      <c r="G91" s="65"/>
      <c r="H91" s="65"/>
      <c r="I91" s="65"/>
      <c r="J91" s="65"/>
      <c r="K91" s="65"/>
      <c r="L91" s="65"/>
      <c r="M91" s="65"/>
      <c r="N91" s="62"/>
      <c r="O91" s="62" t="s">
        <v>100</v>
      </c>
      <c r="P91" s="62"/>
      <c r="Q91" s="65"/>
      <c r="R91" s="65"/>
      <c r="S91" s="65"/>
      <c r="T91" s="65"/>
      <c r="U91" s="65"/>
      <c r="W91" s="18"/>
    </row>
    <row r="92" spans="1:23" ht="30" customHeight="1">
      <c r="A92" s="111"/>
      <c r="B92" s="48" t="s">
        <v>742</v>
      </c>
      <c r="C92" s="65"/>
      <c r="D92" s="65"/>
      <c r="E92" s="65"/>
      <c r="F92" s="65"/>
      <c r="G92" s="65"/>
      <c r="H92" s="65"/>
      <c r="I92" s="65"/>
      <c r="J92" s="65"/>
      <c r="K92" s="65"/>
      <c r="L92" s="65"/>
      <c r="M92" s="65"/>
      <c r="N92" s="62" t="s">
        <v>100</v>
      </c>
      <c r="O92" s="62"/>
      <c r="P92" s="62"/>
      <c r="Q92" s="65"/>
      <c r="R92" s="65"/>
      <c r="S92" s="65"/>
      <c r="T92" s="65"/>
      <c r="U92" s="65"/>
      <c r="W92" s="18"/>
    </row>
    <row r="93" spans="1:23" ht="30" customHeight="1">
      <c r="A93" s="111"/>
      <c r="B93" s="48" t="s">
        <v>743</v>
      </c>
      <c r="C93" s="65"/>
      <c r="D93" s="65"/>
      <c r="E93" s="65"/>
      <c r="F93" s="65"/>
      <c r="G93" s="65"/>
      <c r="H93" s="65"/>
      <c r="I93" s="65"/>
      <c r="J93" s="65"/>
      <c r="K93" s="65"/>
      <c r="L93" s="65"/>
      <c r="M93" s="65"/>
      <c r="N93" s="62"/>
      <c r="O93" s="62"/>
      <c r="P93" s="62" t="s">
        <v>100</v>
      </c>
      <c r="Q93" s="65"/>
      <c r="R93" s="65"/>
      <c r="S93" s="65"/>
      <c r="T93" s="65"/>
      <c r="U93" s="65"/>
      <c r="W93" s="18"/>
    </row>
    <row r="94" spans="1:23" ht="30" customHeight="1">
      <c r="A94" s="111"/>
      <c r="B94" s="48" t="s">
        <v>744</v>
      </c>
      <c r="C94" s="65"/>
      <c r="D94" s="65"/>
      <c r="E94" s="65"/>
      <c r="F94" s="65"/>
      <c r="G94" s="65"/>
      <c r="H94" s="65"/>
      <c r="I94" s="65"/>
      <c r="J94" s="65"/>
      <c r="K94" s="65"/>
      <c r="L94" s="65"/>
      <c r="M94" s="65"/>
      <c r="N94" s="62"/>
      <c r="O94" s="62" t="s">
        <v>100</v>
      </c>
      <c r="P94" s="62"/>
      <c r="Q94" s="65"/>
      <c r="R94" s="65"/>
      <c r="S94" s="65"/>
      <c r="T94" s="65"/>
      <c r="U94" s="65"/>
      <c r="W94" s="18"/>
    </row>
    <row r="95" spans="1:23" ht="30" customHeight="1">
      <c r="A95" s="111"/>
      <c r="B95" s="48" t="s">
        <v>745</v>
      </c>
      <c r="C95" s="65"/>
      <c r="D95" s="65"/>
      <c r="E95" s="65"/>
      <c r="F95" s="65"/>
      <c r="G95" s="65"/>
      <c r="H95" s="65"/>
      <c r="I95" s="65"/>
      <c r="J95" s="65"/>
      <c r="K95" s="65"/>
      <c r="L95" s="65"/>
      <c r="M95" s="65"/>
      <c r="N95" s="62"/>
      <c r="O95" s="62" t="s">
        <v>100</v>
      </c>
      <c r="P95" s="62"/>
      <c r="Q95" s="65"/>
      <c r="R95" s="65"/>
      <c r="S95" s="65"/>
      <c r="T95" s="65"/>
      <c r="U95" s="65"/>
      <c r="W95" s="18"/>
    </row>
    <row r="96" spans="1:23" ht="30" customHeight="1">
      <c r="A96" s="111"/>
      <c r="B96" s="48" t="s">
        <v>746</v>
      </c>
      <c r="C96" s="65"/>
      <c r="D96" s="65"/>
      <c r="E96" s="65"/>
      <c r="F96" s="65"/>
      <c r="G96" s="65"/>
      <c r="H96" s="65"/>
      <c r="I96" s="65"/>
      <c r="J96" s="65"/>
      <c r="K96" s="65"/>
      <c r="L96" s="65"/>
      <c r="M96" s="65"/>
      <c r="N96" s="62" t="s">
        <v>100</v>
      </c>
      <c r="O96" s="62"/>
      <c r="P96" s="62"/>
      <c r="Q96" s="65"/>
      <c r="R96" s="65"/>
      <c r="S96" s="65"/>
      <c r="T96" s="65"/>
      <c r="U96" s="65"/>
      <c r="W96" s="18"/>
    </row>
    <row r="97" spans="1:23" ht="30" customHeight="1">
      <c r="A97" s="111"/>
      <c r="B97" s="48" t="s">
        <v>747</v>
      </c>
      <c r="C97" s="65"/>
      <c r="D97" s="65"/>
      <c r="E97" s="65"/>
      <c r="F97" s="65"/>
      <c r="G97" s="65"/>
      <c r="H97" s="65"/>
      <c r="I97" s="65"/>
      <c r="J97" s="65"/>
      <c r="K97" s="65"/>
      <c r="L97" s="65"/>
      <c r="M97" s="65"/>
      <c r="N97" s="62"/>
      <c r="O97" s="62"/>
      <c r="P97" s="62" t="s">
        <v>100</v>
      </c>
      <c r="Q97" s="65"/>
      <c r="R97" s="65"/>
      <c r="S97" s="65"/>
      <c r="T97" s="65"/>
      <c r="U97" s="65"/>
      <c r="W97" s="18"/>
    </row>
    <row r="98" spans="1:23" ht="30" customHeight="1">
      <c r="A98" s="111"/>
      <c r="B98" s="48" t="s">
        <v>748</v>
      </c>
      <c r="C98" s="65"/>
      <c r="D98" s="65"/>
      <c r="E98" s="65"/>
      <c r="F98" s="65"/>
      <c r="G98" s="65"/>
      <c r="H98" s="65"/>
      <c r="I98" s="65"/>
      <c r="J98" s="65"/>
      <c r="K98" s="65"/>
      <c r="L98" s="65"/>
      <c r="M98" s="65"/>
      <c r="N98" s="62"/>
      <c r="O98" s="62" t="s">
        <v>100</v>
      </c>
      <c r="P98" s="62"/>
      <c r="Q98" s="65"/>
      <c r="R98" s="65"/>
      <c r="S98" s="65"/>
      <c r="T98" s="65"/>
      <c r="U98" s="65"/>
      <c r="W98" s="18"/>
    </row>
    <row r="99" spans="1:23" ht="30" customHeight="1">
      <c r="A99" s="111"/>
      <c r="B99" s="48" t="s">
        <v>749</v>
      </c>
      <c r="C99" s="65"/>
      <c r="D99" s="65"/>
      <c r="E99" s="65"/>
      <c r="F99" s="65"/>
      <c r="G99" s="65"/>
      <c r="H99" s="65"/>
      <c r="I99" s="65"/>
      <c r="J99" s="65"/>
      <c r="K99" s="65"/>
      <c r="L99" s="65"/>
      <c r="M99" s="65"/>
      <c r="N99" s="62" t="s">
        <v>100</v>
      </c>
      <c r="O99" s="62"/>
      <c r="P99" s="62"/>
      <c r="Q99" s="65"/>
      <c r="R99" s="65"/>
      <c r="S99" s="65"/>
      <c r="T99" s="65"/>
      <c r="U99" s="65"/>
      <c r="W99" s="18"/>
    </row>
    <row r="100" spans="1:23" ht="30" customHeight="1">
      <c r="A100" s="112"/>
      <c r="B100" s="48" t="s">
        <v>750</v>
      </c>
      <c r="C100" s="65"/>
      <c r="D100" s="65"/>
      <c r="E100" s="65"/>
      <c r="F100" s="65"/>
      <c r="G100" s="65"/>
      <c r="H100" s="65"/>
      <c r="I100" s="65"/>
      <c r="J100" s="65"/>
      <c r="K100" s="65"/>
      <c r="L100" s="65"/>
      <c r="M100" s="65"/>
      <c r="N100" s="62"/>
      <c r="O100" s="62" t="s">
        <v>100</v>
      </c>
      <c r="P100" s="62"/>
      <c r="Q100" s="65"/>
      <c r="R100" s="65"/>
      <c r="S100" s="65"/>
      <c r="T100" s="65"/>
      <c r="U100" s="65"/>
      <c r="W100" s="18"/>
    </row>
    <row r="101" spans="1:23" ht="30" customHeight="1">
      <c r="A101" s="110" t="s">
        <v>751</v>
      </c>
      <c r="B101" s="48" t="s">
        <v>752</v>
      </c>
      <c r="C101" s="65" t="s">
        <v>753</v>
      </c>
      <c r="D101" s="65"/>
      <c r="E101" s="65"/>
      <c r="F101" s="65"/>
      <c r="G101" s="65"/>
      <c r="H101" s="65"/>
      <c r="I101" s="65"/>
      <c r="J101" s="65"/>
      <c r="K101" s="65"/>
      <c r="L101" s="65"/>
      <c r="M101" s="65"/>
      <c r="N101" s="62"/>
      <c r="O101" s="62"/>
      <c r="P101" s="62" t="s">
        <v>686</v>
      </c>
      <c r="Q101" s="65"/>
      <c r="R101" s="65"/>
      <c r="S101" s="65"/>
      <c r="T101" s="65"/>
      <c r="U101" s="65"/>
      <c r="W101" s="18"/>
    </row>
    <row r="102" spans="1:23" ht="30" customHeight="1">
      <c r="A102" s="111"/>
      <c r="B102" s="48" t="s">
        <v>754</v>
      </c>
      <c r="C102" s="65" t="s">
        <v>753</v>
      </c>
      <c r="D102" s="65"/>
      <c r="E102" s="65"/>
      <c r="F102" s="65"/>
      <c r="G102" s="65"/>
      <c r="H102" s="65"/>
      <c r="I102" s="65"/>
      <c r="J102" s="65"/>
      <c r="K102" s="65"/>
      <c r="L102" s="65"/>
      <c r="M102" s="65"/>
      <c r="N102" s="62"/>
      <c r="O102" s="62"/>
      <c r="P102" s="62" t="s">
        <v>686</v>
      </c>
      <c r="Q102" s="65"/>
      <c r="R102" s="65"/>
      <c r="S102" s="65"/>
      <c r="T102" s="65"/>
      <c r="U102" s="65"/>
      <c r="W102" s="18"/>
    </row>
    <row r="103" spans="1:23" ht="30" customHeight="1">
      <c r="A103" s="111"/>
      <c r="B103" s="48" t="s">
        <v>755</v>
      </c>
      <c r="C103" s="65" t="s">
        <v>753</v>
      </c>
      <c r="D103" s="65"/>
      <c r="E103" s="65"/>
      <c r="F103" s="65"/>
      <c r="G103" s="65"/>
      <c r="H103" s="65"/>
      <c r="I103" s="65"/>
      <c r="J103" s="65"/>
      <c r="K103" s="65"/>
      <c r="L103" s="65"/>
      <c r="M103" s="65"/>
      <c r="N103" s="62"/>
      <c r="O103" s="62"/>
      <c r="P103" s="62" t="s">
        <v>686</v>
      </c>
      <c r="Q103" s="65"/>
      <c r="R103" s="65"/>
      <c r="S103" s="65"/>
      <c r="T103" s="65"/>
      <c r="U103" s="65"/>
      <c r="W103" s="18"/>
    </row>
    <row r="104" spans="1:23" ht="30" customHeight="1">
      <c r="A104" s="111"/>
      <c r="B104" s="48" t="s">
        <v>756</v>
      </c>
      <c r="C104" s="65"/>
      <c r="D104" s="65"/>
      <c r="E104" s="65"/>
      <c r="F104" s="65"/>
      <c r="G104" s="65"/>
      <c r="H104" s="65"/>
      <c r="I104" s="65"/>
      <c r="J104" s="65"/>
      <c r="K104" s="65"/>
      <c r="L104" s="65"/>
      <c r="M104" s="65"/>
      <c r="N104" s="62"/>
      <c r="O104" s="62" t="s">
        <v>100</v>
      </c>
      <c r="P104" s="62"/>
      <c r="Q104" s="65"/>
      <c r="R104" s="65"/>
      <c r="S104" s="65"/>
      <c r="T104" s="65"/>
      <c r="U104" s="65"/>
      <c r="W104" s="18"/>
    </row>
    <row r="105" spans="1:23" ht="30" customHeight="1">
      <c r="A105" s="111"/>
      <c r="B105" s="48" t="s">
        <v>757</v>
      </c>
      <c r="C105" s="65"/>
      <c r="D105" s="65"/>
      <c r="E105" s="65"/>
      <c r="F105" s="65"/>
      <c r="G105" s="65"/>
      <c r="H105" s="65"/>
      <c r="I105" s="65"/>
      <c r="J105" s="65"/>
      <c r="K105" s="65"/>
      <c r="L105" s="65"/>
      <c r="M105" s="65"/>
      <c r="N105" s="62"/>
      <c r="O105" s="62" t="s">
        <v>100</v>
      </c>
      <c r="P105" s="62"/>
      <c r="Q105" s="65"/>
      <c r="R105" s="65"/>
      <c r="S105" s="65"/>
      <c r="T105" s="65"/>
      <c r="U105" s="65"/>
      <c r="W105" s="18"/>
    </row>
    <row r="106" spans="1:23" ht="30" customHeight="1">
      <c r="A106" s="111"/>
      <c r="B106" s="48" t="s">
        <v>758</v>
      </c>
      <c r="C106" s="65"/>
      <c r="D106" s="65"/>
      <c r="E106" s="65"/>
      <c r="F106" s="65"/>
      <c r="G106" s="65"/>
      <c r="H106" s="65"/>
      <c r="I106" s="65"/>
      <c r="J106" s="65"/>
      <c r="K106" s="65"/>
      <c r="L106" s="65"/>
      <c r="M106" s="65"/>
      <c r="N106" s="62"/>
      <c r="O106" s="62" t="s">
        <v>100</v>
      </c>
      <c r="P106" s="62"/>
      <c r="Q106" s="65"/>
      <c r="R106" s="65"/>
      <c r="S106" s="65"/>
      <c r="T106" s="65"/>
      <c r="U106" s="65"/>
      <c r="W106" s="18"/>
    </row>
    <row r="107" spans="1:23" ht="30" customHeight="1">
      <c r="A107" s="111"/>
      <c r="B107" s="48" t="s">
        <v>759</v>
      </c>
      <c r="C107" s="65"/>
      <c r="D107" s="65"/>
      <c r="E107" s="65"/>
      <c r="F107" s="65"/>
      <c r="G107" s="65"/>
      <c r="H107" s="65"/>
      <c r="I107" s="65"/>
      <c r="J107" s="65"/>
      <c r="K107" s="65"/>
      <c r="L107" s="65"/>
      <c r="M107" s="65"/>
      <c r="N107" s="62"/>
      <c r="O107" s="62" t="s">
        <v>100</v>
      </c>
      <c r="P107" s="62"/>
      <c r="Q107" s="65"/>
      <c r="R107" s="65"/>
      <c r="S107" s="65"/>
      <c r="T107" s="65"/>
      <c r="U107" s="65"/>
      <c r="W107" s="18"/>
    </row>
    <row r="108" spans="1:23" ht="30" customHeight="1">
      <c r="A108" s="111"/>
      <c r="B108" s="48" t="s">
        <v>760</v>
      </c>
      <c r="C108" s="65"/>
      <c r="D108" s="65"/>
      <c r="E108" s="65"/>
      <c r="F108" s="65"/>
      <c r="G108" s="65"/>
      <c r="H108" s="65"/>
      <c r="I108" s="65"/>
      <c r="J108" s="65"/>
      <c r="K108" s="65"/>
      <c r="L108" s="65"/>
      <c r="M108" s="65"/>
      <c r="N108" s="62"/>
      <c r="O108" s="62" t="s">
        <v>100</v>
      </c>
      <c r="P108" s="62"/>
      <c r="Q108" s="65"/>
      <c r="R108" s="65"/>
      <c r="S108" s="65"/>
      <c r="T108" s="65"/>
      <c r="U108" s="65"/>
      <c r="W108" s="18"/>
    </row>
    <row r="109" spans="1:23" ht="30" customHeight="1">
      <c r="A109" s="111"/>
      <c r="B109" s="48" t="s">
        <v>761</v>
      </c>
      <c r="C109" s="65"/>
      <c r="D109" s="65"/>
      <c r="E109" s="65"/>
      <c r="F109" s="65"/>
      <c r="G109" s="65"/>
      <c r="H109" s="65"/>
      <c r="I109" s="65"/>
      <c r="J109" s="65"/>
      <c r="K109" s="65"/>
      <c r="L109" s="65"/>
      <c r="M109" s="65"/>
      <c r="N109" s="62"/>
      <c r="O109" s="62" t="s">
        <v>100</v>
      </c>
      <c r="P109" s="62"/>
      <c r="Q109" s="65"/>
      <c r="R109" s="65"/>
      <c r="S109" s="65"/>
      <c r="T109" s="65"/>
      <c r="U109" s="65"/>
      <c r="W109" s="18"/>
    </row>
    <row r="110" spans="1:23" ht="30" customHeight="1">
      <c r="A110" s="111"/>
      <c r="B110" s="48" t="s">
        <v>762</v>
      </c>
      <c r="C110" s="65"/>
      <c r="D110" s="65"/>
      <c r="E110" s="65"/>
      <c r="F110" s="65"/>
      <c r="G110" s="65"/>
      <c r="H110" s="65"/>
      <c r="I110" s="65"/>
      <c r="J110" s="65"/>
      <c r="K110" s="65"/>
      <c r="L110" s="65"/>
      <c r="M110" s="65"/>
      <c r="N110" s="62"/>
      <c r="O110" s="62" t="s">
        <v>100</v>
      </c>
      <c r="P110" s="62"/>
      <c r="Q110" s="65"/>
      <c r="R110" s="65"/>
      <c r="S110" s="65"/>
      <c r="T110" s="65"/>
      <c r="U110" s="65"/>
      <c r="W110" s="18"/>
    </row>
    <row r="111" spans="1:23" ht="30" customHeight="1">
      <c r="A111" s="111"/>
      <c r="B111" s="48" t="s">
        <v>763</v>
      </c>
      <c r="C111" s="65"/>
      <c r="D111" s="65"/>
      <c r="E111" s="65"/>
      <c r="F111" s="65"/>
      <c r="G111" s="65"/>
      <c r="H111" s="65"/>
      <c r="I111" s="65"/>
      <c r="J111" s="65"/>
      <c r="K111" s="65"/>
      <c r="L111" s="65"/>
      <c r="M111" s="65"/>
      <c r="N111" s="62"/>
      <c r="O111" s="62" t="s">
        <v>100</v>
      </c>
      <c r="P111" s="62"/>
      <c r="Q111" s="65"/>
      <c r="R111" s="65"/>
      <c r="S111" s="65"/>
      <c r="T111" s="65"/>
      <c r="U111" s="65"/>
      <c r="W111" s="18"/>
    </row>
    <row r="112" spans="1:23" ht="30" customHeight="1">
      <c r="A112" s="111"/>
      <c r="B112" s="48" t="s">
        <v>764</v>
      </c>
      <c r="C112" s="65"/>
      <c r="D112" s="65"/>
      <c r="E112" s="65"/>
      <c r="F112" s="65"/>
      <c r="G112" s="65"/>
      <c r="H112" s="65"/>
      <c r="I112" s="65"/>
      <c r="J112" s="65"/>
      <c r="K112" s="65"/>
      <c r="L112" s="65"/>
      <c r="M112" s="65"/>
      <c r="N112" s="62"/>
      <c r="O112" s="62" t="s">
        <v>100</v>
      </c>
      <c r="P112" s="62"/>
      <c r="Q112" s="65"/>
      <c r="R112" s="65"/>
      <c r="S112" s="65"/>
      <c r="T112" s="65"/>
      <c r="U112" s="65"/>
      <c r="W112" s="18"/>
    </row>
    <row r="113" spans="1:23" ht="30" customHeight="1">
      <c r="A113" s="111"/>
      <c r="B113" s="48" t="s">
        <v>765</v>
      </c>
      <c r="C113" s="65"/>
      <c r="D113" s="65"/>
      <c r="E113" s="65"/>
      <c r="F113" s="65"/>
      <c r="G113" s="65"/>
      <c r="H113" s="65"/>
      <c r="I113" s="65"/>
      <c r="J113" s="65"/>
      <c r="K113" s="65"/>
      <c r="L113" s="65"/>
      <c r="M113" s="65"/>
      <c r="N113" s="62"/>
      <c r="O113" s="62" t="s">
        <v>100</v>
      </c>
      <c r="P113" s="62"/>
      <c r="Q113" s="65"/>
      <c r="R113" s="65"/>
      <c r="S113" s="65"/>
      <c r="T113" s="65"/>
      <c r="U113" s="65"/>
      <c r="W113" s="18"/>
    </row>
    <row r="114" spans="1:23" ht="30" customHeight="1">
      <c r="A114" s="111"/>
      <c r="B114" s="48" t="s">
        <v>766</v>
      </c>
      <c r="C114" s="65"/>
      <c r="D114" s="65"/>
      <c r="E114" s="65"/>
      <c r="F114" s="65"/>
      <c r="G114" s="65"/>
      <c r="H114" s="65"/>
      <c r="I114" s="65"/>
      <c r="J114" s="65"/>
      <c r="K114" s="65"/>
      <c r="L114" s="65"/>
      <c r="M114" s="65"/>
      <c r="N114" s="62"/>
      <c r="O114" s="62" t="s">
        <v>100</v>
      </c>
      <c r="P114" s="62"/>
      <c r="Q114" s="65"/>
      <c r="R114" s="65"/>
      <c r="S114" s="65"/>
      <c r="T114" s="65"/>
      <c r="U114" s="65"/>
      <c r="W114" s="18"/>
    </row>
    <row r="115" spans="1:23" ht="30" customHeight="1">
      <c r="A115" s="112"/>
      <c r="B115" s="48" t="s">
        <v>767</v>
      </c>
      <c r="C115" s="65"/>
      <c r="D115" s="65"/>
      <c r="E115" s="65"/>
      <c r="F115" s="65"/>
      <c r="G115" s="65"/>
      <c r="H115" s="65"/>
      <c r="I115" s="65"/>
      <c r="J115" s="65"/>
      <c r="K115" s="65"/>
      <c r="L115" s="65"/>
      <c r="M115" s="65"/>
      <c r="N115" s="62"/>
      <c r="O115" s="62" t="s">
        <v>100</v>
      </c>
      <c r="P115" s="62"/>
      <c r="Q115" s="65"/>
      <c r="R115" s="65"/>
      <c r="S115" s="65"/>
      <c r="T115" s="65"/>
      <c r="U115" s="65"/>
      <c r="W115" s="18"/>
    </row>
    <row r="116" spans="1:23" ht="30" customHeight="1">
      <c r="A116" s="110" t="s">
        <v>768</v>
      </c>
      <c r="B116" s="48" t="s">
        <v>769</v>
      </c>
      <c r="C116" s="65" t="s">
        <v>770</v>
      </c>
      <c r="D116" s="65"/>
      <c r="E116" s="65"/>
      <c r="F116" s="65"/>
      <c r="G116" s="65"/>
      <c r="H116" s="65"/>
      <c r="I116" s="65"/>
      <c r="J116" s="65"/>
      <c r="K116" s="65"/>
      <c r="L116" s="65"/>
      <c r="M116" s="65"/>
      <c r="N116" s="62"/>
      <c r="O116" s="62"/>
      <c r="P116" s="62" t="s">
        <v>686</v>
      </c>
      <c r="Q116" s="65"/>
      <c r="R116" s="65"/>
      <c r="S116" s="65"/>
      <c r="T116" s="65"/>
      <c r="U116" s="65"/>
      <c r="W116" s="18"/>
    </row>
    <row r="117" spans="1:23" ht="30" customHeight="1">
      <c r="A117" s="111"/>
      <c r="B117" s="48" t="s">
        <v>771</v>
      </c>
      <c r="C117" s="65" t="s">
        <v>770</v>
      </c>
      <c r="D117" s="65"/>
      <c r="E117" s="65"/>
      <c r="F117" s="65"/>
      <c r="G117" s="65"/>
      <c r="H117" s="65"/>
      <c r="I117" s="65"/>
      <c r="J117" s="65"/>
      <c r="K117" s="65"/>
      <c r="L117" s="65"/>
      <c r="M117" s="65"/>
      <c r="N117" s="62"/>
      <c r="O117" s="62"/>
      <c r="P117" s="62" t="s">
        <v>686</v>
      </c>
      <c r="Q117" s="65"/>
      <c r="R117" s="65"/>
      <c r="S117" s="65"/>
      <c r="T117" s="65"/>
      <c r="U117" s="65"/>
      <c r="W117" s="18"/>
    </row>
    <row r="118" spans="1:23" ht="30" customHeight="1">
      <c r="A118" s="111"/>
      <c r="B118" s="48" t="s">
        <v>772</v>
      </c>
      <c r="C118" s="65" t="s">
        <v>770</v>
      </c>
      <c r="D118" s="65"/>
      <c r="E118" s="65"/>
      <c r="F118" s="65"/>
      <c r="G118" s="65"/>
      <c r="H118" s="65"/>
      <c r="I118" s="65"/>
      <c r="J118" s="65"/>
      <c r="K118" s="65"/>
      <c r="L118" s="65"/>
      <c r="M118" s="65"/>
      <c r="N118" s="62"/>
      <c r="O118" s="62"/>
      <c r="P118" s="62" t="s">
        <v>686</v>
      </c>
      <c r="Q118" s="65"/>
      <c r="R118" s="65"/>
      <c r="S118" s="65"/>
      <c r="T118" s="65"/>
      <c r="U118" s="65"/>
      <c r="W118" s="18"/>
    </row>
    <row r="119" spans="1:23" ht="30" customHeight="1">
      <c r="A119" s="111"/>
      <c r="B119" s="48" t="s">
        <v>773</v>
      </c>
      <c r="C119" s="65"/>
      <c r="D119" s="65"/>
      <c r="E119" s="65"/>
      <c r="F119" s="65"/>
      <c r="G119" s="65"/>
      <c r="H119" s="65"/>
      <c r="I119" s="65"/>
      <c r="J119" s="65"/>
      <c r="K119" s="65"/>
      <c r="L119" s="65"/>
      <c r="M119" s="65"/>
      <c r="N119" s="62" t="s">
        <v>100</v>
      </c>
      <c r="O119" s="62"/>
      <c r="P119" s="62"/>
      <c r="Q119" s="65"/>
      <c r="R119" s="65"/>
      <c r="S119" s="65"/>
      <c r="T119" s="65"/>
      <c r="U119" s="65"/>
      <c r="W119" s="18"/>
    </row>
    <row r="120" spans="1:23" ht="30" customHeight="1">
      <c r="A120" s="111"/>
      <c r="B120" s="48" t="s">
        <v>774</v>
      </c>
      <c r="C120" s="65"/>
      <c r="D120" s="65"/>
      <c r="E120" s="65"/>
      <c r="F120" s="65"/>
      <c r="G120" s="65"/>
      <c r="H120" s="65"/>
      <c r="I120" s="65"/>
      <c r="J120" s="65"/>
      <c r="K120" s="65"/>
      <c r="L120" s="65"/>
      <c r="M120" s="65"/>
      <c r="N120" s="62"/>
      <c r="O120" s="62"/>
      <c r="P120" s="62" t="s">
        <v>100</v>
      </c>
      <c r="Q120" s="65"/>
      <c r="R120" s="65"/>
      <c r="S120" s="65"/>
      <c r="T120" s="65"/>
      <c r="U120" s="65"/>
      <c r="W120" s="18"/>
    </row>
    <row r="121" spans="1:23" ht="30" customHeight="1">
      <c r="A121" s="111"/>
      <c r="B121" s="48" t="s">
        <v>775</v>
      </c>
      <c r="C121" s="65"/>
      <c r="D121" s="65"/>
      <c r="E121" s="65"/>
      <c r="F121" s="65"/>
      <c r="G121" s="65"/>
      <c r="H121" s="65"/>
      <c r="I121" s="65"/>
      <c r="J121" s="65"/>
      <c r="K121" s="65"/>
      <c r="L121" s="65"/>
      <c r="M121" s="65"/>
      <c r="N121" s="62" t="s">
        <v>100</v>
      </c>
      <c r="O121" s="62"/>
      <c r="P121" s="62"/>
      <c r="Q121" s="65"/>
      <c r="R121" s="65"/>
      <c r="S121" s="65"/>
      <c r="T121" s="65"/>
      <c r="U121" s="65"/>
      <c r="W121" s="18"/>
    </row>
    <row r="122" spans="1:23" ht="30" customHeight="1">
      <c r="A122" s="111"/>
      <c r="B122" s="48" t="s">
        <v>776</v>
      </c>
      <c r="C122" s="65"/>
      <c r="D122" s="65"/>
      <c r="E122" s="65"/>
      <c r="F122" s="65"/>
      <c r="G122" s="65"/>
      <c r="H122" s="65"/>
      <c r="I122" s="65"/>
      <c r="J122" s="65"/>
      <c r="K122" s="65"/>
      <c r="L122" s="65"/>
      <c r="M122" s="65"/>
      <c r="N122" s="62"/>
      <c r="O122" s="62" t="s">
        <v>100</v>
      </c>
      <c r="P122" s="62"/>
      <c r="Q122" s="65"/>
      <c r="R122" s="65"/>
      <c r="S122" s="65"/>
      <c r="T122" s="65"/>
      <c r="U122" s="65"/>
      <c r="W122" s="18"/>
    </row>
    <row r="123" spans="1:23" ht="30" customHeight="1">
      <c r="A123" s="111"/>
      <c r="B123" s="48" t="s">
        <v>777</v>
      </c>
      <c r="C123" s="65"/>
      <c r="D123" s="65"/>
      <c r="E123" s="65"/>
      <c r="F123" s="65"/>
      <c r="G123" s="65"/>
      <c r="H123" s="65"/>
      <c r="I123" s="65"/>
      <c r="J123" s="65"/>
      <c r="K123" s="65"/>
      <c r="L123" s="65"/>
      <c r="M123" s="65"/>
      <c r="N123" s="62"/>
      <c r="O123" s="62"/>
      <c r="P123" s="62" t="s">
        <v>100</v>
      </c>
      <c r="Q123" s="65"/>
      <c r="R123" s="65"/>
      <c r="S123" s="65"/>
      <c r="T123" s="65"/>
      <c r="U123" s="65"/>
      <c r="W123" s="18"/>
    </row>
    <row r="124" spans="1:23" ht="30" customHeight="1">
      <c r="A124" s="111"/>
      <c r="B124" s="48" t="s">
        <v>778</v>
      </c>
      <c r="C124" s="65"/>
      <c r="D124" s="65"/>
      <c r="E124" s="65"/>
      <c r="F124" s="65"/>
      <c r="G124" s="65"/>
      <c r="H124" s="65"/>
      <c r="I124" s="65"/>
      <c r="J124" s="65"/>
      <c r="K124" s="65"/>
      <c r="L124" s="65"/>
      <c r="M124" s="65"/>
      <c r="N124" s="62"/>
      <c r="O124" s="62" t="s">
        <v>100</v>
      </c>
      <c r="P124" s="62"/>
      <c r="Q124" s="65"/>
      <c r="R124" s="65"/>
      <c r="S124" s="65"/>
      <c r="T124" s="65"/>
      <c r="U124" s="65"/>
      <c r="W124" s="18"/>
    </row>
    <row r="125" spans="1:23" ht="30" customHeight="1">
      <c r="A125" s="111"/>
      <c r="B125" s="48" t="s">
        <v>779</v>
      </c>
      <c r="C125" s="65"/>
      <c r="D125" s="65"/>
      <c r="E125" s="65"/>
      <c r="F125" s="65"/>
      <c r="G125" s="65"/>
      <c r="H125" s="65"/>
      <c r="I125" s="65"/>
      <c r="J125" s="65"/>
      <c r="K125" s="65"/>
      <c r="L125" s="65"/>
      <c r="M125" s="65"/>
      <c r="N125" s="62"/>
      <c r="O125" s="62" t="s">
        <v>100</v>
      </c>
      <c r="P125" s="62"/>
      <c r="Q125" s="65"/>
      <c r="R125" s="65"/>
      <c r="S125" s="65"/>
      <c r="T125" s="65"/>
      <c r="U125" s="65"/>
      <c r="W125" s="18"/>
    </row>
    <row r="126" spans="1:23" ht="30" customHeight="1">
      <c r="A126" s="111"/>
      <c r="B126" s="48" t="s">
        <v>780</v>
      </c>
      <c r="C126" s="65"/>
      <c r="D126" s="65"/>
      <c r="E126" s="65"/>
      <c r="F126" s="65"/>
      <c r="G126" s="65"/>
      <c r="H126" s="65"/>
      <c r="I126" s="65"/>
      <c r="J126" s="65"/>
      <c r="K126" s="65"/>
      <c r="L126" s="65"/>
      <c r="M126" s="65"/>
      <c r="N126" s="62"/>
      <c r="O126" s="62"/>
      <c r="P126" s="62" t="s">
        <v>100</v>
      </c>
      <c r="Q126" s="65"/>
      <c r="R126" s="65"/>
      <c r="S126" s="65"/>
      <c r="T126" s="65"/>
      <c r="U126" s="65"/>
      <c r="W126" s="18"/>
    </row>
    <row r="127" spans="1:23" ht="30" customHeight="1">
      <c r="A127" s="111"/>
      <c r="B127" s="48" t="s">
        <v>781</v>
      </c>
      <c r="C127" s="65"/>
      <c r="D127" s="65"/>
      <c r="E127" s="65"/>
      <c r="F127" s="65"/>
      <c r="G127" s="65"/>
      <c r="H127" s="65"/>
      <c r="I127" s="65"/>
      <c r="J127" s="65"/>
      <c r="K127" s="65"/>
      <c r="L127" s="65"/>
      <c r="M127" s="65"/>
      <c r="N127" s="62" t="s">
        <v>100</v>
      </c>
      <c r="O127" s="62"/>
      <c r="P127" s="62"/>
      <c r="Q127" s="65"/>
      <c r="R127" s="65"/>
      <c r="S127" s="65"/>
      <c r="T127" s="65"/>
      <c r="U127" s="65"/>
      <c r="W127" s="18"/>
    </row>
    <row r="128" spans="1:23" ht="30" customHeight="1">
      <c r="A128" s="111"/>
      <c r="B128" s="48" t="s">
        <v>782</v>
      </c>
      <c r="C128" s="65"/>
      <c r="D128" s="65"/>
      <c r="E128" s="65"/>
      <c r="F128" s="65"/>
      <c r="G128" s="65"/>
      <c r="H128" s="65"/>
      <c r="I128" s="65"/>
      <c r="J128" s="65"/>
      <c r="K128" s="65"/>
      <c r="L128" s="65"/>
      <c r="M128" s="65"/>
      <c r="N128" s="62"/>
      <c r="O128" s="62" t="s">
        <v>100</v>
      </c>
      <c r="P128" s="62"/>
      <c r="Q128" s="65"/>
      <c r="R128" s="65"/>
      <c r="S128" s="65"/>
      <c r="T128" s="65"/>
      <c r="U128" s="65"/>
      <c r="W128" s="18"/>
    </row>
    <row r="129" spans="1:23" ht="30" customHeight="1">
      <c r="A129" s="111"/>
      <c r="B129" s="48" t="s">
        <v>783</v>
      </c>
      <c r="C129" s="65"/>
      <c r="D129" s="65"/>
      <c r="E129" s="65"/>
      <c r="F129" s="65"/>
      <c r="G129" s="65"/>
      <c r="H129" s="65"/>
      <c r="I129" s="65"/>
      <c r="J129" s="65"/>
      <c r="K129" s="65"/>
      <c r="L129" s="65"/>
      <c r="M129" s="65"/>
      <c r="N129" s="62"/>
      <c r="O129" s="62"/>
      <c r="P129" s="62" t="s">
        <v>100</v>
      </c>
      <c r="Q129" s="65"/>
      <c r="R129" s="65"/>
      <c r="S129" s="65"/>
      <c r="T129" s="65"/>
      <c r="U129" s="65"/>
      <c r="W129" s="18"/>
    </row>
    <row r="130" spans="1:23" ht="30" customHeight="1">
      <c r="A130" s="112"/>
      <c r="B130" s="48" t="s">
        <v>784</v>
      </c>
      <c r="C130" s="65"/>
      <c r="D130" s="65"/>
      <c r="E130" s="65"/>
      <c r="F130" s="65"/>
      <c r="G130" s="65"/>
      <c r="H130" s="65"/>
      <c r="I130" s="65"/>
      <c r="J130" s="65"/>
      <c r="K130" s="65"/>
      <c r="L130" s="65"/>
      <c r="M130" s="65"/>
      <c r="N130" s="62"/>
      <c r="O130" s="62"/>
      <c r="P130" s="62" t="s">
        <v>100</v>
      </c>
      <c r="Q130" s="65"/>
      <c r="R130" s="65"/>
      <c r="S130" s="65"/>
      <c r="T130" s="65"/>
      <c r="U130" s="65"/>
      <c r="W130" s="18"/>
    </row>
    <row r="131" spans="1:23" ht="30" customHeight="1">
      <c r="A131" s="110" t="s">
        <v>785</v>
      </c>
      <c r="B131" s="48" t="s">
        <v>786</v>
      </c>
      <c r="C131" s="65" t="s">
        <v>787</v>
      </c>
      <c r="D131" s="65"/>
      <c r="E131" s="65"/>
      <c r="F131" s="65"/>
      <c r="G131" s="65"/>
      <c r="H131" s="65"/>
      <c r="I131" s="65"/>
      <c r="J131" s="65"/>
      <c r="K131" s="65"/>
      <c r="L131" s="65"/>
      <c r="M131" s="65"/>
      <c r="N131" s="62"/>
      <c r="O131" s="62"/>
      <c r="P131" s="62" t="s">
        <v>686</v>
      </c>
      <c r="Q131" s="65"/>
      <c r="R131" s="65"/>
      <c r="S131" s="65"/>
      <c r="T131" s="65"/>
      <c r="U131" s="65"/>
      <c r="W131" s="18"/>
    </row>
    <row r="132" spans="1:23" ht="30" customHeight="1">
      <c r="A132" s="111"/>
      <c r="B132" s="48" t="s">
        <v>788</v>
      </c>
      <c r="C132" s="65" t="s">
        <v>787</v>
      </c>
      <c r="D132" s="65"/>
      <c r="E132" s="65"/>
      <c r="F132" s="65"/>
      <c r="G132" s="65"/>
      <c r="H132" s="65"/>
      <c r="I132" s="65"/>
      <c r="J132" s="65"/>
      <c r="K132" s="65"/>
      <c r="L132" s="65"/>
      <c r="M132" s="65"/>
      <c r="N132" s="62"/>
      <c r="O132" s="62"/>
      <c r="P132" s="62" t="s">
        <v>686</v>
      </c>
      <c r="Q132" s="65"/>
      <c r="R132" s="65"/>
      <c r="S132" s="65"/>
      <c r="T132" s="65"/>
      <c r="U132" s="65"/>
      <c r="W132" s="18"/>
    </row>
    <row r="133" spans="1:23" ht="30" customHeight="1">
      <c r="A133" s="111"/>
      <c r="B133" s="48" t="s">
        <v>789</v>
      </c>
      <c r="C133" s="65" t="s">
        <v>787</v>
      </c>
      <c r="D133" s="65"/>
      <c r="E133" s="65"/>
      <c r="F133" s="65"/>
      <c r="G133" s="65"/>
      <c r="H133" s="65"/>
      <c r="I133" s="65"/>
      <c r="J133" s="65"/>
      <c r="K133" s="65"/>
      <c r="L133" s="65"/>
      <c r="M133" s="65"/>
      <c r="N133" s="62"/>
      <c r="O133" s="62"/>
      <c r="P133" s="62" t="s">
        <v>686</v>
      </c>
      <c r="Q133" s="65"/>
      <c r="R133" s="65"/>
      <c r="S133" s="65"/>
      <c r="T133" s="65"/>
      <c r="U133" s="65"/>
      <c r="W133" s="18"/>
    </row>
    <row r="134" spans="1:23" ht="30" customHeight="1">
      <c r="A134" s="111"/>
      <c r="B134" s="48" t="s">
        <v>790</v>
      </c>
      <c r="C134" s="65"/>
      <c r="D134" s="65"/>
      <c r="E134" s="65"/>
      <c r="F134" s="65"/>
      <c r="G134" s="65"/>
      <c r="H134" s="65"/>
      <c r="I134" s="65"/>
      <c r="J134" s="65"/>
      <c r="K134" s="65"/>
      <c r="L134" s="65"/>
      <c r="M134" s="65"/>
      <c r="N134" s="62" t="s">
        <v>100</v>
      </c>
      <c r="O134" s="62"/>
      <c r="P134" s="62"/>
      <c r="Q134" s="65"/>
      <c r="R134" s="65"/>
      <c r="S134" s="65"/>
      <c r="T134" s="65"/>
      <c r="U134" s="65"/>
      <c r="W134" s="18"/>
    </row>
    <row r="135" spans="1:23" ht="30" customHeight="1">
      <c r="A135" s="111"/>
      <c r="B135" s="48" t="s">
        <v>791</v>
      </c>
      <c r="C135" s="65"/>
      <c r="D135" s="65"/>
      <c r="E135" s="65"/>
      <c r="F135" s="65"/>
      <c r="G135" s="65"/>
      <c r="H135" s="65"/>
      <c r="I135" s="65"/>
      <c r="J135" s="65"/>
      <c r="K135" s="65"/>
      <c r="L135" s="65"/>
      <c r="M135" s="65"/>
      <c r="N135" s="62"/>
      <c r="O135" s="62" t="s">
        <v>100</v>
      </c>
      <c r="P135" s="62"/>
      <c r="Q135" s="65"/>
      <c r="R135" s="65"/>
      <c r="S135" s="65"/>
      <c r="T135" s="65"/>
      <c r="U135" s="65"/>
      <c r="W135" s="18"/>
    </row>
    <row r="136" spans="1:23" ht="30" customHeight="1">
      <c r="A136" s="111"/>
      <c r="B136" s="48" t="s">
        <v>792</v>
      </c>
      <c r="C136" s="65"/>
      <c r="D136" s="65"/>
      <c r="E136" s="65"/>
      <c r="F136" s="65"/>
      <c r="G136" s="65"/>
      <c r="H136" s="65"/>
      <c r="I136" s="65"/>
      <c r="J136" s="65"/>
      <c r="K136" s="65"/>
      <c r="L136" s="65"/>
      <c r="M136" s="65"/>
      <c r="N136" s="62"/>
      <c r="O136" s="62"/>
      <c r="P136" s="62" t="s">
        <v>100</v>
      </c>
      <c r="Q136" s="65"/>
      <c r="R136" s="65"/>
      <c r="S136" s="65"/>
      <c r="T136" s="65"/>
      <c r="U136" s="65"/>
      <c r="W136" s="18"/>
    </row>
    <row r="137" spans="1:23" ht="30" customHeight="1">
      <c r="A137" s="111"/>
      <c r="B137" s="48" t="s">
        <v>793</v>
      </c>
      <c r="C137" s="65"/>
      <c r="D137" s="65"/>
      <c r="E137" s="65"/>
      <c r="F137" s="65"/>
      <c r="G137" s="65"/>
      <c r="H137" s="65"/>
      <c r="I137" s="65"/>
      <c r="J137" s="65"/>
      <c r="K137" s="65"/>
      <c r="L137" s="65"/>
      <c r="M137" s="65"/>
      <c r="N137" s="62" t="s">
        <v>100</v>
      </c>
      <c r="O137" s="62"/>
      <c r="P137" s="62"/>
      <c r="Q137" s="65"/>
      <c r="R137" s="65"/>
      <c r="S137" s="65"/>
      <c r="T137" s="65"/>
      <c r="U137" s="65"/>
      <c r="W137" s="18"/>
    </row>
    <row r="138" spans="1:23" ht="30" customHeight="1">
      <c r="A138" s="111"/>
      <c r="B138" s="48" t="s">
        <v>794</v>
      </c>
      <c r="C138" s="65"/>
      <c r="D138" s="65"/>
      <c r="E138" s="65"/>
      <c r="F138" s="65"/>
      <c r="G138" s="65"/>
      <c r="H138" s="65"/>
      <c r="I138" s="65"/>
      <c r="J138" s="65"/>
      <c r="K138" s="65"/>
      <c r="L138" s="65"/>
      <c r="M138" s="65"/>
      <c r="N138" s="62"/>
      <c r="O138" s="62" t="s">
        <v>100</v>
      </c>
      <c r="P138" s="62"/>
      <c r="Q138" s="65"/>
      <c r="R138" s="65"/>
      <c r="S138" s="65"/>
      <c r="T138" s="65"/>
      <c r="U138" s="65"/>
      <c r="W138" s="18"/>
    </row>
    <row r="139" spans="1:23" ht="30" customHeight="1">
      <c r="A139" s="111"/>
      <c r="B139" s="48" t="s">
        <v>795</v>
      </c>
      <c r="C139" s="65"/>
      <c r="D139" s="65"/>
      <c r="E139" s="65"/>
      <c r="F139" s="65"/>
      <c r="G139" s="65"/>
      <c r="H139" s="65"/>
      <c r="I139" s="65"/>
      <c r="J139" s="65"/>
      <c r="K139" s="65"/>
      <c r="L139" s="65"/>
      <c r="M139" s="65"/>
      <c r="N139" s="62"/>
      <c r="O139" s="62"/>
      <c r="P139" s="62" t="s">
        <v>100</v>
      </c>
      <c r="Q139" s="65"/>
      <c r="R139" s="65"/>
      <c r="S139" s="65"/>
      <c r="T139" s="65"/>
      <c r="U139" s="65"/>
      <c r="W139" s="18"/>
    </row>
    <row r="140" spans="1:23" ht="30" customHeight="1">
      <c r="A140" s="111"/>
      <c r="B140" s="48" t="s">
        <v>796</v>
      </c>
      <c r="C140" s="65"/>
      <c r="D140" s="65"/>
      <c r="E140" s="65"/>
      <c r="F140" s="65"/>
      <c r="G140" s="65"/>
      <c r="H140" s="65"/>
      <c r="I140" s="65"/>
      <c r="J140" s="65"/>
      <c r="K140" s="65"/>
      <c r="L140" s="65"/>
      <c r="M140" s="65"/>
      <c r="N140" s="62"/>
      <c r="O140" s="62" t="s">
        <v>100</v>
      </c>
      <c r="P140" s="62"/>
      <c r="Q140" s="65"/>
      <c r="R140" s="65"/>
      <c r="S140" s="65"/>
      <c r="T140" s="65"/>
      <c r="U140" s="65"/>
      <c r="W140" s="18"/>
    </row>
    <row r="141" spans="1:23" ht="30" customHeight="1">
      <c r="A141" s="111"/>
      <c r="B141" s="48" t="s">
        <v>797</v>
      </c>
      <c r="C141" s="65"/>
      <c r="D141" s="65"/>
      <c r="E141" s="65"/>
      <c r="F141" s="65"/>
      <c r="G141" s="65"/>
      <c r="H141" s="65"/>
      <c r="I141" s="65"/>
      <c r="J141" s="65"/>
      <c r="K141" s="65"/>
      <c r="L141" s="65"/>
      <c r="M141" s="65"/>
      <c r="N141" s="62" t="s">
        <v>100</v>
      </c>
      <c r="O141" s="62"/>
      <c r="P141" s="62"/>
      <c r="Q141" s="65"/>
      <c r="R141" s="65"/>
      <c r="S141" s="65"/>
      <c r="T141" s="65"/>
      <c r="U141" s="65"/>
      <c r="W141" s="18"/>
    </row>
    <row r="142" spans="1:23" ht="30" customHeight="1">
      <c r="A142" s="111"/>
      <c r="B142" s="48" t="s">
        <v>798</v>
      </c>
      <c r="C142" s="65"/>
      <c r="D142" s="65"/>
      <c r="E142" s="65"/>
      <c r="F142" s="65"/>
      <c r="G142" s="65"/>
      <c r="H142" s="65"/>
      <c r="I142" s="65"/>
      <c r="J142" s="65"/>
      <c r="K142" s="65"/>
      <c r="L142" s="65"/>
      <c r="M142" s="65"/>
      <c r="N142" s="62"/>
      <c r="O142" s="62" t="s">
        <v>100</v>
      </c>
      <c r="P142" s="62"/>
      <c r="Q142" s="65"/>
      <c r="R142" s="65"/>
      <c r="S142" s="65"/>
      <c r="T142" s="65"/>
      <c r="U142" s="65"/>
      <c r="W142" s="18"/>
    </row>
    <row r="143" spans="1:23" ht="30" customHeight="1">
      <c r="A143" s="111"/>
      <c r="B143" s="48" t="s">
        <v>799</v>
      </c>
      <c r="C143" s="65"/>
      <c r="D143" s="65"/>
      <c r="E143" s="65"/>
      <c r="F143" s="65"/>
      <c r="G143" s="65"/>
      <c r="H143" s="65"/>
      <c r="I143" s="65"/>
      <c r="J143" s="65"/>
      <c r="K143" s="65"/>
      <c r="L143" s="65"/>
      <c r="M143" s="65"/>
      <c r="N143" s="62"/>
      <c r="O143" s="62" t="s">
        <v>100</v>
      </c>
      <c r="P143" s="62"/>
      <c r="Q143" s="65"/>
      <c r="R143" s="65"/>
      <c r="S143" s="65"/>
      <c r="T143" s="65"/>
      <c r="U143" s="65"/>
      <c r="W143" s="18"/>
    </row>
    <row r="144" spans="1:23" ht="30" customHeight="1">
      <c r="A144" s="111"/>
      <c r="B144" s="48" t="s">
        <v>800</v>
      </c>
      <c r="C144" s="65"/>
      <c r="D144" s="65"/>
      <c r="E144" s="65"/>
      <c r="F144" s="65"/>
      <c r="G144" s="65"/>
      <c r="H144" s="65"/>
      <c r="I144" s="65"/>
      <c r="J144" s="65"/>
      <c r="K144" s="65"/>
      <c r="L144" s="65"/>
      <c r="M144" s="65"/>
      <c r="N144" s="62"/>
      <c r="O144" s="62"/>
      <c r="P144" s="62" t="s">
        <v>100</v>
      </c>
      <c r="Q144" s="65"/>
      <c r="R144" s="65"/>
      <c r="S144" s="65"/>
      <c r="T144" s="65"/>
      <c r="U144" s="65"/>
      <c r="W144" s="18"/>
    </row>
    <row r="145" spans="1:23" ht="30" customHeight="1">
      <c r="A145" s="112"/>
      <c r="B145" s="48" t="s">
        <v>801</v>
      </c>
      <c r="C145" s="65"/>
      <c r="D145" s="65"/>
      <c r="E145" s="65"/>
      <c r="F145" s="65"/>
      <c r="G145" s="65"/>
      <c r="H145" s="65"/>
      <c r="I145" s="65"/>
      <c r="J145" s="65"/>
      <c r="K145" s="65"/>
      <c r="L145" s="65"/>
      <c r="M145" s="65"/>
      <c r="N145" s="62" t="s">
        <v>100</v>
      </c>
      <c r="O145" s="62"/>
      <c r="P145" s="62"/>
      <c r="Q145" s="65"/>
      <c r="R145" s="65"/>
      <c r="S145" s="65"/>
      <c r="T145" s="65"/>
      <c r="U145" s="65"/>
      <c r="W145" s="18"/>
    </row>
    <row r="146" spans="1:23" ht="30" customHeight="1">
      <c r="A146" s="110" t="s">
        <v>802</v>
      </c>
      <c r="B146" s="48" t="s">
        <v>803</v>
      </c>
      <c r="C146" s="65" t="s">
        <v>804</v>
      </c>
      <c r="D146" s="65"/>
      <c r="E146" s="65"/>
      <c r="F146" s="65"/>
      <c r="G146" s="65"/>
      <c r="H146" s="65"/>
      <c r="I146" s="65"/>
      <c r="J146" s="65"/>
      <c r="K146" s="65"/>
      <c r="L146" s="65"/>
      <c r="M146" s="65"/>
      <c r="N146" s="62"/>
      <c r="O146" s="62"/>
      <c r="P146" s="62" t="s">
        <v>686</v>
      </c>
      <c r="Q146" s="65"/>
      <c r="R146" s="65"/>
      <c r="S146" s="65"/>
      <c r="T146" s="65"/>
      <c r="U146" s="65"/>
      <c r="W146" s="18"/>
    </row>
    <row r="147" spans="1:23" ht="30" customHeight="1">
      <c r="A147" s="111"/>
      <c r="B147" s="48" t="s">
        <v>805</v>
      </c>
      <c r="C147" s="65" t="s">
        <v>804</v>
      </c>
      <c r="D147" s="65"/>
      <c r="E147" s="65"/>
      <c r="F147" s="65"/>
      <c r="G147" s="65"/>
      <c r="H147" s="65"/>
      <c r="I147" s="65"/>
      <c r="J147" s="65"/>
      <c r="K147" s="65"/>
      <c r="L147" s="65"/>
      <c r="M147" s="65"/>
      <c r="N147" s="62"/>
      <c r="O147" s="62"/>
      <c r="P147" s="62" t="s">
        <v>686</v>
      </c>
      <c r="Q147" s="65"/>
      <c r="R147" s="65"/>
      <c r="S147" s="65"/>
      <c r="T147" s="65"/>
      <c r="U147" s="65"/>
      <c r="W147" s="18"/>
    </row>
    <row r="148" spans="1:23" ht="30" customHeight="1">
      <c r="A148" s="111"/>
      <c r="B148" s="48" t="s">
        <v>806</v>
      </c>
      <c r="C148" s="65" t="s">
        <v>804</v>
      </c>
      <c r="D148" s="65"/>
      <c r="E148" s="65"/>
      <c r="F148" s="65"/>
      <c r="G148" s="65"/>
      <c r="H148" s="65"/>
      <c r="I148" s="65"/>
      <c r="J148" s="65"/>
      <c r="K148" s="65"/>
      <c r="L148" s="65"/>
      <c r="M148" s="65"/>
      <c r="N148" s="62"/>
      <c r="O148" s="62"/>
      <c r="P148" s="62" t="s">
        <v>686</v>
      </c>
      <c r="Q148" s="65"/>
      <c r="R148" s="65"/>
      <c r="S148" s="65"/>
      <c r="T148" s="65"/>
      <c r="U148" s="65"/>
      <c r="W148" s="18"/>
    </row>
    <row r="149" spans="1:23" ht="30" customHeight="1">
      <c r="A149" s="111"/>
      <c r="B149" s="48" t="s">
        <v>807</v>
      </c>
      <c r="C149" s="65"/>
      <c r="D149" s="65"/>
      <c r="E149" s="65"/>
      <c r="F149" s="65"/>
      <c r="G149" s="65"/>
      <c r="H149" s="65"/>
      <c r="I149" s="65"/>
      <c r="J149" s="65"/>
      <c r="K149" s="65"/>
      <c r="L149" s="65"/>
      <c r="M149" s="65"/>
      <c r="N149" s="62"/>
      <c r="O149" s="62" t="s">
        <v>100</v>
      </c>
      <c r="P149" s="62"/>
      <c r="Q149" s="65"/>
      <c r="R149" s="65"/>
      <c r="S149" s="65"/>
      <c r="T149" s="65"/>
      <c r="U149" s="65"/>
      <c r="W149" s="18"/>
    </row>
    <row r="150" spans="1:23" ht="30" customHeight="1">
      <c r="A150" s="111"/>
      <c r="B150" s="48" t="s">
        <v>808</v>
      </c>
      <c r="C150" s="65"/>
      <c r="D150" s="65"/>
      <c r="E150" s="65"/>
      <c r="F150" s="65"/>
      <c r="G150" s="65"/>
      <c r="H150" s="65"/>
      <c r="I150" s="65"/>
      <c r="J150" s="65"/>
      <c r="K150" s="65"/>
      <c r="L150" s="65"/>
      <c r="M150" s="65"/>
      <c r="N150" s="62" t="s">
        <v>100</v>
      </c>
      <c r="O150" s="62"/>
      <c r="P150" s="62"/>
      <c r="Q150" s="65"/>
      <c r="R150" s="65"/>
      <c r="S150" s="65"/>
      <c r="T150" s="65"/>
      <c r="U150" s="65"/>
      <c r="W150" s="18"/>
    </row>
    <row r="151" spans="1:23" ht="30" customHeight="1">
      <c r="A151" s="111"/>
      <c r="B151" s="48" t="s">
        <v>809</v>
      </c>
      <c r="C151" s="65"/>
      <c r="D151" s="65"/>
      <c r="E151" s="65"/>
      <c r="F151" s="65"/>
      <c r="G151" s="65"/>
      <c r="H151" s="65"/>
      <c r="I151" s="65"/>
      <c r="J151" s="65"/>
      <c r="K151" s="65"/>
      <c r="L151" s="65"/>
      <c r="M151" s="65"/>
      <c r="N151" s="62"/>
      <c r="O151" s="62" t="s">
        <v>100</v>
      </c>
      <c r="P151" s="62"/>
      <c r="Q151" s="65"/>
      <c r="R151" s="65"/>
      <c r="S151" s="65"/>
      <c r="T151" s="65"/>
      <c r="U151" s="65"/>
      <c r="W151" s="18"/>
    </row>
    <row r="152" spans="1:23" ht="30" customHeight="1">
      <c r="A152" s="111"/>
      <c r="B152" s="48" t="s">
        <v>810</v>
      </c>
      <c r="C152" s="65"/>
      <c r="D152" s="65"/>
      <c r="E152" s="65"/>
      <c r="F152" s="65"/>
      <c r="G152" s="65"/>
      <c r="H152" s="65"/>
      <c r="I152" s="65"/>
      <c r="J152" s="65"/>
      <c r="K152" s="65"/>
      <c r="L152" s="65"/>
      <c r="M152" s="65"/>
      <c r="N152" s="62"/>
      <c r="O152" s="62" t="s">
        <v>100</v>
      </c>
      <c r="P152" s="62"/>
      <c r="Q152" s="65"/>
      <c r="R152" s="65"/>
      <c r="S152" s="65"/>
      <c r="T152" s="65"/>
      <c r="U152" s="65"/>
      <c r="W152" s="18"/>
    </row>
    <row r="153" spans="1:23" ht="30" customHeight="1">
      <c r="A153" s="111"/>
      <c r="B153" s="48" t="s">
        <v>811</v>
      </c>
      <c r="C153" s="65"/>
      <c r="D153" s="65"/>
      <c r="E153" s="65"/>
      <c r="F153" s="65"/>
      <c r="G153" s="65"/>
      <c r="H153" s="65"/>
      <c r="I153" s="65"/>
      <c r="J153" s="65"/>
      <c r="K153" s="65"/>
      <c r="L153" s="65"/>
      <c r="M153" s="65"/>
      <c r="N153" s="62"/>
      <c r="O153" s="62"/>
      <c r="P153" s="62" t="s">
        <v>100</v>
      </c>
      <c r="Q153" s="65"/>
      <c r="R153" s="65"/>
      <c r="S153" s="65"/>
      <c r="T153" s="65"/>
      <c r="U153" s="65"/>
      <c r="W153" s="18"/>
    </row>
    <row r="154" spans="1:23" ht="30" customHeight="1">
      <c r="A154" s="111"/>
      <c r="B154" s="48" t="s">
        <v>812</v>
      </c>
      <c r="C154" s="65"/>
      <c r="D154" s="65"/>
      <c r="E154" s="65"/>
      <c r="F154" s="65"/>
      <c r="G154" s="65"/>
      <c r="H154" s="65"/>
      <c r="I154" s="65"/>
      <c r="J154" s="65"/>
      <c r="K154" s="65"/>
      <c r="L154" s="65"/>
      <c r="M154" s="65"/>
      <c r="N154" s="62" t="s">
        <v>100</v>
      </c>
      <c r="O154" s="62"/>
      <c r="P154" s="62"/>
      <c r="Q154" s="65"/>
      <c r="R154" s="65"/>
      <c r="S154" s="65"/>
      <c r="T154" s="65"/>
      <c r="U154" s="65"/>
      <c r="W154" s="18"/>
    </row>
    <row r="155" spans="1:23" ht="30" customHeight="1">
      <c r="A155" s="111"/>
      <c r="B155" s="48" t="s">
        <v>813</v>
      </c>
      <c r="C155" s="65"/>
      <c r="D155" s="65"/>
      <c r="E155" s="65"/>
      <c r="F155" s="65"/>
      <c r="G155" s="65"/>
      <c r="H155" s="65"/>
      <c r="I155" s="65"/>
      <c r="J155" s="65"/>
      <c r="K155" s="65"/>
      <c r="L155" s="65"/>
      <c r="M155" s="65"/>
      <c r="N155" s="62"/>
      <c r="O155" s="62" t="s">
        <v>100</v>
      </c>
      <c r="P155" s="62"/>
      <c r="Q155" s="65"/>
      <c r="R155" s="65"/>
      <c r="S155" s="65"/>
      <c r="T155" s="65"/>
      <c r="U155" s="65"/>
      <c r="W155" s="18"/>
    </row>
    <row r="156" spans="1:23" ht="30" customHeight="1">
      <c r="A156" s="111"/>
      <c r="B156" s="48" t="s">
        <v>814</v>
      </c>
      <c r="C156" s="65"/>
      <c r="D156" s="65"/>
      <c r="E156" s="65"/>
      <c r="F156" s="65"/>
      <c r="G156" s="65"/>
      <c r="H156" s="65"/>
      <c r="I156" s="65"/>
      <c r="J156" s="65"/>
      <c r="K156" s="65"/>
      <c r="L156" s="65"/>
      <c r="M156" s="65"/>
      <c r="N156" s="62"/>
      <c r="O156" s="62" t="s">
        <v>100</v>
      </c>
      <c r="P156" s="62"/>
      <c r="Q156" s="65"/>
      <c r="R156" s="65"/>
      <c r="S156" s="65"/>
      <c r="T156" s="65"/>
      <c r="U156" s="65"/>
      <c r="W156" s="18"/>
    </row>
    <row r="157" spans="1:23" ht="30" customHeight="1">
      <c r="A157" s="111"/>
      <c r="B157" s="48" t="s">
        <v>815</v>
      </c>
      <c r="C157" s="65"/>
      <c r="D157" s="65"/>
      <c r="E157" s="65"/>
      <c r="F157" s="65"/>
      <c r="G157" s="65"/>
      <c r="H157" s="65"/>
      <c r="I157" s="65"/>
      <c r="J157" s="65"/>
      <c r="K157" s="65"/>
      <c r="L157" s="65"/>
      <c r="M157" s="65"/>
      <c r="N157" s="62"/>
      <c r="O157" s="62"/>
      <c r="P157" s="62" t="s">
        <v>100</v>
      </c>
      <c r="Q157" s="65"/>
      <c r="R157" s="65"/>
      <c r="S157" s="65"/>
      <c r="T157" s="65"/>
      <c r="U157" s="65"/>
      <c r="W157" s="18"/>
    </row>
    <row r="158" spans="1:23" ht="30" customHeight="1">
      <c r="A158" s="111"/>
      <c r="B158" s="48" t="s">
        <v>816</v>
      </c>
      <c r="C158" s="65"/>
      <c r="D158" s="65"/>
      <c r="E158" s="65"/>
      <c r="F158" s="65"/>
      <c r="G158" s="65"/>
      <c r="H158" s="65"/>
      <c r="I158" s="65"/>
      <c r="J158" s="65"/>
      <c r="K158" s="65"/>
      <c r="L158" s="65"/>
      <c r="M158" s="65"/>
      <c r="N158" s="62"/>
      <c r="O158" s="62"/>
      <c r="P158" s="62" t="s">
        <v>100</v>
      </c>
      <c r="Q158" s="65"/>
      <c r="R158" s="65"/>
      <c r="S158" s="65"/>
      <c r="T158" s="65"/>
      <c r="U158" s="65"/>
      <c r="W158" s="18"/>
    </row>
    <row r="159" spans="1:23" ht="30" customHeight="1">
      <c r="A159" s="111"/>
      <c r="B159" s="48" t="s">
        <v>817</v>
      </c>
      <c r="C159" s="65"/>
      <c r="D159" s="65"/>
      <c r="E159" s="65"/>
      <c r="F159" s="65"/>
      <c r="G159" s="65"/>
      <c r="H159" s="65"/>
      <c r="I159" s="65"/>
      <c r="J159" s="65"/>
      <c r="K159" s="65"/>
      <c r="L159" s="65"/>
      <c r="M159" s="65"/>
      <c r="N159" s="62"/>
      <c r="O159" s="62"/>
      <c r="P159" s="62" t="s">
        <v>100</v>
      </c>
      <c r="Q159" s="65"/>
      <c r="R159" s="65"/>
      <c r="S159" s="65"/>
      <c r="T159" s="65"/>
      <c r="U159" s="65"/>
      <c r="W159" s="18"/>
    </row>
    <row r="160" spans="1:23" ht="30" customHeight="1">
      <c r="A160" s="112"/>
      <c r="B160" s="48" t="s">
        <v>818</v>
      </c>
      <c r="C160" s="65"/>
      <c r="D160" s="65"/>
      <c r="E160" s="65"/>
      <c r="F160" s="65"/>
      <c r="G160" s="65"/>
      <c r="H160" s="65"/>
      <c r="I160" s="65"/>
      <c r="J160" s="65"/>
      <c r="K160" s="65"/>
      <c r="L160" s="65"/>
      <c r="M160" s="65"/>
      <c r="N160" s="62"/>
      <c r="O160" s="62"/>
      <c r="P160" s="62" t="s">
        <v>100</v>
      </c>
      <c r="Q160" s="65"/>
      <c r="R160" s="65"/>
      <c r="S160" s="65"/>
      <c r="T160" s="65"/>
      <c r="U160" s="65"/>
      <c r="W160" s="18"/>
    </row>
    <row r="161" spans="1:23">
      <c r="W161" s="18"/>
    </row>
    <row r="162" spans="1:23">
      <c r="A162" s="18"/>
      <c r="B162" s="18"/>
      <c r="C162" s="18"/>
      <c r="D162" s="18"/>
      <c r="E162" s="18"/>
      <c r="F162" s="18"/>
      <c r="G162" s="18"/>
      <c r="H162" s="18"/>
      <c r="I162" s="18"/>
      <c r="J162" s="18"/>
      <c r="K162" s="18"/>
      <c r="L162" s="18"/>
      <c r="M162" s="18"/>
      <c r="N162" s="59"/>
      <c r="O162" s="59"/>
      <c r="P162" s="59"/>
      <c r="Q162" s="18"/>
      <c r="R162" s="18"/>
      <c r="S162" s="18"/>
      <c r="T162" s="18"/>
      <c r="U162" s="18"/>
      <c r="V162" s="18"/>
      <c r="W162" s="18"/>
    </row>
    <row r="163" spans="1:23">
      <c r="A163" s="59"/>
      <c r="B163" s="59"/>
      <c r="C163" s="59"/>
      <c r="D163" s="18"/>
      <c r="E163" s="18"/>
      <c r="F163" s="18"/>
      <c r="G163" s="18"/>
      <c r="H163" s="18"/>
      <c r="I163" s="18"/>
      <c r="J163" s="18"/>
      <c r="K163" s="18"/>
      <c r="L163" s="18"/>
      <c r="M163" s="18"/>
      <c r="N163" s="18"/>
      <c r="O163" s="18"/>
      <c r="P163" s="18"/>
      <c r="Q163" s="18"/>
      <c r="R163" s="18"/>
      <c r="S163" s="18"/>
      <c r="T163" s="18"/>
      <c r="U163" s="18"/>
      <c r="V163" s="18"/>
      <c r="W163" s="18"/>
    </row>
    <row r="164" spans="1:23">
      <c r="A164" s="60"/>
      <c r="B164" s="60"/>
      <c r="C164" s="60"/>
      <c r="N164" s="2"/>
      <c r="O164" s="2"/>
      <c r="P164" s="2"/>
    </row>
    <row r="165" spans="1:23" ht="26.25" customHeight="1">
      <c r="A165" s="60"/>
      <c r="B165" s="60"/>
      <c r="C165" s="60"/>
      <c r="N165" s="2"/>
      <c r="O165" s="2"/>
      <c r="P165" s="2"/>
    </row>
    <row r="166" spans="1:23" ht="26.25" customHeight="1">
      <c r="A166" s="60"/>
      <c r="B166" s="60"/>
      <c r="C166" s="60"/>
      <c r="N166" s="2"/>
      <c r="O166" s="2"/>
      <c r="P166" s="2"/>
    </row>
    <row r="167" spans="1:23" ht="43.5" customHeight="1">
      <c r="A167" s="60"/>
      <c r="B167" s="60"/>
      <c r="C167" s="60"/>
      <c r="N167" s="2"/>
      <c r="O167" s="2"/>
      <c r="P167" s="2"/>
    </row>
    <row r="168" spans="1:23">
      <c r="A168" s="60"/>
      <c r="B168" s="60"/>
      <c r="C168" s="60"/>
      <c r="N168" s="2"/>
      <c r="O168" s="2"/>
      <c r="P168" s="2"/>
    </row>
    <row r="169" spans="1:23" ht="15.75" customHeight="1">
      <c r="A169" s="60"/>
      <c r="B169" s="60"/>
      <c r="C169" s="60"/>
      <c r="N169" s="2"/>
      <c r="O169" s="2"/>
      <c r="P169" s="2"/>
    </row>
    <row r="170" spans="1:23">
      <c r="A170" s="60"/>
      <c r="B170" s="60"/>
      <c r="C170" s="60"/>
      <c r="N170" s="2"/>
      <c r="O170" s="2"/>
      <c r="P170" s="2"/>
    </row>
    <row r="171" spans="1:23">
      <c r="A171" s="60"/>
      <c r="B171" s="60"/>
      <c r="C171" s="60"/>
      <c r="N171" s="2"/>
      <c r="O171" s="2"/>
      <c r="P171" s="2"/>
    </row>
    <row r="172" spans="1:23">
      <c r="A172" s="60"/>
      <c r="B172" s="60"/>
      <c r="C172" s="60"/>
      <c r="N172" s="2"/>
      <c r="O172" s="2"/>
      <c r="P172" s="2"/>
    </row>
    <row r="173" spans="1:23">
      <c r="A173" s="60"/>
      <c r="B173" s="60"/>
      <c r="C173" s="60"/>
      <c r="N173" s="2"/>
      <c r="O173" s="2"/>
      <c r="P173" s="2"/>
    </row>
    <row r="174" spans="1:23">
      <c r="A174" s="60"/>
      <c r="B174" s="60"/>
      <c r="C174" s="60"/>
      <c r="N174" s="2"/>
      <c r="O174" s="2"/>
      <c r="P174" s="2"/>
    </row>
    <row r="175" spans="1:23">
      <c r="A175" s="60"/>
      <c r="B175" s="60"/>
      <c r="C175" s="60"/>
      <c r="N175" s="2"/>
      <c r="O175" s="2"/>
      <c r="P175" s="2"/>
    </row>
    <row r="176" spans="1:23">
      <c r="A176" s="60"/>
      <c r="B176" s="60"/>
      <c r="C176" s="60"/>
      <c r="N176" s="2"/>
      <c r="O176" s="2"/>
      <c r="P176" s="2"/>
    </row>
    <row r="177" spans="1:16">
      <c r="A177" s="60"/>
      <c r="B177" s="60"/>
      <c r="C177" s="60"/>
      <c r="N177" s="2"/>
      <c r="O177" s="2"/>
      <c r="P177" s="2"/>
    </row>
    <row r="178" spans="1:16">
      <c r="A178" s="60"/>
      <c r="B178" s="60"/>
      <c r="C178" s="60"/>
      <c r="N178" s="2"/>
      <c r="O178" s="2"/>
      <c r="P178" s="2"/>
    </row>
    <row r="179" spans="1:16">
      <c r="A179" s="60"/>
      <c r="B179" s="60"/>
      <c r="C179" s="60"/>
      <c r="N179" s="2"/>
      <c r="O179" s="2"/>
      <c r="P179" s="2"/>
    </row>
    <row r="180" spans="1:16">
      <c r="A180" s="60"/>
      <c r="B180" s="60"/>
      <c r="C180" s="60"/>
      <c r="N180" s="2"/>
      <c r="O180" s="2"/>
      <c r="P180" s="2"/>
    </row>
    <row r="181" spans="1:16" ht="15.75" customHeight="1">
      <c r="A181" s="60"/>
      <c r="B181" s="60"/>
      <c r="C181" s="60"/>
      <c r="N181" s="2"/>
      <c r="O181" s="2"/>
      <c r="P181" s="2"/>
    </row>
    <row r="182" spans="1:16" ht="15" customHeight="1">
      <c r="A182" s="60"/>
      <c r="B182" s="60"/>
      <c r="C182" s="60"/>
      <c r="N182" s="2"/>
      <c r="O182" s="2"/>
      <c r="P182" s="2"/>
    </row>
    <row r="183" spans="1:16">
      <c r="A183" s="60"/>
      <c r="B183" s="60"/>
      <c r="C183" s="60"/>
      <c r="N183" s="2"/>
      <c r="O183" s="2"/>
      <c r="P183" s="2"/>
    </row>
    <row r="184" spans="1:16">
      <c r="A184" s="60"/>
      <c r="B184" s="60"/>
      <c r="C184" s="60"/>
      <c r="N184" s="2"/>
      <c r="O184" s="2"/>
      <c r="P184" s="2"/>
    </row>
    <row r="185" spans="1:16">
      <c r="A185" s="60"/>
      <c r="B185" s="60"/>
      <c r="C185" s="60"/>
      <c r="N185" s="2"/>
      <c r="O185" s="2"/>
      <c r="P185" s="2"/>
    </row>
    <row r="186" spans="1:16">
      <c r="A186" s="60"/>
      <c r="B186" s="60"/>
      <c r="C186" s="60"/>
      <c r="N186" s="2"/>
      <c r="O186" s="2"/>
      <c r="P186" s="2"/>
    </row>
    <row r="187" spans="1:16">
      <c r="A187" s="60"/>
      <c r="B187" s="60"/>
      <c r="C187" s="60"/>
      <c r="N187" s="2"/>
      <c r="O187" s="2"/>
      <c r="P187" s="2"/>
    </row>
    <row r="188" spans="1:16">
      <c r="A188" s="60"/>
      <c r="B188" s="60"/>
      <c r="C188" s="60"/>
      <c r="N188" s="2"/>
      <c r="O188" s="2"/>
      <c r="P188" s="2"/>
    </row>
    <row r="189" spans="1:16">
      <c r="A189" s="60"/>
      <c r="B189" s="60"/>
      <c r="C189" s="60"/>
      <c r="N189" s="2"/>
      <c r="O189" s="2"/>
      <c r="P189" s="2"/>
    </row>
    <row r="190" spans="1:16">
      <c r="A190" s="60"/>
      <c r="B190" s="60"/>
      <c r="C190" s="60"/>
      <c r="N190" s="2"/>
      <c r="O190" s="2"/>
      <c r="P190" s="2"/>
    </row>
    <row r="191" spans="1:16">
      <c r="A191" s="60"/>
      <c r="B191" s="60"/>
      <c r="C191" s="60"/>
      <c r="N191" s="2"/>
      <c r="O191" s="2"/>
      <c r="P191" s="2"/>
    </row>
    <row r="192" spans="1:16">
      <c r="A192" s="60"/>
      <c r="B192" s="60"/>
      <c r="C192" s="60"/>
      <c r="N192" s="2"/>
      <c r="O192" s="2"/>
      <c r="P192" s="2"/>
    </row>
    <row r="193" spans="1:16" ht="15.75" customHeight="1">
      <c r="A193" s="60"/>
      <c r="B193" s="60"/>
      <c r="C193" s="60"/>
      <c r="N193" s="2"/>
      <c r="O193" s="2"/>
      <c r="P193" s="2"/>
    </row>
    <row r="194" spans="1:16" ht="15" customHeight="1">
      <c r="A194" s="60"/>
      <c r="B194" s="60"/>
      <c r="C194" s="60"/>
      <c r="N194" s="2"/>
      <c r="O194" s="2"/>
      <c r="P194" s="2"/>
    </row>
    <row r="195" spans="1:16">
      <c r="A195" s="60"/>
      <c r="B195" s="60"/>
      <c r="C195" s="60"/>
      <c r="N195" s="2"/>
      <c r="O195" s="2"/>
      <c r="P195" s="2"/>
    </row>
    <row r="196" spans="1:16">
      <c r="A196" s="60"/>
      <c r="B196" s="60"/>
      <c r="C196" s="60"/>
      <c r="N196" s="2"/>
      <c r="O196" s="2"/>
      <c r="P196" s="2"/>
    </row>
    <row r="197" spans="1:16">
      <c r="A197" s="60"/>
      <c r="B197" s="60"/>
      <c r="C197" s="60"/>
      <c r="N197" s="2"/>
      <c r="O197" s="2"/>
      <c r="P197" s="2"/>
    </row>
    <row r="198" spans="1:16">
      <c r="A198" s="60"/>
      <c r="B198" s="60"/>
      <c r="C198" s="60"/>
      <c r="N198" s="2"/>
      <c r="O198" s="2"/>
      <c r="P198" s="2"/>
    </row>
    <row r="199" spans="1:16">
      <c r="A199" s="60"/>
      <c r="B199" s="60"/>
      <c r="C199" s="60"/>
      <c r="N199" s="2"/>
      <c r="O199" s="2"/>
      <c r="P199" s="2"/>
    </row>
    <row r="200" spans="1:16">
      <c r="A200" s="60"/>
      <c r="B200" s="60"/>
      <c r="C200" s="60"/>
      <c r="N200" s="2"/>
      <c r="O200" s="2"/>
      <c r="P200" s="2"/>
    </row>
    <row r="201" spans="1:16">
      <c r="A201" s="60"/>
      <c r="B201" s="60"/>
      <c r="C201" s="60"/>
      <c r="N201" s="2"/>
      <c r="O201" s="2"/>
      <c r="P201" s="2"/>
    </row>
    <row r="202" spans="1:16">
      <c r="A202" s="60"/>
      <c r="B202" s="60"/>
      <c r="C202" s="60"/>
      <c r="N202" s="2"/>
      <c r="O202" s="2"/>
      <c r="P202" s="2"/>
    </row>
    <row r="203" spans="1:16">
      <c r="A203" s="60"/>
      <c r="B203" s="60"/>
      <c r="C203" s="60"/>
      <c r="N203" s="2"/>
      <c r="O203" s="2"/>
      <c r="P203" s="2"/>
    </row>
    <row r="204" spans="1:16">
      <c r="A204" s="60"/>
      <c r="B204" s="60"/>
      <c r="C204" s="60"/>
      <c r="N204" s="2"/>
      <c r="O204" s="2"/>
      <c r="P204" s="2"/>
    </row>
    <row r="205" spans="1:16" ht="15.75" customHeight="1">
      <c r="A205" s="60"/>
      <c r="B205" s="60"/>
      <c r="C205" s="60"/>
      <c r="N205" s="2"/>
      <c r="O205" s="2"/>
      <c r="P205" s="2"/>
    </row>
    <row r="206" spans="1:16">
      <c r="A206" s="60"/>
      <c r="B206" s="60"/>
      <c r="C206" s="60"/>
      <c r="N206" s="2"/>
      <c r="O206" s="2"/>
      <c r="P206" s="2"/>
    </row>
    <row r="207" spans="1:16">
      <c r="A207" s="60"/>
      <c r="B207" s="60"/>
      <c r="C207" s="60"/>
      <c r="N207" s="2"/>
      <c r="O207" s="2"/>
      <c r="P207" s="2"/>
    </row>
    <row r="208" spans="1:16">
      <c r="A208" s="60"/>
      <c r="B208" s="60"/>
      <c r="C208" s="60"/>
      <c r="N208" s="2"/>
      <c r="O208" s="2"/>
      <c r="P208" s="2"/>
    </row>
    <row r="209" spans="1:16">
      <c r="A209" s="60"/>
      <c r="B209" s="60"/>
      <c r="C209" s="60"/>
      <c r="N209" s="2"/>
      <c r="O209" s="2"/>
      <c r="P209" s="2"/>
    </row>
    <row r="210" spans="1:16">
      <c r="A210" s="60"/>
      <c r="B210" s="60"/>
      <c r="C210" s="60"/>
      <c r="N210" s="2"/>
      <c r="O210" s="2"/>
      <c r="P210" s="2"/>
    </row>
    <row r="211" spans="1:16">
      <c r="A211" s="60"/>
      <c r="B211" s="60"/>
      <c r="C211" s="60"/>
      <c r="N211" s="2"/>
      <c r="O211" s="2"/>
      <c r="P211" s="2"/>
    </row>
    <row r="212" spans="1:16">
      <c r="A212" s="60"/>
      <c r="B212" s="60"/>
      <c r="C212" s="60"/>
      <c r="N212" s="2"/>
      <c r="O212" s="2"/>
      <c r="P212" s="2"/>
    </row>
    <row r="213" spans="1:16">
      <c r="A213" s="60"/>
      <c r="B213" s="60"/>
      <c r="C213" s="60"/>
      <c r="N213" s="2"/>
      <c r="O213" s="2"/>
      <c r="P213" s="2"/>
    </row>
    <row r="214" spans="1:16">
      <c r="A214" s="60"/>
      <c r="B214" s="60"/>
      <c r="C214" s="60"/>
      <c r="N214" s="2"/>
      <c r="O214" s="2"/>
      <c r="P214" s="2"/>
    </row>
    <row r="215" spans="1:16">
      <c r="A215" s="60"/>
      <c r="B215" s="60"/>
      <c r="C215" s="60"/>
      <c r="N215" s="2"/>
      <c r="O215" s="2"/>
      <c r="P215" s="2"/>
    </row>
    <row r="216" spans="1:16">
      <c r="A216" s="60"/>
      <c r="B216" s="60"/>
      <c r="C216" s="60"/>
      <c r="N216" s="2"/>
      <c r="O216" s="2"/>
      <c r="P216" s="2"/>
    </row>
    <row r="217" spans="1:16">
      <c r="A217" s="60"/>
      <c r="B217" s="60"/>
      <c r="C217" s="60"/>
      <c r="N217" s="2"/>
      <c r="O217" s="2"/>
      <c r="P217" s="2"/>
    </row>
    <row r="218" spans="1:16">
      <c r="A218" s="60"/>
      <c r="B218" s="60"/>
      <c r="C218" s="60"/>
      <c r="N218" s="2"/>
      <c r="O218" s="2"/>
      <c r="P218" s="2"/>
    </row>
    <row r="219" spans="1:16">
      <c r="A219" s="60"/>
      <c r="B219" s="60"/>
      <c r="C219" s="60"/>
      <c r="N219" s="2"/>
      <c r="O219" s="2"/>
      <c r="P219" s="2"/>
    </row>
    <row r="220" spans="1:16">
      <c r="A220" s="60"/>
      <c r="B220" s="60"/>
      <c r="C220" s="60"/>
      <c r="N220" s="2"/>
      <c r="O220" s="2"/>
      <c r="P220" s="2"/>
    </row>
    <row r="221" spans="1:16">
      <c r="A221" s="60"/>
      <c r="B221" s="60"/>
      <c r="C221" s="60"/>
      <c r="N221" s="2"/>
      <c r="O221" s="2"/>
      <c r="P221" s="2"/>
    </row>
    <row r="222" spans="1:16">
      <c r="A222" s="60"/>
      <c r="B222" s="60"/>
      <c r="C222" s="60"/>
      <c r="N222" s="2"/>
      <c r="O222" s="2"/>
      <c r="P222" s="2"/>
    </row>
    <row r="223" spans="1:16">
      <c r="A223" s="60"/>
      <c r="B223" s="60"/>
      <c r="C223" s="60"/>
      <c r="N223" s="2"/>
      <c r="O223" s="2"/>
      <c r="P223" s="2"/>
    </row>
    <row r="224" spans="1:16">
      <c r="A224" s="60"/>
      <c r="B224" s="60"/>
      <c r="C224" s="60"/>
      <c r="N224" s="2"/>
      <c r="O224" s="2"/>
      <c r="P224" s="2"/>
    </row>
    <row r="225" spans="1:16">
      <c r="A225" s="60"/>
      <c r="B225" s="60"/>
      <c r="C225" s="60"/>
      <c r="N225" s="2"/>
      <c r="O225" s="2"/>
      <c r="P225" s="2"/>
    </row>
    <row r="226" spans="1:16">
      <c r="A226" s="60"/>
      <c r="B226" s="60"/>
      <c r="C226" s="60"/>
      <c r="N226" s="2"/>
      <c r="O226" s="2"/>
      <c r="P226" s="2"/>
    </row>
    <row r="227" spans="1:16">
      <c r="A227" s="60"/>
      <c r="B227" s="60"/>
      <c r="C227" s="60"/>
      <c r="N227" s="2"/>
      <c r="O227" s="2"/>
      <c r="P227" s="2"/>
    </row>
    <row r="228" spans="1:16">
      <c r="A228" s="60"/>
      <c r="B228" s="60"/>
      <c r="C228" s="60"/>
      <c r="N228" s="2"/>
      <c r="O228" s="2"/>
      <c r="P228" s="2"/>
    </row>
    <row r="229" spans="1:16">
      <c r="A229" s="60"/>
      <c r="B229" s="60"/>
      <c r="C229" s="60"/>
      <c r="N229" s="2"/>
      <c r="O229" s="2"/>
      <c r="P229" s="2"/>
    </row>
    <row r="230" spans="1:16">
      <c r="A230" s="60"/>
      <c r="B230" s="60"/>
      <c r="C230" s="60"/>
      <c r="N230" s="2"/>
      <c r="O230" s="2"/>
      <c r="P230" s="2"/>
    </row>
    <row r="231" spans="1:16">
      <c r="A231" s="60"/>
      <c r="B231" s="60"/>
      <c r="C231" s="60"/>
      <c r="N231" s="2"/>
      <c r="O231" s="2"/>
      <c r="P231" s="2"/>
    </row>
    <row r="232" spans="1:16">
      <c r="A232" s="60"/>
      <c r="B232" s="60"/>
      <c r="C232" s="60"/>
      <c r="N232" s="2"/>
      <c r="O232" s="2"/>
      <c r="P232" s="2"/>
    </row>
    <row r="233" spans="1:16">
      <c r="A233" s="60"/>
      <c r="B233" s="60"/>
      <c r="C233" s="60"/>
      <c r="N233" s="2"/>
      <c r="O233" s="2"/>
      <c r="P233" s="2"/>
    </row>
    <row r="234" spans="1:16">
      <c r="A234" s="60"/>
      <c r="B234" s="60"/>
      <c r="C234" s="60"/>
      <c r="N234" s="2"/>
      <c r="O234" s="2"/>
      <c r="P234" s="2"/>
    </row>
    <row r="235" spans="1:16">
      <c r="A235" s="60"/>
      <c r="B235" s="60"/>
      <c r="C235" s="60"/>
      <c r="N235" s="2"/>
      <c r="O235" s="2"/>
      <c r="P235" s="2"/>
    </row>
    <row r="236" spans="1:16">
      <c r="A236" s="60"/>
      <c r="B236" s="60"/>
      <c r="C236" s="60"/>
      <c r="N236" s="2"/>
      <c r="O236" s="2"/>
      <c r="P236" s="2"/>
    </row>
    <row r="237" spans="1:16">
      <c r="A237" s="60"/>
      <c r="B237" s="60"/>
      <c r="C237" s="60"/>
      <c r="N237" s="2"/>
      <c r="O237" s="2"/>
      <c r="P237" s="2"/>
    </row>
    <row r="238" spans="1:16">
      <c r="A238" s="60"/>
      <c r="B238" s="60"/>
      <c r="C238" s="60"/>
      <c r="N238" s="2"/>
      <c r="O238" s="2"/>
      <c r="P238" s="2"/>
    </row>
    <row r="239" spans="1:16">
      <c r="A239" s="60"/>
      <c r="B239" s="60"/>
      <c r="C239" s="60"/>
      <c r="N239" s="2"/>
      <c r="O239" s="2"/>
      <c r="P239" s="2"/>
    </row>
    <row r="240" spans="1:16">
      <c r="A240" s="60"/>
      <c r="B240" s="60"/>
      <c r="C240" s="60"/>
      <c r="N240" s="2"/>
      <c r="O240" s="2"/>
      <c r="P240" s="2"/>
    </row>
    <row r="241" spans="1:16">
      <c r="A241" s="60"/>
      <c r="B241" s="60"/>
      <c r="C241" s="60"/>
      <c r="N241" s="2"/>
      <c r="O241" s="2"/>
      <c r="P241" s="2"/>
    </row>
    <row r="242" spans="1:16">
      <c r="A242" s="60"/>
      <c r="B242" s="60"/>
      <c r="C242" s="60"/>
      <c r="N242" s="2"/>
      <c r="O242" s="2"/>
      <c r="P242" s="2"/>
    </row>
    <row r="243" spans="1:16">
      <c r="A243" s="60"/>
      <c r="B243" s="60"/>
      <c r="C243" s="60"/>
      <c r="N243" s="2"/>
      <c r="O243" s="2"/>
      <c r="P243" s="2"/>
    </row>
    <row r="244" spans="1:16">
      <c r="A244" s="60"/>
      <c r="B244" s="60"/>
      <c r="C244" s="60"/>
      <c r="N244" s="2"/>
      <c r="O244" s="2"/>
      <c r="P244" s="2"/>
    </row>
    <row r="245" spans="1:16">
      <c r="A245" s="60"/>
      <c r="B245" s="60"/>
      <c r="C245" s="60"/>
      <c r="N245" s="2"/>
      <c r="O245" s="2"/>
      <c r="P245" s="2"/>
    </row>
    <row r="246" spans="1:16">
      <c r="A246" s="60"/>
      <c r="B246" s="60"/>
      <c r="C246" s="60"/>
      <c r="N246" s="2"/>
      <c r="O246" s="2"/>
      <c r="P246" s="2"/>
    </row>
    <row r="247" spans="1:16">
      <c r="A247" s="60"/>
      <c r="B247" s="60"/>
      <c r="C247" s="60"/>
      <c r="N247" s="2"/>
      <c r="O247" s="2"/>
      <c r="P247" s="2"/>
    </row>
    <row r="248" spans="1:16">
      <c r="A248" s="60"/>
      <c r="B248" s="60"/>
      <c r="C248" s="60"/>
      <c r="N248" s="2"/>
      <c r="O248" s="2"/>
      <c r="P248" s="2"/>
    </row>
    <row r="249" spans="1:16">
      <c r="A249" s="60"/>
      <c r="B249" s="60"/>
      <c r="C249" s="60"/>
      <c r="N249" s="2"/>
      <c r="O249" s="2"/>
      <c r="P249" s="2"/>
    </row>
    <row r="250" spans="1:16">
      <c r="A250" s="60"/>
      <c r="B250" s="60"/>
      <c r="C250" s="60"/>
      <c r="N250" s="2"/>
      <c r="O250" s="2"/>
      <c r="P250" s="2"/>
    </row>
    <row r="251" spans="1:16">
      <c r="A251" s="60"/>
      <c r="B251" s="60"/>
      <c r="C251" s="60"/>
      <c r="N251" s="2"/>
      <c r="O251" s="2"/>
      <c r="P251" s="2"/>
    </row>
    <row r="252" spans="1:16">
      <c r="A252" s="60"/>
      <c r="B252" s="60"/>
      <c r="C252" s="60"/>
      <c r="N252" s="2"/>
      <c r="O252" s="2"/>
      <c r="P252" s="2"/>
    </row>
    <row r="253" spans="1:16">
      <c r="A253" s="60"/>
      <c r="B253" s="60"/>
      <c r="C253" s="60"/>
      <c r="N253" s="2"/>
      <c r="O253" s="2"/>
      <c r="P253" s="2"/>
    </row>
    <row r="254" spans="1:16">
      <c r="A254" s="60"/>
      <c r="B254" s="60"/>
      <c r="C254" s="60"/>
      <c r="N254" s="2"/>
      <c r="O254" s="2"/>
      <c r="P254" s="2"/>
    </row>
    <row r="255" spans="1:16">
      <c r="A255" s="60"/>
      <c r="B255" s="60"/>
      <c r="C255" s="60"/>
      <c r="N255" s="2"/>
      <c r="O255" s="2"/>
      <c r="P255" s="2"/>
    </row>
    <row r="256" spans="1:16">
      <c r="A256" s="60"/>
      <c r="B256" s="60"/>
      <c r="C256" s="60"/>
      <c r="N256" s="2"/>
      <c r="O256" s="2"/>
      <c r="P256" s="2"/>
    </row>
    <row r="257" spans="1:16">
      <c r="A257" s="60"/>
      <c r="B257" s="60"/>
      <c r="C257" s="60"/>
      <c r="N257" s="2"/>
      <c r="O257" s="2"/>
      <c r="P257" s="2"/>
    </row>
    <row r="258" spans="1:16">
      <c r="A258" s="60"/>
      <c r="B258" s="60"/>
      <c r="C258" s="60"/>
      <c r="N258" s="2"/>
      <c r="O258" s="2"/>
      <c r="P258" s="2"/>
    </row>
    <row r="259" spans="1:16">
      <c r="A259" s="60"/>
      <c r="B259" s="60"/>
      <c r="C259" s="60"/>
      <c r="N259" s="2"/>
      <c r="O259" s="2"/>
      <c r="P259" s="2"/>
    </row>
    <row r="260" spans="1:16">
      <c r="A260" s="60"/>
      <c r="B260" s="60"/>
      <c r="C260" s="60"/>
      <c r="N260" s="2"/>
      <c r="O260" s="2"/>
      <c r="P260" s="2"/>
    </row>
    <row r="261" spans="1:16">
      <c r="A261" s="60"/>
      <c r="B261" s="60"/>
      <c r="C261" s="60"/>
      <c r="N261" s="2"/>
      <c r="O261" s="2"/>
      <c r="P261" s="2"/>
    </row>
    <row r="262" spans="1:16">
      <c r="A262" s="60"/>
      <c r="B262" s="60"/>
      <c r="C262" s="60"/>
      <c r="N262" s="2"/>
      <c r="O262" s="2"/>
      <c r="P262" s="2"/>
    </row>
    <row r="263" spans="1:16">
      <c r="A263" s="60"/>
      <c r="B263" s="60"/>
      <c r="C263" s="60"/>
      <c r="N263" s="2"/>
      <c r="O263" s="2"/>
      <c r="P263" s="2"/>
    </row>
    <row r="264" spans="1:16">
      <c r="A264" s="60"/>
      <c r="B264" s="60"/>
      <c r="C264" s="60"/>
      <c r="N264" s="2"/>
      <c r="O264" s="2"/>
      <c r="P264" s="2"/>
    </row>
    <row r="265" spans="1:16">
      <c r="A265" s="60"/>
      <c r="B265" s="60"/>
      <c r="C265" s="60"/>
      <c r="N265" s="2"/>
      <c r="O265" s="2"/>
      <c r="P265" s="2"/>
    </row>
    <row r="266" spans="1:16">
      <c r="A266" s="60"/>
      <c r="B266" s="60"/>
      <c r="C266" s="60"/>
      <c r="N266" s="2"/>
      <c r="O266" s="2"/>
      <c r="P266" s="2"/>
    </row>
    <row r="267" spans="1:16">
      <c r="A267" s="60"/>
      <c r="B267" s="60"/>
      <c r="C267" s="60"/>
      <c r="N267" s="2"/>
      <c r="O267" s="2"/>
      <c r="P267" s="2"/>
    </row>
    <row r="268" spans="1:16">
      <c r="A268" s="60"/>
      <c r="B268" s="60"/>
      <c r="C268" s="60"/>
      <c r="N268" s="2"/>
      <c r="O268" s="2"/>
      <c r="P268" s="2"/>
    </row>
    <row r="269" spans="1:16">
      <c r="A269" s="60"/>
      <c r="B269" s="60"/>
      <c r="C269" s="60"/>
      <c r="N269" s="2"/>
      <c r="O269" s="2"/>
      <c r="P269" s="2"/>
    </row>
    <row r="270" spans="1:16">
      <c r="A270" s="60"/>
      <c r="B270" s="60"/>
      <c r="C270" s="60"/>
      <c r="N270" s="2"/>
      <c r="O270" s="2"/>
      <c r="P270" s="2"/>
    </row>
    <row r="271" spans="1:16">
      <c r="A271" s="60"/>
      <c r="B271" s="60"/>
      <c r="C271" s="60"/>
      <c r="N271" s="2"/>
      <c r="O271" s="2"/>
      <c r="P271" s="2"/>
    </row>
    <row r="272" spans="1:16">
      <c r="A272" s="60"/>
      <c r="B272" s="60"/>
      <c r="C272" s="60"/>
      <c r="N272" s="2"/>
      <c r="O272" s="2"/>
      <c r="P272" s="2"/>
    </row>
    <row r="273" spans="1:16">
      <c r="A273" s="60"/>
      <c r="B273" s="60"/>
      <c r="C273" s="60"/>
      <c r="N273" s="2"/>
      <c r="O273" s="2"/>
      <c r="P273" s="2"/>
    </row>
    <row r="274" spans="1:16">
      <c r="A274" s="60"/>
      <c r="B274" s="60"/>
      <c r="C274" s="60"/>
      <c r="N274" s="2"/>
      <c r="O274" s="2"/>
      <c r="P274" s="2"/>
    </row>
    <row r="275" spans="1:16">
      <c r="A275" s="60"/>
      <c r="B275" s="60"/>
      <c r="C275" s="60"/>
      <c r="N275" s="2"/>
      <c r="O275" s="2"/>
      <c r="P275" s="2"/>
    </row>
    <row r="276" spans="1:16">
      <c r="A276" s="60"/>
      <c r="B276" s="60"/>
      <c r="C276" s="60"/>
      <c r="N276" s="2"/>
      <c r="O276" s="2"/>
      <c r="P276" s="2"/>
    </row>
    <row r="277" spans="1:16">
      <c r="A277" s="60"/>
      <c r="B277" s="60"/>
      <c r="C277" s="60"/>
      <c r="N277" s="2"/>
      <c r="O277" s="2"/>
      <c r="P277" s="2"/>
    </row>
    <row r="278" spans="1:16">
      <c r="A278" s="60"/>
      <c r="B278" s="60"/>
      <c r="C278" s="60"/>
      <c r="N278" s="2"/>
      <c r="O278" s="2"/>
      <c r="P278" s="2"/>
    </row>
    <row r="279" spans="1:16">
      <c r="A279" s="60"/>
      <c r="B279" s="60"/>
      <c r="C279" s="60"/>
      <c r="N279" s="2"/>
      <c r="O279" s="2"/>
      <c r="P279" s="2"/>
    </row>
    <row r="280" spans="1:16">
      <c r="A280" s="60"/>
      <c r="B280" s="60"/>
      <c r="C280" s="60"/>
      <c r="N280" s="2"/>
      <c r="O280" s="2"/>
      <c r="P280" s="2"/>
    </row>
    <row r="281" spans="1:16">
      <c r="A281" s="60"/>
      <c r="B281" s="60"/>
      <c r="C281" s="60"/>
      <c r="N281" s="2"/>
      <c r="O281" s="2"/>
      <c r="P281" s="2"/>
    </row>
    <row r="282" spans="1:16">
      <c r="A282" s="60"/>
      <c r="B282" s="60"/>
      <c r="C282" s="60"/>
      <c r="N282" s="2"/>
      <c r="O282" s="2"/>
      <c r="P282" s="2"/>
    </row>
    <row r="283" spans="1:16">
      <c r="A283" s="60"/>
      <c r="B283" s="60"/>
      <c r="C283" s="60"/>
      <c r="N283" s="2"/>
      <c r="O283" s="2"/>
      <c r="P283" s="2"/>
    </row>
    <row r="284" spans="1:16">
      <c r="A284" s="60"/>
      <c r="B284" s="60"/>
      <c r="C284" s="60"/>
      <c r="N284" s="2"/>
      <c r="O284" s="2"/>
      <c r="P284" s="2"/>
    </row>
    <row r="285" spans="1:16">
      <c r="A285" s="60"/>
      <c r="B285" s="60"/>
      <c r="C285" s="60"/>
      <c r="N285" s="2"/>
      <c r="O285" s="2"/>
      <c r="P285" s="2"/>
    </row>
    <row r="286" spans="1:16">
      <c r="A286" s="60"/>
      <c r="B286" s="60"/>
      <c r="C286" s="60"/>
      <c r="N286" s="2"/>
      <c r="O286" s="2"/>
      <c r="P286" s="2"/>
    </row>
    <row r="287" spans="1:16">
      <c r="A287" s="60"/>
      <c r="B287" s="60"/>
      <c r="C287" s="60"/>
      <c r="N287" s="2"/>
      <c r="O287" s="2"/>
      <c r="P287" s="2"/>
    </row>
    <row r="288" spans="1:16">
      <c r="A288" s="60"/>
      <c r="B288" s="60"/>
      <c r="C288" s="60"/>
      <c r="N288" s="2"/>
      <c r="O288" s="2"/>
      <c r="P288" s="2"/>
    </row>
    <row r="289" spans="1:16">
      <c r="A289" s="60"/>
      <c r="B289" s="60"/>
      <c r="C289" s="60"/>
      <c r="N289" s="2"/>
      <c r="O289" s="2"/>
      <c r="P289" s="2"/>
    </row>
    <row r="290" spans="1:16">
      <c r="A290" s="60"/>
      <c r="B290" s="60"/>
      <c r="C290" s="60"/>
      <c r="N290" s="2"/>
      <c r="O290" s="2"/>
      <c r="P290" s="2"/>
    </row>
    <row r="291" spans="1:16">
      <c r="A291" s="60"/>
      <c r="B291" s="60"/>
      <c r="C291" s="60"/>
      <c r="N291" s="2"/>
      <c r="O291" s="2"/>
      <c r="P291" s="2"/>
    </row>
    <row r="292" spans="1:16">
      <c r="A292" s="60"/>
      <c r="B292" s="60"/>
      <c r="C292" s="60"/>
      <c r="N292" s="2"/>
      <c r="O292" s="2"/>
      <c r="P292" s="2"/>
    </row>
    <row r="293" spans="1:16">
      <c r="A293" s="60"/>
      <c r="B293" s="60"/>
      <c r="C293" s="60"/>
      <c r="N293" s="2"/>
      <c r="O293" s="2"/>
      <c r="P293" s="2"/>
    </row>
    <row r="294" spans="1:16">
      <c r="A294" s="60"/>
      <c r="B294" s="60"/>
      <c r="C294" s="60"/>
      <c r="N294" s="2"/>
      <c r="O294" s="2"/>
      <c r="P294" s="2"/>
    </row>
    <row r="295" spans="1:16">
      <c r="A295" s="60"/>
      <c r="B295" s="60"/>
      <c r="C295" s="60"/>
      <c r="N295" s="2"/>
      <c r="O295" s="2"/>
      <c r="P295" s="2"/>
    </row>
    <row r="296" spans="1:16">
      <c r="A296" s="60"/>
      <c r="B296" s="60"/>
      <c r="C296" s="60"/>
      <c r="N296" s="2"/>
      <c r="O296" s="2"/>
      <c r="P296" s="2"/>
    </row>
    <row r="297" spans="1:16">
      <c r="A297" s="60"/>
      <c r="B297" s="60"/>
      <c r="C297" s="60"/>
      <c r="N297" s="2"/>
      <c r="O297" s="2"/>
      <c r="P297" s="2"/>
    </row>
    <row r="298" spans="1:16">
      <c r="A298" s="60"/>
      <c r="B298" s="60"/>
      <c r="C298" s="60"/>
      <c r="N298" s="2"/>
      <c r="O298" s="2"/>
      <c r="P298" s="2"/>
    </row>
    <row r="299" spans="1:16">
      <c r="A299" s="60"/>
      <c r="B299" s="60"/>
      <c r="C299" s="60"/>
      <c r="N299" s="2"/>
      <c r="O299" s="2"/>
      <c r="P299" s="2"/>
    </row>
    <row r="300" spans="1:16">
      <c r="A300" s="60"/>
      <c r="B300" s="60"/>
      <c r="C300" s="60"/>
      <c r="N300" s="2"/>
      <c r="O300" s="2"/>
      <c r="P300" s="2"/>
    </row>
    <row r="301" spans="1:16">
      <c r="A301" s="60"/>
      <c r="B301" s="60"/>
      <c r="C301" s="60"/>
      <c r="N301" s="2"/>
      <c r="O301" s="2"/>
      <c r="P301" s="2"/>
    </row>
    <row r="302" spans="1:16">
      <c r="A302" s="60"/>
      <c r="B302" s="60"/>
      <c r="C302" s="60"/>
      <c r="N302" s="2"/>
      <c r="O302" s="2"/>
      <c r="P302" s="2"/>
    </row>
    <row r="303" spans="1:16">
      <c r="A303" s="60"/>
      <c r="B303" s="60"/>
      <c r="C303" s="60"/>
      <c r="N303" s="2"/>
      <c r="O303" s="2"/>
      <c r="P303" s="2"/>
    </row>
    <row r="304" spans="1:16">
      <c r="A304" s="60"/>
      <c r="B304" s="60"/>
      <c r="C304" s="60"/>
      <c r="N304" s="2"/>
      <c r="O304" s="2"/>
      <c r="P304" s="2"/>
    </row>
    <row r="305" spans="1:16">
      <c r="A305" s="60"/>
      <c r="B305" s="60"/>
      <c r="C305" s="60"/>
      <c r="N305" s="2"/>
      <c r="O305" s="2"/>
      <c r="P305" s="2"/>
    </row>
    <row r="306" spans="1:16">
      <c r="A306" s="60"/>
      <c r="B306" s="60"/>
      <c r="C306" s="60"/>
      <c r="N306" s="2"/>
      <c r="O306" s="2"/>
      <c r="P306" s="2"/>
    </row>
    <row r="307" spans="1:16">
      <c r="A307" s="60"/>
      <c r="B307" s="60"/>
      <c r="C307" s="60"/>
      <c r="N307" s="2"/>
      <c r="O307" s="2"/>
      <c r="P307" s="2"/>
    </row>
    <row r="308" spans="1:16">
      <c r="A308" s="60"/>
      <c r="B308" s="60"/>
      <c r="C308" s="60"/>
      <c r="N308" s="2"/>
      <c r="O308" s="2"/>
      <c r="P308" s="2"/>
    </row>
    <row r="309" spans="1:16">
      <c r="A309" s="60"/>
      <c r="B309" s="60"/>
      <c r="C309" s="60"/>
      <c r="N309" s="2"/>
      <c r="O309" s="2"/>
      <c r="P309" s="2"/>
    </row>
    <row r="310" spans="1:16">
      <c r="A310" s="60"/>
      <c r="B310" s="60"/>
      <c r="C310" s="60"/>
      <c r="N310" s="2"/>
      <c r="O310" s="2"/>
      <c r="P310" s="2"/>
    </row>
    <row r="311" spans="1:16">
      <c r="A311" s="60"/>
      <c r="B311" s="60"/>
      <c r="C311" s="60"/>
      <c r="N311" s="2"/>
      <c r="O311" s="2"/>
      <c r="P311" s="2"/>
    </row>
    <row r="312" spans="1:16">
      <c r="A312" s="60"/>
      <c r="B312" s="60"/>
      <c r="C312" s="60"/>
      <c r="N312" s="2"/>
      <c r="O312" s="2"/>
      <c r="P312" s="2"/>
    </row>
    <row r="313" spans="1:16">
      <c r="A313" s="60"/>
      <c r="B313" s="60"/>
      <c r="C313" s="60"/>
      <c r="N313" s="2"/>
      <c r="O313" s="2"/>
      <c r="P313" s="2"/>
    </row>
    <row r="314" spans="1:16">
      <c r="A314" s="60"/>
      <c r="B314" s="60"/>
      <c r="C314" s="60"/>
      <c r="N314" s="2"/>
      <c r="O314" s="2"/>
      <c r="P314" s="2"/>
    </row>
    <row r="315" spans="1:16">
      <c r="A315" s="60"/>
      <c r="B315" s="60"/>
      <c r="C315" s="60"/>
      <c r="N315" s="2"/>
      <c r="O315" s="2"/>
      <c r="P315" s="2"/>
    </row>
    <row r="316" spans="1:16">
      <c r="A316" s="60"/>
      <c r="B316" s="60"/>
      <c r="C316" s="60"/>
      <c r="N316" s="2"/>
      <c r="O316" s="2"/>
      <c r="P316" s="2"/>
    </row>
    <row r="317" spans="1:16">
      <c r="A317" s="60"/>
      <c r="B317" s="60"/>
      <c r="C317" s="60"/>
      <c r="N317" s="2"/>
      <c r="O317" s="2"/>
      <c r="P317" s="2"/>
    </row>
    <row r="318" spans="1:16">
      <c r="A318" s="60"/>
      <c r="B318" s="60"/>
      <c r="C318" s="60"/>
      <c r="N318" s="2"/>
      <c r="O318" s="2"/>
      <c r="P318" s="2"/>
    </row>
    <row r="319" spans="1:16">
      <c r="A319" s="60"/>
      <c r="B319" s="60"/>
      <c r="C319" s="60"/>
      <c r="N319" s="2"/>
      <c r="O319" s="2"/>
      <c r="P319" s="2"/>
    </row>
    <row r="320" spans="1:16">
      <c r="A320" s="60"/>
      <c r="B320" s="60"/>
      <c r="C320" s="60"/>
      <c r="N320" s="2"/>
      <c r="O320" s="2"/>
      <c r="P320" s="2"/>
    </row>
    <row r="321" spans="1:16">
      <c r="A321" s="60"/>
      <c r="B321" s="60"/>
      <c r="C321" s="60"/>
      <c r="N321" s="2"/>
      <c r="O321" s="2"/>
      <c r="P321" s="2"/>
    </row>
    <row r="322" spans="1:16">
      <c r="A322" s="60"/>
      <c r="B322" s="60"/>
      <c r="C322" s="60"/>
      <c r="N322" s="2"/>
      <c r="O322" s="2"/>
      <c r="P322" s="2"/>
    </row>
    <row r="323" spans="1:16">
      <c r="A323" s="60"/>
      <c r="B323" s="60"/>
      <c r="C323" s="60"/>
      <c r="N323" s="2"/>
      <c r="O323" s="2"/>
      <c r="P323" s="2"/>
    </row>
    <row r="324" spans="1:16">
      <c r="A324" s="60"/>
      <c r="B324" s="60"/>
      <c r="C324" s="60"/>
      <c r="N324" s="2"/>
      <c r="O324" s="2"/>
      <c r="P324" s="2"/>
    </row>
  </sheetData>
  <mergeCells count="25">
    <mergeCell ref="F9:G9"/>
    <mergeCell ref="H9:H10"/>
    <mergeCell ref="I9:I10"/>
    <mergeCell ref="A9:A10"/>
    <mergeCell ref="B9:B10"/>
    <mergeCell ref="C9:C10"/>
    <mergeCell ref="D9:D10"/>
    <mergeCell ref="E9:E10"/>
    <mergeCell ref="A1:M1"/>
    <mergeCell ref="B6:C6"/>
    <mergeCell ref="A8:M8"/>
    <mergeCell ref="A2:AI2"/>
    <mergeCell ref="B4:H4"/>
    <mergeCell ref="S9:S10"/>
    <mergeCell ref="O9:O10"/>
    <mergeCell ref="N8:U8"/>
    <mergeCell ref="J9:J10"/>
    <mergeCell ref="T9:T10"/>
    <mergeCell ref="U9:U10"/>
    <mergeCell ref="P9:P10"/>
    <mergeCell ref="K9:L9"/>
    <mergeCell ref="M9:M10"/>
    <mergeCell ref="N9:N10"/>
    <mergeCell ref="Q9:Q10"/>
    <mergeCell ref="R9:R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Z23" sqref="Z23"/>
    </sheetView>
  </sheetViews>
  <sheetFormatPr defaultColWidth="8.85546875" defaultRowHeight="1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c r="A1" s="11"/>
      <c r="B1" s="11"/>
      <c r="C1" s="11"/>
      <c r="D1" s="11"/>
      <c r="E1" s="11"/>
      <c r="F1" s="11"/>
      <c r="G1" s="11"/>
      <c r="H1" s="11"/>
      <c r="I1" s="11"/>
      <c r="J1" s="11"/>
      <c r="K1" s="11"/>
      <c r="L1" s="11"/>
      <c r="M1" s="11"/>
      <c r="N1" s="11"/>
      <c r="O1" s="11"/>
      <c r="P1" s="11"/>
      <c r="Q1" s="11"/>
      <c r="R1" s="11"/>
    </row>
    <row r="2" spans="1:18" s="15" customFormat="1" ht="33.75" customHeight="1">
      <c r="A2" s="16"/>
      <c r="B2" s="273" t="s">
        <v>71</v>
      </c>
      <c r="C2" s="273"/>
      <c r="D2" s="273"/>
      <c r="E2" s="273"/>
      <c r="F2" s="273"/>
      <c r="G2" s="273"/>
      <c r="H2" s="273"/>
      <c r="I2" s="273"/>
      <c r="J2" s="273"/>
      <c r="K2" s="273"/>
      <c r="L2" s="273"/>
      <c r="M2" s="273"/>
      <c r="N2" s="273"/>
      <c r="O2" s="273"/>
      <c r="P2" s="273"/>
      <c r="Q2" s="273"/>
      <c r="R2" s="16"/>
    </row>
    <row r="3" spans="1:18" ht="33.75" customHeight="1">
      <c r="A3" s="11"/>
      <c r="B3" s="279" t="str">
        <f>'Monitoria Anual - 1'!A2</f>
        <v>"Plano de Ação Nacional para a Conservação dos Peixes Rivulídeos Ameaçados de Extinção"</v>
      </c>
      <c r="C3" s="279"/>
      <c r="D3" s="279"/>
      <c r="E3" s="279"/>
      <c r="F3" s="279"/>
      <c r="G3" s="279"/>
      <c r="H3" s="279"/>
      <c r="I3" s="279"/>
      <c r="J3" s="279"/>
      <c r="K3" s="279"/>
      <c r="L3" s="279"/>
      <c r="M3" s="279"/>
      <c r="N3" s="279"/>
      <c r="O3" s="279"/>
      <c r="P3" s="279"/>
      <c r="Q3" s="279"/>
      <c r="R3" s="11"/>
    </row>
    <row r="4" spans="1:18">
      <c r="A4" s="11"/>
      <c r="H4" s="12"/>
      <c r="I4" s="12"/>
      <c r="J4" s="12"/>
      <c r="K4" s="12"/>
      <c r="R4" s="11"/>
    </row>
    <row r="5" spans="1:18" s="2" customFormat="1" ht="45" customHeight="1">
      <c r="A5" s="18"/>
      <c r="B5" s="284" t="s">
        <v>505</v>
      </c>
      <c r="C5" s="284"/>
      <c r="D5" s="285" t="str">
        <f>'Monitoria Anual - 1'!B4</f>
        <v>Consolidar e ampliar estratégias de conservação dos peixes rivulídeos ameaçados de extinção e dos seus ambientes, em cinco anos</v>
      </c>
      <c r="E5" s="285"/>
      <c r="F5" s="285"/>
      <c r="G5" s="285"/>
      <c r="H5" s="285"/>
      <c r="I5" s="286"/>
      <c r="J5" s="13"/>
      <c r="K5" s="13"/>
      <c r="L5" s="13"/>
      <c r="M5" s="13"/>
      <c r="N5" s="13"/>
      <c r="R5" s="18"/>
    </row>
    <row r="6" spans="1:18">
      <c r="A6" s="11"/>
      <c r="H6" s="12"/>
      <c r="I6" s="12"/>
      <c r="J6" s="12"/>
      <c r="K6" s="12"/>
      <c r="R6" s="11"/>
    </row>
    <row r="7" spans="1:18" ht="26.25" customHeight="1">
      <c r="A7" s="11"/>
      <c r="B7" s="284" t="s">
        <v>75</v>
      </c>
      <c r="C7" s="284"/>
      <c r="D7" s="299" t="str">
        <f>'Monitoria Anual - 1'!B6</f>
        <v>26/09/2023 - 28/09/2023 (presencial)</v>
      </c>
      <c r="E7" s="299"/>
      <c r="F7" s="299"/>
      <c r="G7" s="299"/>
      <c r="H7" s="299"/>
      <c r="I7" s="300"/>
      <c r="J7" s="45"/>
      <c r="K7" s="45"/>
      <c r="L7" s="45"/>
      <c r="M7" s="45"/>
      <c r="N7" s="45"/>
      <c r="O7" s="45"/>
      <c r="P7" s="45"/>
      <c r="Q7" s="45"/>
      <c r="R7" s="11"/>
    </row>
    <row r="8" spans="1:18">
      <c r="A8" s="11"/>
      <c r="R8" s="11"/>
    </row>
    <row r="9" spans="1:18" ht="31.5" customHeight="1">
      <c r="A9" s="11"/>
      <c r="B9" s="273" t="s">
        <v>506</v>
      </c>
      <c r="C9" s="273"/>
      <c r="D9" s="273"/>
      <c r="E9" s="273"/>
      <c r="F9" s="273"/>
      <c r="G9" s="273"/>
      <c r="H9" s="273"/>
      <c r="I9" s="273"/>
      <c r="J9" s="273"/>
      <c r="K9" s="273"/>
      <c r="L9" s="273"/>
      <c r="M9" s="273"/>
      <c r="N9" s="273"/>
      <c r="O9" s="273"/>
      <c r="P9" s="273"/>
      <c r="Q9" s="273"/>
      <c r="R9" s="11"/>
    </row>
    <row r="10" spans="1:18">
      <c r="A10" s="11"/>
      <c r="F10" s="10"/>
      <c r="G10" s="10"/>
      <c r="R10" s="11"/>
    </row>
    <row r="11" spans="1:18" ht="18" customHeight="1">
      <c r="A11" s="11"/>
      <c r="B11" s="274" t="s">
        <v>507</v>
      </c>
      <c r="C11" s="275"/>
      <c r="D11" s="45"/>
      <c r="E11" s="45"/>
      <c r="F11" s="45"/>
      <c r="G11" s="45"/>
      <c r="H11" s="45"/>
      <c r="I11" s="45"/>
      <c r="J11" s="45"/>
      <c r="K11" s="45"/>
      <c r="L11" s="45"/>
      <c r="M11" s="45"/>
      <c r="N11" s="45"/>
      <c r="O11" s="45"/>
      <c r="P11" s="45"/>
      <c r="Q11" s="45"/>
      <c r="R11" s="11"/>
    </row>
    <row r="12" spans="1:18" ht="15.75" thickBot="1">
      <c r="A12" s="11"/>
      <c r="F12" s="113"/>
      <c r="R12" s="11"/>
    </row>
    <row r="13" spans="1:18" ht="60.75" customHeight="1" thickBot="1">
      <c r="A13" s="11"/>
      <c r="C13" s="281" t="s">
        <v>819</v>
      </c>
      <c r="D13" s="282"/>
      <c r="E13" s="283"/>
      <c r="F13" s="3"/>
      <c r="R13" s="11"/>
    </row>
    <row r="14" spans="1:18" s="2" customFormat="1" ht="32.25" customHeight="1" thickBot="1">
      <c r="A14" s="18"/>
      <c r="C14" s="26" t="s">
        <v>509</v>
      </c>
      <c r="D14" s="7" t="s">
        <v>510</v>
      </c>
      <c r="E14" s="9" t="s">
        <v>511</v>
      </c>
      <c r="F14" s="6"/>
      <c r="R14" s="18"/>
    </row>
    <row r="15" spans="1:18" ht="15.75">
      <c r="A15" s="11"/>
      <c r="C15" s="41" t="s">
        <v>820</v>
      </c>
      <c r="D15" s="28">
        <f>COUNTA('Monitoria Final'!N11:N160)</f>
        <v>45</v>
      </c>
      <c r="E15" s="29">
        <f>D15/$D$18</f>
        <v>0.29605263157894735</v>
      </c>
      <c r="F15" s="4"/>
      <c r="R15" s="11"/>
    </row>
    <row r="16" spans="1:18" ht="15.75">
      <c r="A16" s="11"/>
      <c r="C16" s="42" t="s">
        <v>821</v>
      </c>
      <c r="D16" s="28">
        <f>COUNTA('Monitoria Final'!O11:O160)</f>
        <v>54</v>
      </c>
      <c r="E16" s="29">
        <f>D16/$D$18</f>
        <v>0.35526315789473684</v>
      </c>
      <c r="F16" s="4"/>
      <c r="R16" s="11"/>
    </row>
    <row r="17" spans="1:18" ht="16.5" thickBot="1">
      <c r="A17" s="11"/>
      <c r="C17" s="43" t="s">
        <v>822</v>
      </c>
      <c r="D17" s="28">
        <f>COUNTA('Monitoria Final'!P11:P160)</f>
        <v>53</v>
      </c>
      <c r="E17" s="29">
        <f>D17/$D$18</f>
        <v>0.34868421052631576</v>
      </c>
      <c r="F17" s="4"/>
      <c r="R17" s="11"/>
    </row>
    <row r="18" spans="1:18" ht="15.75" thickBot="1">
      <c r="A18" s="11"/>
      <c r="C18" s="44" t="s">
        <v>823</v>
      </c>
      <c r="D18" s="31">
        <f>SUM(D15:D17)</f>
        <v>152</v>
      </c>
      <c r="E18" s="32">
        <f>SUM(E15:E17)</f>
        <v>1</v>
      </c>
      <c r="F18" s="5"/>
      <c r="R18" s="11"/>
    </row>
    <row r="19" spans="1:18">
      <c r="A19" s="11"/>
      <c r="R19" s="11"/>
    </row>
    <row r="20" spans="1:18" ht="15.75">
      <c r="A20" s="11"/>
      <c r="B20" s="46" t="s">
        <v>523</v>
      </c>
      <c r="C20" s="47"/>
      <c r="D20" s="45"/>
      <c r="E20" s="45"/>
      <c r="F20" s="45"/>
      <c r="G20" s="45"/>
      <c r="H20" s="45"/>
      <c r="I20" s="45"/>
      <c r="J20" s="45"/>
      <c r="K20" s="45"/>
      <c r="L20" s="45"/>
      <c r="M20" s="45"/>
      <c r="N20" s="45"/>
      <c r="O20" s="45"/>
      <c r="P20" s="45"/>
      <c r="Q20" s="45"/>
      <c r="R20" s="11"/>
    </row>
    <row r="21" spans="1:18" ht="16.5" thickBot="1">
      <c r="A21" s="11"/>
      <c r="B21" s="17"/>
      <c r="C21" s="17"/>
      <c r="D21" s="17"/>
      <c r="E21" s="17"/>
      <c r="F21" s="17"/>
      <c r="G21" s="17"/>
      <c r="H21" s="17"/>
      <c r="I21" s="17"/>
      <c r="J21" s="17"/>
      <c r="K21" s="17"/>
      <c r="L21" s="17"/>
      <c r="M21" s="17"/>
      <c r="N21" s="17"/>
      <c r="O21" s="17"/>
      <c r="P21" s="17"/>
      <c r="Q21" s="17"/>
      <c r="R21" s="11"/>
    </row>
    <row r="22" spans="1:18" ht="36" customHeight="1" thickBot="1">
      <c r="A22" s="11"/>
      <c r="C22" s="33" t="s">
        <v>524</v>
      </c>
      <c r="D22" s="69">
        <f>COUNTA('Monitoria Final'!A11:A160)</f>
        <v>10</v>
      </c>
      <c r="R22" s="11"/>
    </row>
    <row r="23" spans="1:18" ht="15.75" thickBot="1">
      <c r="A23" s="11"/>
      <c r="R23" s="11"/>
    </row>
    <row r="24" spans="1:18" ht="15.75" thickBot="1">
      <c r="A24" s="11"/>
      <c r="C24" s="80" t="s">
        <v>525</v>
      </c>
      <c r="D24" s="80" t="s">
        <v>526</v>
      </c>
      <c r="E24" s="21"/>
      <c r="F24" s="22"/>
      <c r="G24" s="25"/>
      <c r="R24" s="11"/>
    </row>
    <row r="25" spans="1:18">
      <c r="A25" s="11"/>
      <c r="C25" s="77" t="s">
        <v>527</v>
      </c>
      <c r="D25" s="101">
        <f>SUM(E25:G25)</f>
        <v>15</v>
      </c>
      <c r="E25" s="34">
        <f>COUNTA('Monitoria Final'!N11:N25)</f>
        <v>5</v>
      </c>
      <c r="F25" s="67">
        <f>COUNTA('Monitoria Final'!O11:O25)</f>
        <v>5</v>
      </c>
      <c r="G25" s="68">
        <f>COUNTA('Monitoria Final'!P11:P25)</f>
        <v>5</v>
      </c>
      <c r="R25" s="11"/>
    </row>
    <row r="26" spans="1:18">
      <c r="A26" s="11"/>
      <c r="C26" s="78" t="s">
        <v>528</v>
      </c>
      <c r="D26" s="77">
        <f t="shared" ref="D26:D34" si="0">SUM(E26:G26)</f>
        <v>17</v>
      </c>
      <c r="E26" s="35">
        <f>COUNTA('Monitoria Final'!N26:N40)</f>
        <v>8</v>
      </c>
      <c r="F26" s="36">
        <f>COUNTA('Monitoria Final'!O26:O40)</f>
        <v>4</v>
      </c>
      <c r="G26" s="37">
        <f>COUNTA('Monitoria Final'!P26:P40)</f>
        <v>5</v>
      </c>
      <c r="R26" s="11"/>
    </row>
    <row r="27" spans="1:18">
      <c r="A27" s="11"/>
      <c r="C27" s="78" t="s">
        <v>529</v>
      </c>
      <c r="D27" s="77">
        <f t="shared" si="0"/>
        <v>15</v>
      </c>
      <c r="E27" s="35">
        <f>COUNTA('Monitoria Final'!N41:N55)</f>
        <v>8</v>
      </c>
      <c r="F27" s="36">
        <f>COUNTA('Monitoria Final'!O41:O55)</f>
        <v>4</v>
      </c>
      <c r="G27" s="37">
        <f>COUNTA('Monitoria Final'!P41:P55)</f>
        <v>3</v>
      </c>
      <c r="R27" s="11"/>
    </row>
    <row r="28" spans="1:18">
      <c r="A28" s="11"/>
      <c r="C28" s="78" t="s">
        <v>530</v>
      </c>
      <c r="D28" s="77">
        <f t="shared" si="0"/>
        <v>15</v>
      </c>
      <c r="E28" s="35">
        <f>COUNTA('Monitoria Final'!N56:N70)</f>
        <v>7</v>
      </c>
      <c r="F28" s="36">
        <f>COUNTA('Monitoria Final'!O56:O70)</f>
        <v>5</v>
      </c>
      <c r="G28" s="37">
        <f>COUNTA('Monitoria Final'!P56:P70)</f>
        <v>3</v>
      </c>
      <c r="R28" s="11"/>
    </row>
    <row r="29" spans="1:18">
      <c r="A29" s="11"/>
      <c r="C29" s="78" t="s">
        <v>531</v>
      </c>
      <c r="D29" s="77">
        <f t="shared" si="0"/>
        <v>15</v>
      </c>
      <c r="E29" s="35">
        <f>COUNTA('Monitoria Final'!N71:N85)</f>
        <v>4</v>
      </c>
      <c r="F29" s="36">
        <f>COUNTA('Monitoria Final'!O71:O85)</f>
        <v>5</v>
      </c>
      <c r="G29" s="37">
        <f>COUNTA('Monitoria Final'!P71:P85)</f>
        <v>6</v>
      </c>
      <c r="R29" s="11"/>
    </row>
    <row r="30" spans="1:18">
      <c r="A30" s="11"/>
      <c r="C30" s="78" t="s">
        <v>679</v>
      </c>
      <c r="D30" s="77">
        <f t="shared" si="0"/>
        <v>15</v>
      </c>
      <c r="E30" s="35">
        <f>COUNTA('Monitoria Final'!N86:N100)</f>
        <v>4</v>
      </c>
      <c r="F30" s="36">
        <f>COUNTA('Monitoria Final'!O86:O100)</f>
        <v>5</v>
      </c>
      <c r="G30" s="37">
        <f>COUNTA('Monitoria Final'!P86:P100)</f>
        <v>6</v>
      </c>
      <c r="R30" s="11"/>
    </row>
    <row r="31" spans="1:18">
      <c r="A31" s="11"/>
      <c r="C31" s="78" t="s">
        <v>680</v>
      </c>
      <c r="D31" s="77">
        <f t="shared" si="0"/>
        <v>15</v>
      </c>
      <c r="E31" s="35">
        <f>COUNTA('Monitoria Final'!N101:N115)</f>
        <v>0</v>
      </c>
      <c r="F31" s="36">
        <f>COUNTA('Monitoria Final'!O101:O115)</f>
        <v>12</v>
      </c>
      <c r="G31" s="37">
        <f>COUNTA('Monitoria Final'!P101:P115)</f>
        <v>3</v>
      </c>
      <c r="R31" s="11"/>
    </row>
    <row r="32" spans="1:18">
      <c r="A32" s="11"/>
      <c r="C32" s="78" t="s">
        <v>681</v>
      </c>
      <c r="D32" s="77">
        <f>SUM(E32:G32)</f>
        <v>15</v>
      </c>
      <c r="E32" s="35">
        <f>COUNTA('Monitoria Final'!N116:N130)</f>
        <v>3</v>
      </c>
      <c r="F32" s="36">
        <f>COUNTA('Monitoria Final'!O116:O130)</f>
        <v>4</v>
      </c>
      <c r="G32" s="37">
        <f>COUNTA('Monitoria Final'!P116:P130)</f>
        <v>8</v>
      </c>
      <c r="R32" s="11"/>
    </row>
    <row r="33" spans="1:18">
      <c r="A33" s="11"/>
      <c r="C33" s="78" t="s">
        <v>682</v>
      </c>
      <c r="D33" s="77">
        <f t="shared" si="0"/>
        <v>15</v>
      </c>
      <c r="E33" s="35">
        <f>COUNTA('Monitoria Final'!N131:N145)</f>
        <v>4</v>
      </c>
      <c r="F33" s="36">
        <f>COUNTA('Monitoria Final'!O131:O145)</f>
        <v>5</v>
      </c>
      <c r="G33" s="37">
        <f>COUNTA('Monitoria Final'!P131:P145)</f>
        <v>6</v>
      </c>
      <c r="R33" s="11"/>
    </row>
    <row r="34" spans="1:18" ht="15.75" thickBot="1">
      <c r="A34" s="11"/>
      <c r="C34" s="79" t="s">
        <v>683</v>
      </c>
      <c r="D34" s="102">
        <f t="shared" si="0"/>
        <v>15</v>
      </c>
      <c r="E34" s="38">
        <f>COUNTA('Monitoria Final'!N146:N160)</f>
        <v>2</v>
      </c>
      <c r="F34" s="39">
        <f>COUNTA('Monitoria Final'!O146:O160)</f>
        <v>5</v>
      </c>
      <c r="G34" s="40">
        <f>COUNTA('Monitoria Final'!P146:P160)</f>
        <v>8</v>
      </c>
      <c r="R34" s="11"/>
    </row>
    <row r="35" spans="1:18">
      <c r="A35" s="11"/>
      <c r="R35" s="11"/>
    </row>
    <row r="36" spans="1:18">
      <c r="A36" s="11"/>
      <c r="B36" s="11"/>
      <c r="C36" s="11"/>
      <c r="D36" s="11"/>
      <c r="E36" s="11"/>
      <c r="F36" s="11"/>
      <c r="G36" s="11"/>
      <c r="H36" s="11"/>
      <c r="I36" s="11"/>
      <c r="J36" s="11"/>
      <c r="K36" s="11"/>
      <c r="L36" s="11"/>
      <c r="M36" s="11"/>
      <c r="N36" s="11"/>
      <c r="O36" s="11"/>
      <c r="P36" s="11"/>
      <c r="Q36" s="11"/>
      <c r="R36" s="11"/>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0"/>
  <sheetViews>
    <sheetView showGridLines="0" topLeftCell="A3" zoomScale="180" zoomScaleNormal="180" workbookViewId="0">
      <selection activeCell="R41" sqref="R41"/>
    </sheetView>
  </sheetViews>
  <sheetFormatPr defaultColWidth="8.85546875" defaultRowHeight="15"/>
  <cols>
    <col min="1" max="1" width="32.42578125" style="2" customWidth="1"/>
    <col min="2" max="2" width="7.28515625" style="2" customWidth="1"/>
    <col min="3" max="3" width="61" style="2" customWidth="1"/>
    <col min="4" max="4" width="39.140625" style="2" customWidth="1"/>
    <col min="5" max="5" width="29.85546875" style="2" customWidth="1"/>
    <col min="6" max="6" width="13" style="2" bestFit="1" customWidth="1"/>
    <col min="7" max="7" width="13.42578125" style="2" bestFit="1" customWidth="1"/>
    <col min="8" max="8" width="25.140625" style="2" customWidth="1"/>
    <col min="9" max="9" width="21.28515625" style="2" bestFit="1" customWidth="1"/>
    <col min="10" max="10" width="40.140625" style="2" customWidth="1"/>
    <col min="11" max="11" width="28.42578125" style="2" customWidth="1"/>
    <col min="12" max="12" width="19" style="2" customWidth="1"/>
    <col min="13" max="13" width="36.42578125" style="2" customWidth="1"/>
    <col min="14" max="14" width="19" style="60" customWidth="1"/>
    <col min="15" max="15" width="20.140625" style="60" customWidth="1"/>
    <col min="16" max="16" width="14.85546875" style="60" customWidth="1"/>
    <col min="17" max="17" width="14.7109375" style="60" customWidth="1"/>
    <col min="18" max="18" width="16" style="60" customWidth="1"/>
    <col min="19" max="19" width="17.140625" style="60" customWidth="1"/>
    <col min="20" max="20" width="58.140625" style="2" customWidth="1"/>
    <col min="21" max="21" width="28.7109375" style="2" customWidth="1"/>
    <col min="22" max="22" width="40" style="2" customWidth="1"/>
    <col min="23" max="23" width="26.7109375" style="2" customWidth="1"/>
    <col min="24" max="24" width="35.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customWidth="1"/>
    <col min="41" max="16384" width="8.85546875" style="2"/>
  </cols>
  <sheetData>
    <row r="1" spans="1:40" ht="33.75" customHeight="1">
      <c r="A1" s="220" t="s">
        <v>71</v>
      </c>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18"/>
    </row>
    <row r="2" spans="1:40" ht="33.75" customHeight="1" thickBot="1">
      <c r="A2" s="221" t="s">
        <v>72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18"/>
    </row>
    <row r="3" spans="1:40" ht="15.75" thickTop="1">
      <c r="AJ3" s="18"/>
    </row>
    <row r="4" spans="1:40" ht="30" customHeight="1">
      <c r="A4" s="55" t="s">
        <v>73</v>
      </c>
      <c r="B4" s="254" t="s">
        <v>74</v>
      </c>
      <c r="C4" s="254"/>
      <c r="D4" s="254"/>
      <c r="E4" s="254"/>
      <c r="F4" s="254"/>
      <c r="G4" s="254"/>
      <c r="H4" s="255"/>
      <c r="I4" s="187"/>
      <c r="J4" s="187"/>
      <c r="K4" s="187"/>
      <c r="L4" s="187"/>
      <c r="M4" s="13"/>
      <c r="N4" s="13"/>
      <c r="O4" s="13"/>
      <c r="P4" s="13"/>
      <c r="Q4" s="13"/>
      <c r="R4" s="13"/>
      <c r="S4" s="2"/>
      <c r="AJ4" s="18"/>
    </row>
    <row r="5" spans="1:40" ht="9" customHeight="1">
      <c r="AJ5" s="18"/>
    </row>
    <row r="6" spans="1:40" ht="27" customHeight="1">
      <c r="A6" s="55" t="s">
        <v>75</v>
      </c>
      <c r="B6" s="233" t="s">
        <v>76</v>
      </c>
      <c r="C6" s="234"/>
      <c r="M6" s="60"/>
      <c r="AJ6" s="18"/>
      <c r="AN6" s="2" t="s">
        <v>77</v>
      </c>
    </row>
    <row r="7" spans="1:40" ht="15.75" thickBot="1">
      <c r="AJ7" s="18"/>
      <c r="AN7" s="61" t="s">
        <v>78</v>
      </c>
    </row>
    <row r="8" spans="1:40" ht="27" customHeight="1" thickBot="1">
      <c r="A8" s="239" t="s">
        <v>79</v>
      </c>
      <c r="B8" s="240"/>
      <c r="C8" s="240"/>
      <c r="D8" s="240"/>
      <c r="E8" s="240"/>
      <c r="F8" s="240"/>
      <c r="G8" s="240"/>
      <c r="H8" s="240"/>
      <c r="I8" s="240"/>
      <c r="J8" s="240"/>
      <c r="K8" s="240"/>
      <c r="L8" s="240"/>
      <c r="M8" s="241"/>
      <c r="N8" s="258" t="s">
        <v>80</v>
      </c>
      <c r="O8" s="259"/>
      <c r="P8" s="259"/>
      <c r="Q8" s="259"/>
      <c r="R8" s="259"/>
      <c r="S8" s="259"/>
      <c r="T8" s="259"/>
      <c r="U8" s="259"/>
      <c r="V8" s="259"/>
      <c r="W8" s="259"/>
      <c r="X8" s="260"/>
      <c r="Y8" s="222" t="s">
        <v>81</v>
      </c>
      <c r="Z8" s="223"/>
      <c r="AA8" s="223"/>
      <c r="AB8" s="223"/>
      <c r="AC8" s="223"/>
      <c r="AD8" s="223"/>
      <c r="AE8" s="223"/>
      <c r="AF8" s="223"/>
      <c r="AG8" s="223"/>
      <c r="AH8" s="223"/>
      <c r="AI8" s="224"/>
      <c r="AJ8" s="18"/>
    </row>
    <row r="9" spans="1:40" ht="15.75">
      <c r="A9" s="227" t="s">
        <v>82</v>
      </c>
      <c r="B9" s="225" t="s">
        <v>83</v>
      </c>
      <c r="C9" s="225" t="s">
        <v>1</v>
      </c>
      <c r="D9" s="225" t="s">
        <v>3</v>
      </c>
      <c r="E9" s="229" t="s">
        <v>5</v>
      </c>
      <c r="F9" s="225" t="s">
        <v>7</v>
      </c>
      <c r="G9" s="225"/>
      <c r="H9" s="225" t="s">
        <v>9</v>
      </c>
      <c r="I9" s="225" t="s">
        <v>13</v>
      </c>
      <c r="J9" s="225" t="s">
        <v>11</v>
      </c>
      <c r="K9" s="245" t="s">
        <v>84</v>
      </c>
      <c r="L9" s="246"/>
      <c r="M9" s="225" t="s">
        <v>19</v>
      </c>
      <c r="N9" s="265" t="s">
        <v>22</v>
      </c>
      <c r="O9" s="267" t="s">
        <v>24</v>
      </c>
      <c r="P9" s="269" t="s">
        <v>26</v>
      </c>
      <c r="Q9" s="271" t="s">
        <v>28</v>
      </c>
      <c r="R9" s="248" t="s">
        <v>30</v>
      </c>
      <c r="S9" s="250" t="s">
        <v>32</v>
      </c>
      <c r="T9" s="252" t="s">
        <v>38</v>
      </c>
      <c r="U9" s="252" t="s">
        <v>40</v>
      </c>
      <c r="V9" s="252" t="s">
        <v>42</v>
      </c>
      <c r="W9" s="252" t="s">
        <v>44</v>
      </c>
      <c r="X9" s="261" t="s">
        <v>46</v>
      </c>
      <c r="Y9" s="263" t="s">
        <v>49</v>
      </c>
      <c r="Z9" s="237" t="s">
        <v>51</v>
      </c>
      <c r="AA9" s="256" t="s">
        <v>53</v>
      </c>
      <c r="AB9" s="237" t="s">
        <v>55</v>
      </c>
      <c r="AC9" s="237" t="s">
        <v>57</v>
      </c>
      <c r="AD9" s="237" t="s">
        <v>59</v>
      </c>
      <c r="AE9" s="237" t="s">
        <v>85</v>
      </c>
      <c r="AF9" s="235" t="s">
        <v>63</v>
      </c>
      <c r="AG9" s="237" t="s">
        <v>65</v>
      </c>
      <c r="AH9" s="237" t="s">
        <v>67</v>
      </c>
      <c r="AI9" s="231" t="s">
        <v>19</v>
      </c>
      <c r="AJ9" s="18"/>
    </row>
    <row r="10" spans="1:40" ht="45.75" customHeight="1" thickBot="1">
      <c r="A10" s="228"/>
      <c r="B10" s="226"/>
      <c r="C10" s="226"/>
      <c r="D10" s="226"/>
      <c r="E10" s="230"/>
      <c r="F10" s="54" t="s">
        <v>86</v>
      </c>
      <c r="G10" s="54" t="s">
        <v>87</v>
      </c>
      <c r="H10" s="226"/>
      <c r="I10" s="226"/>
      <c r="J10" s="226"/>
      <c r="K10" s="100" t="s">
        <v>88</v>
      </c>
      <c r="L10" s="100" t="s">
        <v>89</v>
      </c>
      <c r="M10" s="226"/>
      <c r="N10" s="266"/>
      <c r="O10" s="268"/>
      <c r="P10" s="270"/>
      <c r="Q10" s="272"/>
      <c r="R10" s="249"/>
      <c r="S10" s="251"/>
      <c r="T10" s="253"/>
      <c r="U10" s="253"/>
      <c r="V10" s="253"/>
      <c r="W10" s="253"/>
      <c r="X10" s="262"/>
      <c r="Y10" s="264"/>
      <c r="Z10" s="238"/>
      <c r="AA10" s="257"/>
      <c r="AB10" s="238"/>
      <c r="AC10" s="238"/>
      <c r="AD10" s="238"/>
      <c r="AE10" s="238"/>
      <c r="AF10" s="236"/>
      <c r="AG10" s="238"/>
      <c r="AH10" s="238"/>
      <c r="AI10" s="232"/>
      <c r="AJ10" s="18"/>
    </row>
    <row r="11" spans="1:40" ht="102" customHeight="1">
      <c r="A11" s="242" t="s">
        <v>90</v>
      </c>
      <c r="B11" s="112" t="s">
        <v>91</v>
      </c>
      <c r="C11" s="129" t="s">
        <v>92</v>
      </c>
      <c r="D11" s="130" t="s">
        <v>93</v>
      </c>
      <c r="E11" s="131" t="s">
        <v>94</v>
      </c>
      <c r="F11" s="132">
        <v>44774</v>
      </c>
      <c r="G11" s="132">
        <v>46569</v>
      </c>
      <c r="H11" s="133" t="s">
        <v>95</v>
      </c>
      <c r="I11" s="134" t="s">
        <v>96</v>
      </c>
      <c r="J11" s="135" t="s">
        <v>97</v>
      </c>
      <c r="K11" s="133" t="s">
        <v>98</v>
      </c>
      <c r="L11" s="133"/>
      <c r="M11" s="135" t="s">
        <v>99</v>
      </c>
      <c r="N11" s="62"/>
      <c r="O11" s="63"/>
      <c r="P11" s="62"/>
      <c r="Q11" s="62" t="s">
        <v>100</v>
      </c>
      <c r="R11" s="62"/>
      <c r="S11" s="64"/>
      <c r="T11" s="174" t="s">
        <v>101</v>
      </c>
      <c r="U11" s="62"/>
      <c r="V11" s="62"/>
      <c r="W11" s="174" t="s">
        <v>102</v>
      </c>
      <c r="X11" s="174" t="s">
        <v>103</v>
      </c>
      <c r="Y11" s="62"/>
      <c r="Z11" s="174" t="s">
        <v>104</v>
      </c>
      <c r="AA11" s="62"/>
      <c r="AB11" s="62"/>
      <c r="AC11" s="62"/>
      <c r="AD11" s="173"/>
      <c r="AE11" s="62"/>
      <c r="AF11" s="174" t="s">
        <v>105</v>
      </c>
      <c r="AG11" s="62"/>
      <c r="AH11" s="62"/>
      <c r="AI11" s="62"/>
      <c r="AJ11" s="18"/>
    </row>
    <row r="12" spans="1:40" ht="102" customHeight="1">
      <c r="A12" s="243"/>
      <c r="B12" s="48" t="s">
        <v>106</v>
      </c>
      <c r="C12" s="129" t="s">
        <v>107</v>
      </c>
      <c r="D12" s="135" t="s">
        <v>108</v>
      </c>
      <c r="E12" s="135" t="s">
        <v>109</v>
      </c>
      <c r="F12" s="132">
        <v>44774</v>
      </c>
      <c r="G12" s="132">
        <v>46569</v>
      </c>
      <c r="H12" s="135" t="s">
        <v>110</v>
      </c>
      <c r="I12" s="134">
        <v>105000</v>
      </c>
      <c r="J12" s="136" t="s">
        <v>111</v>
      </c>
      <c r="K12" s="130" t="s">
        <v>98</v>
      </c>
      <c r="L12" s="130"/>
      <c r="M12" s="136" t="s">
        <v>112</v>
      </c>
      <c r="N12" s="62"/>
      <c r="O12" s="62"/>
      <c r="P12" s="62"/>
      <c r="Q12" s="62" t="s">
        <v>100</v>
      </c>
      <c r="R12" s="62"/>
      <c r="S12" s="64"/>
      <c r="T12" s="169" t="s">
        <v>113</v>
      </c>
      <c r="U12" s="178" t="s">
        <v>114</v>
      </c>
      <c r="V12" s="169" t="s">
        <v>115</v>
      </c>
      <c r="W12" s="169" t="s">
        <v>116</v>
      </c>
      <c r="X12" s="65"/>
      <c r="Y12" s="65"/>
      <c r="Z12" s="65"/>
      <c r="AA12" s="65"/>
      <c r="AB12" s="65"/>
      <c r="AC12" s="65"/>
      <c r="AD12" s="65"/>
      <c r="AE12" s="65"/>
      <c r="AF12" s="169" t="s">
        <v>117</v>
      </c>
      <c r="AG12" s="65"/>
      <c r="AH12" s="65"/>
      <c r="AI12" s="136" t="s">
        <v>118</v>
      </c>
      <c r="AJ12" s="18"/>
    </row>
    <row r="13" spans="1:40" ht="102" customHeight="1">
      <c r="A13" s="243"/>
      <c r="B13" s="48" t="s">
        <v>119</v>
      </c>
      <c r="C13" s="129" t="s">
        <v>120</v>
      </c>
      <c r="D13" s="130" t="s">
        <v>121</v>
      </c>
      <c r="E13" s="130" t="s">
        <v>122</v>
      </c>
      <c r="F13" s="132">
        <v>44774</v>
      </c>
      <c r="G13" s="132">
        <v>46569</v>
      </c>
      <c r="H13" s="130" t="s">
        <v>123</v>
      </c>
      <c r="I13" s="137">
        <v>500000</v>
      </c>
      <c r="J13" s="136" t="s">
        <v>124</v>
      </c>
      <c r="K13" s="133" t="s">
        <v>125</v>
      </c>
      <c r="L13" s="130" t="s">
        <v>126</v>
      </c>
      <c r="M13" s="135" t="s">
        <v>127</v>
      </c>
      <c r="N13" s="62"/>
      <c r="O13" s="62"/>
      <c r="P13" s="62"/>
      <c r="Q13" s="62" t="s">
        <v>100</v>
      </c>
      <c r="R13" s="62"/>
      <c r="S13" s="64"/>
      <c r="T13" s="183" t="s">
        <v>128</v>
      </c>
      <c r="U13" s="169" t="s">
        <v>129</v>
      </c>
      <c r="V13" s="65"/>
      <c r="W13" s="65" t="s">
        <v>130</v>
      </c>
      <c r="X13" s="65"/>
      <c r="Y13" s="65"/>
      <c r="Z13" s="169" t="s">
        <v>131</v>
      </c>
      <c r="AA13" s="65"/>
      <c r="AB13" s="65"/>
      <c r="AC13" s="65"/>
      <c r="AD13" s="173"/>
      <c r="AE13" s="65"/>
      <c r="AF13" s="169" t="s">
        <v>132</v>
      </c>
      <c r="AG13" s="65"/>
      <c r="AH13" s="65"/>
      <c r="AI13" s="65"/>
      <c r="AJ13" s="18"/>
    </row>
    <row r="14" spans="1:40" ht="102" customHeight="1">
      <c r="A14" s="243"/>
      <c r="B14" s="48" t="s">
        <v>133</v>
      </c>
      <c r="C14" s="138" t="s">
        <v>134</v>
      </c>
      <c r="D14" s="139" t="s">
        <v>135</v>
      </c>
      <c r="E14" s="135" t="s">
        <v>136</v>
      </c>
      <c r="F14" s="132">
        <v>44774</v>
      </c>
      <c r="G14" s="132">
        <v>46569</v>
      </c>
      <c r="H14" s="140" t="s">
        <v>137</v>
      </c>
      <c r="I14" s="137">
        <v>200000</v>
      </c>
      <c r="J14" s="136" t="s">
        <v>138</v>
      </c>
      <c r="K14" s="133" t="s">
        <v>139</v>
      </c>
      <c r="L14" s="130" t="s">
        <v>140</v>
      </c>
      <c r="M14" s="130"/>
      <c r="N14" s="62"/>
      <c r="O14" s="62"/>
      <c r="P14" s="62"/>
      <c r="Q14" s="62" t="s">
        <v>100</v>
      </c>
      <c r="R14" s="62"/>
      <c r="S14" s="64"/>
      <c r="T14" s="169" t="s">
        <v>141</v>
      </c>
      <c r="U14" s="185" t="s">
        <v>142</v>
      </c>
      <c r="V14" s="65"/>
      <c r="W14" s="169" t="s">
        <v>143</v>
      </c>
      <c r="X14" s="169" t="s">
        <v>144</v>
      </c>
      <c r="Y14" s="65"/>
      <c r="Z14" s="169" t="s">
        <v>145</v>
      </c>
      <c r="AA14" s="65"/>
      <c r="AB14" s="65"/>
      <c r="AC14" s="65"/>
      <c r="AD14" s="65"/>
      <c r="AE14" s="65"/>
      <c r="AF14" s="169" t="s">
        <v>146</v>
      </c>
      <c r="AG14" s="65"/>
      <c r="AH14" s="65"/>
      <c r="AI14" s="65"/>
      <c r="AJ14" s="18"/>
    </row>
    <row r="15" spans="1:40" ht="102" customHeight="1">
      <c r="A15" s="243"/>
      <c r="B15" s="48" t="s">
        <v>147</v>
      </c>
      <c r="C15" s="141" t="s">
        <v>148</v>
      </c>
      <c r="D15" s="136" t="s">
        <v>149</v>
      </c>
      <c r="E15" s="135" t="s">
        <v>150</v>
      </c>
      <c r="F15" s="132">
        <v>44774</v>
      </c>
      <c r="G15" s="132">
        <v>46569</v>
      </c>
      <c r="H15" s="140" t="s">
        <v>151</v>
      </c>
      <c r="I15" s="137">
        <v>500000</v>
      </c>
      <c r="J15" s="136" t="s">
        <v>152</v>
      </c>
      <c r="K15" s="133" t="s">
        <v>153</v>
      </c>
      <c r="L15" s="133"/>
      <c r="M15" s="136" t="s">
        <v>154</v>
      </c>
      <c r="N15" s="62"/>
      <c r="O15" s="62"/>
      <c r="P15" s="62" t="s">
        <v>100</v>
      </c>
      <c r="Q15" s="62"/>
      <c r="R15" s="62"/>
      <c r="S15" s="64"/>
      <c r="T15" s="169" t="s">
        <v>155</v>
      </c>
      <c r="U15" s="65"/>
      <c r="V15" s="169" t="s">
        <v>156</v>
      </c>
      <c r="W15" s="65" t="s">
        <v>157</v>
      </c>
      <c r="X15" s="169" t="s">
        <v>158</v>
      </c>
      <c r="Y15" s="169" t="s">
        <v>159</v>
      </c>
      <c r="Z15" s="169" t="s">
        <v>160</v>
      </c>
      <c r="AA15" s="65"/>
      <c r="AB15" s="65"/>
      <c r="AC15" s="65"/>
      <c r="AD15" s="65"/>
      <c r="AE15" s="65"/>
      <c r="AF15" s="169" t="s">
        <v>161</v>
      </c>
      <c r="AG15" s="65"/>
      <c r="AH15" s="65"/>
      <c r="AI15" s="169" t="s">
        <v>162</v>
      </c>
      <c r="AJ15" s="18"/>
    </row>
    <row r="16" spans="1:40" ht="102" customHeight="1">
      <c r="A16" s="243"/>
      <c r="B16" s="48" t="s">
        <v>163</v>
      </c>
      <c r="C16" s="138" t="s">
        <v>164</v>
      </c>
      <c r="D16" s="142" t="s">
        <v>165</v>
      </c>
      <c r="E16" s="143" t="s">
        <v>166</v>
      </c>
      <c r="F16" s="132">
        <v>44774</v>
      </c>
      <c r="G16" s="132">
        <v>46569</v>
      </c>
      <c r="H16" s="140" t="s">
        <v>110</v>
      </c>
      <c r="I16" s="144">
        <v>0</v>
      </c>
      <c r="J16" s="133" t="s">
        <v>167</v>
      </c>
      <c r="K16" s="133"/>
      <c r="L16" s="133"/>
      <c r="M16" s="130" t="s">
        <v>168</v>
      </c>
      <c r="N16" s="62"/>
      <c r="O16" s="62"/>
      <c r="P16" s="62"/>
      <c r="Q16" s="62" t="s">
        <v>100</v>
      </c>
      <c r="R16" s="62"/>
      <c r="S16" s="64"/>
      <c r="T16" s="202" t="s">
        <v>169</v>
      </c>
      <c r="U16" s="169" t="s">
        <v>170</v>
      </c>
      <c r="V16" s="65"/>
      <c r="W16" s="65" t="s">
        <v>130</v>
      </c>
      <c r="X16" s="169" t="s">
        <v>171</v>
      </c>
      <c r="Y16" s="65"/>
      <c r="Z16" s="65"/>
      <c r="AA16" s="65"/>
      <c r="AB16" s="65"/>
      <c r="AC16" s="65"/>
      <c r="AD16" s="65"/>
      <c r="AE16" s="65"/>
      <c r="AF16" s="169" t="s">
        <v>172</v>
      </c>
      <c r="AG16" s="65"/>
      <c r="AH16" s="65"/>
      <c r="AI16" s="65"/>
      <c r="AJ16" s="18"/>
    </row>
    <row r="17" spans="1:36" ht="102" customHeight="1">
      <c r="A17" s="243"/>
      <c r="B17" s="48" t="s">
        <v>173</v>
      </c>
      <c r="C17" s="141" t="s">
        <v>174</v>
      </c>
      <c r="D17" s="130" t="s">
        <v>175</v>
      </c>
      <c r="E17" s="145" t="s">
        <v>176</v>
      </c>
      <c r="F17" s="132">
        <v>44774</v>
      </c>
      <c r="G17" s="132">
        <v>46569</v>
      </c>
      <c r="H17" s="140" t="s">
        <v>95</v>
      </c>
      <c r="I17" s="146">
        <v>100000</v>
      </c>
      <c r="J17" s="136" t="s">
        <v>177</v>
      </c>
      <c r="K17" s="133"/>
      <c r="L17" s="130" t="s">
        <v>178</v>
      </c>
      <c r="M17" s="130" t="s">
        <v>179</v>
      </c>
      <c r="N17" s="62"/>
      <c r="O17" s="62"/>
      <c r="P17" s="62"/>
      <c r="Q17" s="62" t="s">
        <v>100</v>
      </c>
      <c r="R17" s="62"/>
      <c r="S17" s="64"/>
      <c r="T17" s="169" t="s">
        <v>180</v>
      </c>
      <c r="U17" s="186" t="s">
        <v>181</v>
      </c>
      <c r="V17" s="65"/>
      <c r="W17" s="169" t="s">
        <v>182</v>
      </c>
      <c r="X17" s="65"/>
      <c r="Y17" s="65"/>
      <c r="Z17" s="169" t="s">
        <v>183</v>
      </c>
      <c r="AA17" s="65"/>
      <c r="AB17" s="65"/>
      <c r="AC17" s="65"/>
      <c r="AD17" s="173"/>
      <c r="AE17" s="65"/>
      <c r="AF17" s="169" t="s">
        <v>184</v>
      </c>
      <c r="AG17" s="65"/>
      <c r="AH17" s="65"/>
      <c r="AI17" s="65"/>
      <c r="AJ17" s="18"/>
    </row>
    <row r="18" spans="1:36" ht="102" customHeight="1">
      <c r="A18" s="243"/>
      <c r="B18" s="48" t="s">
        <v>185</v>
      </c>
      <c r="C18" s="138" t="s">
        <v>186</v>
      </c>
      <c r="D18" s="139" t="s">
        <v>187</v>
      </c>
      <c r="E18" s="145" t="s">
        <v>188</v>
      </c>
      <c r="F18" s="132">
        <v>44774</v>
      </c>
      <c r="G18" s="132">
        <v>45108</v>
      </c>
      <c r="H18" s="140" t="s">
        <v>95</v>
      </c>
      <c r="I18" s="147">
        <v>100000</v>
      </c>
      <c r="J18" s="136" t="s">
        <v>189</v>
      </c>
      <c r="K18" s="133" t="s">
        <v>190</v>
      </c>
      <c r="L18" s="133"/>
      <c r="M18" s="135" t="s">
        <v>191</v>
      </c>
      <c r="N18" s="62"/>
      <c r="O18" s="62" t="s">
        <v>100</v>
      </c>
      <c r="P18" s="62"/>
      <c r="Q18" s="62"/>
      <c r="R18" s="62"/>
      <c r="S18" s="64" t="s">
        <v>78</v>
      </c>
      <c r="T18" s="188" t="s">
        <v>192</v>
      </c>
      <c r="U18" s="184"/>
      <c r="V18" s="169" t="s">
        <v>193</v>
      </c>
      <c r="W18" s="169" t="s">
        <v>194</v>
      </c>
      <c r="Y18" s="65"/>
      <c r="Z18" s="65"/>
      <c r="AA18" s="65"/>
      <c r="AB18" s="65"/>
      <c r="AC18" s="65"/>
      <c r="AD18" s="65"/>
      <c r="AE18" s="65"/>
      <c r="AF18" s="169" t="s">
        <v>195</v>
      </c>
      <c r="AG18" s="65"/>
      <c r="AH18" s="65"/>
      <c r="AI18" s="203" t="s">
        <v>196</v>
      </c>
      <c r="AJ18" s="18"/>
    </row>
    <row r="19" spans="1:36" ht="102" customHeight="1">
      <c r="A19" s="243"/>
      <c r="B19" s="48" t="s">
        <v>197</v>
      </c>
      <c r="C19" s="141" t="s">
        <v>198</v>
      </c>
      <c r="D19" s="139" t="s">
        <v>199</v>
      </c>
      <c r="E19" s="135" t="s">
        <v>200</v>
      </c>
      <c r="F19" s="132">
        <v>44774</v>
      </c>
      <c r="G19" s="132">
        <v>45109</v>
      </c>
      <c r="H19" s="140" t="s">
        <v>110</v>
      </c>
      <c r="I19" s="148">
        <v>0</v>
      </c>
      <c r="J19" s="136" t="s">
        <v>201</v>
      </c>
      <c r="K19" s="135" t="s">
        <v>202</v>
      </c>
      <c r="L19" s="133"/>
      <c r="M19" s="130"/>
      <c r="N19" s="62"/>
      <c r="O19" s="62"/>
      <c r="P19" s="62"/>
      <c r="Q19" s="62"/>
      <c r="R19" s="62" t="s">
        <v>100</v>
      </c>
      <c r="S19" s="64"/>
      <c r="T19" s="169" t="s">
        <v>203</v>
      </c>
      <c r="U19" s="65" t="s">
        <v>204</v>
      </c>
      <c r="V19" s="65"/>
      <c r="W19" s="65" t="s">
        <v>110</v>
      </c>
      <c r="X19" s="169" t="s">
        <v>205</v>
      </c>
      <c r="Y19" s="65"/>
      <c r="Z19" s="65"/>
      <c r="AA19" s="65"/>
      <c r="AB19" s="65"/>
      <c r="AC19" s="65"/>
      <c r="AD19" s="65"/>
      <c r="AE19" s="65"/>
      <c r="AF19" s="169" t="s">
        <v>161</v>
      </c>
      <c r="AG19" s="65"/>
      <c r="AH19" s="65"/>
      <c r="AI19" s="65"/>
      <c r="AJ19" s="18"/>
    </row>
    <row r="20" spans="1:36" ht="102" customHeight="1">
      <c r="A20" s="244" t="s">
        <v>206</v>
      </c>
      <c r="B20" s="48" t="s">
        <v>207</v>
      </c>
      <c r="C20" s="129" t="s">
        <v>208</v>
      </c>
      <c r="D20" s="130" t="s">
        <v>209</v>
      </c>
      <c r="E20" s="130" t="s">
        <v>210</v>
      </c>
      <c r="F20" s="132">
        <v>44774</v>
      </c>
      <c r="G20" s="132">
        <v>46569</v>
      </c>
      <c r="H20" s="133" t="s">
        <v>194</v>
      </c>
      <c r="I20" s="137">
        <v>500000</v>
      </c>
      <c r="J20" s="149" t="s">
        <v>211</v>
      </c>
      <c r="K20" s="133" t="s">
        <v>212</v>
      </c>
      <c r="L20" s="133"/>
      <c r="M20" s="130" t="s">
        <v>213</v>
      </c>
      <c r="N20" s="62"/>
      <c r="O20" s="62"/>
      <c r="P20" s="62"/>
      <c r="Q20" s="62" t="s">
        <v>100</v>
      </c>
      <c r="R20" s="62"/>
      <c r="S20" s="64"/>
      <c r="T20" s="169" t="s">
        <v>214</v>
      </c>
      <c r="U20" s="65"/>
      <c r="V20" s="65"/>
      <c r="W20" s="169" t="s">
        <v>194</v>
      </c>
      <c r="X20" s="169" t="s">
        <v>215</v>
      </c>
      <c r="Y20" s="169" t="s">
        <v>216</v>
      </c>
      <c r="Z20" s="65"/>
      <c r="AA20" s="65"/>
      <c r="AB20" s="65"/>
      <c r="AC20" s="65"/>
      <c r="AD20" s="65"/>
      <c r="AE20" s="65"/>
      <c r="AF20" s="169" t="s">
        <v>217</v>
      </c>
      <c r="AG20" s="65"/>
      <c r="AH20" s="65"/>
      <c r="AI20" s="65"/>
      <c r="AJ20" s="18"/>
    </row>
    <row r="21" spans="1:36" ht="102" customHeight="1">
      <c r="A21" s="243"/>
      <c r="B21" s="48" t="s">
        <v>218</v>
      </c>
      <c r="C21" s="141" t="s">
        <v>219</v>
      </c>
      <c r="D21" s="139" t="s">
        <v>220</v>
      </c>
      <c r="E21" s="145" t="s">
        <v>221</v>
      </c>
      <c r="F21" s="132">
        <v>44774</v>
      </c>
      <c r="G21" s="132">
        <v>45108</v>
      </c>
      <c r="H21" s="140" t="s">
        <v>222</v>
      </c>
      <c r="I21" s="137">
        <v>30000</v>
      </c>
      <c r="J21" s="133" t="s">
        <v>223</v>
      </c>
      <c r="K21" s="133" t="s">
        <v>224</v>
      </c>
      <c r="L21" s="133"/>
      <c r="M21" s="130" t="s">
        <v>225</v>
      </c>
      <c r="N21" s="62"/>
      <c r="O21" s="62" t="s">
        <v>100</v>
      </c>
      <c r="P21" s="62"/>
      <c r="Q21" s="62"/>
      <c r="R21" s="62"/>
      <c r="S21" s="64"/>
      <c r="T21" s="188" t="s">
        <v>226</v>
      </c>
      <c r="U21" s="65"/>
      <c r="V21" s="169" t="s">
        <v>227</v>
      </c>
      <c r="W21" s="140" t="s">
        <v>228</v>
      </c>
      <c r="X21" s="169" t="s">
        <v>229</v>
      </c>
      <c r="Y21" s="65"/>
      <c r="Z21" s="65"/>
      <c r="AA21" s="65"/>
      <c r="AB21" s="65"/>
      <c r="AC21" s="179">
        <v>45992</v>
      </c>
      <c r="AD21" s="65"/>
      <c r="AE21" s="65"/>
      <c r="AF21" s="65"/>
      <c r="AG21" s="65"/>
      <c r="AH21" s="65"/>
      <c r="AI21" s="65"/>
      <c r="AJ21" s="18"/>
    </row>
    <row r="22" spans="1:36" ht="102" customHeight="1">
      <c r="A22" s="243"/>
      <c r="B22" s="48" t="s">
        <v>230</v>
      </c>
      <c r="C22" s="129" t="s">
        <v>231</v>
      </c>
      <c r="D22" s="150" t="s">
        <v>232</v>
      </c>
      <c r="E22" s="130" t="s">
        <v>233</v>
      </c>
      <c r="F22" s="132">
        <v>44774</v>
      </c>
      <c r="G22" s="132">
        <v>46569</v>
      </c>
      <c r="H22" s="130" t="s">
        <v>137</v>
      </c>
      <c r="I22" s="137">
        <v>100000</v>
      </c>
      <c r="J22" s="133" t="s">
        <v>234</v>
      </c>
      <c r="K22" s="133" t="s">
        <v>235</v>
      </c>
      <c r="L22" s="130" t="s">
        <v>236</v>
      </c>
      <c r="M22" s="135" t="s">
        <v>237</v>
      </c>
      <c r="N22" s="62"/>
      <c r="O22" s="62"/>
      <c r="P22" s="62"/>
      <c r="Q22" s="62" t="s">
        <v>100</v>
      </c>
      <c r="R22" s="62"/>
      <c r="S22" s="64"/>
      <c r="T22" s="174" t="s">
        <v>238</v>
      </c>
      <c r="U22" s="62"/>
      <c r="V22" s="62"/>
      <c r="W22" s="174" t="s">
        <v>239</v>
      </c>
      <c r="X22" s="62"/>
      <c r="Y22" s="62"/>
      <c r="Z22" s="62"/>
      <c r="AA22" s="62"/>
      <c r="AB22" s="62"/>
      <c r="AC22" s="62"/>
      <c r="AD22" s="62"/>
      <c r="AE22" s="62"/>
      <c r="AF22" s="174" t="s">
        <v>161</v>
      </c>
      <c r="AG22" s="62"/>
      <c r="AH22" s="62"/>
      <c r="AI22" s="62"/>
      <c r="AJ22" s="18"/>
    </row>
    <row r="23" spans="1:36" ht="102" customHeight="1">
      <c r="A23" s="243"/>
      <c r="B23" s="48" t="s">
        <v>240</v>
      </c>
      <c r="C23" s="151" t="s">
        <v>241</v>
      </c>
      <c r="D23" s="130" t="s">
        <v>242</v>
      </c>
      <c r="E23" s="135" t="s">
        <v>243</v>
      </c>
      <c r="F23" s="132">
        <v>44774</v>
      </c>
      <c r="G23" s="152">
        <v>45474</v>
      </c>
      <c r="H23" s="130" t="s">
        <v>110</v>
      </c>
      <c r="I23" s="147">
        <v>50000</v>
      </c>
      <c r="J23" s="130" t="s">
        <v>244</v>
      </c>
      <c r="K23" s="130" t="s">
        <v>245</v>
      </c>
      <c r="L23" s="133"/>
      <c r="M23" s="130" t="s">
        <v>246</v>
      </c>
      <c r="N23" s="62"/>
      <c r="O23" s="62" t="s">
        <v>100</v>
      </c>
      <c r="P23" s="62"/>
      <c r="Q23" s="62"/>
      <c r="R23" s="62"/>
      <c r="S23" s="64"/>
      <c r="T23" s="174" t="s">
        <v>247</v>
      </c>
      <c r="U23" s="62"/>
      <c r="V23" s="62" t="s">
        <v>248</v>
      </c>
      <c r="W23" s="174" t="s">
        <v>249</v>
      </c>
      <c r="X23" s="174" t="s">
        <v>250</v>
      </c>
      <c r="Y23" s="174" t="s">
        <v>251</v>
      </c>
      <c r="Z23" s="62"/>
      <c r="AA23" s="174" t="s">
        <v>252</v>
      </c>
      <c r="AB23" s="62"/>
      <c r="AC23" s="180">
        <v>45839</v>
      </c>
      <c r="AD23" s="62"/>
      <c r="AE23" s="62"/>
      <c r="AF23" s="174" t="s">
        <v>253</v>
      </c>
      <c r="AG23" s="62"/>
      <c r="AH23" s="62"/>
      <c r="AI23" s="62"/>
      <c r="AJ23" s="18"/>
    </row>
    <row r="24" spans="1:36" ht="102" customHeight="1">
      <c r="A24" s="243"/>
      <c r="B24" s="48" t="s">
        <v>254</v>
      </c>
      <c r="C24" s="151" t="s">
        <v>255</v>
      </c>
      <c r="D24" s="130" t="s">
        <v>256</v>
      </c>
      <c r="E24" s="132" t="s">
        <v>257</v>
      </c>
      <c r="F24" s="132">
        <v>44774</v>
      </c>
      <c r="G24" s="132">
        <v>46569</v>
      </c>
      <c r="H24" s="130" t="s">
        <v>222</v>
      </c>
      <c r="I24" s="137">
        <v>0</v>
      </c>
      <c r="J24" s="135" t="s">
        <v>258</v>
      </c>
      <c r="K24" s="130" t="s">
        <v>259</v>
      </c>
      <c r="L24" s="130" t="s">
        <v>260</v>
      </c>
      <c r="M24" s="130" t="s">
        <v>261</v>
      </c>
      <c r="N24" s="62"/>
      <c r="O24" s="62"/>
      <c r="P24" s="62"/>
      <c r="Q24" s="62" t="s">
        <v>100</v>
      </c>
      <c r="R24" s="62"/>
      <c r="S24" s="64"/>
      <c r="T24" s="204" t="s">
        <v>262</v>
      </c>
      <c r="U24" s="62"/>
      <c r="V24" s="62"/>
      <c r="W24" s="130" t="s">
        <v>222</v>
      </c>
      <c r="X24" s="62"/>
      <c r="Y24" s="62"/>
      <c r="Z24" s="62"/>
      <c r="AA24" s="62"/>
      <c r="AB24" s="62"/>
      <c r="AC24" s="62"/>
      <c r="AD24" s="62"/>
      <c r="AE24" s="62"/>
      <c r="AF24" s="174" t="s">
        <v>172</v>
      </c>
      <c r="AG24" s="62"/>
      <c r="AH24" s="62"/>
      <c r="AI24" s="62"/>
      <c r="AJ24" s="18"/>
    </row>
    <row r="25" spans="1:36" ht="102" customHeight="1">
      <c r="A25" s="243"/>
      <c r="B25" s="48" t="s">
        <v>263</v>
      </c>
      <c r="C25" s="151" t="s">
        <v>264</v>
      </c>
      <c r="D25" s="130" t="s">
        <v>265</v>
      </c>
      <c r="E25" s="132" t="s">
        <v>266</v>
      </c>
      <c r="F25" s="132">
        <v>44774</v>
      </c>
      <c r="G25" s="132">
        <v>46569</v>
      </c>
      <c r="H25" s="140" t="s">
        <v>267</v>
      </c>
      <c r="I25" s="137">
        <v>5000</v>
      </c>
      <c r="J25" s="153" t="s">
        <v>268</v>
      </c>
      <c r="K25" s="135" t="s">
        <v>269</v>
      </c>
      <c r="L25" s="130" t="s">
        <v>270</v>
      </c>
      <c r="M25" s="130" t="s">
        <v>271</v>
      </c>
      <c r="N25" s="62"/>
      <c r="O25" s="62" t="s">
        <v>100</v>
      </c>
      <c r="P25" s="62"/>
      <c r="Q25" s="62"/>
      <c r="R25" s="62"/>
      <c r="S25" s="64"/>
      <c r="T25" s="181" t="s">
        <v>272</v>
      </c>
      <c r="U25" s="62"/>
      <c r="V25" s="62" t="s">
        <v>273</v>
      </c>
      <c r="W25" s="62" t="s">
        <v>274</v>
      </c>
      <c r="X25" s="174" t="s">
        <v>275</v>
      </c>
      <c r="Y25" s="62"/>
      <c r="Z25" s="62"/>
      <c r="AA25" s="62"/>
      <c r="AB25" s="62"/>
      <c r="AC25" s="62"/>
      <c r="AD25" s="174" t="s">
        <v>276</v>
      </c>
      <c r="AE25" s="62"/>
      <c r="AF25" s="62"/>
      <c r="AG25" s="62"/>
      <c r="AH25" s="62"/>
      <c r="AI25" s="62"/>
      <c r="AJ25" s="18"/>
    </row>
    <row r="26" spans="1:36" ht="102" customHeight="1">
      <c r="A26" s="243"/>
      <c r="B26" s="48" t="s">
        <v>277</v>
      </c>
      <c r="C26" s="151" t="s">
        <v>278</v>
      </c>
      <c r="D26" s="130" t="s">
        <v>279</v>
      </c>
      <c r="E26" s="132" t="s">
        <v>280</v>
      </c>
      <c r="F26" s="132">
        <v>44774</v>
      </c>
      <c r="G26" s="132">
        <v>46569</v>
      </c>
      <c r="H26" s="140" t="s">
        <v>267</v>
      </c>
      <c r="I26" s="137">
        <v>5000</v>
      </c>
      <c r="J26" s="135" t="s">
        <v>281</v>
      </c>
      <c r="K26" s="135" t="s">
        <v>282</v>
      </c>
      <c r="L26" s="133"/>
      <c r="M26" s="130" t="s">
        <v>283</v>
      </c>
      <c r="N26" s="62"/>
      <c r="O26" s="62" t="s">
        <v>100</v>
      </c>
      <c r="P26" s="62"/>
      <c r="Q26" s="62"/>
      <c r="R26" s="62"/>
      <c r="S26" s="64" t="s">
        <v>78</v>
      </c>
      <c r="T26" s="181" t="s">
        <v>284</v>
      </c>
      <c r="U26" s="62"/>
      <c r="V26" s="62" t="s">
        <v>273</v>
      </c>
      <c r="W26" s="62" t="s">
        <v>274</v>
      </c>
      <c r="X26" s="62"/>
      <c r="Y26" s="62"/>
      <c r="Z26" s="62"/>
      <c r="AA26" s="62"/>
      <c r="AB26" s="62"/>
      <c r="AC26" s="62"/>
      <c r="AD26" s="62"/>
      <c r="AE26" s="62"/>
      <c r="AF26" s="62"/>
      <c r="AG26" s="62"/>
      <c r="AH26" s="62"/>
      <c r="AI26" s="205" t="s">
        <v>285</v>
      </c>
      <c r="AJ26" s="18"/>
    </row>
    <row r="27" spans="1:36" ht="102" customHeight="1">
      <c r="A27" s="243"/>
      <c r="B27" s="48" t="s">
        <v>286</v>
      </c>
      <c r="C27" s="151" t="s">
        <v>287</v>
      </c>
      <c r="D27" s="130" t="s">
        <v>288</v>
      </c>
      <c r="E27" s="132" t="s">
        <v>280</v>
      </c>
      <c r="F27" s="132">
        <v>44774</v>
      </c>
      <c r="G27" s="132">
        <v>46569</v>
      </c>
      <c r="H27" s="140" t="s">
        <v>289</v>
      </c>
      <c r="I27" s="137">
        <v>5000</v>
      </c>
      <c r="J27" s="130" t="s">
        <v>290</v>
      </c>
      <c r="K27" s="130" t="s">
        <v>291</v>
      </c>
      <c r="L27" s="133"/>
      <c r="M27" s="130" t="s">
        <v>292</v>
      </c>
      <c r="N27" s="62"/>
      <c r="O27" s="62" t="s">
        <v>100</v>
      </c>
      <c r="P27" s="62"/>
      <c r="Q27" s="62"/>
      <c r="R27" s="62"/>
      <c r="S27" s="64"/>
      <c r="T27" s="174" t="s">
        <v>293</v>
      </c>
      <c r="U27" s="62"/>
      <c r="V27" s="174" t="s">
        <v>294</v>
      </c>
      <c r="W27" s="140" t="s">
        <v>289</v>
      </c>
      <c r="X27" s="174" t="s">
        <v>295</v>
      </c>
      <c r="Y27" s="62"/>
      <c r="Z27" s="62"/>
      <c r="AA27" s="62"/>
      <c r="AB27" s="62"/>
      <c r="AC27" s="62"/>
      <c r="AD27" s="174" t="s">
        <v>110</v>
      </c>
      <c r="AE27" s="62"/>
      <c r="AF27" s="174" t="s">
        <v>296</v>
      </c>
      <c r="AG27" s="62"/>
      <c r="AH27" s="62"/>
      <c r="AI27" s="62"/>
      <c r="AJ27" s="18"/>
    </row>
    <row r="28" spans="1:36" ht="102" customHeight="1">
      <c r="A28" s="243"/>
      <c r="B28" s="48" t="s">
        <v>297</v>
      </c>
      <c r="C28" s="151" t="s">
        <v>298</v>
      </c>
      <c r="D28" s="130" t="s">
        <v>299</v>
      </c>
      <c r="E28" s="132" t="s">
        <v>300</v>
      </c>
      <c r="F28" s="132">
        <v>45139</v>
      </c>
      <c r="G28" s="132">
        <v>46569</v>
      </c>
      <c r="H28" s="140" t="s">
        <v>301</v>
      </c>
      <c r="I28" s="137">
        <v>50000</v>
      </c>
      <c r="J28" s="131" t="s">
        <v>302</v>
      </c>
      <c r="K28" s="130" t="s">
        <v>291</v>
      </c>
      <c r="L28" s="133"/>
      <c r="M28" s="130" t="s">
        <v>303</v>
      </c>
      <c r="N28" s="62"/>
      <c r="O28" s="62"/>
      <c r="P28" s="62"/>
      <c r="Q28" s="62" t="s">
        <v>100</v>
      </c>
      <c r="R28" s="62"/>
      <c r="S28" s="64"/>
      <c r="T28" s="174" t="s">
        <v>304</v>
      </c>
      <c r="U28" s="62"/>
      <c r="V28" s="62"/>
      <c r="W28" s="174" t="s">
        <v>305</v>
      </c>
      <c r="X28" s="174" t="s">
        <v>306</v>
      </c>
      <c r="Y28" s="62"/>
      <c r="Z28" s="174" t="s">
        <v>307</v>
      </c>
      <c r="AA28" s="62"/>
      <c r="AB28" s="62"/>
      <c r="AC28" s="62"/>
      <c r="AD28" s="174" t="s">
        <v>308</v>
      </c>
      <c r="AE28" s="62"/>
      <c r="AF28" s="62"/>
      <c r="AG28" s="62"/>
      <c r="AH28" s="62"/>
      <c r="AI28" s="62"/>
      <c r="AJ28" s="18"/>
    </row>
    <row r="29" spans="1:36" ht="102" customHeight="1">
      <c r="A29" s="244" t="s">
        <v>309</v>
      </c>
      <c r="B29" s="48" t="s">
        <v>310</v>
      </c>
      <c r="C29" s="129" t="s">
        <v>311</v>
      </c>
      <c r="D29" s="130" t="s">
        <v>312</v>
      </c>
      <c r="E29" s="130" t="s">
        <v>313</v>
      </c>
      <c r="F29" s="132">
        <v>45139</v>
      </c>
      <c r="G29" s="132">
        <v>46569</v>
      </c>
      <c r="H29" s="130" t="s">
        <v>110</v>
      </c>
      <c r="I29" s="134">
        <v>0</v>
      </c>
      <c r="J29" s="136" t="s">
        <v>314</v>
      </c>
      <c r="K29" s="133" t="s">
        <v>291</v>
      </c>
      <c r="L29" s="130" t="s">
        <v>126</v>
      </c>
      <c r="M29" s="130" t="s">
        <v>315</v>
      </c>
      <c r="N29" s="62"/>
      <c r="O29" s="62" t="s">
        <v>100</v>
      </c>
      <c r="P29" s="62"/>
      <c r="Q29" s="62"/>
      <c r="R29" s="62"/>
      <c r="S29" s="64"/>
      <c r="T29" s="169" t="s">
        <v>316</v>
      </c>
      <c r="U29" s="65"/>
      <c r="V29" s="169" t="s">
        <v>317</v>
      </c>
      <c r="W29" s="65" t="s">
        <v>110</v>
      </c>
      <c r="X29" s="169" t="s">
        <v>318</v>
      </c>
      <c r="Y29" s="65"/>
      <c r="Z29" s="65"/>
      <c r="AA29" s="65"/>
      <c r="AB29" s="65"/>
      <c r="AC29" s="65"/>
      <c r="AD29" s="65"/>
      <c r="AE29" s="65"/>
      <c r="AF29" s="169" t="s">
        <v>319</v>
      </c>
      <c r="AG29" s="65"/>
      <c r="AH29" s="65"/>
      <c r="AI29" s="65"/>
      <c r="AJ29" s="18"/>
    </row>
    <row r="30" spans="1:36" ht="102" customHeight="1">
      <c r="A30" s="243"/>
      <c r="B30" s="48" t="s">
        <v>320</v>
      </c>
      <c r="C30" s="154" t="s">
        <v>321</v>
      </c>
      <c r="D30" s="130" t="s">
        <v>322</v>
      </c>
      <c r="E30" s="130" t="s">
        <v>323</v>
      </c>
      <c r="F30" s="132">
        <v>44774</v>
      </c>
      <c r="G30" s="132">
        <v>45108</v>
      </c>
      <c r="H30" s="130" t="s">
        <v>110</v>
      </c>
      <c r="I30" s="134">
        <v>5000</v>
      </c>
      <c r="J30" s="130" t="s">
        <v>324</v>
      </c>
      <c r="K30" s="130" t="s">
        <v>98</v>
      </c>
      <c r="L30" s="130"/>
      <c r="M30" s="130"/>
      <c r="N30" s="62"/>
      <c r="O30" s="62" t="s">
        <v>100</v>
      </c>
      <c r="P30" s="62"/>
      <c r="Q30" s="62"/>
      <c r="R30" s="62"/>
      <c r="S30" s="64"/>
      <c r="T30" s="169" t="s">
        <v>325</v>
      </c>
      <c r="U30" s="65"/>
      <c r="V30" s="65" t="s">
        <v>326</v>
      </c>
      <c r="W30" s="65" t="s">
        <v>110</v>
      </c>
      <c r="X30" s="169" t="s">
        <v>327</v>
      </c>
      <c r="Y30" s="169" t="s">
        <v>328</v>
      </c>
      <c r="Z30" s="169" t="s">
        <v>329</v>
      </c>
      <c r="AA30" s="169" t="s">
        <v>330</v>
      </c>
      <c r="AB30" s="65"/>
      <c r="AC30" s="179">
        <v>46569</v>
      </c>
      <c r="AD30" s="65"/>
      <c r="AE30" s="65"/>
      <c r="AF30" s="169" t="s">
        <v>331</v>
      </c>
      <c r="AG30" s="65"/>
      <c r="AH30" s="65"/>
      <c r="AI30" s="65"/>
      <c r="AJ30" s="18"/>
    </row>
    <row r="31" spans="1:36" ht="102" customHeight="1">
      <c r="A31" s="243"/>
      <c r="B31" s="48" t="s">
        <v>332</v>
      </c>
      <c r="C31" s="129" t="s">
        <v>333</v>
      </c>
      <c r="D31" s="130" t="s">
        <v>334</v>
      </c>
      <c r="E31" s="130" t="s">
        <v>335</v>
      </c>
      <c r="F31" s="132">
        <v>45139</v>
      </c>
      <c r="G31" s="132">
        <v>46569</v>
      </c>
      <c r="H31" s="130" t="s">
        <v>336</v>
      </c>
      <c r="I31" s="134">
        <v>0</v>
      </c>
      <c r="J31" s="133" t="s">
        <v>337</v>
      </c>
      <c r="K31" s="133" t="s">
        <v>291</v>
      </c>
      <c r="L31" s="133"/>
      <c r="M31" s="130" t="s">
        <v>338</v>
      </c>
      <c r="N31" s="62"/>
      <c r="O31" s="62" t="s">
        <v>100</v>
      </c>
      <c r="P31" s="62"/>
      <c r="Q31" s="62"/>
      <c r="R31" s="62"/>
      <c r="S31" s="64"/>
      <c r="T31" s="169" t="s">
        <v>339</v>
      </c>
      <c r="U31" s="169" t="s">
        <v>340</v>
      </c>
      <c r="V31" s="169" t="s">
        <v>341</v>
      </c>
      <c r="W31" s="65" t="s">
        <v>336</v>
      </c>
      <c r="X31" s="65"/>
      <c r="Y31" s="169" t="s">
        <v>342</v>
      </c>
      <c r="Z31" s="169" t="s">
        <v>343</v>
      </c>
      <c r="AA31" s="65"/>
      <c r="AB31" s="65"/>
      <c r="AC31" s="65"/>
      <c r="AD31" s="65"/>
      <c r="AE31" s="65"/>
      <c r="AF31" s="169" t="s">
        <v>344</v>
      </c>
      <c r="AG31" s="65"/>
      <c r="AH31" s="65"/>
      <c r="AI31" s="65"/>
      <c r="AJ31" s="18"/>
    </row>
    <row r="32" spans="1:36" ht="102" customHeight="1" thickBot="1">
      <c r="A32" s="243"/>
      <c r="B32" s="48" t="s">
        <v>345</v>
      </c>
      <c r="C32" s="141" t="s">
        <v>346</v>
      </c>
      <c r="D32" s="130" t="s">
        <v>347</v>
      </c>
      <c r="E32" s="135" t="s">
        <v>348</v>
      </c>
      <c r="F32" s="132">
        <v>45139</v>
      </c>
      <c r="G32" s="132">
        <v>46569</v>
      </c>
      <c r="H32" s="140" t="s">
        <v>349</v>
      </c>
      <c r="I32" s="134">
        <v>10000</v>
      </c>
      <c r="J32" s="135" t="s">
        <v>350</v>
      </c>
      <c r="K32" s="133" t="s">
        <v>291</v>
      </c>
      <c r="L32" s="133"/>
      <c r="M32" s="130" t="s">
        <v>351</v>
      </c>
      <c r="N32" s="62"/>
      <c r="O32" s="62"/>
      <c r="P32" s="62" t="s">
        <v>100</v>
      </c>
      <c r="Q32" s="62"/>
      <c r="R32" s="62"/>
      <c r="S32" s="64"/>
      <c r="T32" s="174" t="s">
        <v>352</v>
      </c>
      <c r="U32" s="174" t="s">
        <v>353</v>
      </c>
      <c r="V32" s="174" t="s">
        <v>354</v>
      </c>
      <c r="W32" s="140" t="s">
        <v>349</v>
      </c>
      <c r="X32" s="174" t="s">
        <v>355</v>
      </c>
      <c r="Y32" s="62"/>
      <c r="Z32" s="62"/>
      <c r="AA32" s="62"/>
      <c r="AB32" s="62"/>
      <c r="AC32" s="62"/>
      <c r="AD32" s="174" t="s">
        <v>356</v>
      </c>
      <c r="AE32" s="62"/>
      <c r="AF32" s="62"/>
      <c r="AG32" s="62"/>
      <c r="AH32" s="62"/>
      <c r="AI32" s="62"/>
      <c r="AJ32" s="18"/>
    </row>
    <row r="33" spans="1:36" ht="102" customHeight="1">
      <c r="A33" s="243"/>
      <c r="B33" s="48" t="s">
        <v>357</v>
      </c>
      <c r="C33" s="141" t="s">
        <v>358</v>
      </c>
      <c r="D33" s="130" t="s">
        <v>359</v>
      </c>
      <c r="E33" s="132" t="s">
        <v>360</v>
      </c>
      <c r="F33" s="132">
        <v>44774</v>
      </c>
      <c r="G33" s="132">
        <v>46569</v>
      </c>
      <c r="H33" s="140" t="s">
        <v>361</v>
      </c>
      <c r="I33" s="137">
        <v>10000</v>
      </c>
      <c r="J33" s="135" t="s">
        <v>362</v>
      </c>
      <c r="K33" s="130" t="s">
        <v>363</v>
      </c>
      <c r="L33" s="130" t="s">
        <v>364</v>
      </c>
      <c r="M33" s="130" t="s">
        <v>365</v>
      </c>
      <c r="N33" s="62"/>
      <c r="O33" s="62"/>
      <c r="P33" s="62"/>
      <c r="Q33" s="62" t="s">
        <v>100</v>
      </c>
      <c r="R33" s="62"/>
      <c r="S33" s="64"/>
      <c r="T33" s="174" t="s">
        <v>366</v>
      </c>
      <c r="U33" s="175" t="s">
        <v>367</v>
      </c>
      <c r="V33" s="176"/>
      <c r="W33" s="140" t="s">
        <v>368</v>
      </c>
      <c r="X33" s="174" t="s">
        <v>369</v>
      </c>
      <c r="Y33" s="62"/>
      <c r="Z33" s="174" t="s">
        <v>370</v>
      </c>
      <c r="AA33" s="62"/>
      <c r="AB33" s="62"/>
      <c r="AC33" s="62"/>
      <c r="AD33" s="62"/>
      <c r="AE33" s="62"/>
      <c r="AF33" s="169" t="s">
        <v>217</v>
      </c>
      <c r="AG33" s="62"/>
      <c r="AH33" s="62"/>
      <c r="AI33" s="62"/>
      <c r="AJ33" s="18"/>
    </row>
    <row r="34" spans="1:36" ht="102" customHeight="1">
      <c r="A34" s="244" t="s">
        <v>371</v>
      </c>
      <c r="B34" s="48" t="s">
        <v>372</v>
      </c>
      <c r="C34" s="129" t="s">
        <v>373</v>
      </c>
      <c r="D34" s="130" t="s">
        <v>374</v>
      </c>
      <c r="E34" s="130" t="s">
        <v>375</v>
      </c>
      <c r="F34" s="132">
        <v>44774</v>
      </c>
      <c r="G34" s="132">
        <v>44927</v>
      </c>
      <c r="H34" s="133" t="s">
        <v>376</v>
      </c>
      <c r="I34" s="155">
        <v>0</v>
      </c>
      <c r="J34" s="133" t="s">
        <v>377</v>
      </c>
      <c r="K34" s="133" t="s">
        <v>98</v>
      </c>
      <c r="L34" s="130" t="s">
        <v>270</v>
      </c>
      <c r="M34" s="130" t="s">
        <v>378</v>
      </c>
      <c r="N34" s="62"/>
      <c r="O34" s="62" t="s">
        <v>100</v>
      </c>
      <c r="P34" s="62"/>
      <c r="Q34" s="62"/>
      <c r="R34" s="62"/>
      <c r="S34" s="64"/>
      <c r="T34" s="188" t="s">
        <v>379</v>
      </c>
      <c r="U34" s="65"/>
      <c r="V34" s="169" t="s">
        <v>380</v>
      </c>
      <c r="W34" s="65" t="s">
        <v>381</v>
      </c>
      <c r="X34" s="65"/>
      <c r="Y34" s="65"/>
      <c r="Z34" s="169" t="s">
        <v>382</v>
      </c>
      <c r="AA34" s="65"/>
      <c r="AB34" s="65"/>
      <c r="AC34" s="179">
        <v>45292</v>
      </c>
      <c r="AD34" s="65"/>
      <c r="AE34" s="65"/>
      <c r="AF34" s="169" t="s">
        <v>161</v>
      </c>
      <c r="AG34" s="65"/>
      <c r="AH34" s="65"/>
      <c r="AI34" s="65"/>
      <c r="AJ34" s="18"/>
    </row>
    <row r="35" spans="1:36" ht="102" customHeight="1">
      <c r="A35" s="243"/>
      <c r="B35" s="48" t="s">
        <v>383</v>
      </c>
      <c r="C35" s="129" t="s">
        <v>384</v>
      </c>
      <c r="D35" s="130" t="s">
        <v>385</v>
      </c>
      <c r="E35" s="130" t="s">
        <v>386</v>
      </c>
      <c r="F35" s="132">
        <v>44774</v>
      </c>
      <c r="G35" s="132">
        <v>46569</v>
      </c>
      <c r="H35" s="130" t="s">
        <v>110</v>
      </c>
      <c r="I35" s="155">
        <v>0</v>
      </c>
      <c r="J35" s="136" t="s">
        <v>387</v>
      </c>
      <c r="K35" s="133" t="s">
        <v>291</v>
      </c>
      <c r="L35" s="130" t="s">
        <v>236</v>
      </c>
      <c r="M35" s="130" t="s">
        <v>388</v>
      </c>
      <c r="N35" s="62"/>
      <c r="O35" s="62"/>
      <c r="P35" s="62"/>
      <c r="Q35" s="62" t="s">
        <v>100</v>
      </c>
      <c r="R35" s="62"/>
      <c r="S35" s="64"/>
      <c r="T35" s="169" t="s">
        <v>389</v>
      </c>
      <c r="U35" s="65"/>
      <c r="V35" s="65"/>
      <c r="W35" s="65" t="s">
        <v>110</v>
      </c>
      <c r="X35" s="65"/>
      <c r="Y35" s="65"/>
      <c r="Z35" s="169" t="s">
        <v>390</v>
      </c>
      <c r="AA35" s="65"/>
      <c r="AB35" s="65"/>
      <c r="AC35" s="65"/>
      <c r="AD35" s="65"/>
      <c r="AE35" s="65"/>
      <c r="AF35" s="169" t="s">
        <v>391</v>
      </c>
      <c r="AG35" s="65"/>
      <c r="AH35" s="65"/>
      <c r="AI35" s="65"/>
      <c r="AJ35" s="18"/>
    </row>
    <row r="36" spans="1:36" ht="102" customHeight="1">
      <c r="A36" s="243"/>
      <c r="B36" s="48" t="s">
        <v>392</v>
      </c>
      <c r="C36" s="129" t="s">
        <v>393</v>
      </c>
      <c r="D36" s="130" t="s">
        <v>394</v>
      </c>
      <c r="E36" s="130" t="s">
        <v>395</v>
      </c>
      <c r="F36" s="132">
        <v>44774</v>
      </c>
      <c r="G36" s="132">
        <v>46569</v>
      </c>
      <c r="H36" s="133" t="s">
        <v>376</v>
      </c>
      <c r="I36" s="134">
        <v>0</v>
      </c>
      <c r="J36" s="133" t="s">
        <v>396</v>
      </c>
      <c r="K36" s="133" t="s">
        <v>397</v>
      </c>
      <c r="L36" s="133"/>
      <c r="M36" s="130" t="s">
        <v>398</v>
      </c>
      <c r="N36" s="62"/>
      <c r="O36" s="62"/>
      <c r="P36" s="62"/>
      <c r="Q36" s="62" t="s">
        <v>100</v>
      </c>
      <c r="R36" s="62"/>
      <c r="S36" s="64"/>
      <c r="T36" s="169" t="s">
        <v>399</v>
      </c>
      <c r="U36" s="65"/>
      <c r="V36" s="65"/>
      <c r="W36" s="65" t="s">
        <v>130</v>
      </c>
      <c r="X36" s="65"/>
      <c r="Y36" s="169" t="s">
        <v>400</v>
      </c>
      <c r="Z36" s="169" t="s">
        <v>401</v>
      </c>
      <c r="AA36" s="65"/>
      <c r="AB36" s="65"/>
      <c r="AC36" s="65"/>
      <c r="AD36" s="65"/>
      <c r="AE36" s="65"/>
      <c r="AF36" s="169" t="s">
        <v>402</v>
      </c>
      <c r="AG36" s="65"/>
      <c r="AH36" s="65"/>
      <c r="AI36" s="65"/>
      <c r="AJ36" s="18"/>
    </row>
    <row r="37" spans="1:36" ht="102" customHeight="1">
      <c r="A37" s="243"/>
      <c r="B37" s="48" t="s">
        <v>403</v>
      </c>
      <c r="C37" s="151" t="s">
        <v>404</v>
      </c>
      <c r="D37" s="136" t="s">
        <v>405</v>
      </c>
      <c r="E37" s="136" t="s">
        <v>406</v>
      </c>
      <c r="F37" s="132">
        <v>44774</v>
      </c>
      <c r="G37" s="132">
        <v>46569</v>
      </c>
      <c r="H37" s="140" t="s">
        <v>407</v>
      </c>
      <c r="I37" s="134">
        <v>0</v>
      </c>
      <c r="J37" s="136" t="s">
        <v>408</v>
      </c>
      <c r="K37" s="135" t="s">
        <v>98</v>
      </c>
      <c r="L37" s="133"/>
      <c r="M37" s="130" t="s">
        <v>409</v>
      </c>
      <c r="N37" s="62"/>
      <c r="O37" s="62"/>
      <c r="P37" s="62" t="s">
        <v>100</v>
      </c>
      <c r="Q37" s="62"/>
      <c r="R37" s="62"/>
      <c r="S37" s="64"/>
      <c r="T37" s="169" t="s">
        <v>410</v>
      </c>
      <c r="U37" s="65"/>
      <c r="V37" s="169" t="s">
        <v>411</v>
      </c>
      <c r="W37" s="65" t="s">
        <v>110</v>
      </c>
      <c r="X37" s="65"/>
      <c r="Y37" s="65"/>
      <c r="Z37" s="65"/>
      <c r="AA37" s="65"/>
      <c r="AB37" s="65"/>
      <c r="AC37" s="65"/>
      <c r="AD37" s="169" t="s">
        <v>110</v>
      </c>
      <c r="AE37" s="65"/>
      <c r="AF37" s="169" t="s">
        <v>412</v>
      </c>
      <c r="AG37" s="65"/>
      <c r="AH37" s="65"/>
      <c r="AI37" s="65"/>
      <c r="AJ37" s="18"/>
    </row>
    <row r="38" spans="1:36" ht="102" customHeight="1">
      <c r="A38" s="243"/>
      <c r="B38" s="48" t="s">
        <v>413</v>
      </c>
      <c r="C38" s="151" t="s">
        <v>414</v>
      </c>
      <c r="D38" s="130" t="s">
        <v>415</v>
      </c>
      <c r="E38" s="145" t="s">
        <v>416</v>
      </c>
      <c r="F38" s="132">
        <v>44774</v>
      </c>
      <c r="G38" s="132">
        <v>46569</v>
      </c>
      <c r="H38" s="140" t="s">
        <v>417</v>
      </c>
      <c r="I38" s="137">
        <v>10000</v>
      </c>
      <c r="J38" s="136" t="s">
        <v>418</v>
      </c>
      <c r="K38" s="133" t="s">
        <v>419</v>
      </c>
      <c r="L38" s="130" t="s">
        <v>420</v>
      </c>
      <c r="M38" s="130" t="s">
        <v>421</v>
      </c>
      <c r="N38" s="62"/>
      <c r="O38" s="62" t="s">
        <v>100</v>
      </c>
      <c r="P38" s="62"/>
      <c r="Q38" s="62"/>
      <c r="R38" s="62"/>
      <c r="S38" s="64" t="s">
        <v>77</v>
      </c>
      <c r="T38" s="169" t="s">
        <v>422</v>
      </c>
      <c r="U38" s="65"/>
      <c r="V38" s="169" t="s">
        <v>423</v>
      </c>
      <c r="W38" s="65" t="s">
        <v>130</v>
      </c>
      <c r="X38" s="65"/>
      <c r="Y38" s="65"/>
      <c r="Z38" s="65"/>
      <c r="AA38" s="65"/>
      <c r="AB38" s="65"/>
      <c r="AC38" s="65"/>
      <c r="AD38" s="65"/>
      <c r="AE38" s="65"/>
      <c r="AF38" s="65"/>
      <c r="AG38" s="65"/>
      <c r="AH38" s="65"/>
      <c r="AI38" s="203" t="s">
        <v>424</v>
      </c>
      <c r="AJ38" s="18"/>
    </row>
    <row r="39" spans="1:36" ht="102" customHeight="1">
      <c r="A39" s="247" t="s">
        <v>425</v>
      </c>
      <c r="B39" s="48" t="s">
        <v>426</v>
      </c>
      <c r="C39" s="156" t="s">
        <v>427</v>
      </c>
      <c r="D39" s="130" t="s">
        <v>428</v>
      </c>
      <c r="E39" s="130" t="s">
        <v>429</v>
      </c>
      <c r="F39" s="132">
        <v>44774</v>
      </c>
      <c r="G39" s="132">
        <v>46569</v>
      </c>
      <c r="H39" s="133" t="s">
        <v>430</v>
      </c>
      <c r="I39" s="137">
        <v>5000</v>
      </c>
      <c r="J39" s="133" t="s">
        <v>431</v>
      </c>
      <c r="K39" s="133" t="s">
        <v>432</v>
      </c>
      <c r="L39" s="133"/>
      <c r="M39" s="130" t="s">
        <v>433</v>
      </c>
      <c r="N39" s="62"/>
      <c r="O39" s="62"/>
      <c r="P39" s="62"/>
      <c r="Q39" s="62" t="s">
        <v>100</v>
      </c>
      <c r="R39" s="62"/>
      <c r="S39" s="64"/>
      <c r="T39" s="169" t="s">
        <v>434</v>
      </c>
      <c r="U39" s="65"/>
      <c r="V39" s="169" t="s">
        <v>435</v>
      </c>
      <c r="W39" s="65" t="s">
        <v>436</v>
      </c>
      <c r="X39" s="169" t="s">
        <v>437</v>
      </c>
      <c r="Y39" s="65"/>
      <c r="Z39" s="169" t="s">
        <v>438</v>
      </c>
      <c r="AA39" s="65"/>
      <c r="AB39" s="65"/>
      <c r="AC39" s="65"/>
      <c r="AD39" s="65"/>
      <c r="AE39" s="65"/>
      <c r="AF39" s="169" t="s">
        <v>439</v>
      </c>
      <c r="AG39" s="65"/>
      <c r="AH39" s="65"/>
      <c r="AI39" s="65"/>
      <c r="AJ39" s="18"/>
    </row>
    <row r="40" spans="1:36" ht="102" customHeight="1">
      <c r="A40" s="247"/>
      <c r="B40" s="48" t="s">
        <v>440</v>
      </c>
      <c r="C40" s="156" t="s">
        <v>441</v>
      </c>
      <c r="D40" s="130" t="s">
        <v>442</v>
      </c>
      <c r="E40" s="130" t="s">
        <v>443</v>
      </c>
      <c r="F40" s="132">
        <v>44774</v>
      </c>
      <c r="G40" s="132">
        <v>46569</v>
      </c>
      <c r="H40" s="130" t="s">
        <v>444</v>
      </c>
      <c r="I40" s="137">
        <v>1000000</v>
      </c>
      <c r="J40" s="130" t="s">
        <v>445</v>
      </c>
      <c r="K40" s="130" t="s">
        <v>98</v>
      </c>
      <c r="L40" s="130"/>
      <c r="M40" s="130" t="s">
        <v>446</v>
      </c>
      <c r="N40" s="62"/>
      <c r="O40" s="62" t="s">
        <v>100</v>
      </c>
      <c r="P40" s="62"/>
      <c r="Q40" s="62"/>
      <c r="R40" s="62"/>
      <c r="S40" s="64" t="s">
        <v>78</v>
      </c>
      <c r="T40" s="177" t="s">
        <v>447</v>
      </c>
      <c r="U40" s="65"/>
      <c r="V40" s="177" t="s">
        <v>448</v>
      </c>
      <c r="W40" s="130" t="s">
        <v>444</v>
      </c>
      <c r="X40" s="177" t="s">
        <v>449</v>
      </c>
      <c r="Y40" s="65"/>
      <c r="Z40" s="65"/>
      <c r="AA40" s="65"/>
      <c r="AB40" s="65"/>
      <c r="AC40" s="65"/>
      <c r="AD40" s="65"/>
      <c r="AE40" s="65"/>
      <c r="AF40" s="65"/>
      <c r="AG40" s="65"/>
      <c r="AH40" s="65"/>
      <c r="AI40" s="189" t="s">
        <v>450</v>
      </c>
      <c r="AJ40" s="18"/>
    </row>
    <row r="41" spans="1:36" ht="102" customHeight="1">
      <c r="A41" s="247"/>
      <c r="B41" s="48" t="s">
        <v>451</v>
      </c>
      <c r="C41" s="156" t="s">
        <v>452</v>
      </c>
      <c r="D41" s="130" t="s">
        <v>453</v>
      </c>
      <c r="E41" s="130" t="s">
        <v>454</v>
      </c>
      <c r="F41" s="132">
        <v>44774</v>
      </c>
      <c r="G41" s="132">
        <v>45108</v>
      </c>
      <c r="H41" s="130" t="s">
        <v>455</v>
      </c>
      <c r="I41" s="137">
        <v>10000</v>
      </c>
      <c r="J41" s="133" t="s">
        <v>456</v>
      </c>
      <c r="K41" s="130" t="s">
        <v>98</v>
      </c>
      <c r="L41" s="133"/>
      <c r="M41" s="130" t="s">
        <v>457</v>
      </c>
      <c r="N41" s="62"/>
      <c r="O41" s="62" t="s">
        <v>100</v>
      </c>
      <c r="P41" s="62"/>
      <c r="Q41" s="62"/>
      <c r="R41" s="62"/>
      <c r="S41" s="64"/>
      <c r="T41" s="169" t="s">
        <v>458</v>
      </c>
      <c r="U41" s="65"/>
      <c r="V41" s="169" t="s">
        <v>459</v>
      </c>
      <c r="W41" s="65" t="s">
        <v>110</v>
      </c>
      <c r="X41" s="65"/>
      <c r="Y41" s="65"/>
      <c r="Z41" s="65"/>
      <c r="AA41" s="65"/>
      <c r="AB41" s="65"/>
      <c r="AC41" s="179">
        <v>45809</v>
      </c>
      <c r="AD41" s="65"/>
      <c r="AE41" s="65"/>
      <c r="AF41" s="65"/>
      <c r="AG41" s="65"/>
      <c r="AH41" s="65"/>
      <c r="AI41" s="65"/>
      <c r="AJ41" s="18"/>
    </row>
    <row r="42" spans="1:36" ht="102" customHeight="1">
      <c r="A42" s="247"/>
      <c r="B42" s="48" t="s">
        <v>460</v>
      </c>
      <c r="C42" s="156" t="s">
        <v>461</v>
      </c>
      <c r="D42" s="130" t="s">
        <v>462</v>
      </c>
      <c r="E42" s="130" t="s">
        <v>463</v>
      </c>
      <c r="F42" s="132">
        <v>44774</v>
      </c>
      <c r="G42" s="132">
        <v>46569</v>
      </c>
      <c r="H42" s="140" t="s">
        <v>267</v>
      </c>
      <c r="I42" s="137">
        <v>100000</v>
      </c>
      <c r="J42" s="133" t="s">
        <v>464</v>
      </c>
      <c r="K42" s="133" t="s">
        <v>291</v>
      </c>
      <c r="L42" s="133"/>
      <c r="M42" s="130" t="s">
        <v>465</v>
      </c>
      <c r="N42" s="62"/>
      <c r="O42" s="62" t="s">
        <v>100</v>
      </c>
      <c r="P42" s="62"/>
      <c r="Q42" s="62"/>
      <c r="R42" s="62"/>
      <c r="S42" s="64" t="s">
        <v>77</v>
      </c>
      <c r="T42" s="181" t="s">
        <v>466</v>
      </c>
      <c r="U42" s="65"/>
      <c r="V42" s="65" t="s">
        <v>273</v>
      </c>
      <c r="W42" s="65" t="s">
        <v>274</v>
      </c>
      <c r="X42" s="65"/>
      <c r="Y42" s="65"/>
      <c r="Z42" s="65"/>
      <c r="AA42" s="65"/>
      <c r="AB42" s="65"/>
      <c r="AC42" s="65"/>
      <c r="AD42" s="65"/>
      <c r="AE42" s="65"/>
      <c r="AF42" s="65"/>
      <c r="AG42" s="65"/>
      <c r="AH42" s="65"/>
      <c r="AI42" s="189" t="s">
        <v>467</v>
      </c>
      <c r="AJ42" s="18"/>
    </row>
    <row r="43" spans="1:36" ht="102" customHeight="1">
      <c r="A43" s="247"/>
      <c r="B43" s="48" t="s">
        <v>468</v>
      </c>
      <c r="C43" s="157" t="s">
        <v>469</v>
      </c>
      <c r="D43" s="130" t="s">
        <v>470</v>
      </c>
      <c r="E43" s="130" t="s">
        <v>471</v>
      </c>
      <c r="F43" s="132">
        <v>44774</v>
      </c>
      <c r="G43" s="132">
        <v>46569</v>
      </c>
      <c r="H43" s="130" t="s">
        <v>455</v>
      </c>
      <c r="I43" s="137">
        <v>0</v>
      </c>
      <c r="J43" s="136" t="s">
        <v>472</v>
      </c>
      <c r="K43" s="133" t="s">
        <v>98</v>
      </c>
      <c r="L43" s="162"/>
      <c r="M43" s="159" t="s">
        <v>473</v>
      </c>
      <c r="N43" s="163"/>
      <c r="O43" s="163"/>
      <c r="P43" s="163"/>
      <c r="Q43" s="62" t="s">
        <v>100</v>
      </c>
      <c r="R43" s="62"/>
      <c r="S43" s="64"/>
      <c r="T43" s="169" t="s">
        <v>474</v>
      </c>
      <c r="U43" s="65"/>
      <c r="V43" s="65"/>
      <c r="W43" s="65" t="s">
        <v>110</v>
      </c>
      <c r="X43" s="169" t="s">
        <v>475</v>
      </c>
      <c r="Y43" s="65"/>
      <c r="Z43" s="169" t="s">
        <v>476</v>
      </c>
      <c r="AA43" s="65"/>
      <c r="AB43" s="65"/>
      <c r="AC43" s="65"/>
      <c r="AD43" s="169" t="s">
        <v>110</v>
      </c>
      <c r="AE43" s="65"/>
      <c r="AF43" s="169" t="s">
        <v>477</v>
      </c>
      <c r="AG43" s="65"/>
      <c r="AH43" s="65"/>
      <c r="AI43" s="65"/>
      <c r="AJ43" s="18"/>
    </row>
    <row r="44" spans="1:36" ht="102" customHeight="1">
      <c r="A44" s="247"/>
      <c r="B44" s="110" t="s">
        <v>478</v>
      </c>
      <c r="C44" s="158" t="s">
        <v>479</v>
      </c>
      <c r="D44" s="159" t="s">
        <v>480</v>
      </c>
      <c r="E44" s="159" t="s">
        <v>481</v>
      </c>
      <c r="F44" s="160">
        <v>44774</v>
      </c>
      <c r="G44" s="160">
        <v>46569</v>
      </c>
      <c r="H44" s="159" t="s">
        <v>110</v>
      </c>
      <c r="I44" s="161">
        <v>50000</v>
      </c>
      <c r="J44" s="162" t="s">
        <v>482</v>
      </c>
      <c r="K44" s="170" t="s">
        <v>483</v>
      </c>
      <c r="L44" s="167"/>
      <c r="M44" s="165"/>
      <c r="N44" s="65"/>
      <c r="O44" s="65" t="s">
        <v>100</v>
      </c>
      <c r="P44" s="65"/>
      <c r="Q44" s="65"/>
      <c r="R44" s="65"/>
      <c r="S44" s="172"/>
      <c r="T44" s="169" t="s">
        <v>484</v>
      </c>
      <c r="U44" s="65"/>
      <c r="V44" s="169" t="s">
        <v>485</v>
      </c>
      <c r="W44" s="65" t="s">
        <v>110</v>
      </c>
      <c r="X44" s="169" t="s">
        <v>486</v>
      </c>
      <c r="Y44" s="65"/>
      <c r="Z44" s="65"/>
      <c r="AA44" s="65"/>
      <c r="AB44" s="65"/>
      <c r="AC44" s="65"/>
      <c r="AD44" s="65"/>
      <c r="AE44" s="65"/>
      <c r="AF44" s="65"/>
      <c r="AG44" s="65"/>
      <c r="AH44" s="65"/>
      <c r="AI44" s="65"/>
      <c r="AJ44" s="18"/>
    </row>
    <row r="45" spans="1:36" ht="102" customHeight="1">
      <c r="A45" s="247"/>
      <c r="B45" s="65" t="s">
        <v>487</v>
      </c>
      <c r="C45" s="164" t="s">
        <v>488</v>
      </c>
      <c r="D45" s="165" t="s">
        <v>489</v>
      </c>
      <c r="E45" s="165" t="s">
        <v>490</v>
      </c>
      <c r="F45" s="166">
        <v>44774</v>
      </c>
      <c r="G45" s="166">
        <v>46569</v>
      </c>
      <c r="H45" s="167" t="s">
        <v>430</v>
      </c>
      <c r="I45" s="168">
        <v>200000</v>
      </c>
      <c r="J45" s="165" t="s">
        <v>491</v>
      </c>
      <c r="K45" s="171" t="s">
        <v>492</v>
      </c>
      <c r="L45" s="167"/>
      <c r="M45" s="165" t="s">
        <v>493</v>
      </c>
      <c r="N45" s="169"/>
      <c r="O45" s="65" t="s">
        <v>100</v>
      </c>
      <c r="P45" s="169"/>
      <c r="Q45" s="169"/>
      <c r="R45" s="169"/>
      <c r="S45" s="169"/>
      <c r="T45" s="188" t="s">
        <v>494</v>
      </c>
      <c r="U45" s="65"/>
      <c r="V45" s="169" t="s">
        <v>495</v>
      </c>
      <c r="W45" s="65" t="s">
        <v>436</v>
      </c>
      <c r="X45" s="169" t="s">
        <v>496</v>
      </c>
      <c r="Y45" s="169"/>
      <c r="Z45" s="169" t="s">
        <v>497</v>
      </c>
      <c r="AA45" s="169" t="s">
        <v>498</v>
      </c>
      <c r="AB45" s="65"/>
      <c r="AC45" s="65"/>
      <c r="AD45" s="65"/>
      <c r="AE45" s="65"/>
      <c r="AF45" s="169" t="s">
        <v>172</v>
      </c>
      <c r="AG45" s="65"/>
      <c r="AH45" s="65"/>
      <c r="AI45" s="65"/>
      <c r="AJ45" s="18"/>
    </row>
    <row r="46" spans="1:36">
      <c r="B46" s="66"/>
      <c r="AJ46" s="18"/>
    </row>
    <row r="47" spans="1:36" ht="15.75" thickBot="1">
      <c r="L47" s="74"/>
      <c r="AJ47" s="18"/>
    </row>
    <row r="48" spans="1:36" ht="26.25" customHeight="1" thickBot="1">
      <c r="A48" s="70" t="s">
        <v>499</v>
      </c>
      <c r="B48" s="71"/>
      <c r="C48" s="71"/>
      <c r="D48" s="71"/>
      <c r="E48" s="71"/>
      <c r="F48" s="71"/>
      <c r="G48" s="71"/>
      <c r="H48" s="71"/>
      <c r="I48" s="71"/>
      <c r="J48" s="71"/>
      <c r="K48" s="71"/>
      <c r="L48" s="73"/>
      <c r="M48" s="72"/>
      <c r="AJ48" s="18"/>
    </row>
    <row r="49" spans="1:36" ht="26.25" customHeight="1" thickBot="1">
      <c r="A49" s="50"/>
      <c r="B49" s="51"/>
      <c r="C49" s="51"/>
      <c r="D49" s="52"/>
      <c r="E49" s="52"/>
      <c r="F49" s="52"/>
      <c r="G49" s="52"/>
      <c r="H49" s="52"/>
      <c r="I49" s="52"/>
      <c r="J49" s="52"/>
      <c r="K49" s="52"/>
      <c r="L49" s="52"/>
      <c r="M49" s="52"/>
      <c r="N49" s="52"/>
      <c r="AJ49" s="18"/>
    </row>
    <row r="50" spans="1:36" ht="43.5" customHeight="1" thickBot="1">
      <c r="A50" s="56" t="s">
        <v>500</v>
      </c>
      <c r="B50" s="57"/>
      <c r="C50" s="58"/>
      <c r="AJ50" s="18"/>
    </row>
    <row r="51" spans="1:36">
      <c r="AJ51" s="18"/>
    </row>
    <row r="52" spans="1:36" ht="15.75">
      <c r="A52" s="214" t="s">
        <v>501</v>
      </c>
      <c r="B52" s="216" t="s">
        <v>83</v>
      </c>
      <c r="C52" s="216" t="s">
        <v>1</v>
      </c>
      <c r="D52" s="216" t="s">
        <v>3</v>
      </c>
      <c r="E52" s="217" t="s">
        <v>5</v>
      </c>
      <c r="F52" s="216" t="s">
        <v>7</v>
      </c>
      <c r="G52" s="216"/>
      <c r="H52" s="216" t="s">
        <v>9</v>
      </c>
      <c r="I52" s="216" t="s">
        <v>13</v>
      </c>
      <c r="J52" s="219" t="s">
        <v>11</v>
      </c>
      <c r="K52" s="219" t="s">
        <v>84</v>
      </c>
      <c r="L52" s="219"/>
      <c r="M52" s="219" t="s">
        <v>19</v>
      </c>
      <c r="N52" s="49"/>
      <c r="AJ52" s="18"/>
    </row>
    <row r="53" spans="1:36" ht="15.75">
      <c r="A53" s="215"/>
      <c r="B53" s="216"/>
      <c r="C53" s="216"/>
      <c r="D53" s="216"/>
      <c r="E53" s="217"/>
      <c r="F53" s="53" t="s">
        <v>86</v>
      </c>
      <c r="G53" s="53" t="s">
        <v>87</v>
      </c>
      <c r="H53" s="216"/>
      <c r="I53" s="216"/>
      <c r="J53" s="219"/>
      <c r="K53" s="99" t="s">
        <v>88</v>
      </c>
      <c r="L53" s="99" t="s">
        <v>89</v>
      </c>
      <c r="M53" s="219"/>
      <c r="N53" s="2"/>
      <c r="AJ53" s="18"/>
    </row>
    <row r="54" spans="1:36">
      <c r="A54" s="48"/>
      <c r="B54" s="48"/>
      <c r="C54" s="182"/>
      <c r="D54" s="65"/>
      <c r="E54" s="65"/>
      <c r="F54" s="65"/>
      <c r="G54" s="65"/>
      <c r="H54" s="65"/>
      <c r="I54" s="65"/>
      <c r="J54" s="62"/>
      <c r="K54" s="62"/>
      <c r="L54" s="62"/>
      <c r="M54" s="62"/>
      <c r="N54" s="2"/>
      <c r="AJ54" s="18"/>
    </row>
    <row r="55" spans="1:36">
      <c r="A55" s="48"/>
      <c r="B55" s="48"/>
      <c r="C55" s="65"/>
      <c r="D55" s="65"/>
      <c r="E55" s="65"/>
      <c r="F55" s="65"/>
      <c r="G55" s="65"/>
      <c r="H55" s="65"/>
      <c r="I55" s="65"/>
      <c r="J55" s="65"/>
      <c r="K55" s="65"/>
      <c r="L55" s="65"/>
      <c r="M55" s="65"/>
      <c r="N55" s="2"/>
      <c r="AJ55" s="18"/>
    </row>
    <row r="56" spans="1:36">
      <c r="A56" s="48"/>
      <c r="B56" s="48"/>
      <c r="C56" s="65"/>
      <c r="D56" s="65"/>
      <c r="E56" s="65"/>
      <c r="F56" s="65"/>
      <c r="G56" s="65"/>
      <c r="H56" s="65"/>
      <c r="I56" s="65"/>
      <c r="J56" s="65"/>
      <c r="K56" s="65"/>
      <c r="L56" s="65"/>
      <c r="M56" s="65"/>
      <c r="N56" s="2"/>
      <c r="AJ56" s="18"/>
    </row>
    <row r="57" spans="1:36">
      <c r="A57" s="48"/>
      <c r="B57" s="48"/>
      <c r="C57" s="65"/>
      <c r="D57" s="65"/>
      <c r="E57" s="65"/>
      <c r="F57" s="65"/>
      <c r="G57" s="65"/>
      <c r="H57" s="65"/>
      <c r="I57" s="65"/>
      <c r="J57" s="65"/>
      <c r="K57" s="65"/>
      <c r="L57" s="65"/>
      <c r="M57" s="65"/>
      <c r="N57" s="2"/>
      <c r="AJ57" s="18"/>
    </row>
    <row r="58" spans="1:36">
      <c r="A58" s="48"/>
      <c r="B58" s="48"/>
      <c r="C58" s="65"/>
      <c r="D58" s="65"/>
      <c r="E58" s="65"/>
      <c r="F58" s="65"/>
      <c r="G58" s="65"/>
      <c r="H58" s="65"/>
      <c r="I58" s="65"/>
      <c r="J58" s="65"/>
      <c r="K58" s="65"/>
      <c r="L58" s="65"/>
      <c r="M58" s="65"/>
      <c r="N58" s="2"/>
      <c r="AJ58" s="18"/>
    </row>
    <row r="59" spans="1:36">
      <c r="A59" s="48"/>
      <c r="B59" s="48"/>
      <c r="C59" s="65"/>
      <c r="D59" s="65"/>
      <c r="E59" s="65"/>
      <c r="F59" s="65"/>
      <c r="G59" s="65"/>
      <c r="H59" s="65"/>
      <c r="I59" s="65"/>
      <c r="J59" s="65"/>
      <c r="K59" s="65"/>
      <c r="L59" s="65"/>
      <c r="M59" s="65"/>
      <c r="N59" s="2"/>
      <c r="AJ59" s="18"/>
    </row>
    <row r="60" spans="1:36">
      <c r="A60" s="48"/>
      <c r="B60" s="48"/>
      <c r="C60" s="65"/>
      <c r="D60" s="65"/>
      <c r="E60" s="65"/>
      <c r="F60" s="65"/>
      <c r="G60" s="65"/>
      <c r="H60" s="65"/>
      <c r="I60" s="65"/>
      <c r="J60" s="65"/>
      <c r="K60" s="65"/>
      <c r="L60" s="65"/>
      <c r="M60" s="65"/>
      <c r="N60" s="2"/>
      <c r="AJ60" s="18"/>
    </row>
    <row r="61" spans="1:36">
      <c r="A61" s="48"/>
      <c r="B61" s="48"/>
      <c r="C61" s="65"/>
      <c r="D61" s="65"/>
      <c r="E61" s="65"/>
      <c r="F61" s="65"/>
      <c r="G61" s="65"/>
      <c r="H61" s="65"/>
      <c r="I61" s="65"/>
      <c r="J61" s="65"/>
      <c r="K61" s="65"/>
      <c r="L61" s="65"/>
      <c r="M61" s="65"/>
      <c r="N61" s="2"/>
      <c r="AJ61" s="18"/>
    </row>
    <row r="62" spans="1:36">
      <c r="A62" s="48"/>
      <c r="B62" s="48"/>
      <c r="C62" s="65"/>
      <c r="D62" s="65"/>
      <c r="E62" s="65"/>
      <c r="F62" s="65"/>
      <c r="G62" s="65"/>
      <c r="H62" s="65"/>
      <c r="I62" s="65"/>
      <c r="J62" s="65"/>
      <c r="K62" s="65"/>
      <c r="L62" s="65"/>
      <c r="M62" s="65"/>
      <c r="N62" s="2"/>
      <c r="AJ62" s="18"/>
    </row>
    <row r="63" spans="1:36">
      <c r="AJ63" s="18"/>
    </row>
    <row r="64" spans="1:36" ht="15.75">
      <c r="A64" s="214" t="s">
        <v>501</v>
      </c>
      <c r="B64" s="216" t="s">
        <v>83</v>
      </c>
      <c r="C64" s="216" t="s">
        <v>1</v>
      </c>
      <c r="D64" s="216" t="s">
        <v>3</v>
      </c>
      <c r="E64" s="217" t="s">
        <v>5</v>
      </c>
      <c r="F64" s="216" t="s">
        <v>7</v>
      </c>
      <c r="G64" s="216"/>
      <c r="H64" s="216" t="s">
        <v>9</v>
      </c>
      <c r="I64" s="216" t="s">
        <v>13</v>
      </c>
      <c r="J64" s="216" t="s">
        <v>11</v>
      </c>
      <c r="K64" s="219" t="s">
        <v>84</v>
      </c>
      <c r="L64" s="219"/>
      <c r="M64" s="216" t="s">
        <v>19</v>
      </c>
      <c r="N64" s="49"/>
      <c r="AJ64" s="18"/>
    </row>
    <row r="65" spans="1:36" ht="15" customHeight="1">
      <c r="A65" s="215"/>
      <c r="B65" s="216"/>
      <c r="C65" s="216"/>
      <c r="D65" s="216"/>
      <c r="E65" s="217"/>
      <c r="F65" s="53" t="s">
        <v>86</v>
      </c>
      <c r="G65" s="53" t="s">
        <v>87</v>
      </c>
      <c r="H65" s="216"/>
      <c r="I65" s="216"/>
      <c r="J65" s="216"/>
      <c r="K65" s="99" t="s">
        <v>88</v>
      </c>
      <c r="L65" s="99" t="s">
        <v>89</v>
      </c>
      <c r="M65" s="216"/>
      <c r="N65" s="2"/>
      <c r="AJ65" s="18"/>
    </row>
    <row r="66" spans="1:36">
      <c r="A66" s="48" t="s">
        <v>502</v>
      </c>
      <c r="B66" s="48"/>
      <c r="C66" s="65" t="s">
        <v>503</v>
      </c>
      <c r="D66" s="65"/>
      <c r="E66" s="65"/>
      <c r="F66" s="65"/>
      <c r="G66" s="65"/>
      <c r="H66" s="65"/>
      <c r="I66" s="65"/>
      <c r="J66" s="62"/>
      <c r="K66" s="62"/>
      <c r="L66" s="62"/>
      <c r="M66" s="62"/>
      <c r="N66" s="2"/>
      <c r="AJ66" s="18"/>
    </row>
    <row r="67" spans="1:36">
      <c r="A67" s="48"/>
      <c r="B67" s="48"/>
      <c r="C67" s="65"/>
      <c r="D67" s="65"/>
      <c r="E67" s="65"/>
      <c r="F67" s="65"/>
      <c r="G67" s="65"/>
      <c r="H67" s="65"/>
      <c r="I67" s="65"/>
      <c r="J67" s="65"/>
      <c r="K67" s="65"/>
      <c r="L67" s="65"/>
      <c r="M67" s="65"/>
      <c r="N67" s="2"/>
      <c r="AJ67" s="18"/>
    </row>
    <row r="68" spans="1:36">
      <c r="A68" s="48"/>
      <c r="B68" s="48"/>
      <c r="C68" s="65"/>
      <c r="D68" s="65"/>
      <c r="E68" s="65"/>
      <c r="F68" s="65"/>
      <c r="G68" s="65"/>
      <c r="H68" s="65"/>
      <c r="I68" s="65"/>
      <c r="J68" s="65"/>
      <c r="K68" s="65"/>
      <c r="L68" s="65"/>
      <c r="M68" s="65"/>
      <c r="N68" s="2"/>
      <c r="AJ68" s="18"/>
    </row>
    <row r="69" spans="1:36">
      <c r="A69" s="48"/>
      <c r="B69" s="48"/>
      <c r="C69" s="65"/>
      <c r="D69" s="65"/>
      <c r="E69" s="65"/>
      <c r="F69" s="65"/>
      <c r="G69" s="65"/>
      <c r="H69" s="65"/>
      <c r="I69" s="65"/>
      <c r="J69" s="65"/>
      <c r="K69" s="65"/>
      <c r="L69" s="65"/>
      <c r="M69" s="65"/>
      <c r="N69" s="2"/>
      <c r="AJ69" s="18"/>
    </row>
    <row r="70" spans="1:36">
      <c r="A70" s="48"/>
      <c r="B70" s="48"/>
      <c r="C70" s="65"/>
      <c r="D70" s="65"/>
      <c r="E70" s="65"/>
      <c r="F70" s="65"/>
      <c r="G70" s="65"/>
      <c r="H70" s="65"/>
      <c r="I70" s="65"/>
      <c r="J70" s="65"/>
      <c r="K70" s="65"/>
      <c r="L70" s="65"/>
      <c r="M70" s="65"/>
      <c r="N70" s="2"/>
      <c r="AJ70" s="18"/>
    </row>
    <row r="71" spans="1:36">
      <c r="A71" s="48"/>
      <c r="B71" s="48"/>
      <c r="C71" s="65"/>
      <c r="D71" s="65"/>
      <c r="E71" s="65"/>
      <c r="F71" s="65"/>
      <c r="G71" s="65"/>
      <c r="H71" s="65"/>
      <c r="I71" s="65"/>
      <c r="J71" s="65"/>
      <c r="K71" s="65"/>
      <c r="L71" s="65"/>
      <c r="M71" s="65"/>
      <c r="N71" s="2"/>
      <c r="AJ71" s="18"/>
    </row>
    <row r="72" spans="1:36">
      <c r="A72" s="48"/>
      <c r="B72" s="48"/>
      <c r="C72" s="65"/>
      <c r="D72" s="65"/>
      <c r="E72" s="65"/>
      <c r="F72" s="65"/>
      <c r="G72" s="65"/>
      <c r="H72" s="65"/>
      <c r="I72" s="65"/>
      <c r="J72" s="65"/>
      <c r="K72" s="65"/>
      <c r="L72" s="65"/>
      <c r="M72" s="65"/>
      <c r="N72" s="2"/>
      <c r="AJ72" s="18"/>
    </row>
    <row r="73" spans="1:36">
      <c r="A73" s="48"/>
      <c r="B73" s="48"/>
      <c r="C73" s="65"/>
      <c r="D73" s="65"/>
      <c r="E73" s="65"/>
      <c r="F73" s="65"/>
      <c r="G73" s="65"/>
      <c r="H73" s="65"/>
      <c r="I73" s="65"/>
      <c r="J73" s="65"/>
      <c r="K73" s="65"/>
      <c r="L73" s="65"/>
      <c r="M73" s="65"/>
      <c r="N73" s="2"/>
      <c r="AJ73" s="18"/>
    </row>
    <row r="74" spans="1:36">
      <c r="A74" s="48"/>
      <c r="B74" s="48"/>
      <c r="C74" s="65"/>
      <c r="D74" s="65"/>
      <c r="E74" s="65"/>
      <c r="F74" s="65"/>
      <c r="G74" s="65"/>
      <c r="H74" s="65"/>
      <c r="I74" s="65"/>
      <c r="J74" s="65"/>
      <c r="K74" s="65"/>
      <c r="L74" s="65"/>
      <c r="M74" s="65"/>
      <c r="N74" s="2"/>
      <c r="AJ74" s="18"/>
    </row>
    <row r="75" spans="1:36">
      <c r="AJ75" s="18"/>
    </row>
    <row r="76" spans="1:36" ht="15.75">
      <c r="A76" s="214" t="s">
        <v>501</v>
      </c>
      <c r="B76" s="216" t="s">
        <v>83</v>
      </c>
      <c r="C76" s="216" t="s">
        <v>1</v>
      </c>
      <c r="D76" s="216" t="s">
        <v>3</v>
      </c>
      <c r="E76" s="217" t="s">
        <v>5</v>
      </c>
      <c r="F76" s="216" t="s">
        <v>7</v>
      </c>
      <c r="G76" s="216"/>
      <c r="H76" s="216" t="s">
        <v>9</v>
      </c>
      <c r="I76" s="216" t="s">
        <v>13</v>
      </c>
      <c r="J76" s="216" t="s">
        <v>11</v>
      </c>
      <c r="K76" s="219" t="s">
        <v>84</v>
      </c>
      <c r="L76" s="219"/>
      <c r="M76" s="216" t="s">
        <v>19</v>
      </c>
      <c r="N76" s="49"/>
      <c r="AJ76" s="18"/>
    </row>
    <row r="77" spans="1:36" ht="15" customHeight="1">
      <c r="A77" s="215"/>
      <c r="B77" s="216"/>
      <c r="C77" s="216"/>
      <c r="D77" s="216"/>
      <c r="E77" s="217"/>
      <c r="F77" s="53" t="s">
        <v>86</v>
      </c>
      <c r="G77" s="53" t="s">
        <v>87</v>
      </c>
      <c r="H77" s="216"/>
      <c r="I77" s="216"/>
      <c r="J77" s="216"/>
      <c r="K77" s="99" t="s">
        <v>88</v>
      </c>
      <c r="L77" s="99" t="s">
        <v>89</v>
      </c>
      <c r="M77" s="216"/>
      <c r="N77" s="2"/>
      <c r="AJ77" s="18"/>
    </row>
    <row r="78" spans="1:36">
      <c r="A78" s="48"/>
      <c r="B78" s="48"/>
      <c r="C78" s="65" t="s">
        <v>503</v>
      </c>
      <c r="D78" s="65"/>
      <c r="E78" s="65"/>
      <c r="F78" s="65"/>
      <c r="G78" s="65"/>
      <c r="H78" s="65"/>
      <c r="I78" s="65"/>
      <c r="J78" s="62"/>
      <c r="K78" s="62"/>
      <c r="L78" s="62"/>
      <c r="M78" s="62"/>
      <c r="N78" s="2"/>
      <c r="AJ78" s="18"/>
    </row>
    <row r="79" spans="1:36">
      <c r="A79" s="48"/>
      <c r="B79" s="48"/>
      <c r="C79" s="65"/>
      <c r="D79" s="65"/>
      <c r="E79" s="65"/>
      <c r="F79" s="65"/>
      <c r="G79" s="65"/>
      <c r="H79" s="65"/>
      <c r="I79" s="65"/>
      <c r="J79" s="65"/>
      <c r="K79" s="65"/>
      <c r="L79" s="65"/>
      <c r="M79" s="65"/>
      <c r="N79" s="2"/>
      <c r="AJ79" s="18"/>
    </row>
    <row r="80" spans="1:36">
      <c r="A80" s="48"/>
      <c r="B80" s="48"/>
      <c r="C80" s="65"/>
      <c r="D80" s="65"/>
      <c r="E80" s="65"/>
      <c r="F80" s="65"/>
      <c r="G80" s="65"/>
      <c r="H80" s="65"/>
      <c r="I80" s="65"/>
      <c r="J80" s="65"/>
      <c r="K80" s="65"/>
      <c r="L80" s="65"/>
      <c r="M80" s="65"/>
      <c r="N80" s="2"/>
      <c r="AJ80" s="18"/>
    </row>
    <row r="81" spans="1:36">
      <c r="A81" s="48"/>
      <c r="B81" s="48"/>
      <c r="C81" s="65"/>
      <c r="D81" s="65"/>
      <c r="E81" s="65"/>
      <c r="F81" s="65"/>
      <c r="G81" s="65"/>
      <c r="H81" s="65"/>
      <c r="I81" s="65"/>
      <c r="J81" s="65"/>
      <c r="K81" s="65"/>
      <c r="L81" s="65"/>
      <c r="M81" s="65"/>
      <c r="N81" s="2"/>
      <c r="AJ81" s="18"/>
    </row>
    <row r="82" spans="1:36">
      <c r="A82" s="48"/>
      <c r="B82" s="48"/>
      <c r="C82" s="65"/>
      <c r="D82" s="65"/>
      <c r="E82" s="65"/>
      <c r="F82" s="65"/>
      <c r="G82" s="65"/>
      <c r="H82" s="65"/>
      <c r="I82" s="65"/>
      <c r="J82" s="65"/>
      <c r="K82" s="65"/>
      <c r="L82" s="65"/>
      <c r="M82" s="65"/>
      <c r="N82" s="2"/>
      <c r="AJ82" s="18"/>
    </row>
    <row r="83" spans="1:36">
      <c r="A83" s="48"/>
      <c r="B83" s="48"/>
      <c r="C83" s="65"/>
      <c r="D83" s="65"/>
      <c r="E83" s="65"/>
      <c r="F83" s="65"/>
      <c r="G83" s="65"/>
      <c r="H83" s="65"/>
      <c r="I83" s="65"/>
      <c r="J83" s="65"/>
      <c r="K83" s="65"/>
      <c r="L83" s="65"/>
      <c r="M83" s="65"/>
      <c r="N83" s="2"/>
      <c r="AJ83" s="18"/>
    </row>
    <row r="84" spans="1:36">
      <c r="A84" s="48"/>
      <c r="B84" s="48"/>
      <c r="C84" s="65"/>
      <c r="D84" s="65"/>
      <c r="E84" s="65"/>
      <c r="F84" s="65"/>
      <c r="G84" s="65"/>
      <c r="H84" s="65"/>
      <c r="I84" s="65"/>
      <c r="J84" s="65"/>
      <c r="K84" s="65"/>
      <c r="L84" s="65"/>
      <c r="M84" s="65"/>
      <c r="N84" s="2"/>
      <c r="AJ84" s="18"/>
    </row>
    <row r="85" spans="1:36">
      <c r="A85" s="48"/>
      <c r="B85" s="48"/>
      <c r="C85" s="65"/>
      <c r="D85" s="65"/>
      <c r="E85" s="65"/>
      <c r="F85" s="65"/>
      <c r="G85" s="65"/>
      <c r="H85" s="65"/>
      <c r="I85" s="65"/>
      <c r="J85" s="65"/>
      <c r="K85" s="65"/>
      <c r="L85" s="65"/>
      <c r="M85" s="65"/>
      <c r="N85" s="2"/>
      <c r="AJ85" s="18"/>
    </row>
    <row r="86" spans="1:36">
      <c r="A86" s="48"/>
      <c r="B86" s="48"/>
      <c r="C86" s="65"/>
      <c r="D86" s="65"/>
      <c r="E86" s="65"/>
      <c r="F86" s="65"/>
      <c r="G86" s="65"/>
      <c r="H86" s="65"/>
      <c r="I86" s="65"/>
      <c r="J86" s="65"/>
      <c r="K86" s="65"/>
      <c r="L86" s="65"/>
      <c r="M86" s="65"/>
      <c r="N86" s="2"/>
      <c r="AJ86" s="18"/>
    </row>
    <row r="87" spans="1:36">
      <c r="AJ87" s="18"/>
    </row>
    <row r="88" spans="1:36" ht="15.75">
      <c r="A88" s="218" t="s">
        <v>504</v>
      </c>
      <c r="B88" s="216" t="s">
        <v>83</v>
      </c>
      <c r="C88" s="216" t="s">
        <v>1</v>
      </c>
      <c r="D88" s="216" t="s">
        <v>3</v>
      </c>
      <c r="E88" s="217" t="s">
        <v>5</v>
      </c>
      <c r="F88" s="216" t="s">
        <v>7</v>
      </c>
      <c r="G88" s="216"/>
      <c r="H88" s="216" t="s">
        <v>9</v>
      </c>
      <c r="I88" s="216" t="s">
        <v>13</v>
      </c>
      <c r="J88" s="216" t="s">
        <v>11</v>
      </c>
      <c r="K88" s="219" t="s">
        <v>84</v>
      </c>
      <c r="L88" s="219"/>
      <c r="M88" s="216" t="s">
        <v>19</v>
      </c>
      <c r="N88" s="49"/>
      <c r="AJ88" s="18"/>
    </row>
    <row r="89" spans="1:36" ht="15.75">
      <c r="A89" s="218"/>
      <c r="B89" s="216"/>
      <c r="C89" s="216"/>
      <c r="D89" s="216"/>
      <c r="E89" s="217"/>
      <c r="F89" s="53" t="s">
        <v>86</v>
      </c>
      <c r="G89" s="53" t="s">
        <v>87</v>
      </c>
      <c r="H89" s="216"/>
      <c r="I89" s="216"/>
      <c r="J89" s="216"/>
      <c r="K89" s="99" t="s">
        <v>88</v>
      </c>
      <c r="L89" s="99" t="s">
        <v>89</v>
      </c>
      <c r="M89" s="216"/>
      <c r="N89" s="2"/>
      <c r="AJ89" s="18"/>
    </row>
    <row r="90" spans="1:36">
      <c r="A90" s="48"/>
      <c r="B90" s="48"/>
      <c r="C90" s="65"/>
      <c r="D90" s="65"/>
      <c r="E90" s="65"/>
      <c r="F90" s="65"/>
      <c r="G90" s="65"/>
      <c r="H90" s="65"/>
      <c r="I90" s="65"/>
      <c r="J90" s="62"/>
      <c r="K90" s="62"/>
      <c r="L90" s="62"/>
      <c r="M90" s="62"/>
      <c r="N90" s="2"/>
      <c r="AJ90" s="18"/>
    </row>
    <row r="91" spans="1:36">
      <c r="A91" s="48"/>
      <c r="B91" s="48"/>
      <c r="C91" s="65"/>
      <c r="D91" s="65"/>
      <c r="E91" s="65"/>
      <c r="F91" s="65"/>
      <c r="G91" s="65"/>
      <c r="H91" s="65"/>
      <c r="I91" s="65"/>
      <c r="J91" s="65"/>
      <c r="K91" s="65"/>
      <c r="L91" s="65"/>
      <c r="M91" s="65"/>
      <c r="N91" s="2"/>
      <c r="AJ91" s="18"/>
    </row>
    <row r="92" spans="1:36">
      <c r="A92" s="48"/>
      <c r="B92" s="48"/>
      <c r="C92" s="65"/>
      <c r="D92" s="65"/>
      <c r="E92" s="65"/>
      <c r="F92" s="65"/>
      <c r="G92" s="65"/>
      <c r="H92" s="65"/>
      <c r="I92" s="65"/>
      <c r="J92" s="65"/>
      <c r="K92" s="65"/>
      <c r="L92" s="65"/>
      <c r="M92" s="65"/>
      <c r="N92" s="2"/>
      <c r="AJ92" s="18"/>
    </row>
    <row r="93" spans="1:36">
      <c r="A93" s="48"/>
      <c r="B93" s="48"/>
      <c r="C93" s="65"/>
      <c r="D93" s="65"/>
      <c r="E93" s="65"/>
      <c r="F93" s="65"/>
      <c r="G93" s="65"/>
      <c r="H93" s="65"/>
      <c r="I93" s="65"/>
      <c r="J93" s="65"/>
      <c r="K93" s="65"/>
      <c r="L93" s="65"/>
      <c r="M93" s="65"/>
      <c r="N93" s="2"/>
      <c r="AJ93" s="18"/>
    </row>
    <row r="94" spans="1:36">
      <c r="A94" s="48"/>
      <c r="B94" s="48"/>
      <c r="C94" s="65"/>
      <c r="D94" s="65"/>
      <c r="E94" s="65"/>
      <c r="F94" s="65"/>
      <c r="G94" s="65"/>
      <c r="H94" s="65"/>
      <c r="I94" s="65"/>
      <c r="J94" s="65"/>
      <c r="K94" s="65"/>
      <c r="L94" s="65"/>
      <c r="M94" s="65"/>
      <c r="N94" s="2"/>
      <c r="AJ94" s="18"/>
    </row>
    <row r="95" spans="1:36">
      <c r="A95" s="48"/>
      <c r="B95" s="48"/>
      <c r="C95" s="65"/>
      <c r="D95" s="65"/>
      <c r="E95" s="65"/>
      <c r="F95" s="65"/>
      <c r="G95" s="65"/>
      <c r="H95" s="65"/>
      <c r="I95" s="65"/>
      <c r="J95" s="65"/>
      <c r="K95" s="65"/>
      <c r="L95" s="65"/>
      <c r="M95" s="65"/>
      <c r="N95" s="2"/>
      <c r="AJ95" s="18"/>
    </row>
    <row r="96" spans="1:36">
      <c r="A96" s="48"/>
      <c r="B96" s="48"/>
      <c r="C96" s="65"/>
      <c r="D96" s="65"/>
      <c r="E96" s="65"/>
      <c r="F96" s="65"/>
      <c r="G96" s="65"/>
      <c r="H96" s="65"/>
      <c r="I96" s="65"/>
      <c r="J96" s="65"/>
      <c r="K96" s="65"/>
      <c r="L96" s="65"/>
      <c r="M96" s="65"/>
      <c r="N96" s="2"/>
      <c r="AJ96" s="18"/>
    </row>
    <row r="97" spans="1:36">
      <c r="A97" s="48"/>
      <c r="B97" s="48"/>
      <c r="C97" s="65"/>
      <c r="D97" s="65"/>
      <c r="E97" s="65"/>
      <c r="F97" s="65"/>
      <c r="G97" s="65"/>
      <c r="H97" s="65"/>
      <c r="I97" s="65"/>
      <c r="J97" s="65"/>
      <c r="K97" s="65"/>
      <c r="L97" s="65"/>
      <c r="M97" s="65"/>
      <c r="N97" s="2"/>
      <c r="AJ97" s="18"/>
    </row>
    <row r="98" spans="1:36">
      <c r="A98" s="48"/>
      <c r="B98" s="48"/>
      <c r="C98" s="65"/>
      <c r="D98" s="65"/>
      <c r="E98" s="65"/>
      <c r="F98" s="65"/>
      <c r="G98" s="65"/>
      <c r="H98" s="65"/>
      <c r="I98" s="65"/>
      <c r="J98" s="65"/>
      <c r="K98" s="65"/>
      <c r="L98" s="65"/>
      <c r="M98" s="65"/>
      <c r="N98" s="2"/>
      <c r="AJ98" s="18"/>
    </row>
    <row r="99" spans="1:36">
      <c r="A99" s="18"/>
      <c r="B99" s="18"/>
      <c r="C99" s="18"/>
      <c r="D99" s="18"/>
      <c r="E99" s="18"/>
      <c r="F99" s="18"/>
      <c r="G99" s="18"/>
      <c r="H99" s="18"/>
      <c r="I99" s="18"/>
      <c r="J99" s="18"/>
      <c r="K99" s="18"/>
      <c r="L99" s="18"/>
      <c r="M99" s="18"/>
      <c r="N99" s="59"/>
      <c r="O99" s="59"/>
      <c r="P99" s="59"/>
      <c r="Q99" s="59"/>
      <c r="R99" s="59"/>
      <c r="S99" s="59"/>
      <c r="T99" s="59"/>
      <c r="U99" s="59"/>
      <c r="V99" s="59"/>
      <c r="W99" s="59"/>
      <c r="X99" s="59"/>
      <c r="Y99" s="59"/>
      <c r="Z99" s="59"/>
      <c r="AA99" s="59"/>
      <c r="AB99" s="59"/>
      <c r="AC99" s="59"/>
      <c r="AD99" s="59"/>
      <c r="AE99" s="59"/>
      <c r="AF99" s="59"/>
      <c r="AG99" s="59"/>
      <c r="AH99" s="59"/>
      <c r="AI99" s="59"/>
      <c r="AJ99" s="18"/>
    </row>
    <row r="100" spans="1:36">
      <c r="A100" s="18"/>
      <c r="B100" s="18"/>
      <c r="C100" s="18"/>
      <c r="D100" s="18"/>
      <c r="E100" s="18"/>
      <c r="F100" s="18"/>
      <c r="G100" s="18"/>
      <c r="H100" s="18"/>
      <c r="I100" s="18"/>
      <c r="J100" s="18"/>
      <c r="K100" s="18"/>
      <c r="L100" s="18"/>
      <c r="M100" s="18"/>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18"/>
    </row>
  </sheetData>
  <mergeCells count="89">
    <mergeCell ref="B4:H4"/>
    <mergeCell ref="K88:L88"/>
    <mergeCell ref="AG9:AG10"/>
    <mergeCell ref="AH9:AH10"/>
    <mergeCell ref="AA9:AA10"/>
    <mergeCell ref="N8:X8"/>
    <mergeCell ref="AB9:AB10"/>
    <mergeCell ref="M88:M89"/>
    <mergeCell ref="X9:X10"/>
    <mergeCell ref="Y9:Y10"/>
    <mergeCell ref="Z9:Z10"/>
    <mergeCell ref="N9:N10"/>
    <mergeCell ref="O9:O10"/>
    <mergeCell ref="P9:P10"/>
    <mergeCell ref="Q9:Q10"/>
    <mergeCell ref="AC9:AC10"/>
    <mergeCell ref="AE9:AE10"/>
    <mergeCell ref="R9:R10"/>
    <mergeCell ref="S9:S10"/>
    <mergeCell ref="T9:T10"/>
    <mergeCell ref="U9:U10"/>
    <mergeCell ref="V9:V10"/>
    <mergeCell ref="W9:W10"/>
    <mergeCell ref="H52:H53"/>
    <mergeCell ref="A8:M8"/>
    <mergeCell ref="I52:I53"/>
    <mergeCell ref="J52:J53"/>
    <mergeCell ref="M52:M53"/>
    <mergeCell ref="K52:L52"/>
    <mergeCell ref="A52:A53"/>
    <mergeCell ref="E52:E53"/>
    <mergeCell ref="F52:G52"/>
    <mergeCell ref="A11:A19"/>
    <mergeCell ref="A20:A28"/>
    <mergeCell ref="A29:A33"/>
    <mergeCell ref="A34:A38"/>
    <mergeCell ref="B9:B10"/>
    <mergeCell ref="K9:L9"/>
    <mergeCell ref="A39:A45"/>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D9:AD10"/>
    <mergeCell ref="A64:A65"/>
    <mergeCell ref="B64:B65"/>
    <mergeCell ref="C64:C65"/>
    <mergeCell ref="D64:D65"/>
    <mergeCell ref="B52:B53"/>
    <mergeCell ref="C52:C53"/>
    <mergeCell ref="D52:D53"/>
    <mergeCell ref="I76:I77"/>
    <mergeCell ref="E64:E65"/>
    <mergeCell ref="J76:J77"/>
    <mergeCell ref="M76:M77"/>
    <mergeCell ref="F64:G64"/>
    <mergeCell ref="H64:H65"/>
    <mergeCell ref="I64:I65"/>
    <mergeCell ref="J64:J65"/>
    <mergeCell ref="K64:L64"/>
    <mergeCell ref="K76:L76"/>
    <mergeCell ref="M64:M65"/>
    <mergeCell ref="I88:I89"/>
    <mergeCell ref="J88:J89"/>
    <mergeCell ref="A88:A89"/>
    <mergeCell ref="B88:B89"/>
    <mergeCell ref="C88:C89"/>
    <mergeCell ref="D88:D89"/>
    <mergeCell ref="E88:E89"/>
    <mergeCell ref="A76:A77"/>
    <mergeCell ref="B76:B77"/>
    <mergeCell ref="C76:C77"/>
    <mergeCell ref="F88:G88"/>
    <mergeCell ref="H88:H89"/>
    <mergeCell ref="D76:D77"/>
    <mergeCell ref="E76:E77"/>
    <mergeCell ref="F76:G76"/>
    <mergeCell ref="H76:H77"/>
  </mergeCells>
  <conditionalFormatting sqref="N11:N44">
    <cfRule type="cellIs" dxfId="42" priority="316" stopIfTrue="1" operator="equal">
      <formula>"x"</formula>
    </cfRule>
  </conditionalFormatting>
  <conditionalFormatting sqref="O11:O45">
    <cfRule type="cellIs" dxfId="41" priority="315" operator="equal">
      <formula>"x"</formula>
    </cfRule>
  </conditionalFormatting>
  <conditionalFormatting sqref="P11:P44">
    <cfRule type="cellIs" dxfId="40" priority="314" operator="equal">
      <formula>"x"</formula>
    </cfRule>
  </conditionalFormatting>
  <conditionalFormatting sqref="Q11:Q44">
    <cfRule type="cellIs" dxfId="39" priority="313" stopIfTrue="1" operator="equal">
      <formula>"x"</formula>
    </cfRule>
  </conditionalFormatting>
  <conditionalFormatting sqref="R11:R44">
    <cfRule type="cellIs" dxfId="38" priority="312" operator="equal">
      <formula>"x"</formula>
    </cfRule>
  </conditionalFormatting>
  <conditionalFormatting sqref="S11:S44">
    <cfRule type="cellIs" dxfId="37" priority="4" stopIfTrue="1" operator="equal">
      <formula>$AN$7</formula>
    </cfRule>
    <cfRule type="cellIs" dxfId="36" priority="7" stopIfTrue="1" operator="equal">
      <formula>$AN$6</formula>
    </cfRule>
  </conditionalFormatting>
  <conditionalFormatting sqref="AN6:AN7">
    <cfRule type="cellIs" dxfId="35" priority="317" stopIfTrue="1" operator="equal">
      <formula>$AN$6</formula>
    </cfRule>
  </conditionalFormatting>
  <dataValidations count="1">
    <dataValidation type="list" allowBlank="1" showInputMessage="1" showErrorMessage="1" sqref="S11:S44" xr:uid="{00000000-0002-0000-01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7"/>
  <sheetViews>
    <sheetView showGridLines="0" topLeftCell="I9" zoomScale="160" zoomScaleNormal="160" zoomScalePageLayoutView="70" workbookViewId="0">
      <selection activeCell="AC35" sqref="AC35"/>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273" t="s">
        <v>71</v>
      </c>
      <c r="C1" s="273"/>
      <c r="D1" s="273"/>
      <c r="E1" s="273"/>
      <c r="F1" s="273"/>
      <c r="G1" s="273"/>
      <c r="H1" s="273"/>
      <c r="I1" s="273"/>
      <c r="J1" s="273"/>
      <c r="K1" s="273"/>
      <c r="L1" s="273"/>
      <c r="M1" s="273"/>
      <c r="N1" s="273"/>
      <c r="O1" s="273"/>
      <c r="P1" s="273"/>
      <c r="Q1" s="273"/>
      <c r="R1" s="273"/>
      <c r="S1" s="273"/>
      <c r="T1" s="273"/>
      <c r="U1" s="273"/>
      <c r="V1" s="273"/>
      <c r="W1" s="273"/>
      <c r="X1" s="11"/>
    </row>
    <row r="2" spans="1:28" s="15" customFormat="1" ht="21" customHeight="1">
      <c r="A2" s="16"/>
      <c r="B2" s="273"/>
      <c r="C2" s="273"/>
      <c r="D2" s="273"/>
      <c r="E2" s="273"/>
      <c r="F2" s="273"/>
      <c r="G2" s="273"/>
      <c r="H2" s="273"/>
      <c r="I2" s="273"/>
      <c r="J2" s="273"/>
      <c r="K2" s="273"/>
      <c r="L2" s="273"/>
      <c r="M2" s="273"/>
      <c r="N2" s="273"/>
      <c r="O2" s="273"/>
      <c r="P2" s="273"/>
      <c r="Q2" s="273"/>
      <c r="R2" s="273"/>
      <c r="S2" s="273"/>
      <c r="T2" s="273"/>
      <c r="U2" s="273"/>
      <c r="V2" s="273"/>
      <c r="W2" s="273"/>
      <c r="X2" s="16"/>
    </row>
    <row r="3" spans="1:28" ht="33.75" customHeight="1">
      <c r="A3" s="11"/>
      <c r="B3" s="279" t="str">
        <f>'Monitoria Anual - 1'!A2</f>
        <v>"Plano de Ação Nacional para a Conservação dos Peixes Rivulídeos Ameaçados de Extinção"</v>
      </c>
      <c r="C3" s="279"/>
      <c r="D3" s="279"/>
      <c r="E3" s="279"/>
      <c r="F3" s="279"/>
      <c r="G3" s="279"/>
      <c r="H3" s="279"/>
      <c r="I3" s="279"/>
      <c r="J3" s="279"/>
      <c r="K3" s="279"/>
      <c r="L3" s="279"/>
      <c r="M3" s="279"/>
      <c r="N3" s="279"/>
      <c r="O3" s="279"/>
      <c r="P3" s="279"/>
      <c r="Q3" s="279"/>
      <c r="R3" s="279"/>
      <c r="S3" s="279"/>
      <c r="T3" s="279"/>
      <c r="U3" s="279"/>
      <c r="V3" s="279"/>
      <c r="W3" s="279"/>
      <c r="X3" s="11"/>
    </row>
    <row r="4" spans="1:28">
      <c r="A4" s="11"/>
      <c r="J4" s="12"/>
      <c r="K4" s="12"/>
      <c r="L4" s="12"/>
      <c r="M4" s="12"/>
      <c r="N4" s="12"/>
      <c r="O4" s="12"/>
      <c r="X4" s="11"/>
    </row>
    <row r="5" spans="1:28" s="2" customFormat="1" ht="45" customHeight="1">
      <c r="A5" s="18"/>
      <c r="B5" s="284" t="s">
        <v>505</v>
      </c>
      <c r="C5" s="284"/>
      <c r="D5" s="285" t="str">
        <f>'Monitoria Anual - 1'!B4</f>
        <v>Consolidar e ampliar estratégias de conservação dos peixes rivulídeos ameaçados de extinção e dos seus ambientes, em cinco anos</v>
      </c>
      <c r="E5" s="285"/>
      <c r="F5" s="285"/>
      <c r="G5" s="285"/>
      <c r="H5" s="285"/>
      <c r="I5" s="285"/>
      <c r="J5" s="285"/>
      <c r="K5" s="285"/>
      <c r="L5" s="285"/>
      <c r="M5" s="286"/>
      <c r="N5" s="13"/>
      <c r="O5" s="13"/>
      <c r="P5" s="13"/>
      <c r="Q5" s="13"/>
      <c r="R5" s="13"/>
      <c r="X5" s="18"/>
    </row>
    <row r="6" spans="1:28">
      <c r="A6" s="11"/>
      <c r="J6" s="12"/>
      <c r="K6" s="12"/>
      <c r="L6" s="12"/>
      <c r="M6" s="12"/>
      <c r="N6" s="12"/>
      <c r="O6" s="12"/>
      <c r="X6" s="11"/>
    </row>
    <row r="7" spans="1:28" ht="26.25" customHeight="1">
      <c r="A7" s="11"/>
      <c r="B7" s="284" t="s">
        <v>75</v>
      </c>
      <c r="C7" s="284"/>
      <c r="D7" s="274" t="str">
        <f>'Monitoria Anual - 1'!B6</f>
        <v>26/09/2023 - 28/09/2023 (presencial)</v>
      </c>
      <c r="E7" s="274"/>
      <c r="F7" s="274"/>
      <c r="G7" s="275"/>
      <c r="H7" s="2"/>
      <c r="I7" s="14"/>
      <c r="J7" s="12"/>
      <c r="K7" s="12"/>
      <c r="L7" s="12"/>
      <c r="M7" s="12"/>
      <c r="N7" s="12"/>
      <c r="O7" s="12"/>
      <c r="X7" s="11"/>
    </row>
    <row r="8" spans="1:28">
      <c r="A8" s="11"/>
      <c r="X8" s="11"/>
    </row>
    <row r="9" spans="1:28" ht="31.5" customHeight="1">
      <c r="A9" s="11"/>
      <c r="B9" s="273" t="s">
        <v>506</v>
      </c>
      <c r="C9" s="273"/>
      <c r="D9" s="273"/>
      <c r="E9" s="273"/>
      <c r="F9" s="273"/>
      <c r="G9" s="273"/>
      <c r="H9" s="273"/>
      <c r="I9" s="273"/>
      <c r="J9" s="273"/>
      <c r="K9" s="273"/>
      <c r="L9" s="273"/>
      <c r="M9" s="273"/>
      <c r="N9" s="273"/>
      <c r="O9" s="273"/>
      <c r="P9" s="273"/>
      <c r="Q9" s="273"/>
      <c r="R9" s="273"/>
      <c r="S9" s="273"/>
      <c r="T9" s="273"/>
      <c r="U9" s="273"/>
      <c r="V9" s="273"/>
      <c r="W9" s="273"/>
      <c r="X9" s="11"/>
    </row>
    <row r="10" spans="1:28">
      <c r="A10" s="11"/>
      <c r="G10" s="10"/>
      <c r="H10" s="10"/>
      <c r="I10" s="10"/>
      <c r="X10" s="11"/>
    </row>
    <row r="11" spans="1:28" ht="15.75">
      <c r="A11" s="11"/>
      <c r="B11" s="274" t="s">
        <v>507</v>
      </c>
      <c r="C11" s="275"/>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280"/>
      <c r="G12" s="280"/>
      <c r="H12" s="113"/>
      <c r="X12" s="11"/>
    </row>
    <row r="13" spans="1:28" ht="33.75" customHeight="1" thickBot="1">
      <c r="A13" s="11"/>
      <c r="C13" s="281" t="s">
        <v>508</v>
      </c>
      <c r="D13" s="282"/>
      <c r="E13" s="282"/>
      <c r="F13" s="282"/>
      <c r="G13" s="283"/>
      <c r="H13" s="3"/>
      <c r="X13" s="11"/>
    </row>
    <row r="14" spans="1:28" s="2" customFormat="1" ht="34.5" customHeight="1" thickBot="1">
      <c r="A14" s="18"/>
      <c r="C14" s="26" t="s">
        <v>509</v>
      </c>
      <c r="D14" s="7" t="s">
        <v>510</v>
      </c>
      <c r="E14" s="8" t="s">
        <v>511</v>
      </c>
      <c r="F14" s="7" t="s">
        <v>512</v>
      </c>
      <c r="G14" s="9" t="s">
        <v>511</v>
      </c>
      <c r="H14" s="6"/>
      <c r="X14" s="18"/>
    </row>
    <row r="15" spans="1:28" ht="15.75">
      <c r="A15" s="11"/>
      <c r="C15" s="81" t="s">
        <v>513</v>
      </c>
      <c r="D15" s="91"/>
      <c r="E15" s="104"/>
      <c r="F15" s="88">
        <f>COUNTA('Monitoria Anual - 1'!S11:S883)</f>
        <v>5</v>
      </c>
      <c r="G15" s="105">
        <f t="shared" ref="G15:G21" si="0">F15/$F$22</f>
        <v>0.16666666666666666</v>
      </c>
      <c r="H15" s="106"/>
      <c r="X15" s="11"/>
    </row>
    <row r="16" spans="1:28" ht="15.75">
      <c r="A16" s="11"/>
      <c r="C16" s="82" t="s">
        <v>514</v>
      </c>
      <c r="D16" s="93">
        <f>COUNTA('Monitoria Anual - 1'!N11:N883)</f>
        <v>0</v>
      </c>
      <c r="E16" s="107">
        <f>D16/$D$22</f>
        <v>0</v>
      </c>
      <c r="F16" s="89">
        <f>D16-AB16</f>
        <v>0</v>
      </c>
      <c r="G16" s="107">
        <f t="shared" si="0"/>
        <v>0</v>
      </c>
      <c r="H16" s="106"/>
      <c r="X16" s="11"/>
      <c r="Z16">
        <f>COUNTIFS('Monitoria Anual - 1'!N:N,"x",'Monitoria Anual - 1'!S:S,"Excluída")</f>
        <v>0</v>
      </c>
      <c r="AA16">
        <f>COUNTIFS('Monitoria Anual - 1'!N:N,"x",'Monitoria Anual - 1'!S:S,"Agrupada")</f>
        <v>0</v>
      </c>
      <c r="AB16">
        <f>Z16+AA16</f>
        <v>0</v>
      </c>
    </row>
    <row r="17" spans="1:28" ht="15.75">
      <c r="A17" s="11"/>
      <c r="C17" s="83" t="s">
        <v>515</v>
      </c>
      <c r="D17" s="93">
        <f>COUNTA('Monitoria Anual - 1'!O11:O883)</f>
        <v>16</v>
      </c>
      <c r="E17" s="107">
        <f>D17/$D$22</f>
        <v>0.45714285714285713</v>
      </c>
      <c r="F17" s="89">
        <f>D17-AB17</f>
        <v>11</v>
      </c>
      <c r="G17" s="107">
        <f t="shared" si="0"/>
        <v>0.36666666666666664</v>
      </c>
      <c r="H17" s="106"/>
      <c r="X17" s="11"/>
      <c r="Z17">
        <f t="array" ref="Z17">COUNTIFS('Monitoria Anual - 1'!O:O,"x",'Monitoria Anual - 1'!S:S,"Excluída")</f>
        <v>3</v>
      </c>
      <c r="AA17">
        <f t="array" ref="AA17">COUNTIFS('Monitoria Anual - 1'!O:O,"x",'Monitoria Anual - 1'!S:S,"Agrupada")</f>
        <v>2</v>
      </c>
      <c r="AB17">
        <f>Z17+AA17</f>
        <v>5</v>
      </c>
    </row>
    <row r="18" spans="1:28" ht="15.75">
      <c r="A18" s="11"/>
      <c r="C18" s="84" t="s">
        <v>516</v>
      </c>
      <c r="D18" s="93">
        <f>COUNTA('Monitoria Anual - 1'!P11:P883)</f>
        <v>3</v>
      </c>
      <c r="E18" s="107">
        <f>D18/$D$22</f>
        <v>8.5714285714285715E-2</v>
      </c>
      <c r="F18" s="89">
        <f>D18-AB18</f>
        <v>3</v>
      </c>
      <c r="G18" s="107">
        <f t="shared" si="0"/>
        <v>0.1</v>
      </c>
      <c r="H18" s="106"/>
      <c r="X18" s="11"/>
      <c r="Z18">
        <f t="array" ref="Z18">COUNTIFS('Monitoria Anual - 1'!P:P,"x",'Monitoria Anual - 1'!S:S,"Excluída")</f>
        <v>0</v>
      </c>
      <c r="AA18">
        <f t="array" ref="AA18">COUNTIFS('Monitoria Anual - 1'!P:P,"x",'Monitoria Anual - 1'!S:S,"Agrupada")</f>
        <v>0</v>
      </c>
      <c r="AB18">
        <f>Z18+AA18</f>
        <v>0</v>
      </c>
    </row>
    <row r="19" spans="1:28" ht="15.75">
      <c r="A19" s="11"/>
      <c r="C19" s="85" t="s">
        <v>517</v>
      </c>
      <c r="D19" s="93">
        <f>COUNTA('Monitoria Anual - 1'!Q11:Q883)</f>
        <v>15</v>
      </c>
      <c r="E19" s="107">
        <f>D19/$D$22</f>
        <v>0.42857142857142855</v>
      </c>
      <c r="F19" s="89">
        <f t="shared" ref="F19:F20" si="1">D19-AB19</f>
        <v>15</v>
      </c>
      <c r="G19" s="107">
        <f t="shared" si="0"/>
        <v>0.5</v>
      </c>
      <c r="H19" s="106"/>
      <c r="X19" s="11"/>
      <c r="Z19">
        <f t="array" ref="Z19">COUNTIFS('Monitoria Anual - 1'!Q:Q,"x",'Monitoria Anual - 1'!S:S,"Excluída")</f>
        <v>0</v>
      </c>
      <c r="AA19">
        <f t="array" ref="AA19">COUNTIFS('Monitoria Anual - 1'!Q:Q,"x",'Monitoria Anual - 1'!S:S,"Agrupada")</f>
        <v>0</v>
      </c>
      <c r="AB19">
        <f>Z19+AA19</f>
        <v>0</v>
      </c>
    </row>
    <row r="20" spans="1:28" ht="15.75">
      <c r="A20" s="11"/>
      <c r="C20" s="86" t="s">
        <v>518</v>
      </c>
      <c r="D20" s="93">
        <f>COUNTA('Monitoria Anual - 1'!R11:R883)</f>
        <v>1</v>
      </c>
      <c r="E20" s="107">
        <f>D20/$D$22</f>
        <v>2.8571428571428571E-2</v>
      </c>
      <c r="F20" s="89">
        <f t="shared" si="1"/>
        <v>1</v>
      </c>
      <c r="G20" s="107">
        <f t="shared" si="0"/>
        <v>3.3333333333333333E-2</v>
      </c>
      <c r="H20" s="106"/>
      <c r="X20" s="11"/>
      <c r="Z20">
        <f t="array" ref="Z20">COUNTIFS('Monitoria Anual - 1'!R:R,"x",'Monitoria Anual - 1'!S:S,"Excluída")</f>
        <v>0</v>
      </c>
      <c r="AA20">
        <f t="array" ref="AA20">COUNTIFS('Monitoria Anual - 1'!R:R,"x",'Monitoria Anual - 1'!S:S,"Agrupada")</f>
        <v>0</v>
      </c>
      <c r="AB20">
        <f>Z20+AA20</f>
        <v>0</v>
      </c>
    </row>
    <row r="21" spans="1:28" ht="16.5" thickBot="1">
      <c r="A21" s="11"/>
      <c r="C21" s="87" t="s">
        <v>519</v>
      </c>
      <c r="D21" s="94"/>
      <c r="E21" s="108"/>
      <c r="F21" s="90">
        <f>'Monitoria Anual - 1'!C50</f>
        <v>0</v>
      </c>
      <c r="G21" s="109">
        <f t="shared" si="0"/>
        <v>0</v>
      </c>
      <c r="H21" s="106"/>
      <c r="X21" s="11"/>
    </row>
    <row r="22" spans="1:28" ht="16.5" thickBot="1">
      <c r="A22" s="11"/>
      <c r="C22" s="96" t="s">
        <v>520</v>
      </c>
      <c r="D22" s="98">
        <f>SUM(D16:D20)</f>
        <v>35</v>
      </c>
      <c r="E22" s="32">
        <f>SUM(E15:E21)</f>
        <v>0.99999999999999989</v>
      </c>
      <c r="F22" s="97">
        <f>SUM(F16:F21)</f>
        <v>30</v>
      </c>
      <c r="G22" s="32">
        <f>SUM(G16:G21)</f>
        <v>1</v>
      </c>
      <c r="H22" s="106"/>
      <c r="X22" s="11"/>
    </row>
    <row r="23" spans="1:28" ht="15.75" thickBot="1">
      <c r="A23" s="11"/>
      <c r="C23" s="76" t="s">
        <v>521</v>
      </c>
      <c r="D23" s="276">
        <f>COUNTIF('Monitoria Anual - 1'!S11:S883,"Agrupada")</f>
        <v>2</v>
      </c>
      <c r="E23" s="277"/>
      <c r="F23" s="277"/>
      <c r="G23" s="278"/>
      <c r="H23" s="5"/>
      <c r="X23" s="11"/>
    </row>
    <row r="24" spans="1:28" ht="15.75" thickBot="1">
      <c r="A24" s="11"/>
      <c r="C24" s="75" t="s">
        <v>522</v>
      </c>
      <c r="D24" s="276">
        <f>COUNTIF('Monitoria Anual - 1'!S11:S45,"Excluída")</f>
        <v>3</v>
      </c>
      <c r="E24" s="277"/>
      <c r="F24" s="277"/>
      <c r="G24" s="278"/>
      <c r="X24" s="11"/>
    </row>
    <row r="25" spans="1:28">
      <c r="A25" s="11"/>
      <c r="X25" s="11"/>
    </row>
    <row r="26" spans="1:28">
      <c r="A26" s="11"/>
      <c r="X26" s="11"/>
    </row>
    <row r="27" spans="1:28" ht="15.75">
      <c r="A27" s="11"/>
      <c r="B27" s="274" t="s">
        <v>523</v>
      </c>
      <c r="C27" s="275"/>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524</v>
      </c>
      <c r="D29" s="69">
        <f>COUNTA('Monitoria Anual - 1'!A11:A44)</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0" t="s">
        <v>525</v>
      </c>
      <c r="D31" s="80" t="s">
        <v>526</v>
      </c>
      <c r="E31" s="19"/>
      <c r="F31" s="20"/>
      <c r="G31" s="21"/>
      <c r="H31" s="23"/>
      <c r="I31" s="24"/>
      <c r="J31" s="25"/>
      <c r="W31" s="1"/>
      <c r="X31" s="11"/>
    </row>
    <row r="32" spans="1:28">
      <c r="A32" s="11"/>
      <c r="C32" s="77" t="s">
        <v>527</v>
      </c>
      <c r="D32" s="101">
        <f>SUM(F32:J32)</f>
        <v>9</v>
      </c>
      <c r="E32" s="34">
        <f>COUNTA('Monitoria Anual - 1'!S11:S19)</f>
        <v>1</v>
      </c>
      <c r="F32" s="67">
        <f>COUNTA('Monitoria Anual - 1'!N11:N19)</f>
        <v>0</v>
      </c>
      <c r="G32" s="67">
        <f>COUNTA('Monitoria Anual - 1'!O11:O19)</f>
        <v>1</v>
      </c>
      <c r="H32" s="67">
        <f>COUNTA('Monitoria Anual - 1'!P11:P19)</f>
        <v>1</v>
      </c>
      <c r="I32" s="67">
        <f>COUNTA('Monitoria Anual - 1'!Q11:Q19)</f>
        <v>6</v>
      </c>
      <c r="J32" s="68">
        <f>COUNTA('Monitoria Anual - 1'!R11:R19)</f>
        <v>1</v>
      </c>
      <c r="W32" s="1"/>
      <c r="X32" s="11"/>
    </row>
    <row r="33" spans="1:30">
      <c r="A33" s="11"/>
      <c r="C33" s="78" t="s">
        <v>528</v>
      </c>
      <c r="D33" s="77">
        <f>SUM(F33:J33)</f>
        <v>9</v>
      </c>
      <c r="E33" s="35">
        <f>COUNTA('Monitoria Anual - 1'!S20:S28)</f>
        <v>1</v>
      </c>
      <c r="F33" s="36">
        <f>COUNTA('Monitoria Anual - 1'!N20:N28)</f>
        <v>0</v>
      </c>
      <c r="G33" s="36">
        <f>COUNTA('Monitoria Anual - 1'!O20:O28)</f>
        <v>5</v>
      </c>
      <c r="H33" s="36">
        <f>COUNTA('Monitoria Anual - 1'!P20:P28)</f>
        <v>0</v>
      </c>
      <c r="I33" s="36">
        <f>COUNTA('Monitoria Anual - 1'!Q20:Q28)</f>
        <v>4</v>
      </c>
      <c r="J33" s="37">
        <f>COUNTA('Monitoria Anual - 1'!R20:R28)</f>
        <v>0</v>
      </c>
      <c r="W33" s="1"/>
      <c r="X33" s="11"/>
    </row>
    <row r="34" spans="1:30">
      <c r="A34" s="11"/>
      <c r="C34" s="78" t="s">
        <v>529</v>
      </c>
      <c r="D34" s="77">
        <f t="shared" ref="D34:D36" si="2">SUM(F34:J34)</f>
        <v>5</v>
      </c>
      <c r="E34" s="35">
        <f>COUNTA('Monitoria Anual - 1'!S29:S33)</f>
        <v>0</v>
      </c>
      <c r="F34" s="36">
        <f>COUNTA('Monitoria Anual - 1'!N29:N33)</f>
        <v>0</v>
      </c>
      <c r="G34" s="36">
        <f>COUNTA('Monitoria Anual - 1'!O29:O33)</f>
        <v>3</v>
      </c>
      <c r="H34" s="36">
        <f>COUNTA('Monitoria Anual - 1'!P29:P33)</f>
        <v>1</v>
      </c>
      <c r="I34" s="36">
        <f>COUNTA('Monitoria Anual - 1'!Q29:Q33)</f>
        <v>1</v>
      </c>
      <c r="J34" s="37">
        <f>COUNTA('Monitoria Anual - 1'!R29:R33)</f>
        <v>0</v>
      </c>
      <c r="W34" s="1"/>
      <c r="X34" s="11"/>
    </row>
    <row r="35" spans="1:30">
      <c r="A35" s="11"/>
      <c r="C35" s="78" t="s">
        <v>530</v>
      </c>
      <c r="D35" s="77">
        <f t="shared" si="2"/>
        <v>5</v>
      </c>
      <c r="E35" s="35">
        <f>COUNTA('Monitoria Anual - 1'!S34:S38)</f>
        <v>1</v>
      </c>
      <c r="F35" s="36">
        <f>COUNTA('Monitoria Anual - 1'!N34:N38)</f>
        <v>0</v>
      </c>
      <c r="G35" s="36">
        <f>COUNTA('Monitoria Anual - 1'!O34:O38)</f>
        <v>2</v>
      </c>
      <c r="H35" s="36">
        <f>COUNTA('Monitoria Anual - 1'!P34:P38)</f>
        <v>1</v>
      </c>
      <c r="I35" s="36">
        <f>COUNTA('Monitoria Anual - 1'!Q34:Q38)</f>
        <v>2</v>
      </c>
      <c r="J35" s="37">
        <f>COUNTA('Monitoria Anual - 1'!R34:R38)</f>
        <v>0</v>
      </c>
      <c r="W35" s="1"/>
      <c r="X35" s="11"/>
    </row>
    <row r="36" spans="1:30">
      <c r="A36" s="11"/>
      <c r="C36" s="78" t="s">
        <v>531</v>
      </c>
      <c r="D36" s="77">
        <f t="shared" si="2"/>
        <v>6</v>
      </c>
      <c r="E36" s="35">
        <f>COUNTA('Monitoria Anual - 1'!S39:S44)</f>
        <v>2</v>
      </c>
      <c r="F36" s="36">
        <f>COUNTA('Monitoria Anual - 1'!N39:N44)</f>
        <v>0</v>
      </c>
      <c r="G36" s="36">
        <f>COUNTA('Monitoria Anual - 1'!O39:O44)</f>
        <v>4</v>
      </c>
      <c r="H36" s="36">
        <f>COUNTA('Monitoria Anual - 1'!P39:P44)</f>
        <v>0</v>
      </c>
      <c r="I36" s="36">
        <f>COUNTA('Monitoria Anual - 1'!Q39:Q44)</f>
        <v>2</v>
      </c>
      <c r="J36" s="37">
        <f>COUNTA('Monitoria Anual - 1'!R39:R44)</f>
        <v>0</v>
      </c>
      <c r="W36" s="1"/>
      <c r="X36" s="11"/>
    </row>
    <row r="37" spans="1:30">
      <c r="A37" s="11"/>
      <c r="O37" s="1"/>
      <c r="P37" s="11"/>
      <c r="X37" s="11"/>
    </row>
    <row r="38" spans="1:30">
      <c r="A38" s="11"/>
      <c r="O38" s="1"/>
      <c r="P38" s="11"/>
      <c r="X38" s="11"/>
    </row>
    <row r="39" spans="1:30">
      <c r="A39" s="11"/>
      <c r="O39" s="1"/>
      <c r="P39" s="11"/>
      <c r="X39" s="11"/>
    </row>
    <row r="40" spans="1:30">
      <c r="A40" s="11"/>
      <c r="O40" s="1"/>
      <c r="P40" s="11"/>
      <c r="X40" s="11"/>
    </row>
    <row r="41" spans="1:30">
      <c r="A41" s="11"/>
      <c r="O41" s="1"/>
      <c r="P41" s="11"/>
      <c r="X41" s="11"/>
    </row>
    <row r="42" spans="1:30">
      <c r="A42" s="11"/>
      <c r="X42" s="11"/>
    </row>
    <row r="43" spans="1:30">
      <c r="A43" s="11"/>
      <c r="B43" s="11"/>
      <c r="C43" s="11"/>
      <c r="D43" s="11"/>
      <c r="E43" s="11"/>
      <c r="F43" s="11"/>
      <c r="G43" s="11"/>
      <c r="H43" s="11"/>
      <c r="I43" s="11"/>
      <c r="J43" s="11"/>
      <c r="K43" s="11"/>
      <c r="L43" s="11"/>
      <c r="M43" s="11"/>
      <c r="N43" s="11"/>
      <c r="O43" s="11"/>
      <c r="P43" s="11"/>
      <c r="Q43" s="11"/>
      <c r="R43" s="11"/>
      <c r="S43" s="11"/>
      <c r="T43" s="11"/>
      <c r="U43" s="11"/>
      <c r="V43" s="11"/>
      <c r="W43" s="11"/>
      <c r="X43" s="11"/>
    </row>
    <row r="45" spans="1:30">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row>
    <row r="46" spans="1:30">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row>
    <row r="47" spans="1:30">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row>
  </sheetData>
  <sheetProtection sheet="1" formatCells="0" formatColumns="0" formatRows="0" insertColumns="0" insertRows="0" insertHyperlinks="0" deleteColumns="0" deleteRows="0" sort="0" autoFilter="0" pivotTables="0"/>
  <protectedRanges>
    <protectedRange algorithmName="SHA-512" hashValue="vlpvoLR6hFBFthSJcREh8C7Az1JFnlPj34FJb6IcHXuBAZoeTWxsgJc8ET2CgsK09XXi9SORi49u3g5/y6f19Q==" saltValue="500mufQmQuWMTdGSzNequg==" spinCount="100000" sqref="C37:V41 A1:B47 C1:AD36 C42: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6">
    <cfRule type="cellIs" dxfId="34"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101"/>
  <sheetViews>
    <sheetView showGridLines="0" tabSelected="1" topLeftCell="U35" zoomScale="80" zoomScaleNormal="80" workbookViewId="0">
      <selection activeCell="K63" sqref="K63"/>
    </sheetView>
  </sheetViews>
  <sheetFormatPr defaultColWidth="8.85546875" defaultRowHeight="15"/>
  <cols>
    <col min="1" max="1" width="72.42578125" style="60"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customWidth="1"/>
    <col min="41" max="16384" width="8.85546875" style="2"/>
  </cols>
  <sheetData>
    <row r="1" spans="1:40" ht="33.75" customHeight="1">
      <c r="A1" s="220" t="s">
        <v>71</v>
      </c>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18"/>
    </row>
    <row r="2" spans="1:40" ht="33.75" customHeight="1" thickBot="1">
      <c r="A2" s="221" t="s">
        <v>72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18"/>
    </row>
    <row r="3" spans="1:40" ht="15.75" thickTop="1">
      <c r="AJ3" s="18"/>
    </row>
    <row r="4" spans="1:40" ht="45" customHeight="1">
      <c r="A4" s="192" t="s">
        <v>73</v>
      </c>
      <c r="B4" s="254" t="s">
        <v>74</v>
      </c>
      <c r="C4" s="254"/>
      <c r="D4" s="254"/>
      <c r="E4" s="254"/>
      <c r="F4" s="254"/>
      <c r="G4" s="254"/>
      <c r="H4" s="255"/>
      <c r="I4" s="13"/>
      <c r="J4" s="13"/>
      <c r="K4" s="13"/>
      <c r="L4" s="13"/>
      <c r="M4" s="13"/>
      <c r="N4" s="13"/>
      <c r="O4" s="13"/>
      <c r="P4" s="13"/>
      <c r="Q4" s="13"/>
      <c r="R4" s="13"/>
      <c r="S4" s="2"/>
      <c r="AJ4" s="18"/>
    </row>
    <row r="5" spans="1:40">
      <c r="AJ5" s="18"/>
    </row>
    <row r="6" spans="1:40" ht="27" customHeight="1">
      <c r="A6" s="192" t="s">
        <v>75</v>
      </c>
      <c r="B6" s="233" t="s">
        <v>532</v>
      </c>
      <c r="C6" s="234"/>
      <c r="M6" s="60"/>
      <c r="AJ6" s="18"/>
      <c r="AN6" s="2" t="s">
        <v>77</v>
      </c>
    </row>
    <row r="7" spans="1:40" ht="15.75" thickBot="1">
      <c r="AJ7" s="18"/>
      <c r="AN7" s="61" t="s">
        <v>78</v>
      </c>
    </row>
    <row r="8" spans="1:40" ht="27" customHeight="1" thickBot="1">
      <c r="A8" s="239" t="s">
        <v>79</v>
      </c>
      <c r="B8" s="240"/>
      <c r="C8" s="240"/>
      <c r="D8" s="240"/>
      <c r="E8" s="240"/>
      <c r="F8" s="240"/>
      <c r="G8" s="240"/>
      <c r="H8" s="240"/>
      <c r="I8" s="240"/>
      <c r="J8" s="240"/>
      <c r="K8" s="240"/>
      <c r="L8" s="240"/>
      <c r="M8" s="241"/>
      <c r="N8" s="258" t="s">
        <v>80</v>
      </c>
      <c r="O8" s="259"/>
      <c r="P8" s="259"/>
      <c r="Q8" s="259"/>
      <c r="R8" s="259"/>
      <c r="S8" s="259"/>
      <c r="T8" s="259"/>
      <c r="U8" s="259"/>
      <c r="V8" s="259"/>
      <c r="W8" s="259"/>
      <c r="X8" s="260"/>
      <c r="Y8" s="222" t="s">
        <v>81</v>
      </c>
      <c r="Z8" s="223"/>
      <c r="AA8" s="223"/>
      <c r="AB8" s="223"/>
      <c r="AC8" s="223"/>
      <c r="AD8" s="223"/>
      <c r="AE8" s="223"/>
      <c r="AF8" s="223"/>
      <c r="AG8" s="223"/>
      <c r="AH8" s="223"/>
      <c r="AI8" s="224"/>
      <c r="AJ8" s="18"/>
    </row>
    <row r="9" spans="1:40" ht="64.5" customHeight="1">
      <c r="A9" s="291" t="s">
        <v>82</v>
      </c>
      <c r="B9" s="225" t="s">
        <v>83</v>
      </c>
      <c r="C9" s="225" t="s">
        <v>1</v>
      </c>
      <c r="D9" s="225" t="s">
        <v>3</v>
      </c>
      <c r="E9" s="229" t="s">
        <v>5</v>
      </c>
      <c r="F9" s="225" t="s">
        <v>7</v>
      </c>
      <c r="G9" s="225"/>
      <c r="H9" s="225" t="s">
        <v>9</v>
      </c>
      <c r="I9" s="225" t="s">
        <v>13</v>
      </c>
      <c r="J9" s="225" t="s">
        <v>11</v>
      </c>
      <c r="K9" s="245" t="s">
        <v>84</v>
      </c>
      <c r="L9" s="246"/>
      <c r="M9" s="225" t="s">
        <v>19</v>
      </c>
      <c r="N9" s="265" t="s">
        <v>22</v>
      </c>
      <c r="O9" s="267" t="s">
        <v>24</v>
      </c>
      <c r="P9" s="269" t="s">
        <v>26</v>
      </c>
      <c r="Q9" s="271" t="s">
        <v>28</v>
      </c>
      <c r="R9" s="248" t="s">
        <v>30</v>
      </c>
      <c r="S9" s="250" t="s">
        <v>32</v>
      </c>
      <c r="T9" s="252" t="s">
        <v>38</v>
      </c>
      <c r="U9" s="252" t="s">
        <v>40</v>
      </c>
      <c r="V9" s="252" t="s">
        <v>42</v>
      </c>
      <c r="W9" s="252" t="s">
        <v>44</v>
      </c>
      <c r="X9" s="261" t="s">
        <v>46</v>
      </c>
      <c r="Y9" s="263" t="s">
        <v>49</v>
      </c>
      <c r="Z9" s="237" t="s">
        <v>51</v>
      </c>
      <c r="AA9" s="256" t="s">
        <v>53</v>
      </c>
      <c r="AB9" s="237" t="s">
        <v>55</v>
      </c>
      <c r="AC9" s="237" t="s">
        <v>57</v>
      </c>
      <c r="AD9" s="237" t="s">
        <v>59</v>
      </c>
      <c r="AE9" s="237" t="s">
        <v>61</v>
      </c>
      <c r="AF9" s="235" t="s">
        <v>63</v>
      </c>
      <c r="AG9" s="237" t="s">
        <v>65</v>
      </c>
      <c r="AH9" s="237" t="s">
        <v>67</v>
      </c>
      <c r="AI9" s="231" t="s">
        <v>69</v>
      </c>
      <c r="AJ9" s="18"/>
    </row>
    <row r="10" spans="1:40" ht="45.75" customHeight="1" thickBot="1">
      <c r="A10" s="292"/>
      <c r="B10" s="226"/>
      <c r="C10" s="226"/>
      <c r="D10" s="226"/>
      <c r="E10" s="230"/>
      <c r="F10" s="54" t="s">
        <v>86</v>
      </c>
      <c r="G10" s="54" t="s">
        <v>87</v>
      </c>
      <c r="H10" s="226"/>
      <c r="I10" s="226"/>
      <c r="J10" s="226"/>
      <c r="K10" s="100" t="s">
        <v>88</v>
      </c>
      <c r="L10" s="100" t="s">
        <v>89</v>
      </c>
      <c r="M10" s="226"/>
      <c r="N10" s="266"/>
      <c r="O10" s="268"/>
      <c r="P10" s="270"/>
      <c r="Q10" s="272"/>
      <c r="R10" s="249"/>
      <c r="S10" s="251"/>
      <c r="T10" s="253"/>
      <c r="U10" s="253"/>
      <c r="V10" s="253"/>
      <c r="W10" s="253"/>
      <c r="X10" s="262"/>
      <c r="Y10" s="264"/>
      <c r="Z10" s="238"/>
      <c r="AA10" s="257"/>
      <c r="AB10" s="238"/>
      <c r="AC10" s="238"/>
      <c r="AD10" s="238"/>
      <c r="AE10" s="238"/>
      <c r="AF10" s="236"/>
      <c r="AG10" s="238"/>
      <c r="AH10" s="238"/>
      <c r="AI10" s="232"/>
      <c r="AJ10" s="18"/>
    </row>
    <row r="11" spans="1:40" ht="239.1" customHeight="1">
      <c r="A11" s="242" t="s">
        <v>90</v>
      </c>
      <c r="B11" s="112" t="s">
        <v>91</v>
      </c>
      <c r="C11" s="129" t="s">
        <v>92</v>
      </c>
      <c r="D11" s="130" t="s">
        <v>104</v>
      </c>
      <c r="E11" s="131" t="s">
        <v>94</v>
      </c>
      <c r="F11" s="132">
        <v>44774</v>
      </c>
      <c r="G11" s="132">
        <v>46569</v>
      </c>
      <c r="H11" s="133" t="s">
        <v>95</v>
      </c>
      <c r="I11" s="134" t="s">
        <v>96</v>
      </c>
      <c r="J11" s="135" t="s">
        <v>533</v>
      </c>
      <c r="K11" s="133" t="s">
        <v>98</v>
      </c>
      <c r="L11" s="133"/>
      <c r="M11" s="135" t="s">
        <v>534</v>
      </c>
      <c r="N11" s="62"/>
      <c r="O11" s="63"/>
      <c r="P11" s="62" t="s">
        <v>100</v>
      </c>
      <c r="Q11" s="62"/>
      <c r="R11" s="62"/>
      <c r="S11" s="64"/>
      <c r="T11" s="210" t="s">
        <v>535</v>
      </c>
      <c r="U11" s="62"/>
      <c r="V11" s="174" t="s">
        <v>536</v>
      </c>
      <c r="W11" s="174" t="s">
        <v>537</v>
      </c>
      <c r="X11" s="174" t="s">
        <v>538</v>
      </c>
      <c r="Y11" s="62"/>
      <c r="Z11" s="62"/>
      <c r="AA11" s="62"/>
      <c r="AB11" s="62"/>
      <c r="AC11" s="62"/>
      <c r="AD11" s="62"/>
      <c r="AE11" s="62"/>
      <c r="AF11" s="62"/>
      <c r="AG11" s="62"/>
      <c r="AH11" s="62"/>
      <c r="AI11" s="62"/>
      <c r="AJ11" s="18"/>
    </row>
    <row r="12" spans="1:40" ht="122.25" customHeight="1">
      <c r="A12" s="243"/>
      <c r="B12" s="48" t="s">
        <v>106</v>
      </c>
      <c r="C12" s="129" t="s">
        <v>107</v>
      </c>
      <c r="D12" s="135" t="s">
        <v>108</v>
      </c>
      <c r="E12" s="135" t="s">
        <v>109</v>
      </c>
      <c r="F12" s="132">
        <v>44774</v>
      </c>
      <c r="G12" s="132">
        <v>46569</v>
      </c>
      <c r="H12" s="135" t="s">
        <v>110</v>
      </c>
      <c r="I12" s="134">
        <v>105000</v>
      </c>
      <c r="J12" s="136" t="s">
        <v>539</v>
      </c>
      <c r="K12" s="130" t="s">
        <v>98</v>
      </c>
      <c r="L12" s="130"/>
      <c r="M12" s="136" t="s">
        <v>540</v>
      </c>
      <c r="N12" s="62"/>
      <c r="O12" s="62"/>
      <c r="P12" s="62"/>
      <c r="Q12" s="62" t="s">
        <v>100</v>
      </c>
      <c r="R12" s="62"/>
      <c r="S12" s="64"/>
      <c r="T12" s="209" t="s">
        <v>541</v>
      </c>
      <c r="U12" s="183" t="s">
        <v>824</v>
      </c>
      <c r="V12" s="169" t="s">
        <v>542</v>
      </c>
      <c r="W12" s="65" t="s">
        <v>110</v>
      </c>
      <c r="X12" s="65"/>
      <c r="Y12" s="65"/>
      <c r="Z12" s="65"/>
      <c r="AA12" s="65"/>
      <c r="AB12" s="65"/>
      <c r="AC12" s="65"/>
      <c r="AD12" s="65"/>
      <c r="AE12" s="65"/>
      <c r="AF12" s="65"/>
      <c r="AG12" s="65"/>
      <c r="AH12" s="65"/>
      <c r="AI12" s="65"/>
      <c r="AJ12" s="18"/>
    </row>
    <row r="13" spans="1:40" ht="123" customHeight="1">
      <c r="A13" s="243"/>
      <c r="B13" s="48" t="s">
        <v>119</v>
      </c>
      <c r="C13" s="129" t="s">
        <v>120</v>
      </c>
      <c r="D13" s="130" t="s">
        <v>131</v>
      </c>
      <c r="E13" s="130" t="s">
        <v>122</v>
      </c>
      <c r="F13" s="132">
        <v>44774</v>
      </c>
      <c r="G13" s="132">
        <v>46569</v>
      </c>
      <c r="H13" s="130" t="s">
        <v>123</v>
      </c>
      <c r="I13" s="137">
        <v>500000</v>
      </c>
      <c r="J13" s="136" t="s">
        <v>543</v>
      </c>
      <c r="K13" s="133" t="s">
        <v>125</v>
      </c>
      <c r="L13" s="130" t="s">
        <v>126</v>
      </c>
      <c r="M13" s="135" t="s">
        <v>127</v>
      </c>
      <c r="N13" s="62"/>
      <c r="O13" s="62"/>
      <c r="P13" s="62"/>
      <c r="Q13" s="62" t="s">
        <v>100</v>
      </c>
      <c r="R13" s="62"/>
      <c r="S13" s="64"/>
      <c r="T13" s="169" t="s">
        <v>544</v>
      </c>
      <c r="U13" s="169" t="s">
        <v>545</v>
      </c>
      <c r="V13" s="65"/>
      <c r="W13" s="169" t="s">
        <v>546</v>
      </c>
      <c r="X13" s="65"/>
      <c r="Y13" s="169"/>
      <c r="Z13" s="65"/>
      <c r="AA13" s="65"/>
      <c r="AB13" s="65"/>
      <c r="AC13" s="65"/>
      <c r="AD13" s="65"/>
      <c r="AE13" s="65"/>
      <c r="AF13" s="65"/>
      <c r="AG13" s="65"/>
      <c r="AH13" s="65"/>
      <c r="AI13" s="65"/>
      <c r="AJ13" s="18"/>
    </row>
    <row r="14" spans="1:40" ht="141.94999999999999" customHeight="1">
      <c r="A14" s="243"/>
      <c r="B14" s="48" t="s">
        <v>133</v>
      </c>
      <c r="C14" s="138" t="s">
        <v>134</v>
      </c>
      <c r="D14" s="139" t="s">
        <v>145</v>
      </c>
      <c r="E14" s="135" t="s">
        <v>136</v>
      </c>
      <c r="F14" s="132">
        <v>44774</v>
      </c>
      <c r="G14" s="132">
        <v>46569</v>
      </c>
      <c r="H14" s="140" t="s">
        <v>137</v>
      </c>
      <c r="I14" s="137">
        <v>200000</v>
      </c>
      <c r="J14" s="136" t="s">
        <v>547</v>
      </c>
      <c r="K14" s="133" t="s">
        <v>139</v>
      </c>
      <c r="L14" s="130" t="s">
        <v>140</v>
      </c>
      <c r="M14" s="130"/>
      <c r="N14" s="62"/>
      <c r="O14" s="62"/>
      <c r="P14" s="62"/>
      <c r="Q14" s="62" t="s">
        <v>100</v>
      </c>
      <c r="R14" s="62"/>
      <c r="S14" s="64"/>
      <c r="T14" s="183" t="s">
        <v>825</v>
      </c>
      <c r="U14" s="65"/>
      <c r="V14" s="65"/>
      <c r="W14" s="169" t="s">
        <v>548</v>
      </c>
      <c r="X14" s="65"/>
      <c r="Y14" s="65"/>
      <c r="Z14" s="65"/>
      <c r="AA14" s="65"/>
      <c r="AB14" s="65"/>
      <c r="AC14" s="65"/>
      <c r="AD14" s="169" t="s">
        <v>549</v>
      </c>
      <c r="AE14" s="65"/>
      <c r="AF14" s="65"/>
      <c r="AG14" s="65"/>
      <c r="AH14" s="65"/>
      <c r="AI14" s="65"/>
      <c r="AJ14" s="18"/>
    </row>
    <row r="15" spans="1:40" ht="108" customHeight="1">
      <c r="A15" s="243"/>
      <c r="B15" s="48" t="s">
        <v>147</v>
      </c>
      <c r="C15" s="141" t="s">
        <v>159</v>
      </c>
      <c r="D15" s="136" t="s">
        <v>550</v>
      </c>
      <c r="E15" s="135" t="s">
        <v>150</v>
      </c>
      <c r="F15" s="132">
        <v>44774</v>
      </c>
      <c r="G15" s="132">
        <v>46569</v>
      </c>
      <c r="H15" s="140" t="s">
        <v>151</v>
      </c>
      <c r="I15" s="137">
        <v>500000</v>
      </c>
      <c r="J15" s="136" t="s">
        <v>551</v>
      </c>
      <c r="K15" s="133" t="s">
        <v>153</v>
      </c>
      <c r="L15" s="133"/>
      <c r="M15" s="136" t="s">
        <v>552</v>
      </c>
      <c r="N15" s="62"/>
      <c r="O15" s="62"/>
      <c r="P15" s="62" t="s">
        <v>100</v>
      </c>
      <c r="Q15" s="62"/>
      <c r="R15" s="62"/>
      <c r="S15" s="64"/>
      <c r="T15" s="169" t="s">
        <v>553</v>
      </c>
      <c r="U15" s="65"/>
      <c r="V15" s="169" t="s">
        <v>554</v>
      </c>
      <c r="W15" s="65" t="s">
        <v>555</v>
      </c>
      <c r="X15" s="201" t="s">
        <v>556</v>
      </c>
      <c r="Y15" s="65"/>
      <c r="Z15" s="65"/>
      <c r="AA15" s="65"/>
      <c r="AB15" s="65"/>
      <c r="AC15" s="65"/>
      <c r="AD15" s="65"/>
      <c r="AE15" s="65"/>
      <c r="AF15" s="65"/>
      <c r="AG15" s="65"/>
      <c r="AH15" s="65"/>
      <c r="AI15" s="65"/>
      <c r="AJ15" s="18"/>
    </row>
    <row r="16" spans="1:40" ht="174" customHeight="1">
      <c r="A16" s="243"/>
      <c r="B16" s="48" t="s">
        <v>163</v>
      </c>
      <c r="C16" s="138" t="s">
        <v>164</v>
      </c>
      <c r="D16" s="142" t="s">
        <v>165</v>
      </c>
      <c r="E16" s="143" t="s">
        <v>166</v>
      </c>
      <c r="F16" s="132">
        <v>44774</v>
      </c>
      <c r="G16" s="132">
        <v>46569</v>
      </c>
      <c r="H16" s="140" t="s">
        <v>110</v>
      </c>
      <c r="I16" s="144">
        <v>0</v>
      </c>
      <c r="J16" s="133" t="s">
        <v>557</v>
      </c>
      <c r="K16" s="133"/>
      <c r="L16" s="133"/>
      <c r="M16" s="130" t="s">
        <v>168</v>
      </c>
      <c r="N16" s="62"/>
      <c r="O16" s="62"/>
      <c r="P16" s="62" t="s">
        <v>100</v>
      </c>
      <c r="Q16" s="62"/>
      <c r="R16" s="62"/>
      <c r="S16" s="64"/>
      <c r="T16" s="169" t="s">
        <v>558</v>
      </c>
      <c r="U16" s="65" t="s">
        <v>559</v>
      </c>
      <c r="V16" s="169" t="s">
        <v>560</v>
      </c>
      <c r="W16" s="169" t="s">
        <v>561</v>
      </c>
      <c r="X16" s="169" t="s">
        <v>562</v>
      </c>
      <c r="Y16" s="65"/>
      <c r="Z16" s="65"/>
      <c r="AA16" s="65"/>
      <c r="AB16" s="65"/>
      <c r="AC16" s="65"/>
      <c r="AD16" s="65"/>
      <c r="AE16" s="65"/>
      <c r="AF16" s="65"/>
      <c r="AG16" s="65"/>
      <c r="AH16" s="65"/>
      <c r="AI16" s="65"/>
      <c r="AJ16" s="18"/>
    </row>
    <row r="17" spans="1:36" ht="191.1" customHeight="1">
      <c r="A17" s="243"/>
      <c r="B17" s="48" t="s">
        <v>173</v>
      </c>
      <c r="C17" s="141" t="s">
        <v>174</v>
      </c>
      <c r="D17" s="130" t="s">
        <v>563</v>
      </c>
      <c r="E17" s="145" t="s">
        <v>176</v>
      </c>
      <c r="F17" s="132">
        <v>44774</v>
      </c>
      <c r="G17" s="132">
        <v>46569</v>
      </c>
      <c r="H17" s="140" t="s">
        <v>95</v>
      </c>
      <c r="I17" s="146">
        <v>100000</v>
      </c>
      <c r="J17" s="136" t="s">
        <v>564</v>
      </c>
      <c r="K17" s="133"/>
      <c r="L17" s="130" t="s">
        <v>178</v>
      </c>
      <c r="M17" s="130" t="s">
        <v>179</v>
      </c>
      <c r="N17" s="62"/>
      <c r="O17" s="62"/>
      <c r="P17" s="62"/>
      <c r="Q17" s="62" t="s">
        <v>100</v>
      </c>
      <c r="R17" s="62"/>
      <c r="S17" s="64"/>
      <c r="T17" s="169" t="s">
        <v>565</v>
      </c>
      <c r="U17" s="65"/>
      <c r="V17" s="65"/>
      <c r="W17" s="169" t="s">
        <v>566</v>
      </c>
      <c r="X17" s="65"/>
      <c r="Y17" s="65"/>
      <c r="Z17" s="65"/>
      <c r="AA17" s="65"/>
      <c r="AB17" s="65"/>
      <c r="AC17" s="65"/>
      <c r="AD17" s="65"/>
      <c r="AE17" s="65"/>
      <c r="AF17" s="65"/>
      <c r="AG17" s="65"/>
      <c r="AH17" s="65"/>
      <c r="AI17" s="65"/>
      <c r="AJ17" s="18"/>
    </row>
    <row r="18" spans="1:36" ht="30" customHeight="1">
      <c r="A18" s="243"/>
      <c r="B18" s="196" t="s">
        <v>185</v>
      </c>
      <c r="C18" s="138" t="s">
        <v>567</v>
      </c>
      <c r="D18" s="65"/>
      <c r="E18" s="65"/>
      <c r="F18" s="65"/>
      <c r="G18" s="65"/>
      <c r="H18" s="65"/>
      <c r="I18" s="65"/>
      <c r="J18" s="65"/>
      <c r="K18" s="65"/>
      <c r="L18" s="65"/>
      <c r="M18" s="65"/>
      <c r="N18" s="62"/>
      <c r="O18" s="62"/>
      <c r="P18" s="62"/>
      <c r="Q18" s="62"/>
      <c r="R18" s="62"/>
      <c r="S18" s="64"/>
      <c r="T18" s="65"/>
      <c r="U18" s="65"/>
      <c r="V18" s="65"/>
      <c r="W18" s="65"/>
      <c r="X18" s="65"/>
      <c r="Y18" s="65"/>
      <c r="Z18" s="65"/>
      <c r="AA18" s="65"/>
      <c r="AB18" s="65"/>
      <c r="AC18" s="65"/>
      <c r="AD18" s="65"/>
      <c r="AE18" s="65"/>
      <c r="AF18" s="65"/>
      <c r="AG18" s="65"/>
      <c r="AH18" s="65"/>
      <c r="AI18" s="65"/>
      <c r="AJ18" s="18"/>
    </row>
    <row r="19" spans="1:36" ht="108" customHeight="1">
      <c r="A19" s="287"/>
      <c r="B19" s="197" t="s">
        <v>197</v>
      </c>
      <c r="C19" s="141" t="s">
        <v>568</v>
      </c>
      <c r="D19" s="139" t="s">
        <v>199</v>
      </c>
      <c r="E19" s="135" t="s">
        <v>200</v>
      </c>
      <c r="F19" s="132">
        <v>44774</v>
      </c>
      <c r="G19" s="132">
        <v>45109</v>
      </c>
      <c r="H19" s="140" t="s">
        <v>110</v>
      </c>
      <c r="I19" s="148">
        <v>0</v>
      </c>
      <c r="J19" s="136" t="s">
        <v>569</v>
      </c>
      <c r="K19" s="135" t="s">
        <v>202</v>
      </c>
      <c r="L19" s="133"/>
      <c r="M19" s="130"/>
      <c r="N19" s="62"/>
      <c r="O19" s="62"/>
      <c r="P19" s="62"/>
      <c r="Q19" s="62"/>
      <c r="R19" s="62" t="s">
        <v>100</v>
      </c>
      <c r="S19" s="64"/>
      <c r="T19" s="65"/>
      <c r="U19" s="65"/>
      <c r="V19" s="65"/>
      <c r="W19" s="65"/>
      <c r="X19" s="65"/>
      <c r="Y19" s="65"/>
      <c r="Z19" s="65"/>
      <c r="AA19" s="65"/>
      <c r="AB19" s="65"/>
      <c r="AC19" s="65"/>
      <c r="AD19" s="65"/>
      <c r="AE19" s="65"/>
      <c r="AF19" s="65"/>
      <c r="AG19" s="65"/>
      <c r="AH19" s="65"/>
      <c r="AI19" s="65"/>
      <c r="AJ19" s="18"/>
    </row>
    <row r="20" spans="1:36" ht="158.25" customHeight="1">
      <c r="A20" s="244" t="s">
        <v>206</v>
      </c>
      <c r="B20" s="48" t="s">
        <v>207</v>
      </c>
      <c r="C20" s="129" t="s">
        <v>570</v>
      </c>
      <c r="D20" s="130" t="s">
        <v>209</v>
      </c>
      <c r="E20" s="130" t="s">
        <v>210</v>
      </c>
      <c r="F20" s="132">
        <v>44774</v>
      </c>
      <c r="G20" s="132">
        <v>46569</v>
      </c>
      <c r="H20" s="133" t="s">
        <v>194</v>
      </c>
      <c r="I20" s="137">
        <v>500000</v>
      </c>
      <c r="J20" s="149" t="s">
        <v>571</v>
      </c>
      <c r="K20" s="133" t="s">
        <v>212</v>
      </c>
      <c r="L20" s="133"/>
      <c r="M20" s="130" t="s">
        <v>213</v>
      </c>
      <c r="N20" s="62"/>
      <c r="O20" s="62"/>
      <c r="P20" s="62"/>
      <c r="Q20" s="62" t="s">
        <v>100</v>
      </c>
      <c r="R20" s="62"/>
      <c r="S20" s="64"/>
      <c r="T20" s="169" t="s">
        <v>572</v>
      </c>
      <c r="U20" s="169" t="s">
        <v>573</v>
      </c>
      <c r="V20" s="169" t="s">
        <v>574</v>
      </c>
      <c r="W20" s="169" t="s">
        <v>194</v>
      </c>
      <c r="X20" s="169" t="s">
        <v>575</v>
      </c>
      <c r="Y20" s="65"/>
      <c r="Z20" s="65"/>
      <c r="AA20" s="65"/>
      <c r="AB20" s="65"/>
      <c r="AC20" s="65"/>
      <c r="AD20" s="65"/>
      <c r="AE20" s="65"/>
      <c r="AF20" s="65"/>
      <c r="AG20" s="65"/>
      <c r="AH20" s="65"/>
      <c r="AI20" s="65"/>
      <c r="AJ20" s="18"/>
    </row>
    <row r="21" spans="1:36" ht="123" customHeight="1">
      <c r="A21" s="243"/>
      <c r="B21" s="48" t="s">
        <v>218</v>
      </c>
      <c r="C21" s="141" t="s">
        <v>219</v>
      </c>
      <c r="D21" s="139" t="s">
        <v>220</v>
      </c>
      <c r="E21" s="145" t="s">
        <v>221</v>
      </c>
      <c r="F21" s="132">
        <v>44774</v>
      </c>
      <c r="G21" s="132">
        <v>45992</v>
      </c>
      <c r="H21" s="140" t="s">
        <v>222</v>
      </c>
      <c r="I21" s="137">
        <v>30000</v>
      </c>
      <c r="J21" s="133" t="s">
        <v>223</v>
      </c>
      <c r="K21" s="133" t="s">
        <v>224</v>
      </c>
      <c r="L21" s="133"/>
      <c r="M21" s="130" t="s">
        <v>225</v>
      </c>
      <c r="N21" s="62"/>
      <c r="O21" s="62"/>
      <c r="P21" s="62" t="s">
        <v>100</v>
      </c>
      <c r="Q21" s="62"/>
      <c r="R21" s="62"/>
      <c r="S21" s="64"/>
      <c r="T21" s="169" t="s">
        <v>576</v>
      </c>
      <c r="U21" s="65"/>
      <c r="V21" s="65" t="s">
        <v>577</v>
      </c>
      <c r="W21" s="169" t="s">
        <v>194</v>
      </c>
      <c r="X21" s="65"/>
      <c r="Y21" s="169" t="s">
        <v>578</v>
      </c>
      <c r="Z21" s="65"/>
      <c r="AA21" s="65"/>
      <c r="AB21" s="65"/>
      <c r="AC21" s="65"/>
      <c r="AD21" s="65"/>
      <c r="AE21" s="65"/>
      <c r="AF21" s="65"/>
      <c r="AG21" s="65"/>
      <c r="AH21" s="65"/>
      <c r="AI21" s="65"/>
      <c r="AJ21" s="18"/>
    </row>
    <row r="22" spans="1:36" ht="111.95" customHeight="1">
      <c r="A22" s="243"/>
      <c r="B22" s="48" t="s">
        <v>230</v>
      </c>
      <c r="C22" s="129" t="s">
        <v>231</v>
      </c>
      <c r="D22" s="150" t="s">
        <v>232</v>
      </c>
      <c r="E22" s="130" t="s">
        <v>233</v>
      </c>
      <c r="F22" s="132">
        <v>44774</v>
      </c>
      <c r="G22" s="132">
        <v>46569</v>
      </c>
      <c r="H22" s="130" t="s">
        <v>137</v>
      </c>
      <c r="I22" s="137">
        <v>100000</v>
      </c>
      <c r="J22" s="133" t="s">
        <v>579</v>
      </c>
      <c r="K22" s="133" t="s">
        <v>235</v>
      </c>
      <c r="L22" s="130" t="s">
        <v>236</v>
      </c>
      <c r="M22" s="135" t="s">
        <v>237</v>
      </c>
      <c r="N22" s="62"/>
      <c r="O22" s="62" t="s">
        <v>100</v>
      </c>
      <c r="P22" s="62"/>
      <c r="Q22" s="62"/>
      <c r="R22" s="62"/>
      <c r="S22" s="64"/>
      <c r="T22" s="174" t="s">
        <v>580</v>
      </c>
      <c r="U22" s="62"/>
      <c r="V22" s="174" t="s">
        <v>581</v>
      </c>
      <c r="W22" s="174" t="s">
        <v>582</v>
      </c>
      <c r="X22" s="174" t="s">
        <v>583</v>
      </c>
      <c r="Y22" s="174" t="s">
        <v>584</v>
      </c>
      <c r="Z22" s="174" t="s">
        <v>585</v>
      </c>
      <c r="AA22" s="174" t="s">
        <v>586</v>
      </c>
      <c r="AB22" s="62"/>
      <c r="AC22" s="62"/>
      <c r="AD22" s="174" t="s">
        <v>587</v>
      </c>
      <c r="AE22" s="62"/>
      <c r="AF22" s="174" t="s">
        <v>588</v>
      </c>
      <c r="AG22" s="62"/>
      <c r="AH22" s="62" t="s">
        <v>98</v>
      </c>
      <c r="AI22" s="174" t="s">
        <v>589</v>
      </c>
      <c r="AJ22" s="18"/>
    </row>
    <row r="23" spans="1:36" ht="107.25" customHeight="1">
      <c r="A23" s="243"/>
      <c r="B23" s="48" t="s">
        <v>240</v>
      </c>
      <c r="C23" s="151" t="s">
        <v>251</v>
      </c>
      <c r="D23" s="130" t="s">
        <v>242</v>
      </c>
      <c r="E23" s="135" t="s">
        <v>252</v>
      </c>
      <c r="F23" s="132">
        <v>44774</v>
      </c>
      <c r="G23" s="152">
        <v>45839</v>
      </c>
      <c r="H23" s="130" t="s">
        <v>110</v>
      </c>
      <c r="I23" s="147">
        <v>50000</v>
      </c>
      <c r="J23" s="130" t="s">
        <v>590</v>
      </c>
      <c r="K23" s="130" t="s">
        <v>245</v>
      </c>
      <c r="L23" s="133"/>
      <c r="M23" s="130" t="s">
        <v>246</v>
      </c>
      <c r="N23" s="62"/>
      <c r="O23" s="62"/>
      <c r="P23" s="62" t="s">
        <v>100</v>
      </c>
      <c r="Q23" s="62"/>
      <c r="R23" s="62"/>
      <c r="S23" s="64"/>
      <c r="T23" s="174" t="s">
        <v>591</v>
      </c>
      <c r="U23" s="62"/>
      <c r="V23" s="174" t="s">
        <v>592</v>
      </c>
      <c r="W23" s="62" t="s">
        <v>110</v>
      </c>
      <c r="X23" s="174" t="s">
        <v>593</v>
      </c>
      <c r="Y23" s="62"/>
      <c r="Z23" s="62"/>
      <c r="AA23" s="62"/>
      <c r="AB23" s="62"/>
      <c r="AC23" s="180">
        <v>46174</v>
      </c>
      <c r="AD23" s="62"/>
      <c r="AE23" s="62"/>
      <c r="AF23" s="62"/>
      <c r="AG23" s="62"/>
      <c r="AH23" s="62"/>
      <c r="AI23" s="62"/>
      <c r="AJ23" s="18"/>
    </row>
    <row r="24" spans="1:36" ht="113.25" customHeight="1">
      <c r="A24" s="243"/>
      <c r="B24" s="48" t="s">
        <v>254</v>
      </c>
      <c r="C24" s="151" t="s">
        <v>255</v>
      </c>
      <c r="D24" s="130" t="s">
        <v>256</v>
      </c>
      <c r="E24" s="132" t="s">
        <v>257</v>
      </c>
      <c r="F24" s="132">
        <v>44774</v>
      </c>
      <c r="G24" s="132">
        <v>46569</v>
      </c>
      <c r="H24" s="130" t="s">
        <v>222</v>
      </c>
      <c r="I24" s="137">
        <v>0</v>
      </c>
      <c r="J24" s="135" t="s">
        <v>594</v>
      </c>
      <c r="K24" s="130" t="s">
        <v>259</v>
      </c>
      <c r="L24" s="130" t="s">
        <v>260</v>
      </c>
      <c r="M24" s="130" t="s">
        <v>261</v>
      </c>
      <c r="N24" s="62"/>
      <c r="O24" s="62"/>
      <c r="P24" s="62"/>
      <c r="Q24" s="62" t="s">
        <v>100</v>
      </c>
      <c r="R24" s="62"/>
      <c r="S24" s="64"/>
      <c r="T24" s="174" t="s">
        <v>595</v>
      </c>
      <c r="U24" s="62"/>
      <c r="V24" s="62"/>
      <c r="W24" s="62" t="s">
        <v>596</v>
      </c>
      <c r="X24" s="174"/>
      <c r="Y24" s="62"/>
      <c r="Z24" s="62"/>
      <c r="AA24" s="62"/>
      <c r="AB24" s="62"/>
      <c r="AC24" s="62"/>
      <c r="AD24" s="62"/>
      <c r="AE24" s="62"/>
      <c r="AF24" s="62"/>
      <c r="AG24" s="62"/>
      <c r="AH24" s="62"/>
      <c r="AI24" s="62"/>
      <c r="AJ24" s="18"/>
    </row>
    <row r="25" spans="1:36" ht="132.94999999999999" customHeight="1">
      <c r="A25" s="243"/>
      <c r="B25" s="48" t="s">
        <v>263</v>
      </c>
      <c r="C25" s="151" t="s">
        <v>264</v>
      </c>
      <c r="D25" s="130" t="s">
        <v>265</v>
      </c>
      <c r="E25" s="132" t="s">
        <v>266</v>
      </c>
      <c r="F25" s="132">
        <v>44774</v>
      </c>
      <c r="G25" s="132">
        <v>46569</v>
      </c>
      <c r="H25" s="140" t="s">
        <v>110</v>
      </c>
      <c r="I25" s="137">
        <v>5000</v>
      </c>
      <c r="J25" s="153" t="s">
        <v>268</v>
      </c>
      <c r="K25" s="135" t="s">
        <v>269</v>
      </c>
      <c r="L25" s="130" t="s">
        <v>270</v>
      </c>
      <c r="M25" s="130" t="s">
        <v>271</v>
      </c>
      <c r="N25" s="62"/>
      <c r="O25" s="62" t="s">
        <v>100</v>
      </c>
      <c r="P25" s="62"/>
      <c r="Q25" s="62"/>
      <c r="R25" s="62"/>
      <c r="S25" s="64"/>
      <c r="T25" s="174" t="s">
        <v>597</v>
      </c>
      <c r="U25" s="62"/>
      <c r="V25" s="174" t="s">
        <v>598</v>
      </c>
      <c r="W25" s="62" t="s">
        <v>110</v>
      </c>
      <c r="X25" s="174" t="s">
        <v>599</v>
      </c>
      <c r="Y25" s="62"/>
      <c r="Z25" s="62"/>
      <c r="AA25" s="62"/>
      <c r="AB25" s="62"/>
      <c r="AC25" s="62"/>
      <c r="AD25" s="62"/>
      <c r="AE25" s="62"/>
      <c r="AF25" s="62"/>
      <c r="AG25" s="62"/>
      <c r="AH25" s="62"/>
      <c r="AI25" s="62"/>
      <c r="AJ25" s="18"/>
    </row>
    <row r="26" spans="1:36" ht="30" customHeight="1">
      <c r="A26" s="243"/>
      <c r="B26" s="198" t="s">
        <v>277</v>
      </c>
      <c r="C26" s="151" t="s">
        <v>600</v>
      </c>
      <c r="D26" s="62"/>
      <c r="E26" s="62"/>
      <c r="F26" s="62"/>
      <c r="G26" s="62"/>
      <c r="H26" s="62"/>
      <c r="I26" s="62"/>
      <c r="J26" s="62"/>
      <c r="K26" s="62"/>
      <c r="L26" s="62"/>
      <c r="M26" s="62"/>
      <c r="N26" s="62"/>
      <c r="O26" s="62"/>
      <c r="P26" s="62"/>
      <c r="Q26" s="62"/>
      <c r="R26" s="62"/>
      <c r="S26" s="64"/>
      <c r="T26" s="62"/>
      <c r="U26" s="62"/>
      <c r="V26" s="62"/>
      <c r="W26" s="62"/>
      <c r="X26" s="62"/>
      <c r="Y26" s="62"/>
      <c r="Z26" s="62"/>
      <c r="AA26" s="62"/>
      <c r="AB26" s="62"/>
      <c r="AC26" s="62"/>
      <c r="AD26" s="62"/>
      <c r="AE26" s="62"/>
      <c r="AF26" s="62"/>
      <c r="AG26" s="62"/>
      <c r="AH26" s="62"/>
      <c r="AI26" s="62"/>
      <c r="AJ26" s="18"/>
    </row>
    <row r="27" spans="1:36" ht="105" customHeight="1">
      <c r="A27" s="243"/>
      <c r="B27" s="48" t="s">
        <v>286</v>
      </c>
      <c r="C27" s="151" t="s">
        <v>287</v>
      </c>
      <c r="D27" s="130" t="s">
        <v>288</v>
      </c>
      <c r="E27" s="132" t="s">
        <v>280</v>
      </c>
      <c r="F27" s="132">
        <v>44774</v>
      </c>
      <c r="G27" s="132">
        <v>46569</v>
      </c>
      <c r="H27" s="140" t="s">
        <v>110</v>
      </c>
      <c r="I27" s="137">
        <v>5000</v>
      </c>
      <c r="J27" s="130" t="s">
        <v>601</v>
      </c>
      <c r="K27" s="130" t="s">
        <v>291</v>
      </c>
      <c r="L27" s="133"/>
      <c r="M27" s="130" t="s">
        <v>292</v>
      </c>
      <c r="N27" s="62"/>
      <c r="O27" s="62" t="s">
        <v>100</v>
      </c>
      <c r="P27" s="62"/>
      <c r="Q27" s="62"/>
      <c r="R27" s="62"/>
      <c r="S27" s="64"/>
      <c r="T27" s="174" t="s">
        <v>602</v>
      </c>
      <c r="U27" s="62"/>
      <c r="V27" s="174" t="s">
        <v>603</v>
      </c>
      <c r="W27" s="62" t="s">
        <v>110</v>
      </c>
      <c r="X27" s="181" t="s">
        <v>826</v>
      </c>
      <c r="Y27" s="62"/>
      <c r="Z27" s="62"/>
      <c r="AA27" s="62"/>
      <c r="AB27" s="62"/>
      <c r="AC27" s="62"/>
      <c r="AD27" s="62"/>
      <c r="AE27" s="62"/>
      <c r="AF27" s="62"/>
      <c r="AG27" s="62"/>
      <c r="AH27" s="62"/>
      <c r="AI27" s="62"/>
      <c r="AJ27" s="18"/>
    </row>
    <row r="28" spans="1:36" ht="159" customHeight="1">
      <c r="A28" s="287"/>
      <c r="B28" s="48" t="s">
        <v>297</v>
      </c>
      <c r="C28" s="151" t="s">
        <v>298</v>
      </c>
      <c r="D28" s="130" t="s">
        <v>307</v>
      </c>
      <c r="E28" s="132" t="s">
        <v>300</v>
      </c>
      <c r="F28" s="132">
        <v>45139</v>
      </c>
      <c r="G28" s="132">
        <v>46569</v>
      </c>
      <c r="H28" s="140" t="s">
        <v>604</v>
      </c>
      <c r="I28" s="137">
        <v>50000</v>
      </c>
      <c r="J28" s="131" t="s">
        <v>302</v>
      </c>
      <c r="K28" s="130" t="s">
        <v>291</v>
      </c>
      <c r="L28" s="133"/>
      <c r="M28" s="130" t="s">
        <v>303</v>
      </c>
      <c r="N28" s="62"/>
      <c r="O28" s="62"/>
      <c r="P28" s="62"/>
      <c r="Q28" s="62" t="s">
        <v>100</v>
      </c>
      <c r="R28" s="62"/>
      <c r="S28" s="64"/>
      <c r="T28" s="174" t="s">
        <v>605</v>
      </c>
      <c r="U28" s="62"/>
      <c r="V28" s="174" t="s">
        <v>606</v>
      </c>
      <c r="W28" s="62" t="s">
        <v>607</v>
      </c>
      <c r="X28" s="174" t="s">
        <v>608</v>
      </c>
      <c r="Y28" s="62"/>
      <c r="Z28" s="62"/>
      <c r="AA28" s="62"/>
      <c r="AB28" s="62"/>
      <c r="AC28" s="62"/>
      <c r="AD28" s="208"/>
      <c r="AE28" s="62"/>
      <c r="AF28" s="62"/>
      <c r="AG28" s="62"/>
      <c r="AH28" s="62"/>
      <c r="AI28" s="62"/>
      <c r="AJ28" s="18"/>
    </row>
    <row r="29" spans="1:36" ht="120" customHeight="1">
      <c r="A29" s="244" t="s">
        <v>309</v>
      </c>
      <c r="B29" s="48" t="s">
        <v>310</v>
      </c>
      <c r="C29" s="129" t="s">
        <v>311</v>
      </c>
      <c r="D29" s="130" t="s">
        <v>312</v>
      </c>
      <c r="E29" s="130" t="s">
        <v>313</v>
      </c>
      <c r="F29" s="132">
        <v>45139</v>
      </c>
      <c r="G29" s="132">
        <v>46569</v>
      </c>
      <c r="H29" s="130" t="s">
        <v>110</v>
      </c>
      <c r="I29" s="134">
        <v>0</v>
      </c>
      <c r="J29" s="136" t="s">
        <v>609</v>
      </c>
      <c r="K29" s="133" t="s">
        <v>291</v>
      </c>
      <c r="L29" s="130" t="s">
        <v>126</v>
      </c>
      <c r="M29" s="130" t="s">
        <v>610</v>
      </c>
      <c r="N29" s="62"/>
      <c r="O29" s="62"/>
      <c r="P29" s="62"/>
      <c r="Q29" s="62" t="s">
        <v>100</v>
      </c>
      <c r="R29" s="62"/>
      <c r="S29" s="64"/>
      <c r="T29" s="169" t="s">
        <v>611</v>
      </c>
      <c r="U29" s="65"/>
      <c r="V29" s="169" t="s">
        <v>612</v>
      </c>
      <c r="W29" s="62" t="s">
        <v>110</v>
      </c>
      <c r="X29" s="65"/>
      <c r="Y29" s="65"/>
      <c r="Z29" s="65"/>
      <c r="AA29" s="65"/>
      <c r="AB29" s="65"/>
      <c r="AC29" s="65"/>
      <c r="AD29" s="65"/>
      <c r="AE29" s="65"/>
      <c r="AF29" s="65"/>
      <c r="AG29" s="65"/>
      <c r="AH29" s="65"/>
      <c r="AI29" s="65"/>
      <c r="AJ29" s="18"/>
    </row>
    <row r="30" spans="1:36" ht="150" customHeight="1">
      <c r="A30" s="243"/>
      <c r="B30" s="48" t="s">
        <v>320</v>
      </c>
      <c r="C30" s="154" t="s">
        <v>328</v>
      </c>
      <c r="D30" s="130" t="s">
        <v>329</v>
      </c>
      <c r="E30" s="130" t="s">
        <v>330</v>
      </c>
      <c r="F30" s="132">
        <v>44774</v>
      </c>
      <c r="G30" s="132">
        <v>46569</v>
      </c>
      <c r="H30" s="130" t="s">
        <v>110</v>
      </c>
      <c r="I30" s="134">
        <v>5000</v>
      </c>
      <c r="J30" s="130" t="s">
        <v>613</v>
      </c>
      <c r="K30" s="130" t="s">
        <v>98</v>
      </c>
      <c r="L30" s="130"/>
      <c r="M30" s="130"/>
      <c r="N30" s="62"/>
      <c r="O30" s="62"/>
      <c r="P30" s="62"/>
      <c r="Q30" s="62" t="s">
        <v>100</v>
      </c>
      <c r="R30" s="62"/>
      <c r="S30" s="64"/>
      <c r="T30" s="169" t="s">
        <v>614</v>
      </c>
      <c r="U30" s="65"/>
      <c r="V30" s="169" t="s">
        <v>615</v>
      </c>
      <c r="W30" s="62" t="s">
        <v>110</v>
      </c>
      <c r="X30" s="169" t="s">
        <v>616</v>
      </c>
      <c r="Y30" s="65"/>
      <c r="Z30" s="65"/>
      <c r="AA30" s="65"/>
      <c r="AB30" s="65"/>
      <c r="AC30" s="65"/>
      <c r="AD30" s="65"/>
      <c r="AE30" s="65"/>
      <c r="AF30" s="65"/>
      <c r="AG30" s="65"/>
      <c r="AH30" s="65"/>
      <c r="AI30" s="65"/>
      <c r="AJ30" s="18"/>
    </row>
    <row r="31" spans="1:36" ht="288" customHeight="1">
      <c r="A31" s="243"/>
      <c r="B31" s="48" t="s">
        <v>332</v>
      </c>
      <c r="C31" s="129" t="s">
        <v>342</v>
      </c>
      <c r="D31" s="130" t="s">
        <v>343</v>
      </c>
      <c r="E31" s="130" t="s">
        <v>335</v>
      </c>
      <c r="F31" s="132">
        <v>45139</v>
      </c>
      <c r="G31" s="132">
        <v>46569</v>
      </c>
      <c r="H31" s="130" t="s">
        <v>336</v>
      </c>
      <c r="I31" s="134">
        <v>0</v>
      </c>
      <c r="J31" s="133" t="s">
        <v>617</v>
      </c>
      <c r="K31" s="133" t="s">
        <v>291</v>
      </c>
      <c r="L31" s="133"/>
      <c r="M31" s="130" t="s">
        <v>338</v>
      </c>
      <c r="N31" s="62"/>
      <c r="O31" s="62"/>
      <c r="P31" s="62"/>
      <c r="Q31" s="62" t="s">
        <v>100</v>
      </c>
      <c r="R31" s="62"/>
      <c r="S31" s="64"/>
      <c r="T31" s="169" t="s">
        <v>618</v>
      </c>
      <c r="U31" s="169"/>
      <c r="V31" s="169" t="s">
        <v>619</v>
      </c>
      <c r="W31" s="169" t="s">
        <v>620</v>
      </c>
      <c r="X31" s="169" t="s">
        <v>621</v>
      </c>
      <c r="Y31" s="169" t="s">
        <v>622</v>
      </c>
      <c r="Z31" s="169" t="s">
        <v>623</v>
      </c>
      <c r="AA31" s="65"/>
      <c r="AB31" s="65"/>
      <c r="AC31" s="65"/>
      <c r="AD31" s="65"/>
      <c r="AE31" s="65"/>
      <c r="AF31" s="169"/>
      <c r="AG31" s="65"/>
      <c r="AH31" s="65"/>
      <c r="AI31" s="65"/>
      <c r="AJ31" s="18"/>
    </row>
    <row r="32" spans="1:36" ht="186.95" customHeight="1">
      <c r="A32" s="243"/>
      <c r="B32" s="48" t="s">
        <v>345</v>
      </c>
      <c r="C32" s="141" t="s">
        <v>346</v>
      </c>
      <c r="D32" s="130" t="s">
        <v>347</v>
      </c>
      <c r="E32" s="135" t="s">
        <v>348</v>
      </c>
      <c r="F32" s="132">
        <v>45139</v>
      </c>
      <c r="G32" s="132">
        <v>46569</v>
      </c>
      <c r="H32" s="140" t="s">
        <v>624</v>
      </c>
      <c r="I32" s="134">
        <v>10000</v>
      </c>
      <c r="J32" s="135" t="s">
        <v>350</v>
      </c>
      <c r="K32" s="133" t="s">
        <v>291</v>
      </c>
      <c r="L32" s="133"/>
      <c r="M32" s="130" t="s">
        <v>351</v>
      </c>
      <c r="N32" s="62"/>
      <c r="O32" s="62" t="s">
        <v>100</v>
      </c>
      <c r="P32" s="62"/>
      <c r="Q32" s="62"/>
      <c r="R32" s="62"/>
      <c r="S32" s="64"/>
      <c r="T32" s="174" t="s">
        <v>625</v>
      </c>
      <c r="U32" s="62"/>
      <c r="V32" s="62" t="s">
        <v>626</v>
      </c>
      <c r="W32" s="62" t="s">
        <v>627</v>
      </c>
      <c r="X32" s="174" t="s">
        <v>628</v>
      </c>
      <c r="Y32" s="174" t="s">
        <v>629</v>
      </c>
      <c r="Z32" s="174" t="s">
        <v>630</v>
      </c>
      <c r="AA32" s="135" t="s">
        <v>631</v>
      </c>
      <c r="AB32" s="62"/>
      <c r="AC32" s="62"/>
      <c r="AD32" s="62"/>
      <c r="AE32" s="62"/>
      <c r="AF32" s="62"/>
      <c r="AG32" s="62"/>
      <c r="AH32" s="62"/>
      <c r="AI32" s="62"/>
      <c r="AJ32" s="18"/>
    </row>
    <row r="33" spans="1:36" ht="155.25" customHeight="1">
      <c r="A33" s="287"/>
      <c r="B33" s="48" t="s">
        <v>357</v>
      </c>
      <c r="C33" s="141" t="s">
        <v>358</v>
      </c>
      <c r="D33" s="130" t="s">
        <v>370</v>
      </c>
      <c r="E33" s="132" t="s">
        <v>360</v>
      </c>
      <c r="F33" s="132">
        <v>44774</v>
      </c>
      <c r="G33" s="132">
        <v>46569</v>
      </c>
      <c r="H33" s="140" t="s">
        <v>368</v>
      </c>
      <c r="I33" s="137">
        <v>10000</v>
      </c>
      <c r="J33" s="135" t="s">
        <v>362</v>
      </c>
      <c r="K33" s="130" t="s">
        <v>363</v>
      </c>
      <c r="L33" s="130" t="s">
        <v>364</v>
      </c>
      <c r="M33" s="130" t="s">
        <v>365</v>
      </c>
      <c r="N33" s="62"/>
      <c r="O33" s="62"/>
      <c r="P33" s="62"/>
      <c r="Q33" s="62" t="s">
        <v>100</v>
      </c>
      <c r="R33" s="62"/>
      <c r="S33" s="64"/>
      <c r="T33" s="174" t="s">
        <v>632</v>
      </c>
      <c r="U33" s="174" t="s">
        <v>633</v>
      </c>
      <c r="V33" s="62"/>
      <c r="W33" s="174" t="s">
        <v>634</v>
      </c>
      <c r="X33" s="62"/>
      <c r="Y33" s="62"/>
      <c r="Z33" s="62"/>
      <c r="AA33" s="62"/>
      <c r="AB33" s="62"/>
      <c r="AC33" s="62"/>
      <c r="AD33" s="62"/>
      <c r="AE33" s="62"/>
      <c r="AF33" s="62"/>
      <c r="AG33" s="62"/>
      <c r="AH33" s="62"/>
      <c r="AI33" s="62"/>
      <c r="AJ33" s="18"/>
    </row>
    <row r="34" spans="1:36" ht="162" customHeight="1">
      <c r="A34" s="244" t="s">
        <v>371</v>
      </c>
      <c r="B34" s="48" t="s">
        <v>372</v>
      </c>
      <c r="C34" s="129" t="s">
        <v>373</v>
      </c>
      <c r="D34" s="130" t="s">
        <v>382</v>
      </c>
      <c r="E34" s="130" t="s">
        <v>375</v>
      </c>
      <c r="F34" s="132">
        <v>44774</v>
      </c>
      <c r="G34" s="132">
        <v>45292</v>
      </c>
      <c r="H34" s="133" t="s">
        <v>376</v>
      </c>
      <c r="I34" s="155">
        <v>0</v>
      </c>
      <c r="J34" s="133" t="s">
        <v>635</v>
      </c>
      <c r="K34" s="133" t="s">
        <v>98</v>
      </c>
      <c r="L34" s="130" t="s">
        <v>270</v>
      </c>
      <c r="M34" s="130" t="s">
        <v>378</v>
      </c>
      <c r="N34" s="62"/>
      <c r="O34" s="62" t="s">
        <v>100</v>
      </c>
      <c r="P34" s="62"/>
      <c r="Q34" s="62"/>
      <c r="R34" s="62"/>
      <c r="S34" s="64"/>
      <c r="T34" s="169" t="s">
        <v>636</v>
      </c>
      <c r="U34" s="65"/>
      <c r="V34" s="169" t="s">
        <v>637</v>
      </c>
      <c r="W34" s="65" t="s">
        <v>381</v>
      </c>
      <c r="X34" s="169" t="s">
        <v>638</v>
      </c>
      <c r="Y34" s="65"/>
      <c r="Z34" s="65"/>
      <c r="AA34" s="65"/>
      <c r="AB34" s="65"/>
      <c r="AC34" s="179">
        <v>46569</v>
      </c>
      <c r="AD34" s="65"/>
      <c r="AE34" s="65"/>
      <c r="AF34" s="65"/>
      <c r="AG34" s="65"/>
      <c r="AH34" s="65"/>
      <c r="AI34" s="169" t="s">
        <v>639</v>
      </c>
      <c r="AJ34" s="18"/>
    </row>
    <row r="35" spans="1:36" ht="162.94999999999999" customHeight="1">
      <c r="A35" s="243"/>
      <c r="B35" s="48" t="s">
        <v>383</v>
      </c>
      <c r="C35" s="129" t="s">
        <v>384</v>
      </c>
      <c r="D35" s="130" t="s">
        <v>390</v>
      </c>
      <c r="E35" s="130" t="s">
        <v>386</v>
      </c>
      <c r="F35" s="132">
        <v>44774</v>
      </c>
      <c r="G35" s="132">
        <v>46569</v>
      </c>
      <c r="H35" s="130" t="s">
        <v>110</v>
      </c>
      <c r="I35" s="155">
        <v>0</v>
      </c>
      <c r="J35" s="136" t="s">
        <v>640</v>
      </c>
      <c r="K35" s="133" t="s">
        <v>291</v>
      </c>
      <c r="L35" s="130" t="s">
        <v>236</v>
      </c>
      <c r="M35" s="130" t="s">
        <v>388</v>
      </c>
      <c r="N35" s="62"/>
      <c r="O35" s="62"/>
      <c r="P35" s="62"/>
      <c r="Q35" s="62" t="s">
        <v>100</v>
      </c>
      <c r="R35" s="62"/>
      <c r="S35" s="64"/>
      <c r="T35" s="169" t="s">
        <v>641</v>
      </c>
      <c r="U35" s="65"/>
      <c r="V35" s="65"/>
      <c r="W35" s="62" t="s">
        <v>110</v>
      </c>
      <c r="X35" s="169" t="s">
        <v>642</v>
      </c>
      <c r="Y35" s="65"/>
      <c r="Z35" s="65"/>
      <c r="AA35" s="65"/>
      <c r="AB35" s="65"/>
      <c r="AC35" s="65"/>
      <c r="AD35" s="65"/>
      <c r="AE35" s="65"/>
      <c r="AF35" s="65"/>
      <c r="AG35" s="65"/>
      <c r="AH35" s="65"/>
      <c r="AI35" s="65"/>
      <c r="AJ35" s="18"/>
    </row>
    <row r="36" spans="1:36" ht="177.95" customHeight="1">
      <c r="A36" s="243"/>
      <c r="B36" s="48" t="s">
        <v>392</v>
      </c>
      <c r="C36" s="129" t="s">
        <v>400</v>
      </c>
      <c r="D36" s="130" t="s">
        <v>401</v>
      </c>
      <c r="E36" s="130" t="s">
        <v>395</v>
      </c>
      <c r="F36" s="132">
        <v>44774</v>
      </c>
      <c r="G36" s="132">
        <v>46569</v>
      </c>
      <c r="H36" s="133" t="s">
        <v>376</v>
      </c>
      <c r="I36" s="134">
        <v>0</v>
      </c>
      <c r="J36" s="133" t="s">
        <v>643</v>
      </c>
      <c r="K36" s="133" t="s">
        <v>397</v>
      </c>
      <c r="L36" s="133"/>
      <c r="M36" s="130" t="s">
        <v>398</v>
      </c>
      <c r="N36" s="62"/>
      <c r="O36" s="62"/>
      <c r="P36" s="62"/>
      <c r="Q36" s="62" t="s">
        <v>100</v>
      </c>
      <c r="R36" s="62"/>
      <c r="S36" s="64"/>
      <c r="T36" s="169"/>
      <c r="U36" s="169" t="s">
        <v>644</v>
      </c>
      <c r="V36" s="65"/>
      <c r="W36" s="65" t="s">
        <v>645</v>
      </c>
      <c r="X36" s="60" t="s">
        <v>646</v>
      </c>
      <c r="Y36" s="65"/>
      <c r="Z36" s="65"/>
      <c r="AA36" s="65"/>
      <c r="AB36" s="65"/>
      <c r="AC36" s="65"/>
      <c r="AD36" s="65"/>
      <c r="AE36" s="65"/>
      <c r="AF36" s="65"/>
      <c r="AG36" s="65"/>
      <c r="AH36" s="65"/>
      <c r="AI36" s="65"/>
      <c r="AJ36" s="18"/>
    </row>
    <row r="37" spans="1:36" ht="170.25" customHeight="1">
      <c r="A37" s="243"/>
      <c r="B37" s="48" t="s">
        <v>403</v>
      </c>
      <c r="C37" s="151" t="s">
        <v>404</v>
      </c>
      <c r="D37" s="136" t="s">
        <v>405</v>
      </c>
      <c r="E37" s="136" t="s">
        <v>406</v>
      </c>
      <c r="F37" s="132">
        <v>44774</v>
      </c>
      <c r="G37" s="132">
        <v>46569</v>
      </c>
      <c r="H37" s="140" t="s">
        <v>647</v>
      </c>
      <c r="I37" s="134">
        <v>0</v>
      </c>
      <c r="J37" s="136" t="s">
        <v>648</v>
      </c>
      <c r="K37" s="135" t="s">
        <v>98</v>
      </c>
      <c r="L37" s="133"/>
      <c r="M37" s="130" t="s">
        <v>409</v>
      </c>
      <c r="N37" s="62"/>
      <c r="O37" s="62"/>
      <c r="P37" s="62"/>
      <c r="Q37" s="62" t="s">
        <v>100</v>
      </c>
      <c r="R37" s="62"/>
      <c r="S37" s="64"/>
      <c r="T37" s="169" t="s">
        <v>649</v>
      </c>
      <c r="U37" s="65" t="s">
        <v>650</v>
      </c>
      <c r="V37" s="169" t="s">
        <v>651</v>
      </c>
      <c r="W37" s="169" t="s">
        <v>652</v>
      </c>
      <c r="X37" s="169" t="s">
        <v>653</v>
      </c>
      <c r="Y37" s="65"/>
      <c r="Z37" s="65"/>
      <c r="AA37" s="65"/>
      <c r="AB37" s="65"/>
      <c r="AC37" s="65"/>
      <c r="AD37" s="65"/>
      <c r="AE37" s="65"/>
      <c r="AF37" s="65"/>
      <c r="AG37" s="65"/>
      <c r="AH37" s="65"/>
      <c r="AI37" s="65"/>
      <c r="AJ37" s="18"/>
    </row>
    <row r="38" spans="1:36" ht="30" customHeight="1">
      <c r="A38" s="287"/>
      <c r="B38" s="198" t="s">
        <v>413</v>
      </c>
      <c r="C38" s="151" t="s">
        <v>654</v>
      </c>
      <c r="D38" s="65"/>
      <c r="E38" s="65"/>
      <c r="F38" s="65"/>
      <c r="G38" s="65"/>
      <c r="H38" s="65"/>
      <c r="I38" s="65"/>
      <c r="J38" s="65"/>
      <c r="K38" s="65"/>
      <c r="L38" s="65"/>
      <c r="M38" s="65"/>
      <c r="N38" s="62"/>
      <c r="O38" s="62"/>
      <c r="P38" s="62"/>
      <c r="Q38" s="62"/>
      <c r="R38" s="62"/>
      <c r="S38" s="64"/>
      <c r="T38" s="65"/>
      <c r="U38" s="65"/>
      <c r="V38" s="65"/>
      <c r="W38" s="65"/>
      <c r="X38" s="65"/>
      <c r="Y38" s="65"/>
      <c r="Z38" s="65"/>
      <c r="AA38" s="65"/>
      <c r="AB38" s="65"/>
      <c r="AC38" s="65"/>
      <c r="AD38" s="65"/>
      <c r="AE38" s="65"/>
      <c r="AF38" s="65"/>
      <c r="AG38" s="65"/>
      <c r="AH38" s="65"/>
      <c r="AI38" s="65"/>
      <c r="AJ38" s="18"/>
    </row>
    <row r="39" spans="1:36" ht="140.1" customHeight="1">
      <c r="A39" s="244" t="s">
        <v>425</v>
      </c>
      <c r="B39" s="48" t="s">
        <v>426</v>
      </c>
      <c r="C39" s="129" t="s">
        <v>427</v>
      </c>
      <c r="D39" s="130" t="s">
        <v>655</v>
      </c>
      <c r="E39" s="130" t="s">
        <v>429</v>
      </c>
      <c r="F39" s="132">
        <v>44774</v>
      </c>
      <c r="G39" s="132">
        <v>46569</v>
      </c>
      <c r="H39" s="133" t="s">
        <v>430</v>
      </c>
      <c r="I39" s="137">
        <v>5000</v>
      </c>
      <c r="J39" s="133" t="s">
        <v>656</v>
      </c>
      <c r="K39" s="133" t="s">
        <v>432</v>
      </c>
      <c r="L39" s="133"/>
      <c r="M39" s="130" t="s">
        <v>433</v>
      </c>
      <c r="N39" s="62"/>
      <c r="O39" s="62"/>
      <c r="P39" s="62" t="s">
        <v>100</v>
      </c>
      <c r="Q39" s="62"/>
      <c r="R39" s="62"/>
      <c r="S39" s="64"/>
      <c r="T39" s="169" t="s">
        <v>657</v>
      </c>
      <c r="U39" s="65"/>
      <c r="V39" s="65" t="s">
        <v>658</v>
      </c>
      <c r="W39" s="65" t="s">
        <v>659</v>
      </c>
      <c r="X39" s="301" t="s">
        <v>660</v>
      </c>
      <c r="Y39" s="189" t="s">
        <v>661</v>
      </c>
      <c r="Z39" s="65"/>
      <c r="AA39" s="65"/>
      <c r="AB39" s="65"/>
      <c r="AC39" s="65"/>
      <c r="AD39" s="65"/>
      <c r="AE39" s="65"/>
      <c r="AF39" s="65"/>
      <c r="AG39" s="65"/>
      <c r="AH39" s="65"/>
      <c r="AI39" s="65"/>
      <c r="AJ39" s="18"/>
    </row>
    <row r="40" spans="1:36" ht="30" customHeight="1">
      <c r="A40" s="243"/>
      <c r="B40" s="198" t="s">
        <v>440</v>
      </c>
      <c r="C40" s="129" t="s">
        <v>567</v>
      </c>
      <c r="D40" s="130"/>
      <c r="E40" s="130"/>
      <c r="F40" s="132"/>
      <c r="G40" s="132"/>
      <c r="H40" s="130"/>
      <c r="I40" s="137"/>
      <c r="J40" s="130"/>
      <c r="K40" s="130"/>
      <c r="L40" s="130"/>
      <c r="M40" s="130"/>
      <c r="N40" s="62"/>
      <c r="O40" s="62"/>
      <c r="P40" s="62"/>
      <c r="Q40" s="62"/>
      <c r="R40" s="62"/>
      <c r="S40" s="64"/>
      <c r="T40" s="65"/>
      <c r="U40" s="65"/>
      <c r="V40" s="65"/>
      <c r="W40" s="65"/>
      <c r="X40" s="65"/>
      <c r="Y40" s="65"/>
      <c r="Z40" s="65"/>
      <c r="AA40" s="65"/>
      <c r="AB40" s="65"/>
      <c r="AC40" s="65"/>
      <c r="AD40" s="65"/>
      <c r="AE40" s="65"/>
      <c r="AF40" s="65"/>
      <c r="AG40" s="65"/>
      <c r="AH40" s="65"/>
      <c r="AI40" s="65"/>
      <c r="AJ40" s="18"/>
    </row>
    <row r="41" spans="1:36" ht="99" customHeight="1">
      <c r="A41" s="243"/>
      <c r="B41" s="48" t="s">
        <v>451</v>
      </c>
      <c r="C41" s="129" t="s">
        <v>452</v>
      </c>
      <c r="D41" s="130" t="s">
        <v>453</v>
      </c>
      <c r="E41" s="130" t="s">
        <v>454</v>
      </c>
      <c r="F41" s="132">
        <v>44774</v>
      </c>
      <c r="G41" s="132">
        <v>45839</v>
      </c>
      <c r="H41" s="130" t="s">
        <v>455</v>
      </c>
      <c r="I41" s="137">
        <v>10000</v>
      </c>
      <c r="J41" s="133" t="s">
        <v>456</v>
      </c>
      <c r="K41" s="130" t="s">
        <v>98</v>
      </c>
      <c r="L41" s="133"/>
      <c r="M41" s="130" t="s">
        <v>457</v>
      </c>
      <c r="N41" s="62"/>
      <c r="O41" s="62" t="s">
        <v>100</v>
      </c>
      <c r="P41" s="62"/>
      <c r="Q41" s="62"/>
      <c r="R41" s="62"/>
      <c r="S41" s="64"/>
      <c r="T41" s="169" t="s">
        <v>662</v>
      </c>
      <c r="U41" s="65"/>
      <c r="V41" s="65" t="s">
        <v>658</v>
      </c>
      <c r="W41" s="62" t="s">
        <v>110</v>
      </c>
      <c r="X41" s="169" t="s">
        <v>663</v>
      </c>
      <c r="Y41" s="65"/>
      <c r="Z41" s="65"/>
      <c r="AA41" s="65"/>
      <c r="AB41" s="65"/>
      <c r="AC41" s="179">
        <v>46569</v>
      </c>
      <c r="AD41" s="65"/>
      <c r="AE41" s="65"/>
      <c r="AF41" s="65"/>
      <c r="AG41" s="65"/>
      <c r="AH41" s="65"/>
      <c r="AI41" s="65"/>
      <c r="AJ41" s="18"/>
    </row>
    <row r="42" spans="1:36" ht="30" customHeight="1">
      <c r="A42" s="243"/>
      <c r="B42" s="198" t="s">
        <v>460</v>
      </c>
      <c r="C42" s="129" t="s">
        <v>664</v>
      </c>
      <c r="D42" s="130"/>
      <c r="E42" s="130"/>
      <c r="F42" s="132"/>
      <c r="G42" s="132"/>
      <c r="H42" s="140"/>
      <c r="I42" s="137"/>
      <c r="J42" s="133"/>
      <c r="K42" s="133"/>
      <c r="L42" s="133"/>
      <c r="M42" s="199"/>
      <c r="N42" s="62"/>
      <c r="O42" s="62"/>
      <c r="P42" s="62"/>
      <c r="Q42" s="62"/>
      <c r="R42" s="62"/>
      <c r="S42" s="64"/>
      <c r="T42" s="65"/>
      <c r="U42" s="65"/>
      <c r="V42" s="65"/>
      <c r="W42" s="65"/>
      <c r="X42" s="65"/>
      <c r="Y42" s="65"/>
      <c r="Z42" s="65"/>
      <c r="AA42" s="65"/>
      <c r="AB42" s="65"/>
      <c r="AC42" s="65"/>
      <c r="AD42" s="65"/>
      <c r="AE42" s="65"/>
      <c r="AF42" s="65"/>
      <c r="AG42" s="65"/>
      <c r="AH42" s="65"/>
      <c r="AI42" s="65"/>
      <c r="AJ42" s="18"/>
    </row>
    <row r="43" spans="1:36" ht="98.25" customHeight="1">
      <c r="A43" s="243"/>
      <c r="B43" s="48" t="s">
        <v>468</v>
      </c>
      <c r="C43" s="200" t="s">
        <v>469</v>
      </c>
      <c r="D43" s="130" t="s">
        <v>476</v>
      </c>
      <c r="E43" s="130" t="s">
        <v>471</v>
      </c>
      <c r="F43" s="132">
        <v>44774</v>
      </c>
      <c r="G43" s="132">
        <v>46569</v>
      </c>
      <c r="H43" s="130" t="s">
        <v>110</v>
      </c>
      <c r="I43" s="137">
        <v>0</v>
      </c>
      <c r="J43" s="136" t="s">
        <v>665</v>
      </c>
      <c r="K43" s="133" t="s">
        <v>98</v>
      </c>
      <c r="L43" s="133"/>
      <c r="M43" s="130" t="s">
        <v>473</v>
      </c>
      <c r="N43" s="62"/>
      <c r="O43" s="62"/>
      <c r="P43" s="62"/>
      <c r="Q43" s="62" t="s">
        <v>100</v>
      </c>
      <c r="R43" s="62"/>
      <c r="S43" s="64"/>
      <c r="T43" s="169" t="s">
        <v>666</v>
      </c>
      <c r="U43" s="65"/>
      <c r="V43" s="65"/>
      <c r="W43" s="62" t="s">
        <v>110</v>
      </c>
      <c r="X43" s="169" t="s">
        <v>667</v>
      </c>
      <c r="Y43" s="65"/>
      <c r="Z43" s="65"/>
      <c r="AA43" s="65"/>
      <c r="AB43" s="65"/>
      <c r="AC43" s="65"/>
      <c r="AD43" s="65"/>
      <c r="AE43" s="65"/>
      <c r="AF43" s="65"/>
      <c r="AG43" s="65"/>
      <c r="AH43" s="65"/>
      <c r="AI43" s="65"/>
      <c r="AJ43" s="18"/>
    </row>
    <row r="44" spans="1:36" ht="75" customHeight="1">
      <c r="A44" s="243"/>
      <c r="B44" s="48" t="s">
        <v>478</v>
      </c>
      <c r="C44" s="129" t="s">
        <v>479</v>
      </c>
      <c r="D44" s="130" t="s">
        <v>480</v>
      </c>
      <c r="E44" s="130" t="s">
        <v>481</v>
      </c>
      <c r="F44" s="132">
        <v>44774</v>
      </c>
      <c r="G44" s="132">
        <v>46569</v>
      </c>
      <c r="H44" s="130" t="s">
        <v>110</v>
      </c>
      <c r="I44" s="137">
        <v>50000</v>
      </c>
      <c r="J44" s="133" t="s">
        <v>482</v>
      </c>
      <c r="K44" s="133" t="s">
        <v>483</v>
      </c>
      <c r="L44" s="133"/>
      <c r="M44" s="130"/>
      <c r="N44" s="62"/>
      <c r="O44" s="62"/>
      <c r="P44" s="62"/>
      <c r="Q44" s="62" t="s">
        <v>100</v>
      </c>
      <c r="R44" s="62"/>
      <c r="S44" s="64"/>
      <c r="T44" s="169" t="s">
        <v>668</v>
      </c>
      <c r="U44" s="169" t="s">
        <v>669</v>
      </c>
      <c r="V44" s="65"/>
      <c r="W44" s="62" t="s">
        <v>110</v>
      </c>
      <c r="X44" s="65"/>
      <c r="Y44" s="65"/>
      <c r="Z44" s="65"/>
      <c r="AA44" s="65"/>
      <c r="AB44" s="65"/>
      <c r="AC44" s="65"/>
      <c r="AD44" s="65"/>
      <c r="AE44" s="65"/>
      <c r="AF44" s="65"/>
      <c r="AG44" s="65"/>
      <c r="AH44" s="65"/>
      <c r="AI44" s="65"/>
      <c r="AJ44" s="18"/>
    </row>
    <row r="45" spans="1:36" ht="104.1" customHeight="1">
      <c r="A45" s="287"/>
      <c r="B45" s="48" t="s">
        <v>487</v>
      </c>
      <c r="C45" s="129" t="s">
        <v>488</v>
      </c>
      <c r="D45" s="130" t="s">
        <v>497</v>
      </c>
      <c r="E45" s="130" t="s">
        <v>498</v>
      </c>
      <c r="F45" s="132">
        <v>44774</v>
      </c>
      <c r="G45" s="132">
        <v>46569</v>
      </c>
      <c r="H45" s="133" t="s">
        <v>430</v>
      </c>
      <c r="I45" s="137">
        <v>200000</v>
      </c>
      <c r="J45" s="130" t="s">
        <v>670</v>
      </c>
      <c r="K45" s="133" t="s">
        <v>492</v>
      </c>
      <c r="L45" s="133"/>
      <c r="M45" s="130" t="s">
        <v>493</v>
      </c>
      <c r="N45" s="62"/>
      <c r="O45" s="62"/>
      <c r="P45" s="62" t="s">
        <v>100</v>
      </c>
      <c r="Q45" s="62"/>
      <c r="R45" s="62"/>
      <c r="S45" s="64"/>
      <c r="T45" s="169" t="s">
        <v>671</v>
      </c>
      <c r="U45" s="169" t="s">
        <v>672</v>
      </c>
      <c r="V45" s="65" t="s">
        <v>658</v>
      </c>
      <c r="W45" s="65" t="s">
        <v>368</v>
      </c>
      <c r="X45" s="65"/>
      <c r="Y45" s="65"/>
      <c r="Z45" s="65"/>
      <c r="AA45" s="65"/>
      <c r="AB45" s="65"/>
      <c r="AC45" s="65"/>
      <c r="AD45" s="65"/>
      <c r="AE45" s="65"/>
      <c r="AF45" s="65"/>
      <c r="AG45" s="65"/>
      <c r="AH45" s="65"/>
      <c r="AI45" s="65"/>
      <c r="AJ45" s="18"/>
    </row>
    <row r="46" spans="1:36">
      <c r="AJ46" s="18"/>
    </row>
    <row r="47" spans="1:36">
      <c r="B47" s="66"/>
      <c r="AJ47" s="18"/>
    </row>
    <row r="48" spans="1:36" ht="15.75" thickBot="1">
      <c r="L48" s="74"/>
      <c r="AJ48" s="18"/>
    </row>
    <row r="49" spans="1:36" ht="26.25" customHeight="1" thickBot="1">
      <c r="A49" s="193" t="s">
        <v>499</v>
      </c>
      <c r="B49" s="71"/>
      <c r="C49" s="71"/>
      <c r="D49" s="71"/>
      <c r="E49" s="71"/>
      <c r="F49" s="71"/>
      <c r="G49" s="71"/>
      <c r="H49" s="71"/>
      <c r="I49" s="71"/>
      <c r="J49" s="71"/>
      <c r="K49" s="71"/>
      <c r="L49" s="73"/>
      <c r="M49" s="72"/>
      <c r="AJ49" s="18"/>
    </row>
    <row r="50" spans="1:36" ht="26.25" customHeight="1" thickBot="1">
      <c r="A50" s="194"/>
      <c r="B50" s="51"/>
      <c r="C50" s="51"/>
      <c r="D50" s="52"/>
      <c r="E50" s="52"/>
      <c r="F50" s="52"/>
      <c r="G50" s="52"/>
      <c r="H50" s="52"/>
      <c r="I50" s="52"/>
      <c r="J50" s="52"/>
      <c r="K50" s="52"/>
      <c r="L50" s="52"/>
      <c r="M50" s="52"/>
      <c r="N50" s="52"/>
      <c r="AJ50" s="18"/>
    </row>
    <row r="51" spans="1:36" ht="43.5" customHeight="1" thickBot="1">
      <c r="A51" s="195" t="s">
        <v>500</v>
      </c>
      <c r="B51" s="57"/>
      <c r="C51" s="58">
        <v>1</v>
      </c>
      <c r="AJ51" s="18"/>
    </row>
    <row r="52" spans="1:36">
      <c r="AJ52" s="18"/>
    </row>
    <row r="53" spans="1:36" ht="15.75">
      <c r="A53" s="289" t="s">
        <v>501</v>
      </c>
      <c r="B53" s="216" t="s">
        <v>83</v>
      </c>
      <c r="C53" s="216" t="s">
        <v>1</v>
      </c>
      <c r="D53" s="216" t="s">
        <v>3</v>
      </c>
      <c r="E53" s="217" t="s">
        <v>5</v>
      </c>
      <c r="F53" s="216" t="s">
        <v>7</v>
      </c>
      <c r="G53" s="216"/>
      <c r="H53" s="216" t="s">
        <v>9</v>
      </c>
      <c r="I53" s="216" t="s">
        <v>13</v>
      </c>
      <c r="J53" s="219" t="s">
        <v>11</v>
      </c>
      <c r="K53" s="219" t="s">
        <v>84</v>
      </c>
      <c r="L53" s="219"/>
      <c r="M53" s="219" t="s">
        <v>19</v>
      </c>
      <c r="N53" s="49"/>
      <c r="AJ53" s="18"/>
    </row>
    <row r="54" spans="1:36" ht="15.75">
      <c r="A54" s="290"/>
      <c r="B54" s="216"/>
      <c r="C54" s="216"/>
      <c r="D54" s="216"/>
      <c r="E54" s="217"/>
      <c r="F54" s="53" t="s">
        <v>86</v>
      </c>
      <c r="G54" s="53" t="s">
        <v>87</v>
      </c>
      <c r="H54" s="216"/>
      <c r="I54" s="216"/>
      <c r="J54" s="219"/>
      <c r="K54" s="99" t="s">
        <v>88</v>
      </c>
      <c r="L54" s="99" t="s">
        <v>89</v>
      </c>
      <c r="M54" s="219"/>
      <c r="N54" s="2"/>
      <c r="AJ54" s="18"/>
    </row>
    <row r="55" spans="1:36" ht="105">
      <c r="A55" s="190" t="s">
        <v>90</v>
      </c>
      <c r="B55" s="206">
        <v>1.1000000000000001</v>
      </c>
      <c r="C55" s="169" t="s">
        <v>673</v>
      </c>
      <c r="D55" s="169" t="s">
        <v>674</v>
      </c>
      <c r="E55" s="207" t="s">
        <v>675</v>
      </c>
      <c r="F55" s="179">
        <v>45597</v>
      </c>
      <c r="G55" s="179">
        <v>46569</v>
      </c>
      <c r="H55" s="65" t="s">
        <v>110</v>
      </c>
      <c r="I55" s="148">
        <v>0</v>
      </c>
      <c r="J55" s="181" t="s">
        <v>676</v>
      </c>
      <c r="K55" s="302" t="s">
        <v>827</v>
      </c>
      <c r="L55" s="62" t="s">
        <v>98</v>
      </c>
      <c r="M55" s="174" t="s">
        <v>677</v>
      </c>
      <c r="N55" s="2"/>
      <c r="AJ55" s="18"/>
    </row>
    <row r="56" spans="1:36">
      <c r="A56" s="190"/>
      <c r="B56" s="48"/>
      <c r="C56" s="65"/>
      <c r="D56" s="65"/>
      <c r="E56" s="65"/>
      <c r="F56" s="65"/>
      <c r="G56" s="65"/>
      <c r="H56" s="65"/>
      <c r="I56" s="65"/>
      <c r="J56" s="65"/>
      <c r="K56" s="65"/>
      <c r="L56" s="65"/>
      <c r="M56" s="65"/>
      <c r="N56" s="2"/>
      <c r="AJ56" s="18"/>
    </row>
    <row r="57" spans="1:36">
      <c r="A57" s="190"/>
      <c r="B57" s="48"/>
      <c r="C57" s="65"/>
      <c r="D57" s="65"/>
      <c r="E57" s="65"/>
      <c r="F57" s="65"/>
      <c r="G57" s="65"/>
      <c r="H57" s="65"/>
      <c r="I57" s="65"/>
      <c r="J57" s="65"/>
      <c r="K57" s="65"/>
      <c r="L57" s="65"/>
      <c r="M57" s="65"/>
      <c r="N57" s="2"/>
      <c r="AJ57" s="18"/>
    </row>
    <row r="58" spans="1:36">
      <c r="A58" s="190"/>
      <c r="B58" s="48"/>
      <c r="C58" s="65"/>
      <c r="D58" s="65"/>
      <c r="E58" s="65"/>
      <c r="F58" s="65"/>
      <c r="G58" s="65"/>
      <c r="H58" s="65"/>
      <c r="I58" s="65"/>
      <c r="J58" s="65"/>
      <c r="K58" s="65"/>
      <c r="L58" s="65"/>
      <c r="M58" s="65"/>
      <c r="N58" s="2"/>
      <c r="AJ58" s="18"/>
    </row>
    <row r="59" spans="1:36">
      <c r="A59" s="190"/>
      <c r="B59" s="48"/>
      <c r="C59" s="65"/>
      <c r="D59" s="65"/>
      <c r="E59" s="65"/>
      <c r="F59" s="65"/>
      <c r="G59" s="65"/>
      <c r="H59" s="65"/>
      <c r="I59" s="65"/>
      <c r="J59" s="65"/>
      <c r="K59" s="65"/>
      <c r="L59" s="65"/>
      <c r="M59" s="65"/>
      <c r="N59" s="2"/>
      <c r="AJ59" s="18"/>
    </row>
    <row r="60" spans="1:36">
      <c r="A60" s="190"/>
      <c r="B60" s="48"/>
      <c r="C60" s="65"/>
      <c r="D60" s="65"/>
      <c r="E60" s="65"/>
      <c r="F60" s="65"/>
      <c r="G60" s="65"/>
      <c r="H60" s="65"/>
      <c r="I60" s="65"/>
      <c r="J60" s="65"/>
      <c r="K60" s="65"/>
      <c r="L60" s="65"/>
      <c r="M60" s="65"/>
      <c r="N60" s="2"/>
      <c r="AJ60" s="18"/>
    </row>
    <row r="61" spans="1:36">
      <c r="A61" s="190"/>
      <c r="B61" s="48"/>
      <c r="C61" s="65"/>
      <c r="D61" s="65"/>
      <c r="E61" s="65"/>
      <c r="F61" s="65"/>
      <c r="G61" s="65"/>
      <c r="H61" s="65"/>
      <c r="I61" s="65"/>
      <c r="J61" s="65"/>
      <c r="K61" s="65"/>
      <c r="L61" s="65"/>
      <c r="M61" s="65"/>
      <c r="N61" s="2"/>
      <c r="AJ61" s="18"/>
    </row>
    <row r="62" spans="1:36">
      <c r="A62" s="190"/>
      <c r="B62" s="48"/>
      <c r="C62" s="65"/>
      <c r="D62" s="65"/>
      <c r="E62" s="65"/>
      <c r="F62" s="65"/>
      <c r="G62" s="65"/>
      <c r="H62" s="65"/>
      <c r="I62" s="65"/>
      <c r="J62" s="65"/>
      <c r="K62" s="65"/>
      <c r="L62" s="65"/>
      <c r="M62" s="65"/>
      <c r="N62" s="2"/>
      <c r="AJ62" s="18"/>
    </row>
    <row r="63" spans="1:36">
      <c r="A63" s="190"/>
      <c r="B63" s="48"/>
      <c r="C63" s="65"/>
      <c r="D63" s="65"/>
      <c r="E63" s="65"/>
      <c r="F63" s="65"/>
      <c r="G63" s="65"/>
      <c r="H63" s="65"/>
      <c r="I63" s="65"/>
      <c r="J63" s="65"/>
      <c r="K63" s="65"/>
      <c r="L63" s="65"/>
      <c r="M63" s="65"/>
      <c r="N63" s="2"/>
      <c r="AJ63" s="18"/>
    </row>
    <row r="64" spans="1:36">
      <c r="AJ64" s="18"/>
    </row>
    <row r="65" spans="1:36" ht="15.75">
      <c r="A65" s="289" t="s">
        <v>501</v>
      </c>
      <c r="B65" s="216" t="s">
        <v>83</v>
      </c>
      <c r="C65" s="216" t="s">
        <v>1</v>
      </c>
      <c r="D65" s="216" t="s">
        <v>3</v>
      </c>
      <c r="E65" s="217" t="s">
        <v>5</v>
      </c>
      <c r="F65" s="216" t="s">
        <v>7</v>
      </c>
      <c r="G65" s="216"/>
      <c r="H65" s="216" t="s">
        <v>9</v>
      </c>
      <c r="I65" s="216" t="s">
        <v>13</v>
      </c>
      <c r="J65" s="216" t="s">
        <v>11</v>
      </c>
      <c r="K65" s="219" t="s">
        <v>84</v>
      </c>
      <c r="L65" s="219"/>
      <c r="M65" s="216" t="s">
        <v>19</v>
      </c>
      <c r="N65" s="49"/>
      <c r="AJ65" s="18"/>
    </row>
    <row r="66" spans="1:36" ht="15" customHeight="1">
      <c r="A66" s="290"/>
      <c r="B66" s="216"/>
      <c r="C66" s="216"/>
      <c r="D66" s="216"/>
      <c r="E66" s="217"/>
      <c r="F66" s="53" t="s">
        <v>86</v>
      </c>
      <c r="G66" s="53" t="s">
        <v>87</v>
      </c>
      <c r="H66" s="216"/>
      <c r="I66" s="216"/>
      <c r="J66" s="216"/>
      <c r="K66" s="99" t="s">
        <v>88</v>
      </c>
      <c r="L66" s="99" t="s">
        <v>89</v>
      </c>
      <c r="M66" s="216"/>
      <c r="N66" s="2"/>
      <c r="AJ66" s="18"/>
    </row>
    <row r="67" spans="1:36">
      <c r="A67" s="190" t="s">
        <v>502</v>
      </c>
      <c r="B67" s="48"/>
      <c r="C67" s="65" t="s">
        <v>503</v>
      </c>
      <c r="D67" s="65"/>
      <c r="E67" s="65"/>
      <c r="F67" s="65"/>
      <c r="G67" s="65"/>
      <c r="H67" s="65"/>
      <c r="I67" s="65"/>
      <c r="J67" s="62"/>
      <c r="K67" s="62"/>
      <c r="L67" s="62"/>
      <c r="M67" s="62"/>
      <c r="N67" s="2"/>
      <c r="AJ67" s="18"/>
    </row>
    <row r="68" spans="1:36">
      <c r="A68" s="190"/>
      <c r="B68" s="48"/>
      <c r="C68" s="65"/>
      <c r="D68" s="65"/>
      <c r="E68" s="65"/>
      <c r="F68" s="65"/>
      <c r="G68" s="65"/>
      <c r="H68" s="65"/>
      <c r="I68" s="65"/>
      <c r="J68" s="65"/>
      <c r="K68" s="65"/>
      <c r="L68" s="65"/>
      <c r="M68" s="65"/>
      <c r="N68" s="2"/>
      <c r="AJ68" s="18"/>
    </row>
    <row r="69" spans="1:36">
      <c r="A69" s="190"/>
      <c r="B69" s="48"/>
      <c r="C69" s="65"/>
      <c r="D69" s="65"/>
      <c r="E69" s="65"/>
      <c r="F69" s="65"/>
      <c r="G69" s="65"/>
      <c r="H69" s="65"/>
      <c r="I69" s="65"/>
      <c r="J69" s="65"/>
      <c r="K69" s="65"/>
      <c r="L69" s="65"/>
      <c r="M69" s="65"/>
      <c r="N69" s="2"/>
      <c r="AJ69" s="18"/>
    </row>
    <row r="70" spans="1:36">
      <c r="A70" s="190"/>
      <c r="B70" s="48"/>
      <c r="C70" s="65"/>
      <c r="D70" s="65"/>
      <c r="E70" s="65"/>
      <c r="F70" s="65"/>
      <c r="G70" s="65"/>
      <c r="H70" s="65"/>
      <c r="I70" s="65"/>
      <c r="J70" s="65"/>
      <c r="K70" s="65"/>
      <c r="L70" s="65"/>
      <c r="M70" s="65"/>
      <c r="N70" s="2"/>
      <c r="AJ70" s="18"/>
    </row>
    <row r="71" spans="1:36">
      <c r="A71" s="190"/>
      <c r="B71" s="48"/>
      <c r="C71" s="65"/>
      <c r="D71" s="65"/>
      <c r="E71" s="65"/>
      <c r="F71" s="65"/>
      <c r="G71" s="65"/>
      <c r="H71" s="65"/>
      <c r="I71" s="65"/>
      <c r="J71" s="65"/>
      <c r="K71" s="65"/>
      <c r="L71" s="65"/>
      <c r="M71" s="65"/>
      <c r="N71" s="2"/>
      <c r="AJ71" s="18"/>
    </row>
    <row r="72" spans="1:36">
      <c r="A72" s="190"/>
      <c r="B72" s="48"/>
      <c r="C72" s="65"/>
      <c r="D72" s="65"/>
      <c r="E72" s="65"/>
      <c r="F72" s="65"/>
      <c r="G72" s="65"/>
      <c r="H72" s="65"/>
      <c r="I72" s="65"/>
      <c r="J72" s="65"/>
      <c r="K72" s="65"/>
      <c r="L72" s="65"/>
      <c r="M72" s="65"/>
      <c r="N72" s="2"/>
      <c r="AJ72" s="18"/>
    </row>
    <row r="73" spans="1:36">
      <c r="A73" s="190"/>
      <c r="B73" s="48"/>
      <c r="C73" s="65"/>
      <c r="D73" s="65"/>
      <c r="E73" s="65"/>
      <c r="F73" s="65"/>
      <c r="G73" s="65"/>
      <c r="H73" s="65"/>
      <c r="I73" s="65"/>
      <c r="J73" s="65"/>
      <c r="K73" s="65"/>
      <c r="L73" s="65"/>
      <c r="M73" s="65"/>
      <c r="N73" s="2"/>
      <c r="AJ73" s="18"/>
    </row>
    <row r="74" spans="1:36">
      <c r="A74" s="190"/>
      <c r="B74" s="48"/>
      <c r="C74" s="65"/>
      <c r="D74" s="65"/>
      <c r="E74" s="65"/>
      <c r="F74" s="65"/>
      <c r="G74" s="65"/>
      <c r="H74" s="65"/>
      <c r="I74" s="65"/>
      <c r="J74" s="65"/>
      <c r="K74" s="65"/>
      <c r="L74" s="65"/>
      <c r="M74" s="65"/>
      <c r="N74" s="2"/>
      <c r="AJ74" s="18"/>
    </row>
    <row r="75" spans="1:36">
      <c r="A75" s="190"/>
      <c r="B75" s="48"/>
      <c r="C75" s="65"/>
      <c r="D75" s="65"/>
      <c r="E75" s="65"/>
      <c r="F75" s="65"/>
      <c r="G75" s="65"/>
      <c r="H75" s="65"/>
      <c r="I75" s="65"/>
      <c r="J75" s="65"/>
      <c r="K75" s="65"/>
      <c r="L75" s="65"/>
      <c r="M75" s="65"/>
      <c r="N75" s="2"/>
      <c r="AJ75" s="18"/>
    </row>
    <row r="76" spans="1:36">
      <c r="AJ76" s="18"/>
    </row>
    <row r="77" spans="1:36" ht="15.75">
      <c r="A77" s="289" t="s">
        <v>501</v>
      </c>
      <c r="B77" s="216" t="s">
        <v>83</v>
      </c>
      <c r="C77" s="216" t="s">
        <v>1</v>
      </c>
      <c r="D77" s="216" t="s">
        <v>3</v>
      </c>
      <c r="E77" s="217" t="s">
        <v>5</v>
      </c>
      <c r="F77" s="216" t="s">
        <v>7</v>
      </c>
      <c r="G77" s="216"/>
      <c r="H77" s="216" t="s">
        <v>9</v>
      </c>
      <c r="I77" s="216" t="s">
        <v>13</v>
      </c>
      <c r="J77" s="216" t="s">
        <v>11</v>
      </c>
      <c r="K77" s="219" t="s">
        <v>84</v>
      </c>
      <c r="L77" s="219"/>
      <c r="M77" s="216" t="s">
        <v>19</v>
      </c>
      <c r="N77" s="49"/>
      <c r="AJ77" s="18"/>
    </row>
    <row r="78" spans="1:36" ht="15" customHeight="1">
      <c r="A78" s="290"/>
      <c r="B78" s="216"/>
      <c r="C78" s="216"/>
      <c r="D78" s="216"/>
      <c r="E78" s="217"/>
      <c r="F78" s="53" t="s">
        <v>86</v>
      </c>
      <c r="G78" s="53" t="s">
        <v>87</v>
      </c>
      <c r="H78" s="216"/>
      <c r="I78" s="216"/>
      <c r="J78" s="216"/>
      <c r="K78" s="99" t="s">
        <v>88</v>
      </c>
      <c r="L78" s="99" t="s">
        <v>89</v>
      </c>
      <c r="M78" s="216"/>
      <c r="N78" s="2"/>
      <c r="AJ78" s="18"/>
    </row>
    <row r="79" spans="1:36">
      <c r="A79" s="190"/>
      <c r="B79" s="48"/>
      <c r="C79" s="65" t="s">
        <v>503</v>
      </c>
      <c r="D79" s="65"/>
      <c r="E79" s="65"/>
      <c r="F79" s="65"/>
      <c r="G79" s="65"/>
      <c r="H79" s="65"/>
      <c r="I79" s="65"/>
      <c r="J79" s="62"/>
      <c r="K79" s="62"/>
      <c r="L79" s="62"/>
      <c r="M79" s="62"/>
      <c r="N79" s="2"/>
      <c r="AJ79" s="18"/>
    </row>
    <row r="80" spans="1:36">
      <c r="A80" s="190"/>
      <c r="B80" s="48"/>
      <c r="C80" s="65"/>
      <c r="D80" s="65"/>
      <c r="E80" s="65"/>
      <c r="F80" s="65"/>
      <c r="G80" s="65"/>
      <c r="H80" s="65"/>
      <c r="I80" s="65"/>
      <c r="J80" s="65"/>
      <c r="K80" s="65"/>
      <c r="L80" s="65"/>
      <c r="M80" s="65"/>
      <c r="N80" s="2"/>
      <c r="AJ80" s="18"/>
    </row>
    <row r="81" spans="1:36">
      <c r="A81" s="190"/>
      <c r="B81" s="48"/>
      <c r="C81" s="65"/>
      <c r="D81" s="65"/>
      <c r="E81" s="65"/>
      <c r="F81" s="65"/>
      <c r="G81" s="65"/>
      <c r="H81" s="65"/>
      <c r="I81" s="65"/>
      <c r="J81" s="65"/>
      <c r="K81" s="65"/>
      <c r="L81" s="65"/>
      <c r="M81" s="65"/>
      <c r="N81" s="2"/>
      <c r="AJ81" s="18"/>
    </row>
    <row r="82" spans="1:36">
      <c r="A82" s="190"/>
      <c r="B82" s="48"/>
      <c r="C82" s="65"/>
      <c r="D82" s="65"/>
      <c r="E82" s="65"/>
      <c r="F82" s="65"/>
      <c r="G82" s="65"/>
      <c r="H82" s="65"/>
      <c r="I82" s="65"/>
      <c r="J82" s="65"/>
      <c r="K82" s="65"/>
      <c r="L82" s="65"/>
      <c r="M82" s="65"/>
      <c r="N82" s="2"/>
      <c r="AJ82" s="18"/>
    </row>
    <row r="83" spans="1:36">
      <c r="A83" s="190"/>
      <c r="B83" s="48"/>
      <c r="C83" s="65"/>
      <c r="D83" s="65"/>
      <c r="E83" s="65"/>
      <c r="F83" s="65"/>
      <c r="G83" s="65"/>
      <c r="H83" s="65"/>
      <c r="I83" s="65"/>
      <c r="J83" s="65"/>
      <c r="K83" s="65"/>
      <c r="L83" s="65"/>
      <c r="M83" s="65"/>
      <c r="N83" s="2"/>
      <c r="AJ83" s="18"/>
    </row>
    <row r="84" spans="1:36">
      <c r="A84" s="190"/>
      <c r="B84" s="48"/>
      <c r="C84" s="65"/>
      <c r="D84" s="65"/>
      <c r="E84" s="65"/>
      <c r="F84" s="65"/>
      <c r="G84" s="65"/>
      <c r="H84" s="65"/>
      <c r="I84" s="65"/>
      <c r="J84" s="65"/>
      <c r="K84" s="65"/>
      <c r="L84" s="65"/>
      <c r="M84" s="65"/>
      <c r="N84" s="2"/>
      <c r="AJ84" s="18"/>
    </row>
    <row r="85" spans="1:36">
      <c r="A85" s="190"/>
      <c r="B85" s="48"/>
      <c r="C85" s="65"/>
      <c r="D85" s="65"/>
      <c r="E85" s="65"/>
      <c r="F85" s="65"/>
      <c r="G85" s="65"/>
      <c r="H85" s="65"/>
      <c r="I85" s="65"/>
      <c r="J85" s="65"/>
      <c r="K85" s="65"/>
      <c r="L85" s="65"/>
      <c r="M85" s="65"/>
      <c r="N85" s="2"/>
      <c r="AJ85" s="18"/>
    </row>
    <row r="86" spans="1:36">
      <c r="A86" s="190"/>
      <c r="B86" s="48"/>
      <c r="C86" s="65"/>
      <c r="D86" s="65"/>
      <c r="E86" s="65"/>
      <c r="F86" s="65"/>
      <c r="G86" s="65"/>
      <c r="H86" s="65"/>
      <c r="I86" s="65"/>
      <c r="J86" s="65"/>
      <c r="K86" s="65"/>
      <c r="L86" s="65"/>
      <c r="M86" s="65"/>
      <c r="N86" s="2"/>
      <c r="AJ86" s="18"/>
    </row>
    <row r="87" spans="1:36">
      <c r="A87" s="190"/>
      <c r="B87" s="48"/>
      <c r="C87" s="65"/>
      <c r="D87" s="65"/>
      <c r="E87" s="65"/>
      <c r="F87" s="65"/>
      <c r="G87" s="65"/>
      <c r="H87" s="65"/>
      <c r="I87" s="65"/>
      <c r="J87" s="65"/>
      <c r="K87" s="65"/>
      <c r="L87" s="65"/>
      <c r="M87" s="65"/>
      <c r="N87" s="2"/>
      <c r="AJ87" s="18"/>
    </row>
    <row r="88" spans="1:36">
      <c r="AJ88" s="18"/>
    </row>
    <row r="89" spans="1:36" ht="15.75">
      <c r="A89" s="288" t="s">
        <v>504</v>
      </c>
      <c r="B89" s="216" t="s">
        <v>83</v>
      </c>
      <c r="C89" s="216" t="s">
        <v>1</v>
      </c>
      <c r="D89" s="216" t="s">
        <v>3</v>
      </c>
      <c r="E89" s="217" t="s">
        <v>5</v>
      </c>
      <c r="F89" s="216" t="s">
        <v>7</v>
      </c>
      <c r="G89" s="216"/>
      <c r="H89" s="216" t="s">
        <v>9</v>
      </c>
      <c r="I89" s="216" t="s">
        <v>13</v>
      </c>
      <c r="J89" s="216" t="s">
        <v>11</v>
      </c>
      <c r="K89" s="219" t="s">
        <v>84</v>
      </c>
      <c r="L89" s="219"/>
      <c r="M89" s="216" t="s">
        <v>19</v>
      </c>
      <c r="N89" s="49"/>
      <c r="AJ89" s="18"/>
    </row>
    <row r="90" spans="1:36" ht="15.75">
      <c r="A90" s="288"/>
      <c r="B90" s="216"/>
      <c r="C90" s="216"/>
      <c r="D90" s="216"/>
      <c r="E90" s="217"/>
      <c r="F90" s="53" t="s">
        <v>86</v>
      </c>
      <c r="G90" s="53" t="s">
        <v>87</v>
      </c>
      <c r="H90" s="216"/>
      <c r="I90" s="216"/>
      <c r="J90" s="216"/>
      <c r="K90" s="99" t="s">
        <v>88</v>
      </c>
      <c r="L90" s="99" t="s">
        <v>89</v>
      </c>
      <c r="M90" s="216"/>
      <c r="N90" s="2"/>
      <c r="AJ90" s="18"/>
    </row>
    <row r="91" spans="1:36">
      <c r="A91" s="190"/>
      <c r="B91" s="48"/>
      <c r="C91" s="65"/>
      <c r="D91" s="65"/>
      <c r="E91" s="65"/>
      <c r="F91" s="65"/>
      <c r="G91" s="65"/>
      <c r="H91" s="65"/>
      <c r="I91" s="65"/>
      <c r="J91" s="62"/>
      <c r="K91" s="62"/>
      <c r="L91" s="62"/>
      <c r="M91" s="62"/>
      <c r="N91" s="2"/>
      <c r="AJ91" s="18"/>
    </row>
    <row r="92" spans="1:36">
      <c r="A92" s="190"/>
      <c r="B92" s="48"/>
      <c r="C92" s="65"/>
      <c r="D92" s="65"/>
      <c r="E92" s="65"/>
      <c r="F92" s="65"/>
      <c r="G92" s="65"/>
      <c r="H92" s="65"/>
      <c r="I92" s="65"/>
      <c r="J92" s="65"/>
      <c r="K92" s="65"/>
      <c r="L92" s="65"/>
      <c r="M92" s="65"/>
      <c r="N92" s="2"/>
      <c r="AJ92" s="18"/>
    </row>
    <row r="93" spans="1:36">
      <c r="A93" s="190"/>
      <c r="B93" s="48"/>
      <c r="C93" s="65"/>
      <c r="D93" s="65"/>
      <c r="E93" s="65"/>
      <c r="F93" s="65"/>
      <c r="G93" s="65"/>
      <c r="H93" s="65"/>
      <c r="I93" s="65"/>
      <c r="J93" s="65"/>
      <c r="K93" s="65"/>
      <c r="L93" s="65"/>
      <c r="M93" s="65"/>
      <c r="N93" s="2"/>
      <c r="AJ93" s="18"/>
    </row>
    <row r="94" spans="1:36">
      <c r="A94" s="190"/>
      <c r="B94" s="48"/>
      <c r="C94" s="65"/>
      <c r="D94" s="65"/>
      <c r="E94" s="65"/>
      <c r="F94" s="65"/>
      <c r="G94" s="65"/>
      <c r="H94" s="65"/>
      <c r="I94" s="65"/>
      <c r="J94" s="65"/>
      <c r="K94" s="65"/>
      <c r="L94" s="65"/>
      <c r="M94" s="65"/>
      <c r="N94" s="2"/>
      <c r="AJ94" s="18"/>
    </row>
    <row r="95" spans="1:36">
      <c r="A95" s="190"/>
      <c r="B95" s="48"/>
      <c r="C95" s="65"/>
      <c r="D95" s="65"/>
      <c r="E95" s="65"/>
      <c r="F95" s="65"/>
      <c r="G95" s="65"/>
      <c r="H95" s="65"/>
      <c r="I95" s="65"/>
      <c r="J95" s="65"/>
      <c r="K95" s="65"/>
      <c r="L95" s="65"/>
      <c r="M95" s="65"/>
      <c r="N95" s="2"/>
      <c r="AJ95" s="18"/>
    </row>
    <row r="96" spans="1:36">
      <c r="A96" s="190"/>
      <c r="B96" s="48"/>
      <c r="C96" s="65"/>
      <c r="D96" s="65"/>
      <c r="E96" s="65"/>
      <c r="F96" s="65"/>
      <c r="G96" s="65"/>
      <c r="H96" s="65"/>
      <c r="I96" s="65"/>
      <c r="J96" s="65"/>
      <c r="K96" s="65"/>
      <c r="L96" s="65"/>
      <c r="M96" s="65"/>
      <c r="N96" s="2"/>
      <c r="AJ96" s="18"/>
    </row>
    <row r="97" spans="1:36">
      <c r="A97" s="190"/>
      <c r="B97" s="48"/>
      <c r="C97" s="65"/>
      <c r="D97" s="65"/>
      <c r="E97" s="65"/>
      <c r="F97" s="65"/>
      <c r="G97" s="65"/>
      <c r="H97" s="65"/>
      <c r="I97" s="65"/>
      <c r="J97" s="65"/>
      <c r="K97" s="65"/>
      <c r="L97" s="65"/>
      <c r="M97" s="65"/>
      <c r="N97" s="2"/>
      <c r="AJ97" s="18"/>
    </row>
    <row r="98" spans="1:36">
      <c r="A98" s="190"/>
      <c r="B98" s="48"/>
      <c r="C98" s="65"/>
      <c r="D98" s="65"/>
      <c r="E98" s="65"/>
      <c r="F98" s="65"/>
      <c r="G98" s="65"/>
      <c r="H98" s="65"/>
      <c r="I98" s="65"/>
      <c r="J98" s="65"/>
      <c r="K98" s="65"/>
      <c r="L98" s="65"/>
      <c r="M98" s="65"/>
      <c r="N98" s="2"/>
      <c r="AJ98" s="18"/>
    </row>
    <row r="99" spans="1:36">
      <c r="A99" s="190"/>
      <c r="B99" s="48"/>
      <c r="C99" s="65"/>
      <c r="D99" s="65"/>
      <c r="E99" s="65"/>
      <c r="F99" s="65"/>
      <c r="G99" s="65"/>
      <c r="H99" s="65"/>
      <c r="I99" s="65"/>
      <c r="J99" s="65"/>
      <c r="K99" s="65"/>
      <c r="L99" s="65"/>
      <c r="M99" s="65"/>
      <c r="N99" s="2"/>
      <c r="AJ99" s="18"/>
    </row>
    <row r="100" spans="1:36">
      <c r="A100" s="59"/>
      <c r="B100" s="18"/>
      <c r="C100" s="18"/>
      <c r="D100" s="18"/>
      <c r="E100" s="18"/>
      <c r="F100" s="18"/>
      <c r="G100" s="18"/>
      <c r="H100" s="18"/>
      <c r="I100" s="18"/>
      <c r="J100" s="18"/>
      <c r="K100" s="18"/>
      <c r="L100" s="18"/>
      <c r="M100" s="18"/>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18"/>
    </row>
    <row r="101" spans="1:36">
      <c r="A101" s="59"/>
      <c r="B101" s="18"/>
      <c r="C101" s="18"/>
      <c r="D101" s="18"/>
      <c r="E101" s="18"/>
      <c r="F101" s="18"/>
      <c r="G101" s="18"/>
      <c r="H101" s="18"/>
      <c r="I101" s="18"/>
      <c r="J101" s="18"/>
      <c r="K101" s="18"/>
      <c r="L101" s="18"/>
      <c r="M101" s="18"/>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18"/>
    </row>
  </sheetData>
  <mergeCells count="89">
    <mergeCell ref="A11:A19"/>
    <mergeCell ref="A20:A28"/>
    <mergeCell ref="A29:A33"/>
    <mergeCell ref="A34:A38"/>
    <mergeCell ref="A1:AI1"/>
    <mergeCell ref="A2:AI2"/>
    <mergeCell ref="B6:C6"/>
    <mergeCell ref="A8:M8"/>
    <mergeCell ref="N8:X8"/>
    <mergeCell ref="Y8:AI8"/>
    <mergeCell ref="B4:H4"/>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U9:U10"/>
    <mergeCell ref="V9:V10"/>
    <mergeCell ref="W9:W10"/>
    <mergeCell ref="AG9:AG10"/>
    <mergeCell ref="AH9:AH10"/>
    <mergeCell ref="AI9:AI10"/>
    <mergeCell ref="AA9:AA10"/>
    <mergeCell ref="AB9:AB10"/>
    <mergeCell ref="AC9:AC10"/>
    <mergeCell ref="AD9:AD10"/>
    <mergeCell ref="AE9:AE10"/>
    <mergeCell ref="AF9:AF10"/>
    <mergeCell ref="K53:L53"/>
    <mergeCell ref="M53:M54"/>
    <mergeCell ref="A53:A54"/>
    <mergeCell ref="B53:B54"/>
    <mergeCell ref="C53:C54"/>
    <mergeCell ref="D53:D54"/>
    <mergeCell ref="E53:E54"/>
    <mergeCell ref="F65:G65"/>
    <mergeCell ref="F53:G53"/>
    <mergeCell ref="H53:H54"/>
    <mergeCell ref="I53:I54"/>
    <mergeCell ref="J53:J54"/>
    <mergeCell ref="A65:A66"/>
    <mergeCell ref="B65:B66"/>
    <mergeCell ref="C65:C66"/>
    <mergeCell ref="D65:D66"/>
    <mergeCell ref="E65:E66"/>
    <mergeCell ref="A77:A78"/>
    <mergeCell ref="B77:B78"/>
    <mergeCell ref="C77:C78"/>
    <mergeCell ref="D77:D78"/>
    <mergeCell ref="E77:E78"/>
    <mergeCell ref="K77:L77"/>
    <mergeCell ref="M77:M78"/>
    <mergeCell ref="H65:H66"/>
    <mergeCell ref="I65:I66"/>
    <mergeCell ref="J65:J66"/>
    <mergeCell ref="K65:L65"/>
    <mergeCell ref="M65:M66"/>
    <mergeCell ref="A39:A45"/>
    <mergeCell ref="K89:L89"/>
    <mergeCell ref="M89:M90"/>
    <mergeCell ref="A89:A90"/>
    <mergeCell ref="B89:B90"/>
    <mergeCell ref="C89:C90"/>
    <mergeCell ref="D89:D90"/>
    <mergeCell ref="E89:E90"/>
    <mergeCell ref="F89:G89"/>
    <mergeCell ref="F77:G77"/>
    <mergeCell ref="H77:H78"/>
    <mergeCell ref="I77:I78"/>
    <mergeCell ref="J77:J78"/>
    <mergeCell ref="H89:H90"/>
    <mergeCell ref="I89:I90"/>
    <mergeCell ref="J89:J90"/>
  </mergeCells>
  <conditionalFormatting sqref="N11:N45">
    <cfRule type="cellIs" dxfId="33" priority="8" stopIfTrue="1" operator="equal">
      <formula>"x"</formula>
    </cfRule>
  </conditionalFormatting>
  <conditionalFormatting sqref="O11:O45">
    <cfRule type="cellIs" dxfId="32" priority="7" operator="equal">
      <formula>"x"</formula>
    </cfRule>
  </conditionalFormatting>
  <conditionalFormatting sqref="P11:P45">
    <cfRule type="cellIs" dxfId="31" priority="6" operator="equal">
      <formula>"x"</formula>
    </cfRule>
  </conditionalFormatting>
  <conditionalFormatting sqref="Q11:Q45">
    <cfRule type="cellIs" dxfId="30" priority="5" stopIfTrue="1" operator="equal">
      <formula>"x"</formula>
    </cfRule>
  </conditionalFormatting>
  <conditionalFormatting sqref="R11:R45">
    <cfRule type="cellIs" dxfId="29" priority="4" operator="equal">
      <formula>"x"</formula>
    </cfRule>
  </conditionalFormatting>
  <conditionalFormatting sqref="S11:S45">
    <cfRule type="cellIs" dxfId="28" priority="1" stopIfTrue="1" operator="equal">
      <formula>$AN$7</formula>
    </cfRule>
    <cfRule type="cellIs" dxfId="27" priority="2" stopIfTrue="1" operator="equal">
      <formula>$AN$6</formula>
    </cfRule>
  </conditionalFormatting>
  <conditionalFormatting sqref="AN6:AN7">
    <cfRule type="cellIs" dxfId="26" priority="9" stopIfTrue="1" operator="equal">
      <formula>$AN$6</formula>
    </cfRule>
  </conditionalFormatting>
  <dataValidations count="1">
    <dataValidation type="list" allowBlank="1" showInputMessage="1" showErrorMessage="1" sqref="S11:S45" xr:uid="{00000000-0002-0000-03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43"/>
  <sheetViews>
    <sheetView showGridLines="0" topLeftCell="F8" zoomScale="160" zoomScaleNormal="160" zoomScalePageLayoutView="70" workbookViewId="0">
      <selection activeCell="U25" sqref="U25"/>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273" t="s">
        <v>71</v>
      </c>
      <c r="C1" s="273"/>
      <c r="D1" s="273"/>
      <c r="E1" s="273"/>
      <c r="F1" s="273"/>
      <c r="G1" s="273"/>
      <c r="H1" s="273"/>
      <c r="I1" s="273"/>
      <c r="J1" s="273"/>
      <c r="K1" s="273"/>
      <c r="L1" s="273"/>
      <c r="M1" s="273"/>
      <c r="N1" s="273"/>
      <c r="O1" s="273"/>
      <c r="P1" s="273"/>
      <c r="Q1" s="273"/>
      <c r="R1" s="273"/>
      <c r="S1" s="273"/>
      <c r="T1" s="273"/>
      <c r="U1" s="273"/>
      <c r="V1" s="273"/>
      <c r="W1" s="273"/>
      <c r="X1" s="11"/>
    </row>
    <row r="2" spans="1:28" s="15" customFormat="1" ht="21" customHeight="1">
      <c r="A2" s="16"/>
      <c r="B2" s="273"/>
      <c r="C2" s="273"/>
      <c r="D2" s="273"/>
      <c r="E2" s="273"/>
      <c r="F2" s="273"/>
      <c r="G2" s="273"/>
      <c r="H2" s="273"/>
      <c r="I2" s="273"/>
      <c r="J2" s="273"/>
      <c r="K2" s="273"/>
      <c r="L2" s="273"/>
      <c r="M2" s="273"/>
      <c r="N2" s="273"/>
      <c r="O2" s="273"/>
      <c r="P2" s="273"/>
      <c r="Q2" s="273"/>
      <c r="R2" s="273"/>
      <c r="S2" s="273"/>
      <c r="T2" s="273"/>
      <c r="U2" s="273"/>
      <c r="V2" s="273"/>
      <c r="W2" s="273"/>
      <c r="X2" s="16"/>
    </row>
    <row r="3" spans="1:28" ht="33.75" customHeight="1">
      <c r="A3" s="11"/>
      <c r="B3" s="279" t="str">
        <f>'Monitoria Anual - 2'!A2</f>
        <v>"Plano de Ação Nacional para a Conservação dos Peixes Rivulídeos Ameaçados de Extinção"</v>
      </c>
      <c r="C3" s="279"/>
      <c r="D3" s="279"/>
      <c r="E3" s="279"/>
      <c r="F3" s="279"/>
      <c r="G3" s="279"/>
      <c r="H3" s="279"/>
      <c r="I3" s="279"/>
      <c r="J3" s="279"/>
      <c r="K3" s="279"/>
      <c r="L3" s="279"/>
      <c r="M3" s="279"/>
      <c r="N3" s="279"/>
      <c r="O3" s="279"/>
      <c r="P3" s="279"/>
      <c r="Q3" s="279"/>
      <c r="R3" s="279"/>
      <c r="S3" s="279"/>
      <c r="T3" s="279"/>
      <c r="U3" s="279"/>
      <c r="V3" s="279"/>
      <c r="W3" s="279"/>
      <c r="X3" s="11"/>
    </row>
    <row r="4" spans="1:28">
      <c r="A4" s="11"/>
      <c r="J4" s="12"/>
      <c r="K4" s="12"/>
      <c r="L4" s="12"/>
      <c r="M4" s="12"/>
      <c r="N4" s="12"/>
      <c r="O4" s="12"/>
      <c r="X4" s="11"/>
    </row>
    <row r="5" spans="1:28" s="2" customFormat="1" ht="45" customHeight="1">
      <c r="A5" s="18"/>
      <c r="B5" s="284" t="s">
        <v>505</v>
      </c>
      <c r="C5" s="284"/>
      <c r="D5" s="285" t="str">
        <f>'Monitoria Anual - 2'!B4</f>
        <v>Consolidar e ampliar estratégias de conservação dos peixes rivulídeos ameaçados de extinção e dos seus ambientes, em cinco anos</v>
      </c>
      <c r="E5" s="285"/>
      <c r="F5" s="285"/>
      <c r="G5" s="285"/>
      <c r="H5" s="285"/>
      <c r="I5" s="285"/>
      <c r="J5" s="285"/>
      <c r="K5" s="285"/>
      <c r="L5" s="285"/>
      <c r="M5" s="286"/>
      <c r="N5" s="13"/>
      <c r="O5" s="13"/>
      <c r="P5" s="13"/>
      <c r="Q5" s="13"/>
      <c r="R5" s="13"/>
      <c r="X5" s="18"/>
    </row>
    <row r="6" spans="1:28">
      <c r="A6" s="11"/>
      <c r="J6" s="12"/>
      <c r="K6" s="12"/>
      <c r="L6" s="12"/>
      <c r="M6" s="12"/>
      <c r="N6" s="12"/>
      <c r="O6" s="12"/>
      <c r="X6" s="11"/>
    </row>
    <row r="7" spans="1:28" ht="26.25" customHeight="1">
      <c r="A7" s="11"/>
      <c r="B7" s="284" t="s">
        <v>75</v>
      </c>
      <c r="C7" s="284"/>
      <c r="D7" s="274" t="str">
        <f>'Monitoria Anual - 2'!B6</f>
        <v>05/11/2024 - 07/11/2024 (virtual)</v>
      </c>
      <c r="E7" s="274"/>
      <c r="F7" s="274"/>
      <c r="G7" s="275"/>
      <c r="H7" s="2"/>
      <c r="I7" s="14"/>
      <c r="J7" s="12"/>
      <c r="K7" s="12"/>
      <c r="L7" s="12"/>
      <c r="M7" s="12"/>
      <c r="N7" s="12"/>
      <c r="O7" s="12"/>
      <c r="X7" s="11"/>
    </row>
    <row r="8" spans="1:28">
      <c r="A8" s="11"/>
      <c r="X8" s="11"/>
    </row>
    <row r="9" spans="1:28" ht="31.5" customHeight="1">
      <c r="A9" s="11"/>
      <c r="B9" s="273" t="s">
        <v>506</v>
      </c>
      <c r="C9" s="273"/>
      <c r="D9" s="273"/>
      <c r="E9" s="273"/>
      <c r="F9" s="273"/>
      <c r="G9" s="273"/>
      <c r="H9" s="273"/>
      <c r="I9" s="273"/>
      <c r="J9" s="273"/>
      <c r="K9" s="273"/>
      <c r="L9" s="273"/>
      <c r="M9" s="273"/>
      <c r="N9" s="273"/>
      <c r="O9" s="273"/>
      <c r="P9" s="273"/>
      <c r="Q9" s="273"/>
      <c r="R9" s="273"/>
      <c r="S9" s="273"/>
      <c r="T9" s="273"/>
      <c r="U9" s="273"/>
      <c r="V9" s="273"/>
      <c r="W9" s="273"/>
      <c r="X9" s="11"/>
    </row>
    <row r="10" spans="1:28">
      <c r="A10" s="11"/>
      <c r="G10" s="10"/>
      <c r="H10" s="10"/>
      <c r="I10" s="10"/>
      <c r="X10" s="11"/>
    </row>
    <row r="11" spans="1:28" ht="15.75">
      <c r="A11" s="11"/>
      <c r="B11" s="274" t="s">
        <v>507</v>
      </c>
      <c r="C11" s="275"/>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280"/>
      <c r="G12" s="280"/>
      <c r="H12" s="113"/>
      <c r="X12" s="11"/>
    </row>
    <row r="13" spans="1:28" ht="33.75" customHeight="1" thickBot="1">
      <c r="A13" s="11"/>
      <c r="C13" s="281" t="s">
        <v>678</v>
      </c>
      <c r="D13" s="282"/>
      <c r="E13" s="282"/>
      <c r="F13" s="282"/>
      <c r="G13" s="283"/>
      <c r="H13" s="3"/>
      <c r="X13" s="11"/>
    </row>
    <row r="14" spans="1:28" s="2" customFormat="1" ht="34.5" customHeight="1" thickBot="1">
      <c r="A14" s="18"/>
      <c r="C14" s="26" t="s">
        <v>509</v>
      </c>
      <c r="D14" s="7" t="s">
        <v>510</v>
      </c>
      <c r="E14" s="8" t="s">
        <v>511</v>
      </c>
      <c r="F14" s="7" t="s">
        <v>512</v>
      </c>
      <c r="G14" s="9" t="s">
        <v>511</v>
      </c>
      <c r="H14" s="6"/>
      <c r="X14" s="18"/>
    </row>
    <row r="15" spans="1:28" ht="15.75">
      <c r="A15" s="11"/>
      <c r="C15" s="81" t="s">
        <v>513</v>
      </c>
      <c r="D15" s="91"/>
      <c r="E15" s="92"/>
      <c r="F15" s="88">
        <f>COUNTA('Monitoria Anual - 2'!S11:S884)</f>
        <v>0</v>
      </c>
      <c r="G15" s="27">
        <f t="shared" ref="G15:G21" si="0">F15/$F$22</f>
        <v>0</v>
      </c>
      <c r="H15" s="4"/>
      <c r="X15" s="11"/>
    </row>
    <row r="16" spans="1:28" ht="15.75">
      <c r="A16" s="11"/>
      <c r="C16" s="82" t="s">
        <v>514</v>
      </c>
      <c r="D16" s="93">
        <f>COUNTA('Monitoria Anual - 2'!N11:N884)</f>
        <v>0</v>
      </c>
      <c r="E16" s="29">
        <f>D16/$D$22</f>
        <v>0</v>
      </c>
      <c r="F16" s="89">
        <f>D16-AB16</f>
        <v>0</v>
      </c>
      <c r="G16" s="29">
        <f t="shared" si="0"/>
        <v>0</v>
      </c>
      <c r="H16" s="4"/>
      <c r="X16" s="11"/>
      <c r="Z16">
        <f>COUNTIFS('Monitoria Anual - 2'!N:N,"x",'Monitoria Anual - 2'!S:S,"Excluída")</f>
        <v>0</v>
      </c>
      <c r="AA16">
        <f>COUNTIFS('Monitoria Anual - 2'!N:N,"x",'Monitoria Anual - 2'!S:S,"Agrupada")</f>
        <v>0</v>
      </c>
      <c r="AB16">
        <f>Z16+AA16</f>
        <v>0</v>
      </c>
    </row>
    <row r="17" spans="1:28" ht="15.75">
      <c r="A17" s="11"/>
      <c r="C17" s="83" t="s">
        <v>515</v>
      </c>
      <c r="D17" s="93">
        <f>COUNTA('Monitoria Anual - 2'!O11:O884)</f>
        <v>6</v>
      </c>
      <c r="E17" s="29">
        <f>D17/$D$22</f>
        <v>0.2</v>
      </c>
      <c r="F17" s="89">
        <f>D17-AB17</f>
        <v>6</v>
      </c>
      <c r="G17" s="29">
        <f t="shared" si="0"/>
        <v>0.19354838709677419</v>
      </c>
      <c r="H17" s="4"/>
      <c r="X17" s="11"/>
      <c r="Z17">
        <f t="array" ref="Z17">COUNTIFS('Monitoria Anual - 2'!O:O,"x",'Monitoria Anual - 2'!S:S,"Excluída")</f>
        <v>0</v>
      </c>
      <c r="AA17">
        <f t="array" ref="AA17">COUNTIFS('Monitoria Anual - 2'!O:O,"x",'Monitoria Anual - 2'!S:S,"Agrupada")</f>
        <v>0</v>
      </c>
      <c r="AB17">
        <f>Z17+AA17</f>
        <v>0</v>
      </c>
    </row>
    <row r="18" spans="1:28" ht="15.75">
      <c r="A18" s="11"/>
      <c r="C18" s="84" t="s">
        <v>516</v>
      </c>
      <c r="D18" s="93">
        <f>COUNTA('Monitoria Anual - 2'!P11:P884)</f>
        <v>7</v>
      </c>
      <c r="E18" s="29">
        <f>D18/$D$22</f>
        <v>0.23333333333333334</v>
      </c>
      <c r="F18" s="89">
        <f>D18-AB18</f>
        <v>7</v>
      </c>
      <c r="G18" s="29">
        <f t="shared" si="0"/>
        <v>0.22580645161290322</v>
      </c>
      <c r="H18" s="4"/>
      <c r="X18" s="11"/>
      <c r="Z18">
        <f t="array" ref="Z18">COUNTIFS('Monitoria Anual - 2'!P:P,"x",'Monitoria Anual - 2'!S:S,"Excluída")</f>
        <v>0</v>
      </c>
      <c r="AA18">
        <f t="array" ref="AA18">COUNTIFS('Monitoria Anual - 2'!P:P,"x",'Monitoria Anual - 2'!S:S,"Agrupada")</f>
        <v>0</v>
      </c>
      <c r="AB18">
        <f>Z18+AA18</f>
        <v>0</v>
      </c>
    </row>
    <row r="19" spans="1:28" ht="15.75">
      <c r="A19" s="11"/>
      <c r="C19" s="85" t="s">
        <v>517</v>
      </c>
      <c r="D19" s="93">
        <f>COUNTA('Monitoria Anual - 2'!Q11:Q884)</f>
        <v>16</v>
      </c>
      <c r="E19" s="29">
        <f>D19/$D$22</f>
        <v>0.53333333333333333</v>
      </c>
      <c r="F19" s="89">
        <f t="shared" ref="F19:F20" si="1">D19-AB19</f>
        <v>16</v>
      </c>
      <c r="G19" s="29">
        <f t="shared" si="0"/>
        <v>0.5161290322580645</v>
      </c>
      <c r="H19" s="4"/>
      <c r="X19" s="11"/>
      <c r="Z19">
        <f t="array" ref="Z19">COUNTIFS('Monitoria Anual - 2'!Q:Q,"x",'Monitoria Anual - 2'!S:S,"Excluída")</f>
        <v>0</v>
      </c>
      <c r="AA19">
        <f t="array" ref="AA19">COUNTIFS('Monitoria Anual - 2'!Q:Q,"x",'Monitoria Anual - 2'!S:S,"Agrupada")</f>
        <v>0</v>
      </c>
      <c r="AB19">
        <f>Z19+AA19</f>
        <v>0</v>
      </c>
    </row>
    <row r="20" spans="1:28" ht="15.75">
      <c r="A20" s="11"/>
      <c r="C20" s="86" t="s">
        <v>518</v>
      </c>
      <c r="D20" s="93">
        <f>COUNTA('Monitoria Anual - 2'!R11:R884)</f>
        <v>1</v>
      </c>
      <c r="E20" s="29">
        <f>D20/$D$22</f>
        <v>3.3333333333333333E-2</v>
      </c>
      <c r="F20" s="89">
        <f t="shared" si="1"/>
        <v>1</v>
      </c>
      <c r="G20" s="29">
        <f t="shared" si="0"/>
        <v>3.2258064516129031E-2</v>
      </c>
      <c r="H20" s="4"/>
      <c r="X20" s="11"/>
      <c r="Z20">
        <f t="array" ref="Z20">COUNTIFS('Monitoria Anual - 2'!R:R,"x",'Monitoria Anual - 2'!S:S,"Excluída")</f>
        <v>0</v>
      </c>
      <c r="AA20">
        <f t="array" ref="AA20">COUNTIFS('Monitoria Anual - 2'!R:R,"x",'Monitoria Anual - 2'!S:S,"Agrupada")</f>
        <v>0</v>
      </c>
      <c r="AB20">
        <f>Z20+AA20</f>
        <v>0</v>
      </c>
    </row>
    <row r="21" spans="1:28" ht="16.5" thickBot="1">
      <c r="A21" s="11"/>
      <c r="C21" s="87" t="s">
        <v>519</v>
      </c>
      <c r="D21" s="94"/>
      <c r="E21" s="95"/>
      <c r="F21" s="90">
        <f>'Monitoria Anual - 2'!C51</f>
        <v>1</v>
      </c>
      <c r="G21" s="30">
        <f t="shared" si="0"/>
        <v>3.2258064516129031E-2</v>
      </c>
      <c r="H21" s="4"/>
      <c r="X21" s="11"/>
    </row>
    <row r="22" spans="1:28" ht="16.5" thickBot="1">
      <c r="A22" s="11"/>
      <c r="C22" s="96" t="s">
        <v>520</v>
      </c>
      <c r="D22" s="98">
        <f>SUM(D16:D20)</f>
        <v>30</v>
      </c>
      <c r="E22" s="32">
        <f>SUM(E15:E21)</f>
        <v>1</v>
      </c>
      <c r="F22" s="97">
        <f>SUM(F16:F21)</f>
        <v>31</v>
      </c>
      <c r="G22" s="32">
        <f>SUM(G16:G21)</f>
        <v>0.99999999999999989</v>
      </c>
      <c r="H22" s="4"/>
      <c r="X22" s="11"/>
    </row>
    <row r="23" spans="1:28" ht="15.75" thickBot="1">
      <c r="A23" s="11"/>
      <c r="C23" s="76" t="s">
        <v>521</v>
      </c>
      <c r="D23" s="276">
        <f>COUNTIF('Monitoria Anual - 2'!S11:S884,"Agrupada")</f>
        <v>0</v>
      </c>
      <c r="E23" s="277"/>
      <c r="F23" s="277"/>
      <c r="G23" s="278"/>
      <c r="H23" s="5"/>
      <c r="X23" s="11"/>
    </row>
    <row r="24" spans="1:28" ht="15.75" thickBot="1">
      <c r="A24" s="11"/>
      <c r="C24" s="75" t="s">
        <v>522</v>
      </c>
      <c r="D24" s="276">
        <f>COUNTIF('Monitoria Anual - 2'!S11:S46,"Excluída")</f>
        <v>0</v>
      </c>
      <c r="E24" s="277"/>
      <c r="F24" s="277"/>
      <c r="G24" s="278"/>
      <c r="X24" s="11"/>
    </row>
    <row r="25" spans="1:28">
      <c r="A25" s="11"/>
      <c r="X25" s="11"/>
    </row>
    <row r="26" spans="1:28">
      <c r="A26" s="11"/>
      <c r="X26" s="11"/>
    </row>
    <row r="27" spans="1:28" ht="15.75">
      <c r="A27" s="11"/>
      <c r="B27" s="274" t="s">
        <v>523</v>
      </c>
      <c r="C27" s="275"/>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524</v>
      </c>
      <c r="D29" s="69">
        <f>COUNTA('Monitoria Anual - 2'!A11:A45)</f>
        <v>5</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0" t="s">
        <v>525</v>
      </c>
      <c r="D31" s="80" t="s">
        <v>526</v>
      </c>
      <c r="E31" s="19"/>
      <c r="F31" s="20"/>
      <c r="G31" s="21"/>
      <c r="H31" s="23"/>
      <c r="I31" s="24"/>
      <c r="J31" s="25"/>
      <c r="W31" s="1"/>
      <c r="X31" s="11"/>
    </row>
    <row r="32" spans="1:28">
      <c r="A32" s="11"/>
      <c r="C32" s="77" t="s">
        <v>527</v>
      </c>
      <c r="D32" s="101">
        <f>SUM(F32:J32)</f>
        <v>8</v>
      </c>
      <c r="E32" s="34">
        <f>COUNTA('Monitoria Anual - 2'!S11:S19)</f>
        <v>0</v>
      </c>
      <c r="F32" s="67">
        <f>COUNTA('Monitoria Anual - 2'!N11:N19)</f>
        <v>0</v>
      </c>
      <c r="G32" s="67">
        <f>COUNTA('Monitoria Anual - 2'!O11:O19)</f>
        <v>0</v>
      </c>
      <c r="H32" s="67">
        <f>COUNTA('Monitoria Anual - 2'!P11:P19)</f>
        <v>3</v>
      </c>
      <c r="I32" s="67">
        <f>COUNTA('Monitoria Anual - 2'!Q11:Q19)</f>
        <v>4</v>
      </c>
      <c r="J32" s="68">
        <f>COUNTA('Monitoria Anual - 2'!R11:R19)</f>
        <v>1</v>
      </c>
      <c r="W32" s="1"/>
      <c r="X32" s="11"/>
    </row>
    <row r="33" spans="1:24">
      <c r="A33" s="11"/>
      <c r="C33" s="78" t="s">
        <v>528</v>
      </c>
      <c r="D33" s="77">
        <f>SUM(F33:J33)</f>
        <v>8</v>
      </c>
      <c r="E33" s="35">
        <f>COUNTA('Monitoria Anual - 2'!S20:S28)</f>
        <v>0</v>
      </c>
      <c r="F33" s="36">
        <f>COUNTA('Monitoria Anual - 2'!N20:N28)</f>
        <v>0</v>
      </c>
      <c r="G33" s="36">
        <f>COUNTA('Monitoria Anual - 2'!O20:O28)</f>
        <v>3</v>
      </c>
      <c r="H33" s="36">
        <f>COUNTA('Monitoria Anual - 2'!P20:P28)</f>
        <v>2</v>
      </c>
      <c r="I33" s="36">
        <f>COUNTA('Monitoria Anual - 2'!Q20:Q28)</f>
        <v>3</v>
      </c>
      <c r="J33" s="37">
        <f>COUNTA('Monitoria Anual - 2'!R20:R28)</f>
        <v>0</v>
      </c>
      <c r="W33" s="1"/>
      <c r="X33" s="11"/>
    </row>
    <row r="34" spans="1:24">
      <c r="A34" s="11"/>
      <c r="C34" s="78" t="s">
        <v>529</v>
      </c>
      <c r="D34" s="77">
        <f t="shared" ref="D34:D41" si="2">SUM(F34:J34)</f>
        <v>5</v>
      </c>
      <c r="E34" s="35">
        <f>COUNTA('Monitoria Anual - 2'!S29:S33)</f>
        <v>0</v>
      </c>
      <c r="F34" s="36">
        <f>COUNTA('Monitoria Anual - 2'!N29:N33)</f>
        <v>0</v>
      </c>
      <c r="G34" s="36">
        <f>COUNTA('Monitoria Anual - 2'!O29:O33)</f>
        <v>1</v>
      </c>
      <c r="H34" s="36">
        <f>COUNTA('Monitoria Anual - 2'!P29:P33)</f>
        <v>0</v>
      </c>
      <c r="I34" s="36">
        <f>COUNTA('Monitoria Anual - 2'!Q29:Q33)</f>
        <v>4</v>
      </c>
      <c r="J34" s="37">
        <f>COUNTA('Monitoria Anual - 2'!R29:R33)</f>
        <v>0</v>
      </c>
      <c r="W34" s="1"/>
      <c r="X34" s="11"/>
    </row>
    <row r="35" spans="1:24">
      <c r="A35" s="11"/>
      <c r="C35" s="78" t="s">
        <v>530</v>
      </c>
      <c r="D35" s="77">
        <f t="shared" si="2"/>
        <v>4</v>
      </c>
      <c r="E35" s="35">
        <f>COUNTA('Monitoria Anual - 2'!S34:S38)</f>
        <v>0</v>
      </c>
      <c r="F35" s="36">
        <f>COUNTA('Monitoria Anual - 2'!N34:N38)</f>
        <v>0</v>
      </c>
      <c r="G35" s="36">
        <f>COUNTA('Monitoria Anual - 2'!O34:O38)</f>
        <v>1</v>
      </c>
      <c r="H35" s="36">
        <f>COUNTA('Monitoria Anual - 2'!P34:P38)</f>
        <v>0</v>
      </c>
      <c r="I35" s="36">
        <f>COUNTA('Monitoria Anual - 2'!Q34:Q38)</f>
        <v>3</v>
      </c>
      <c r="J35" s="37">
        <f>COUNTA('Monitoria Anual - 2'!R34:R38)</f>
        <v>0</v>
      </c>
      <c r="W35" s="1"/>
      <c r="X35" s="11"/>
    </row>
    <row r="36" spans="1:24">
      <c r="A36" s="11"/>
      <c r="C36" s="78" t="s">
        <v>531</v>
      </c>
      <c r="D36" s="77">
        <f t="shared" si="2"/>
        <v>5</v>
      </c>
      <c r="E36" s="35">
        <f>COUNTA('Monitoria Anual - 2'!S39:S45)</f>
        <v>0</v>
      </c>
      <c r="F36" s="36">
        <f>COUNTA('Monitoria Anual - 2'!N39:N45)</f>
        <v>0</v>
      </c>
      <c r="G36" s="36">
        <f>COUNTA('Monitoria Anual - 2'!O39:O45)</f>
        <v>1</v>
      </c>
      <c r="H36" s="36">
        <f>COUNTA('Monitoria Anual - 2'!P39:P45)</f>
        <v>2</v>
      </c>
      <c r="I36" s="36">
        <f>COUNTA('Monitoria Anual - 2'!Q39:Q45)</f>
        <v>2</v>
      </c>
      <c r="J36" s="37">
        <f>COUNTA('Monitoria Anual - 2'!R39:R45)</f>
        <v>0</v>
      </c>
      <c r="W36" s="1"/>
      <c r="X36" s="11"/>
    </row>
    <row r="37" spans="1:24">
      <c r="A37" s="11"/>
      <c r="C37" s="78" t="s">
        <v>679</v>
      </c>
      <c r="D37" s="77">
        <f t="shared" si="2"/>
        <v>5</v>
      </c>
      <c r="E37" s="35">
        <f>COUNTA('Monitoria Anual - 2'!#REF!)</f>
        <v>1</v>
      </c>
      <c r="F37" s="36">
        <f>COUNTA('Monitoria Anual - 2'!#REF!)</f>
        <v>1</v>
      </c>
      <c r="G37" s="36">
        <f>COUNTA('Monitoria Anual - 2'!#REF!)</f>
        <v>1</v>
      </c>
      <c r="H37" s="36">
        <f>COUNTA('Monitoria Anual - 2'!#REF!)</f>
        <v>1</v>
      </c>
      <c r="I37" s="36">
        <f>COUNTA('Monitoria Anual - 2'!#REF!)</f>
        <v>1</v>
      </c>
      <c r="J37" s="37">
        <f>COUNTA('Monitoria Anual - 2'!#REF!)</f>
        <v>1</v>
      </c>
      <c r="W37" s="1"/>
      <c r="X37" s="11"/>
    </row>
    <row r="38" spans="1:24">
      <c r="A38" s="11"/>
      <c r="C38" s="78" t="s">
        <v>680</v>
      </c>
      <c r="D38" s="77">
        <f t="shared" si="2"/>
        <v>5</v>
      </c>
      <c r="E38" s="35">
        <f>COUNTA('Monitoria Anual - 2'!#REF!)</f>
        <v>1</v>
      </c>
      <c r="F38" s="36">
        <f>COUNTA('Monitoria Anual - 2'!#REF!)</f>
        <v>1</v>
      </c>
      <c r="G38" s="36">
        <f>COUNTA('Monitoria Anual - 2'!#REF!)</f>
        <v>1</v>
      </c>
      <c r="H38" s="36">
        <f>COUNTA('Monitoria Anual - 2'!#REF!)</f>
        <v>1</v>
      </c>
      <c r="I38" s="36">
        <f>COUNTA('Monitoria Anual - 2'!#REF!)</f>
        <v>1</v>
      </c>
      <c r="J38" s="37">
        <f>COUNTA('Monitoria Anual - 2'!#REF!)</f>
        <v>1</v>
      </c>
      <c r="W38" s="1"/>
      <c r="X38" s="11"/>
    </row>
    <row r="39" spans="1:24">
      <c r="A39" s="11"/>
      <c r="C39" s="78" t="s">
        <v>681</v>
      </c>
      <c r="D39" s="77">
        <f t="shared" si="2"/>
        <v>5</v>
      </c>
      <c r="E39" s="35">
        <f>COUNTA('Monitoria Anual - 2'!#REF!)</f>
        <v>1</v>
      </c>
      <c r="F39" s="36">
        <f>COUNTA('Monitoria Anual - 2'!#REF!)</f>
        <v>1</v>
      </c>
      <c r="G39" s="36">
        <f>COUNTA('Monitoria Anual - 2'!#REF!)</f>
        <v>1</v>
      </c>
      <c r="H39" s="36">
        <f>COUNTA('Monitoria Anual - 2'!#REF!)</f>
        <v>1</v>
      </c>
      <c r="I39" s="36">
        <f>COUNTA('Monitoria Anual - 2'!#REF!)</f>
        <v>1</v>
      </c>
      <c r="J39" s="37">
        <f>COUNTA('Monitoria Anual - 2'!#REF!)</f>
        <v>1</v>
      </c>
      <c r="W39" s="1"/>
      <c r="X39" s="11"/>
    </row>
    <row r="40" spans="1:24">
      <c r="A40" s="11"/>
      <c r="C40" s="78" t="s">
        <v>682</v>
      </c>
      <c r="D40" s="77">
        <f t="shared" si="2"/>
        <v>5</v>
      </c>
      <c r="E40" s="35">
        <f>COUNTA('Monitoria Anual - 2'!#REF!)</f>
        <v>1</v>
      </c>
      <c r="F40" s="36">
        <f>COUNTA('Monitoria Anual - 2'!#REF!)</f>
        <v>1</v>
      </c>
      <c r="G40" s="36">
        <f>COUNTA('Monitoria Anual - 2'!#REF!)</f>
        <v>1</v>
      </c>
      <c r="H40" s="36">
        <f>COUNTA('Monitoria Anual - 2'!#REF!)</f>
        <v>1</v>
      </c>
      <c r="I40" s="36">
        <f>COUNTA('Monitoria Anual - 2'!#REF!)</f>
        <v>1</v>
      </c>
      <c r="J40" s="37">
        <f>COUNTA('Monitoria Anual - 2'!#REF!)</f>
        <v>1</v>
      </c>
      <c r="W40" s="1"/>
      <c r="X40" s="11"/>
    </row>
    <row r="41" spans="1:24" ht="15.75" thickBot="1">
      <c r="A41" s="11"/>
      <c r="C41" s="79" t="s">
        <v>683</v>
      </c>
      <c r="D41" s="102">
        <f t="shared" si="2"/>
        <v>5</v>
      </c>
      <c r="E41" s="38">
        <f>COUNTA('Monitoria Anual - 2'!#REF!)</f>
        <v>1</v>
      </c>
      <c r="F41" s="39">
        <f>COUNTA('Monitoria Anual - 2'!#REF!)</f>
        <v>1</v>
      </c>
      <c r="G41" s="39">
        <f>COUNTA('Monitoria Anual - 2'!#REF!)</f>
        <v>1</v>
      </c>
      <c r="H41" s="39">
        <f>COUNTA('Monitoria Anual - 2'!#REF!)</f>
        <v>1</v>
      </c>
      <c r="I41" s="39">
        <f>COUNTA('Monitoria Anual - 2'!#REF!)</f>
        <v>1</v>
      </c>
      <c r="J41" s="40">
        <f>COUNTA('Monitoria Anual - 2'!#REF!)</f>
        <v>1</v>
      </c>
      <c r="W41" s="1"/>
      <c r="X41" s="11"/>
    </row>
    <row r="42" spans="1:24">
      <c r="A42" s="11"/>
      <c r="X42" s="11"/>
    </row>
    <row r="43" spans="1:24">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nt+ieX27Qm0/nsyLO2k2gGsd921+OIfQg8SfKq6Rt5Q3Vy1rd9jwFYBoNSxs4HBZXWPw3qhyND54ZQWQfH5HNA==" saltValue="nuuPF+BuuhJ++7NqaKhgvA==" spinCount="100000" sheet="1" formatCells="0" formatColumns="0" formatRows="0" insertColumns="0" insertRows="0" insertHyperlinks="0" deleteColumns="0" deleteRows="0" sort="0" autoFilter="0" pivotTables="0"/>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216"/>
  <sheetViews>
    <sheetView showGridLines="0" zoomScale="60" zoomScaleNormal="60" workbookViewId="0">
      <selection activeCell="B4" sqref="B4:H4"/>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220" t="s">
        <v>71</v>
      </c>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18"/>
    </row>
    <row r="2" spans="1:40" ht="33.75" customHeight="1" thickBot="1">
      <c r="A2" s="221" t="s">
        <v>72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18"/>
    </row>
    <row r="3" spans="1:40" ht="15.75" thickTop="1">
      <c r="AJ3" s="18"/>
    </row>
    <row r="4" spans="1:40" ht="45" customHeight="1">
      <c r="A4" s="55" t="s">
        <v>73</v>
      </c>
      <c r="B4" s="254" t="s">
        <v>74</v>
      </c>
      <c r="C4" s="254"/>
      <c r="D4" s="254"/>
      <c r="E4" s="254"/>
      <c r="F4" s="254"/>
      <c r="G4" s="254"/>
      <c r="H4" s="255"/>
      <c r="I4" s="13"/>
      <c r="J4" s="13"/>
      <c r="K4" s="13"/>
      <c r="L4" s="13"/>
      <c r="M4" s="13"/>
      <c r="N4" s="13"/>
      <c r="O4" s="13"/>
      <c r="P4" s="13"/>
      <c r="Q4" s="13"/>
      <c r="R4" s="13"/>
      <c r="S4" s="2"/>
      <c r="AJ4" s="18"/>
    </row>
    <row r="5" spans="1:40">
      <c r="AJ5" s="18"/>
    </row>
    <row r="6" spans="1:40" ht="27" customHeight="1">
      <c r="A6" s="55" t="s">
        <v>75</v>
      </c>
      <c r="B6" s="233" t="s">
        <v>684</v>
      </c>
      <c r="C6" s="234"/>
      <c r="M6" s="60"/>
      <c r="AJ6" s="18"/>
      <c r="AN6" s="2" t="s">
        <v>77</v>
      </c>
    </row>
    <row r="7" spans="1:40" ht="15.75" thickBot="1">
      <c r="AJ7" s="18"/>
      <c r="AN7" s="61" t="s">
        <v>78</v>
      </c>
    </row>
    <row r="8" spans="1:40" ht="27" customHeight="1" thickBot="1">
      <c r="A8" s="239" t="s">
        <v>79</v>
      </c>
      <c r="B8" s="240"/>
      <c r="C8" s="240"/>
      <c r="D8" s="240"/>
      <c r="E8" s="240"/>
      <c r="F8" s="240"/>
      <c r="G8" s="240"/>
      <c r="H8" s="240"/>
      <c r="I8" s="240"/>
      <c r="J8" s="240"/>
      <c r="K8" s="240"/>
      <c r="L8" s="240"/>
      <c r="M8" s="241"/>
      <c r="N8" s="258" t="s">
        <v>80</v>
      </c>
      <c r="O8" s="259"/>
      <c r="P8" s="259"/>
      <c r="Q8" s="259"/>
      <c r="R8" s="259"/>
      <c r="S8" s="259"/>
      <c r="T8" s="259"/>
      <c r="U8" s="259"/>
      <c r="V8" s="259"/>
      <c r="W8" s="259"/>
      <c r="X8" s="260"/>
      <c r="Y8" s="222" t="s">
        <v>81</v>
      </c>
      <c r="Z8" s="223"/>
      <c r="AA8" s="223"/>
      <c r="AB8" s="223"/>
      <c r="AC8" s="223"/>
      <c r="AD8" s="223"/>
      <c r="AE8" s="223"/>
      <c r="AF8" s="223"/>
      <c r="AG8" s="223"/>
      <c r="AH8" s="223"/>
      <c r="AI8" s="224"/>
      <c r="AJ8" s="18"/>
    </row>
    <row r="9" spans="1:40" ht="64.5" customHeight="1">
      <c r="A9" s="227" t="s">
        <v>82</v>
      </c>
      <c r="B9" s="225" t="s">
        <v>83</v>
      </c>
      <c r="C9" s="225" t="s">
        <v>1</v>
      </c>
      <c r="D9" s="225" t="s">
        <v>3</v>
      </c>
      <c r="E9" s="229" t="s">
        <v>5</v>
      </c>
      <c r="F9" s="225" t="s">
        <v>7</v>
      </c>
      <c r="G9" s="225"/>
      <c r="H9" s="225" t="s">
        <v>9</v>
      </c>
      <c r="I9" s="225" t="s">
        <v>13</v>
      </c>
      <c r="J9" s="225" t="s">
        <v>11</v>
      </c>
      <c r="K9" s="245" t="s">
        <v>84</v>
      </c>
      <c r="L9" s="246"/>
      <c r="M9" s="225" t="s">
        <v>19</v>
      </c>
      <c r="N9" s="265" t="s">
        <v>22</v>
      </c>
      <c r="O9" s="267" t="s">
        <v>24</v>
      </c>
      <c r="P9" s="269" t="s">
        <v>26</v>
      </c>
      <c r="Q9" s="271" t="s">
        <v>28</v>
      </c>
      <c r="R9" s="248" t="s">
        <v>30</v>
      </c>
      <c r="S9" s="250" t="s">
        <v>32</v>
      </c>
      <c r="T9" s="252" t="s">
        <v>38</v>
      </c>
      <c r="U9" s="252" t="s">
        <v>40</v>
      </c>
      <c r="V9" s="252" t="s">
        <v>42</v>
      </c>
      <c r="W9" s="252" t="s">
        <v>44</v>
      </c>
      <c r="X9" s="261" t="s">
        <v>46</v>
      </c>
      <c r="Y9" s="263" t="s">
        <v>49</v>
      </c>
      <c r="Z9" s="237" t="s">
        <v>51</v>
      </c>
      <c r="AA9" s="256" t="s">
        <v>53</v>
      </c>
      <c r="AB9" s="237" t="s">
        <v>55</v>
      </c>
      <c r="AC9" s="237" t="s">
        <v>57</v>
      </c>
      <c r="AD9" s="237" t="s">
        <v>59</v>
      </c>
      <c r="AE9" s="237" t="s">
        <v>61</v>
      </c>
      <c r="AF9" s="235" t="s">
        <v>63</v>
      </c>
      <c r="AG9" s="237" t="s">
        <v>65</v>
      </c>
      <c r="AH9" s="237" t="s">
        <v>67</v>
      </c>
      <c r="AI9" s="231" t="s">
        <v>69</v>
      </c>
      <c r="AJ9" s="18"/>
    </row>
    <row r="10" spans="1:40" ht="45.75" customHeight="1" thickBot="1">
      <c r="A10" s="228"/>
      <c r="B10" s="226"/>
      <c r="C10" s="226"/>
      <c r="D10" s="226"/>
      <c r="E10" s="230"/>
      <c r="F10" s="54" t="s">
        <v>86</v>
      </c>
      <c r="G10" s="54" t="s">
        <v>87</v>
      </c>
      <c r="H10" s="226"/>
      <c r="I10" s="226"/>
      <c r="J10" s="226"/>
      <c r="K10" s="100" t="s">
        <v>88</v>
      </c>
      <c r="L10" s="100" t="s">
        <v>89</v>
      </c>
      <c r="M10" s="226"/>
      <c r="N10" s="266"/>
      <c r="O10" s="268"/>
      <c r="P10" s="270"/>
      <c r="Q10" s="272"/>
      <c r="R10" s="249"/>
      <c r="S10" s="251"/>
      <c r="T10" s="253"/>
      <c r="U10" s="253"/>
      <c r="V10" s="253"/>
      <c r="W10" s="253"/>
      <c r="X10" s="262"/>
      <c r="Y10" s="264"/>
      <c r="Z10" s="238"/>
      <c r="AA10" s="257"/>
      <c r="AB10" s="238"/>
      <c r="AC10" s="238"/>
      <c r="AD10" s="238"/>
      <c r="AE10" s="238"/>
      <c r="AF10" s="236"/>
      <c r="AG10" s="238"/>
      <c r="AH10" s="238"/>
      <c r="AI10" s="232"/>
      <c r="AJ10" s="18"/>
    </row>
    <row r="11" spans="1:40" ht="30" customHeight="1">
      <c r="A11" s="296" t="s">
        <v>685</v>
      </c>
      <c r="B11" s="112" t="s">
        <v>91</v>
      </c>
      <c r="C11" s="62"/>
      <c r="D11" s="62"/>
      <c r="E11" s="62"/>
      <c r="F11" s="62"/>
      <c r="G11" s="62"/>
      <c r="H11" s="62"/>
      <c r="I11" s="62"/>
      <c r="J11" s="62"/>
      <c r="K11" s="62"/>
      <c r="L11" s="62"/>
      <c r="M11" s="62"/>
      <c r="N11" s="62"/>
      <c r="O11" s="63"/>
      <c r="P11" s="62" t="s">
        <v>100</v>
      </c>
      <c r="Q11" s="62"/>
      <c r="R11" s="62"/>
      <c r="S11" s="64" t="s">
        <v>78</v>
      </c>
      <c r="T11" s="62"/>
      <c r="U11" s="62"/>
      <c r="V11" s="62"/>
      <c r="W11" s="62"/>
      <c r="X11" s="62"/>
      <c r="Y11" s="62"/>
      <c r="Z11" s="62"/>
      <c r="AA11" s="62"/>
      <c r="AB11" s="62"/>
      <c r="AC11" s="62"/>
      <c r="AD11" s="62"/>
      <c r="AE11" s="62"/>
      <c r="AF11" s="62"/>
      <c r="AG11" s="62"/>
      <c r="AH11" s="62"/>
      <c r="AI11" s="62"/>
      <c r="AJ11" s="18"/>
    </row>
    <row r="12" spans="1:40" ht="30" customHeight="1">
      <c r="A12" s="294"/>
      <c r="B12" s="48" t="s">
        <v>106</v>
      </c>
      <c r="C12" s="65"/>
      <c r="D12" s="65"/>
      <c r="E12" s="65"/>
      <c r="F12" s="65"/>
      <c r="G12" s="65"/>
      <c r="H12" s="65"/>
      <c r="I12" s="65"/>
      <c r="J12" s="65"/>
      <c r="K12" s="65"/>
      <c r="L12" s="65"/>
      <c r="M12" s="65"/>
      <c r="N12" s="62"/>
      <c r="O12" s="62"/>
      <c r="P12" s="62" t="s">
        <v>100</v>
      </c>
      <c r="Q12" s="62"/>
      <c r="R12" s="62"/>
      <c r="S12" s="64" t="s">
        <v>78</v>
      </c>
      <c r="T12" s="65"/>
      <c r="U12" s="65"/>
      <c r="V12" s="65"/>
      <c r="W12" s="65"/>
      <c r="X12" s="65"/>
      <c r="Y12" s="65"/>
      <c r="Z12" s="65"/>
      <c r="AA12" s="65"/>
      <c r="AB12" s="65"/>
      <c r="AC12" s="65"/>
      <c r="AD12" s="65"/>
      <c r="AE12" s="65"/>
      <c r="AF12" s="65"/>
      <c r="AG12" s="65"/>
      <c r="AH12" s="65"/>
      <c r="AI12" s="65"/>
      <c r="AJ12" s="18"/>
    </row>
    <row r="13" spans="1:40" ht="30" customHeight="1">
      <c r="A13" s="294"/>
      <c r="B13" s="48" t="s">
        <v>119</v>
      </c>
      <c r="C13" s="65"/>
      <c r="D13" s="65"/>
      <c r="E13" s="65"/>
      <c r="F13" s="65"/>
      <c r="G13" s="65"/>
      <c r="H13" s="65"/>
      <c r="I13" s="65"/>
      <c r="J13" s="65"/>
      <c r="K13" s="65"/>
      <c r="L13" s="65"/>
      <c r="M13" s="65"/>
      <c r="N13" s="62"/>
      <c r="O13" s="62"/>
      <c r="P13" s="62"/>
      <c r="Q13" s="62"/>
      <c r="R13" s="62" t="s">
        <v>100</v>
      </c>
      <c r="S13" s="64"/>
      <c r="T13" s="65"/>
      <c r="U13" s="65"/>
      <c r="V13" s="65"/>
      <c r="W13" s="65"/>
      <c r="X13" s="65"/>
      <c r="Y13" s="65"/>
      <c r="Z13" s="65"/>
      <c r="AA13" s="65"/>
      <c r="AB13" s="65"/>
      <c r="AC13" s="65"/>
      <c r="AD13" s="65"/>
      <c r="AE13" s="65"/>
      <c r="AF13" s="65"/>
      <c r="AG13" s="65"/>
      <c r="AH13" s="65"/>
      <c r="AI13" s="65"/>
      <c r="AJ13" s="18"/>
    </row>
    <row r="14" spans="1:40" ht="30" customHeight="1">
      <c r="A14" s="294"/>
      <c r="B14" s="48" t="s">
        <v>133</v>
      </c>
      <c r="C14" s="65"/>
      <c r="D14" s="65"/>
      <c r="E14" s="65"/>
      <c r="F14" s="65"/>
      <c r="G14" s="65"/>
      <c r="H14" s="65"/>
      <c r="I14" s="65"/>
      <c r="J14" s="65"/>
      <c r="K14" s="65"/>
      <c r="L14" s="65"/>
      <c r="M14" s="65"/>
      <c r="N14" s="62"/>
      <c r="O14" s="62"/>
      <c r="P14" s="62"/>
      <c r="Q14" s="62"/>
      <c r="R14" s="62" t="s">
        <v>100</v>
      </c>
      <c r="S14" s="64"/>
      <c r="T14" s="65"/>
      <c r="U14" s="65"/>
      <c r="V14" s="65"/>
      <c r="W14" s="65"/>
      <c r="X14" s="65"/>
      <c r="Y14" s="65"/>
      <c r="Z14" s="65"/>
      <c r="AA14" s="65"/>
      <c r="AB14" s="65"/>
      <c r="AC14" s="65"/>
      <c r="AD14" s="65"/>
      <c r="AE14" s="65"/>
      <c r="AF14" s="65"/>
      <c r="AG14" s="65"/>
      <c r="AH14" s="65"/>
      <c r="AI14" s="65"/>
      <c r="AJ14" s="18"/>
    </row>
    <row r="15" spans="1:40" ht="30" customHeight="1">
      <c r="A15" s="294"/>
      <c r="B15" s="48" t="s">
        <v>147</v>
      </c>
      <c r="C15" s="65"/>
      <c r="D15" s="65"/>
      <c r="E15" s="65"/>
      <c r="F15" s="65"/>
      <c r="G15" s="65"/>
      <c r="H15" s="65"/>
      <c r="I15" s="65"/>
      <c r="J15" s="65"/>
      <c r="K15" s="65"/>
      <c r="L15" s="65"/>
      <c r="M15" s="65"/>
      <c r="N15" s="62"/>
      <c r="O15" s="62"/>
      <c r="P15" s="62"/>
      <c r="Q15" s="62"/>
      <c r="R15" s="62" t="s">
        <v>686</v>
      </c>
      <c r="S15" s="64"/>
      <c r="T15" s="65"/>
      <c r="U15" s="65"/>
      <c r="V15" s="65"/>
      <c r="W15" s="65"/>
      <c r="X15" s="65"/>
      <c r="Y15" s="65"/>
      <c r="Z15" s="65"/>
      <c r="AA15" s="65"/>
      <c r="AB15" s="65"/>
      <c r="AC15" s="65"/>
      <c r="AD15" s="65"/>
      <c r="AE15" s="65"/>
      <c r="AF15" s="65"/>
      <c r="AG15" s="65"/>
      <c r="AH15" s="65"/>
      <c r="AI15" s="65"/>
      <c r="AJ15" s="18"/>
    </row>
    <row r="16" spans="1:40" ht="30" customHeight="1">
      <c r="A16" s="294"/>
      <c r="B16" s="48" t="s">
        <v>163</v>
      </c>
      <c r="C16" s="65"/>
      <c r="D16" s="65"/>
      <c r="E16" s="65"/>
      <c r="F16" s="65"/>
      <c r="G16" s="65"/>
      <c r="H16" s="65"/>
      <c r="I16" s="65"/>
      <c r="J16" s="65"/>
      <c r="K16" s="65"/>
      <c r="L16" s="65"/>
      <c r="M16" s="65"/>
      <c r="N16" s="62"/>
      <c r="O16" s="62" t="s">
        <v>100</v>
      </c>
      <c r="P16" s="62"/>
      <c r="Q16" s="62"/>
      <c r="R16" s="62"/>
      <c r="S16" s="64"/>
      <c r="T16" s="65"/>
      <c r="U16" s="65"/>
      <c r="V16" s="65"/>
      <c r="W16" s="65"/>
      <c r="X16" s="65"/>
      <c r="Y16" s="65"/>
      <c r="Z16" s="65"/>
      <c r="AA16" s="65"/>
      <c r="AB16" s="65"/>
      <c r="AC16" s="65"/>
      <c r="AD16" s="65"/>
      <c r="AE16" s="65"/>
      <c r="AF16" s="65"/>
      <c r="AG16" s="65"/>
      <c r="AH16" s="65"/>
      <c r="AI16" s="65"/>
      <c r="AJ16" s="18"/>
    </row>
    <row r="17" spans="1:36" ht="30" customHeight="1">
      <c r="A17" s="294"/>
      <c r="B17" s="48" t="s">
        <v>173</v>
      </c>
      <c r="C17" s="65"/>
      <c r="D17" s="65"/>
      <c r="E17" s="65"/>
      <c r="F17" s="65"/>
      <c r="G17" s="65"/>
      <c r="H17" s="65"/>
      <c r="I17" s="65"/>
      <c r="J17" s="65"/>
      <c r="K17" s="65"/>
      <c r="L17" s="65"/>
      <c r="M17" s="65"/>
      <c r="N17" s="62"/>
      <c r="O17" s="62" t="s">
        <v>100</v>
      </c>
      <c r="P17" s="62"/>
      <c r="Q17" s="62"/>
      <c r="R17" s="62"/>
      <c r="S17" s="64" t="s">
        <v>77</v>
      </c>
      <c r="T17" s="65"/>
      <c r="U17" s="65"/>
      <c r="V17" s="65"/>
      <c r="W17" s="65"/>
      <c r="X17" s="65"/>
      <c r="Y17" s="65"/>
      <c r="Z17" s="65"/>
      <c r="AA17" s="65"/>
      <c r="AB17" s="65"/>
      <c r="AC17" s="65"/>
      <c r="AD17" s="65"/>
      <c r="AE17" s="65"/>
      <c r="AF17" s="65"/>
      <c r="AG17" s="65"/>
      <c r="AH17" s="65"/>
      <c r="AI17" s="65"/>
      <c r="AJ17" s="18"/>
    </row>
    <row r="18" spans="1:36" ht="30" customHeight="1">
      <c r="A18" s="294"/>
      <c r="B18" s="48" t="s">
        <v>185</v>
      </c>
      <c r="C18" s="65"/>
      <c r="D18" s="65"/>
      <c r="E18" s="65"/>
      <c r="F18" s="65"/>
      <c r="G18" s="65"/>
      <c r="H18" s="65"/>
      <c r="I18" s="65"/>
      <c r="J18" s="65"/>
      <c r="K18" s="65"/>
      <c r="L18" s="65"/>
      <c r="M18" s="65"/>
      <c r="N18" s="62"/>
      <c r="O18" s="62"/>
      <c r="P18" s="62"/>
      <c r="Q18" s="62" t="s">
        <v>686</v>
      </c>
      <c r="R18" s="62"/>
      <c r="S18" s="64"/>
      <c r="T18" s="65"/>
      <c r="U18" s="65"/>
      <c r="V18" s="65"/>
      <c r="W18" s="65"/>
      <c r="X18" s="65"/>
      <c r="Y18" s="65"/>
      <c r="Z18" s="65"/>
      <c r="AA18" s="65"/>
      <c r="AB18" s="65"/>
      <c r="AC18" s="65"/>
      <c r="AD18" s="65"/>
      <c r="AE18" s="65"/>
      <c r="AF18" s="65"/>
      <c r="AG18" s="65"/>
      <c r="AH18" s="65"/>
      <c r="AI18" s="65"/>
      <c r="AJ18" s="18"/>
    </row>
    <row r="19" spans="1:36" ht="30" customHeight="1">
      <c r="A19" s="294"/>
      <c r="B19" s="48" t="s">
        <v>197</v>
      </c>
      <c r="C19" s="65"/>
      <c r="D19" s="65"/>
      <c r="E19" s="65"/>
      <c r="F19" s="65"/>
      <c r="G19" s="65"/>
      <c r="H19" s="65"/>
      <c r="I19" s="65"/>
      <c r="J19" s="65"/>
      <c r="K19" s="65"/>
      <c r="L19" s="65"/>
      <c r="M19" s="65"/>
      <c r="N19" s="62"/>
      <c r="O19" s="62"/>
      <c r="P19" s="62" t="s">
        <v>100</v>
      </c>
      <c r="Q19" s="62"/>
      <c r="R19" s="62"/>
      <c r="S19" s="64"/>
      <c r="T19" s="65"/>
      <c r="U19" s="65"/>
      <c r="V19" s="65"/>
      <c r="W19" s="65"/>
      <c r="X19" s="65"/>
      <c r="Y19" s="65"/>
      <c r="Z19" s="65"/>
      <c r="AA19" s="65"/>
      <c r="AB19" s="65"/>
      <c r="AC19" s="65"/>
      <c r="AD19" s="65"/>
      <c r="AE19" s="65"/>
      <c r="AF19" s="65"/>
      <c r="AG19" s="65"/>
      <c r="AH19" s="65"/>
      <c r="AI19" s="65"/>
      <c r="AJ19" s="18"/>
    </row>
    <row r="20" spans="1:36" ht="30" customHeight="1">
      <c r="A20" s="294"/>
      <c r="B20" s="48" t="s">
        <v>687</v>
      </c>
      <c r="C20" s="65"/>
      <c r="D20" s="65"/>
      <c r="E20" s="65"/>
      <c r="F20" s="65"/>
      <c r="G20" s="65"/>
      <c r="H20" s="65"/>
      <c r="I20" s="65"/>
      <c r="J20" s="65"/>
      <c r="K20" s="65"/>
      <c r="L20" s="65"/>
      <c r="M20" s="65"/>
      <c r="N20" s="62"/>
      <c r="O20" s="62" t="s">
        <v>100</v>
      </c>
      <c r="P20" s="62"/>
      <c r="Q20" s="62"/>
      <c r="R20" s="62"/>
      <c r="S20" s="64" t="s">
        <v>77</v>
      </c>
      <c r="T20" s="65"/>
      <c r="U20" s="65"/>
      <c r="V20" s="65"/>
      <c r="W20" s="65"/>
      <c r="X20" s="65"/>
      <c r="Y20" s="65"/>
      <c r="Z20" s="65"/>
      <c r="AA20" s="65"/>
      <c r="AB20" s="65"/>
      <c r="AC20" s="65"/>
      <c r="AD20" s="65"/>
      <c r="AE20" s="65"/>
      <c r="AF20" s="65"/>
      <c r="AG20" s="65"/>
      <c r="AH20" s="65"/>
      <c r="AI20" s="65"/>
      <c r="AJ20" s="18"/>
    </row>
    <row r="21" spans="1:36" ht="30" customHeight="1">
      <c r="A21" s="294"/>
      <c r="B21" s="48" t="s">
        <v>688</v>
      </c>
      <c r="C21" s="65"/>
      <c r="D21" s="65"/>
      <c r="E21" s="65"/>
      <c r="F21" s="65"/>
      <c r="G21" s="65"/>
      <c r="H21" s="65"/>
      <c r="I21" s="65"/>
      <c r="J21" s="65"/>
      <c r="K21" s="65"/>
      <c r="L21" s="65"/>
      <c r="M21" s="65"/>
      <c r="N21" s="62" t="s">
        <v>100</v>
      </c>
      <c r="O21" s="62"/>
      <c r="P21" s="62"/>
      <c r="Q21" s="62"/>
      <c r="R21" s="62"/>
      <c r="S21" s="64"/>
      <c r="T21" s="65"/>
      <c r="U21" s="65"/>
      <c r="V21" s="65"/>
      <c r="W21" s="65"/>
      <c r="X21" s="65"/>
      <c r="Y21" s="65"/>
      <c r="Z21" s="65"/>
      <c r="AA21" s="65"/>
      <c r="AB21" s="65"/>
      <c r="AC21" s="65"/>
      <c r="AD21" s="65"/>
      <c r="AE21" s="65"/>
      <c r="AF21" s="65"/>
      <c r="AG21" s="65"/>
      <c r="AH21" s="65"/>
      <c r="AI21" s="65"/>
      <c r="AJ21" s="18"/>
    </row>
    <row r="22" spans="1:36" ht="30" customHeight="1">
      <c r="A22" s="294"/>
      <c r="B22" s="48" t="s">
        <v>689</v>
      </c>
      <c r="C22" s="65"/>
      <c r="D22" s="65"/>
      <c r="E22" s="65"/>
      <c r="F22" s="65"/>
      <c r="G22" s="65"/>
      <c r="H22" s="65"/>
      <c r="I22" s="65"/>
      <c r="J22" s="65"/>
      <c r="K22" s="65"/>
      <c r="L22" s="65"/>
      <c r="M22" s="65"/>
      <c r="N22" s="62"/>
      <c r="O22" s="62" t="s">
        <v>100</v>
      </c>
      <c r="P22" s="62"/>
      <c r="Q22" s="62"/>
      <c r="R22" s="62"/>
      <c r="S22" s="64"/>
      <c r="T22" s="65"/>
      <c r="U22" s="65"/>
      <c r="V22" s="65"/>
      <c r="W22" s="65"/>
      <c r="X22" s="65"/>
      <c r="Y22" s="65"/>
      <c r="Z22" s="65"/>
      <c r="AA22" s="65"/>
      <c r="AB22" s="65"/>
      <c r="AC22" s="65"/>
      <c r="AD22" s="65"/>
      <c r="AE22" s="65"/>
      <c r="AF22" s="65"/>
      <c r="AG22" s="65"/>
      <c r="AH22" s="65"/>
      <c r="AI22" s="65"/>
      <c r="AJ22" s="18"/>
    </row>
    <row r="23" spans="1:36" ht="30" customHeight="1">
      <c r="A23" s="294"/>
      <c r="B23" s="48" t="s">
        <v>690</v>
      </c>
      <c r="C23" s="65"/>
      <c r="D23" s="65"/>
      <c r="E23" s="65"/>
      <c r="F23" s="65"/>
      <c r="G23" s="65"/>
      <c r="H23" s="65"/>
      <c r="I23" s="65"/>
      <c r="J23" s="65"/>
      <c r="K23" s="65"/>
      <c r="L23" s="65"/>
      <c r="M23" s="65"/>
      <c r="N23" s="62"/>
      <c r="O23" s="62"/>
      <c r="P23" s="62"/>
      <c r="Q23" s="62"/>
      <c r="R23" s="62" t="s">
        <v>100</v>
      </c>
      <c r="S23" s="64"/>
      <c r="T23" s="65"/>
      <c r="U23" s="65"/>
      <c r="V23" s="65"/>
      <c r="W23" s="65"/>
      <c r="X23" s="65"/>
      <c r="Y23" s="65"/>
      <c r="Z23" s="65"/>
      <c r="AA23" s="65"/>
      <c r="AB23" s="65"/>
      <c r="AC23" s="65"/>
      <c r="AD23" s="65"/>
      <c r="AE23" s="65"/>
      <c r="AF23" s="65"/>
      <c r="AG23" s="65"/>
      <c r="AH23" s="65"/>
      <c r="AI23" s="65"/>
      <c r="AJ23" s="18"/>
    </row>
    <row r="24" spans="1:36" ht="30" customHeight="1">
      <c r="A24" s="294"/>
      <c r="B24" s="48" t="s">
        <v>691</v>
      </c>
      <c r="C24" s="65"/>
      <c r="D24" s="65"/>
      <c r="E24" s="65"/>
      <c r="F24" s="65"/>
      <c r="G24" s="65"/>
      <c r="H24" s="65"/>
      <c r="I24" s="65"/>
      <c r="J24" s="65"/>
      <c r="K24" s="65"/>
      <c r="L24" s="65"/>
      <c r="M24" s="65"/>
      <c r="N24" s="62"/>
      <c r="O24" s="62" t="s">
        <v>100</v>
      </c>
      <c r="P24" s="62"/>
      <c r="Q24" s="62"/>
      <c r="R24" s="62"/>
      <c r="S24" s="64"/>
      <c r="T24" s="65"/>
      <c r="U24" s="65"/>
      <c r="V24" s="65"/>
      <c r="W24" s="65"/>
      <c r="X24" s="65"/>
      <c r="Y24" s="65"/>
      <c r="Z24" s="65"/>
      <c r="AA24" s="65"/>
      <c r="AB24" s="65"/>
      <c r="AC24" s="65"/>
      <c r="AD24" s="65"/>
      <c r="AE24" s="65"/>
      <c r="AF24" s="65"/>
      <c r="AG24" s="65"/>
      <c r="AH24" s="65"/>
      <c r="AI24" s="65"/>
      <c r="AJ24" s="18"/>
    </row>
    <row r="25" spans="1:36" ht="30" customHeight="1">
      <c r="A25" s="295"/>
      <c r="B25" s="48" t="s">
        <v>692</v>
      </c>
      <c r="C25" s="65"/>
      <c r="D25" s="65"/>
      <c r="E25" s="65"/>
      <c r="F25" s="65"/>
      <c r="G25" s="65"/>
      <c r="H25" s="65"/>
      <c r="I25" s="65"/>
      <c r="J25" s="65"/>
      <c r="K25" s="65"/>
      <c r="L25" s="65"/>
      <c r="M25" s="65"/>
      <c r="N25" s="62"/>
      <c r="O25" s="62" t="s">
        <v>100</v>
      </c>
      <c r="P25" s="62"/>
      <c r="Q25" s="62"/>
      <c r="R25" s="62"/>
      <c r="S25" s="64" t="s">
        <v>78</v>
      </c>
      <c r="T25" s="65"/>
      <c r="U25" s="65"/>
      <c r="V25" s="65"/>
      <c r="W25" s="65"/>
      <c r="X25" s="65"/>
      <c r="Y25" s="65"/>
      <c r="Z25" s="65"/>
      <c r="AA25" s="65"/>
      <c r="AB25" s="65"/>
      <c r="AC25" s="65"/>
      <c r="AD25" s="65"/>
      <c r="AE25" s="65"/>
      <c r="AF25" s="65"/>
      <c r="AG25" s="65"/>
      <c r="AH25" s="65"/>
      <c r="AI25" s="65"/>
      <c r="AJ25" s="18"/>
    </row>
    <row r="26" spans="1:36" ht="30" customHeight="1">
      <c r="A26" s="293" t="s">
        <v>693</v>
      </c>
      <c r="B26" s="48" t="s">
        <v>207</v>
      </c>
      <c r="C26" s="65"/>
      <c r="D26" s="65"/>
      <c r="E26" s="65"/>
      <c r="F26" s="65"/>
      <c r="G26" s="65"/>
      <c r="H26" s="65"/>
      <c r="I26" s="65"/>
      <c r="J26" s="65"/>
      <c r="K26" s="65"/>
      <c r="L26" s="65"/>
      <c r="M26" s="65"/>
      <c r="N26" s="62"/>
      <c r="O26" s="62" t="s">
        <v>100</v>
      </c>
      <c r="P26" s="62"/>
      <c r="Q26" s="62"/>
      <c r="R26" s="62"/>
      <c r="S26" s="64"/>
      <c r="T26" s="65"/>
      <c r="U26" s="65"/>
      <c r="V26" s="65"/>
      <c r="W26" s="65"/>
      <c r="X26" s="65"/>
      <c r="Y26" s="65"/>
      <c r="Z26" s="65"/>
      <c r="AA26" s="65"/>
      <c r="AB26" s="65"/>
      <c r="AC26" s="65"/>
      <c r="AD26" s="65"/>
      <c r="AE26" s="65"/>
      <c r="AF26" s="65"/>
      <c r="AG26" s="65"/>
      <c r="AH26" s="65"/>
      <c r="AI26" s="65"/>
      <c r="AJ26" s="18"/>
    </row>
    <row r="27" spans="1:36" ht="30" customHeight="1">
      <c r="A27" s="294"/>
      <c r="B27" s="48" t="s">
        <v>218</v>
      </c>
      <c r="C27" s="65"/>
      <c r="D27" s="65"/>
      <c r="E27" s="65"/>
      <c r="F27" s="65"/>
      <c r="G27" s="65"/>
      <c r="H27" s="65"/>
      <c r="I27" s="65"/>
      <c r="J27" s="65"/>
      <c r="K27" s="65"/>
      <c r="L27" s="65"/>
      <c r="M27" s="65"/>
      <c r="N27" s="62"/>
      <c r="O27" s="62"/>
      <c r="P27" s="62"/>
      <c r="Q27" s="62"/>
      <c r="R27" s="62" t="s">
        <v>686</v>
      </c>
      <c r="S27" s="64"/>
      <c r="T27" s="65"/>
      <c r="U27" s="65"/>
      <c r="V27" s="65"/>
      <c r="W27" s="65"/>
      <c r="X27" s="65"/>
      <c r="Y27" s="65"/>
      <c r="Z27" s="65"/>
      <c r="AA27" s="65"/>
      <c r="AB27" s="65"/>
      <c r="AC27" s="65"/>
      <c r="AD27" s="65"/>
      <c r="AE27" s="65"/>
      <c r="AF27" s="65"/>
      <c r="AG27" s="65"/>
      <c r="AH27" s="65"/>
      <c r="AI27" s="65"/>
      <c r="AJ27" s="18"/>
    </row>
    <row r="28" spans="1:36" ht="30" customHeight="1">
      <c r="A28" s="294"/>
      <c r="B28" s="48" t="s">
        <v>230</v>
      </c>
      <c r="C28" s="62"/>
      <c r="D28" s="62"/>
      <c r="E28" s="62"/>
      <c r="F28" s="62"/>
      <c r="G28" s="62"/>
      <c r="H28" s="62"/>
      <c r="I28" s="62"/>
      <c r="J28" s="62"/>
      <c r="K28" s="62"/>
      <c r="L28" s="62"/>
      <c r="M28" s="62"/>
      <c r="N28" s="62"/>
      <c r="O28" s="62" t="s">
        <v>100</v>
      </c>
      <c r="P28" s="62"/>
      <c r="Q28" s="62"/>
      <c r="R28" s="62"/>
      <c r="S28" s="64" t="s">
        <v>78</v>
      </c>
      <c r="T28" s="62"/>
      <c r="U28" s="62"/>
      <c r="V28" s="62"/>
      <c r="W28" s="62"/>
      <c r="X28" s="62"/>
      <c r="Y28" s="62"/>
      <c r="Z28" s="62"/>
      <c r="AA28" s="62"/>
      <c r="AB28" s="62"/>
      <c r="AC28" s="62"/>
      <c r="AD28" s="62"/>
      <c r="AE28" s="62"/>
      <c r="AF28" s="62"/>
      <c r="AG28" s="62"/>
      <c r="AH28" s="62"/>
      <c r="AI28" s="62"/>
      <c r="AJ28" s="18"/>
    </row>
    <row r="29" spans="1:36" ht="30" customHeight="1">
      <c r="A29" s="294"/>
      <c r="B29" s="48" t="s">
        <v>240</v>
      </c>
      <c r="C29" s="62"/>
      <c r="D29" s="62"/>
      <c r="E29" s="62"/>
      <c r="F29" s="62"/>
      <c r="G29" s="62"/>
      <c r="H29" s="62"/>
      <c r="I29" s="62"/>
      <c r="J29" s="62"/>
      <c r="K29" s="62"/>
      <c r="L29" s="62"/>
      <c r="M29" s="62"/>
      <c r="N29" s="62"/>
      <c r="O29" s="62"/>
      <c r="P29" s="62" t="s">
        <v>100</v>
      </c>
      <c r="Q29" s="62"/>
      <c r="R29" s="62"/>
      <c r="S29" s="64"/>
      <c r="T29" s="62"/>
      <c r="U29" s="62"/>
      <c r="V29" s="62"/>
      <c r="W29" s="62"/>
      <c r="X29" s="62"/>
      <c r="Y29" s="62"/>
      <c r="Z29" s="62"/>
      <c r="AA29" s="62"/>
      <c r="AB29" s="62"/>
      <c r="AC29" s="62"/>
      <c r="AD29" s="62"/>
      <c r="AE29" s="62"/>
      <c r="AF29" s="62"/>
      <c r="AG29" s="62"/>
      <c r="AH29" s="62"/>
      <c r="AI29" s="62"/>
      <c r="AJ29" s="18"/>
    </row>
    <row r="30" spans="1:36" ht="30" customHeight="1">
      <c r="A30" s="294"/>
      <c r="B30" s="48" t="s">
        <v>254</v>
      </c>
      <c r="C30" s="62"/>
      <c r="D30" s="62"/>
      <c r="E30" s="62"/>
      <c r="F30" s="62"/>
      <c r="G30" s="62"/>
      <c r="H30" s="62"/>
      <c r="I30" s="62"/>
      <c r="J30" s="62"/>
      <c r="K30" s="62"/>
      <c r="L30" s="62"/>
      <c r="M30" s="62"/>
      <c r="N30" s="62"/>
      <c r="O30" s="62"/>
      <c r="P30" s="62"/>
      <c r="Q30" s="62" t="s">
        <v>100</v>
      </c>
      <c r="R30" s="62"/>
      <c r="S30" s="64"/>
      <c r="T30" s="62"/>
      <c r="U30" s="62"/>
      <c r="V30" s="62"/>
      <c r="W30" s="62"/>
      <c r="X30" s="62"/>
      <c r="Y30" s="62"/>
      <c r="Z30" s="62"/>
      <c r="AA30" s="62"/>
      <c r="AB30" s="62"/>
      <c r="AC30" s="62"/>
      <c r="AD30" s="62"/>
      <c r="AE30" s="62"/>
      <c r="AF30" s="62"/>
      <c r="AG30" s="62"/>
      <c r="AH30" s="62"/>
      <c r="AI30" s="62"/>
      <c r="AJ30" s="18"/>
    </row>
    <row r="31" spans="1:36" ht="30" customHeight="1">
      <c r="A31" s="294"/>
      <c r="B31" s="48" t="s">
        <v>263</v>
      </c>
      <c r="C31" s="62"/>
      <c r="D31" s="62"/>
      <c r="E31" s="62"/>
      <c r="F31" s="62"/>
      <c r="G31" s="62"/>
      <c r="H31" s="62"/>
      <c r="I31" s="62"/>
      <c r="J31" s="62"/>
      <c r="K31" s="62"/>
      <c r="L31" s="62"/>
      <c r="M31" s="62"/>
      <c r="N31" s="62"/>
      <c r="O31" s="62" t="s">
        <v>100</v>
      </c>
      <c r="P31" s="62"/>
      <c r="Q31" s="62"/>
      <c r="R31" s="62"/>
      <c r="S31" s="64"/>
      <c r="T31" s="62"/>
      <c r="U31" s="62"/>
      <c r="V31" s="62"/>
      <c r="W31" s="62"/>
      <c r="X31" s="62"/>
      <c r="Y31" s="62"/>
      <c r="Z31" s="62"/>
      <c r="AA31" s="62"/>
      <c r="AB31" s="62"/>
      <c r="AC31" s="62"/>
      <c r="AD31" s="62"/>
      <c r="AE31" s="62"/>
      <c r="AF31" s="62"/>
      <c r="AG31" s="62"/>
      <c r="AH31" s="62"/>
      <c r="AI31" s="62"/>
      <c r="AJ31" s="18"/>
    </row>
    <row r="32" spans="1:36" ht="30" customHeight="1">
      <c r="A32" s="294"/>
      <c r="B32" s="48" t="s">
        <v>277</v>
      </c>
      <c r="C32" s="62"/>
      <c r="D32" s="62"/>
      <c r="E32" s="62"/>
      <c r="F32" s="62"/>
      <c r="G32" s="62"/>
      <c r="H32" s="62"/>
      <c r="I32" s="62"/>
      <c r="J32" s="62"/>
      <c r="K32" s="62"/>
      <c r="L32" s="62"/>
      <c r="M32" s="62"/>
      <c r="N32" s="62"/>
      <c r="O32" s="62"/>
      <c r="P32" s="62"/>
      <c r="Q32" s="62" t="s">
        <v>100</v>
      </c>
      <c r="R32" s="62"/>
      <c r="S32" s="64"/>
      <c r="T32" s="62"/>
      <c r="U32" s="62"/>
      <c r="V32" s="62"/>
      <c r="W32" s="62"/>
      <c r="X32" s="62"/>
      <c r="Y32" s="62"/>
      <c r="Z32" s="62"/>
      <c r="AA32" s="62"/>
      <c r="AB32" s="62"/>
      <c r="AC32" s="62"/>
      <c r="AD32" s="62"/>
      <c r="AE32" s="62"/>
      <c r="AF32" s="62"/>
      <c r="AG32" s="62"/>
      <c r="AH32" s="62"/>
      <c r="AI32" s="62"/>
      <c r="AJ32" s="18"/>
    </row>
    <row r="33" spans="1:36" ht="30" customHeight="1">
      <c r="A33" s="294"/>
      <c r="B33" s="48" t="s">
        <v>286</v>
      </c>
      <c r="C33" s="62"/>
      <c r="D33" s="62"/>
      <c r="E33" s="62"/>
      <c r="F33" s="62"/>
      <c r="G33" s="62"/>
      <c r="H33" s="62"/>
      <c r="I33" s="62"/>
      <c r="J33" s="62"/>
      <c r="K33" s="62"/>
      <c r="L33" s="62"/>
      <c r="M33" s="62"/>
      <c r="N33" s="62"/>
      <c r="O33" s="62"/>
      <c r="P33" s="62" t="s">
        <v>100</v>
      </c>
      <c r="Q33" s="62"/>
      <c r="R33" s="62"/>
      <c r="S33" s="64" t="s">
        <v>77</v>
      </c>
      <c r="T33" s="62"/>
      <c r="U33" s="62"/>
      <c r="V33" s="62"/>
      <c r="W33" s="62"/>
      <c r="X33" s="62"/>
      <c r="Y33" s="62"/>
      <c r="Z33" s="62"/>
      <c r="AA33" s="62"/>
      <c r="AB33" s="62"/>
      <c r="AC33" s="62"/>
      <c r="AD33" s="62"/>
      <c r="AE33" s="62"/>
      <c r="AF33" s="62"/>
      <c r="AG33" s="62"/>
      <c r="AH33" s="62"/>
      <c r="AI33" s="62"/>
      <c r="AJ33" s="18"/>
    </row>
    <row r="34" spans="1:36" ht="30" customHeight="1">
      <c r="A34" s="294"/>
      <c r="B34" s="48" t="s">
        <v>297</v>
      </c>
      <c r="C34" s="62"/>
      <c r="D34" s="62"/>
      <c r="E34" s="62"/>
      <c r="F34" s="62"/>
      <c r="G34" s="62"/>
      <c r="H34" s="62"/>
      <c r="I34" s="62"/>
      <c r="J34" s="62"/>
      <c r="K34" s="62"/>
      <c r="L34" s="62"/>
      <c r="M34" s="62"/>
      <c r="N34" s="62"/>
      <c r="O34" s="62"/>
      <c r="P34" s="62"/>
      <c r="Q34" s="62" t="s">
        <v>100</v>
      </c>
      <c r="R34" s="62"/>
      <c r="S34" s="64"/>
      <c r="T34" s="62"/>
      <c r="U34" s="62"/>
      <c r="V34" s="62"/>
      <c r="W34" s="62"/>
      <c r="X34" s="62"/>
      <c r="Y34" s="62"/>
      <c r="Z34" s="62"/>
      <c r="AA34" s="62"/>
      <c r="AB34" s="62"/>
      <c r="AC34" s="62"/>
      <c r="AD34" s="62"/>
      <c r="AE34" s="62"/>
      <c r="AF34" s="62"/>
      <c r="AG34" s="62"/>
      <c r="AH34" s="62"/>
      <c r="AI34" s="62"/>
      <c r="AJ34" s="18"/>
    </row>
    <row r="35" spans="1:36" ht="30" customHeight="1">
      <c r="A35" s="294"/>
      <c r="B35" s="48" t="s">
        <v>694</v>
      </c>
      <c r="C35" s="62"/>
      <c r="D35" s="62"/>
      <c r="E35" s="62"/>
      <c r="F35" s="62"/>
      <c r="G35" s="62"/>
      <c r="H35" s="62"/>
      <c r="I35" s="62"/>
      <c r="J35" s="62"/>
      <c r="K35" s="62"/>
      <c r="L35" s="62"/>
      <c r="M35" s="62"/>
      <c r="N35" s="62"/>
      <c r="O35" s="62" t="s">
        <v>100</v>
      </c>
      <c r="P35" s="62"/>
      <c r="Q35" s="62"/>
      <c r="R35" s="62"/>
      <c r="S35" s="64"/>
      <c r="T35" s="62"/>
      <c r="U35" s="62"/>
      <c r="V35" s="62"/>
      <c r="W35" s="62"/>
      <c r="X35" s="62"/>
      <c r="Y35" s="62"/>
      <c r="Z35" s="62"/>
      <c r="AA35" s="62"/>
      <c r="AB35" s="62"/>
      <c r="AC35" s="62"/>
      <c r="AD35" s="62"/>
      <c r="AE35" s="62"/>
      <c r="AF35" s="62"/>
      <c r="AG35" s="62"/>
      <c r="AH35" s="62"/>
      <c r="AI35" s="62"/>
      <c r="AJ35" s="18"/>
    </row>
    <row r="36" spans="1:36" ht="30" customHeight="1">
      <c r="A36" s="294"/>
      <c r="B36" s="48" t="s">
        <v>695</v>
      </c>
      <c r="C36" s="62"/>
      <c r="D36" s="62"/>
      <c r="E36" s="62"/>
      <c r="F36" s="62"/>
      <c r="G36" s="62"/>
      <c r="H36" s="62"/>
      <c r="I36" s="62"/>
      <c r="J36" s="62"/>
      <c r="K36" s="62"/>
      <c r="L36" s="62"/>
      <c r="M36" s="62"/>
      <c r="N36" s="62"/>
      <c r="O36" s="62"/>
      <c r="P36" s="62"/>
      <c r="Q36" s="62"/>
      <c r="R36" s="62" t="s">
        <v>100</v>
      </c>
      <c r="S36" s="64"/>
      <c r="T36" s="62"/>
      <c r="U36" s="62"/>
      <c r="V36" s="62"/>
      <c r="W36" s="62"/>
      <c r="X36" s="62"/>
      <c r="Y36" s="62"/>
      <c r="Z36" s="62"/>
      <c r="AA36" s="62"/>
      <c r="AB36" s="62"/>
      <c r="AC36" s="62"/>
      <c r="AD36" s="62"/>
      <c r="AE36" s="62"/>
      <c r="AF36" s="62"/>
      <c r="AG36" s="62"/>
      <c r="AH36" s="62"/>
      <c r="AI36" s="62"/>
      <c r="AJ36" s="18"/>
    </row>
    <row r="37" spans="1:36" ht="30" customHeight="1">
      <c r="A37" s="294"/>
      <c r="B37" s="48" t="s">
        <v>696</v>
      </c>
      <c r="C37" s="62"/>
      <c r="D37" s="62"/>
      <c r="E37" s="62"/>
      <c r="F37" s="62"/>
      <c r="G37" s="62"/>
      <c r="H37" s="62"/>
      <c r="I37" s="62"/>
      <c r="J37" s="62"/>
      <c r="K37" s="62"/>
      <c r="L37" s="62"/>
      <c r="M37" s="62"/>
      <c r="N37" s="62"/>
      <c r="O37" s="62" t="s">
        <v>100</v>
      </c>
      <c r="P37" s="62"/>
      <c r="Q37" s="62"/>
      <c r="R37" s="62"/>
      <c r="S37" s="64"/>
      <c r="T37" s="62"/>
      <c r="U37" s="62"/>
      <c r="V37" s="62"/>
      <c r="W37" s="62"/>
      <c r="X37" s="62"/>
      <c r="Y37" s="62"/>
      <c r="Z37" s="62"/>
      <c r="AA37" s="62"/>
      <c r="AB37" s="62"/>
      <c r="AC37" s="62"/>
      <c r="AD37" s="62"/>
      <c r="AE37" s="62"/>
      <c r="AF37" s="62"/>
      <c r="AG37" s="62"/>
      <c r="AH37" s="62"/>
      <c r="AI37" s="62"/>
      <c r="AJ37" s="18"/>
    </row>
    <row r="38" spans="1:36" ht="30" customHeight="1">
      <c r="A38" s="294"/>
      <c r="B38" s="48" t="s">
        <v>697</v>
      </c>
      <c r="C38" s="62"/>
      <c r="D38" s="62"/>
      <c r="E38" s="62"/>
      <c r="F38" s="62"/>
      <c r="G38" s="62"/>
      <c r="H38" s="62"/>
      <c r="I38" s="62"/>
      <c r="J38" s="62"/>
      <c r="K38" s="62"/>
      <c r="L38" s="62"/>
      <c r="M38" s="62"/>
      <c r="N38" s="62"/>
      <c r="O38" s="62"/>
      <c r="P38" s="62"/>
      <c r="Q38" s="62"/>
      <c r="R38" s="62" t="s">
        <v>100</v>
      </c>
      <c r="S38" s="64"/>
      <c r="T38" s="62"/>
      <c r="U38" s="62"/>
      <c r="V38" s="62"/>
      <c r="W38" s="62"/>
      <c r="X38" s="62"/>
      <c r="Y38" s="62"/>
      <c r="Z38" s="62"/>
      <c r="AA38" s="62"/>
      <c r="AB38" s="62"/>
      <c r="AC38" s="62"/>
      <c r="AD38" s="62"/>
      <c r="AE38" s="62"/>
      <c r="AF38" s="62"/>
      <c r="AG38" s="62"/>
      <c r="AH38" s="62"/>
      <c r="AI38" s="62"/>
      <c r="AJ38" s="18"/>
    </row>
    <row r="39" spans="1:36" ht="30" customHeight="1">
      <c r="A39" s="294"/>
      <c r="B39" s="48" t="s">
        <v>698</v>
      </c>
      <c r="C39" s="62"/>
      <c r="D39" s="62"/>
      <c r="E39" s="62"/>
      <c r="F39" s="62"/>
      <c r="G39" s="62"/>
      <c r="H39" s="62"/>
      <c r="I39" s="62"/>
      <c r="J39" s="62"/>
      <c r="K39" s="62"/>
      <c r="L39" s="62"/>
      <c r="M39" s="62"/>
      <c r="N39" s="62"/>
      <c r="O39" s="62" t="s">
        <v>100</v>
      </c>
      <c r="P39" s="62"/>
      <c r="Q39" s="62"/>
      <c r="R39" s="62"/>
      <c r="S39" s="64"/>
      <c r="T39" s="62"/>
      <c r="U39" s="62"/>
      <c r="V39" s="62"/>
      <c r="W39" s="62"/>
      <c r="X39" s="62"/>
      <c r="Y39" s="62"/>
      <c r="Z39" s="62"/>
      <c r="AA39" s="62"/>
      <c r="AB39" s="62"/>
      <c r="AC39" s="62"/>
      <c r="AD39" s="62"/>
      <c r="AE39" s="62"/>
      <c r="AF39" s="62"/>
      <c r="AG39" s="62"/>
      <c r="AH39" s="62"/>
      <c r="AI39" s="62"/>
      <c r="AJ39" s="18"/>
    </row>
    <row r="40" spans="1:36" ht="30" customHeight="1">
      <c r="A40" s="295"/>
      <c r="B40" s="48" t="s">
        <v>699</v>
      </c>
      <c r="C40" s="62"/>
      <c r="D40" s="62"/>
      <c r="E40" s="62"/>
      <c r="F40" s="62"/>
      <c r="G40" s="62"/>
      <c r="H40" s="62"/>
      <c r="I40" s="62"/>
      <c r="J40" s="62"/>
      <c r="K40" s="62"/>
      <c r="L40" s="62"/>
      <c r="M40" s="62"/>
      <c r="N40" s="62"/>
      <c r="O40" s="62"/>
      <c r="P40" s="62"/>
      <c r="Q40" s="62"/>
      <c r="R40" s="62" t="s">
        <v>100</v>
      </c>
      <c r="S40" s="64"/>
      <c r="T40" s="62"/>
      <c r="U40" s="62"/>
      <c r="V40" s="62"/>
      <c r="W40" s="62"/>
      <c r="X40" s="62"/>
      <c r="Y40" s="62"/>
      <c r="Z40" s="62"/>
      <c r="AA40" s="62"/>
      <c r="AB40" s="62"/>
      <c r="AC40" s="62"/>
      <c r="AD40" s="62"/>
      <c r="AE40" s="62"/>
      <c r="AF40" s="62"/>
      <c r="AG40" s="62"/>
      <c r="AH40" s="62"/>
      <c r="AI40" s="62"/>
      <c r="AJ40" s="18"/>
    </row>
    <row r="41" spans="1:36" ht="30" customHeight="1">
      <c r="A41" s="293" t="s">
        <v>700</v>
      </c>
      <c r="B41" s="48" t="s">
        <v>310</v>
      </c>
      <c r="C41" s="65" t="s">
        <v>701</v>
      </c>
      <c r="D41" s="65"/>
      <c r="E41" s="65"/>
      <c r="F41" s="65"/>
      <c r="G41" s="65"/>
      <c r="H41" s="65"/>
      <c r="I41" s="65"/>
      <c r="J41" s="65"/>
      <c r="K41" s="65"/>
      <c r="L41" s="65"/>
      <c r="M41" s="65"/>
      <c r="N41" s="62" t="s">
        <v>686</v>
      </c>
      <c r="O41" s="62"/>
      <c r="P41" s="62"/>
      <c r="Q41" s="62"/>
      <c r="R41" s="62"/>
      <c r="S41" s="64"/>
      <c r="T41" s="65"/>
      <c r="U41" s="65"/>
      <c r="V41" s="65"/>
      <c r="W41" s="65"/>
      <c r="X41" s="65"/>
      <c r="Y41" s="65"/>
      <c r="Z41" s="65"/>
      <c r="AA41" s="65"/>
      <c r="AB41" s="65"/>
      <c r="AC41" s="65"/>
      <c r="AD41" s="65"/>
      <c r="AE41" s="65"/>
      <c r="AF41" s="65"/>
      <c r="AG41" s="65"/>
      <c r="AH41" s="65"/>
      <c r="AI41" s="65"/>
      <c r="AJ41" s="18"/>
    </row>
    <row r="42" spans="1:36" ht="30" customHeight="1">
      <c r="A42" s="294"/>
      <c r="B42" s="48" t="s">
        <v>320</v>
      </c>
      <c r="C42" s="65" t="s">
        <v>701</v>
      </c>
      <c r="D42" s="65"/>
      <c r="E42" s="65"/>
      <c r="F42" s="65"/>
      <c r="G42" s="65"/>
      <c r="H42" s="65"/>
      <c r="I42" s="65"/>
      <c r="J42" s="65"/>
      <c r="K42" s="65"/>
      <c r="L42" s="65"/>
      <c r="M42" s="65"/>
      <c r="N42" s="62"/>
      <c r="O42" s="62" t="s">
        <v>100</v>
      </c>
      <c r="P42" s="62"/>
      <c r="Q42" s="62"/>
      <c r="R42" s="62"/>
      <c r="S42" s="64"/>
      <c r="T42" s="65"/>
      <c r="U42" s="65"/>
      <c r="V42" s="65"/>
      <c r="W42" s="65"/>
      <c r="X42" s="65"/>
      <c r="Y42" s="65"/>
      <c r="Z42" s="65"/>
      <c r="AA42" s="65"/>
      <c r="AB42" s="65"/>
      <c r="AC42" s="65"/>
      <c r="AD42" s="65"/>
      <c r="AE42" s="65"/>
      <c r="AF42" s="65"/>
      <c r="AG42" s="65"/>
      <c r="AH42" s="65"/>
      <c r="AI42" s="65"/>
      <c r="AJ42" s="18"/>
    </row>
    <row r="43" spans="1:36" ht="30" customHeight="1">
      <c r="A43" s="294"/>
      <c r="B43" s="48" t="s">
        <v>332</v>
      </c>
      <c r="C43" s="65" t="s">
        <v>701</v>
      </c>
      <c r="D43" s="65"/>
      <c r="E43" s="65"/>
      <c r="F43" s="65"/>
      <c r="G43" s="65"/>
      <c r="H43" s="65"/>
      <c r="I43" s="65"/>
      <c r="J43" s="65"/>
      <c r="K43" s="65"/>
      <c r="L43" s="65"/>
      <c r="M43" s="65"/>
      <c r="N43" s="62"/>
      <c r="O43" s="62" t="s">
        <v>100</v>
      </c>
      <c r="P43" s="62"/>
      <c r="Q43" s="62"/>
      <c r="R43" s="62"/>
      <c r="S43" s="64"/>
      <c r="T43" s="65"/>
      <c r="U43" s="65"/>
      <c r="V43" s="65"/>
      <c r="W43" s="65"/>
      <c r="X43" s="65"/>
      <c r="Y43" s="65"/>
      <c r="Z43" s="65"/>
      <c r="AA43" s="65"/>
      <c r="AB43" s="65"/>
      <c r="AC43" s="65"/>
      <c r="AD43" s="65"/>
      <c r="AE43" s="65"/>
      <c r="AF43" s="65"/>
      <c r="AG43" s="65"/>
      <c r="AH43" s="65"/>
      <c r="AI43" s="65"/>
      <c r="AJ43" s="18"/>
    </row>
    <row r="44" spans="1:36" ht="30" customHeight="1">
      <c r="A44" s="294"/>
      <c r="B44" s="48" t="s">
        <v>345</v>
      </c>
      <c r="C44" s="65"/>
      <c r="D44" s="62"/>
      <c r="E44" s="62"/>
      <c r="F44" s="62"/>
      <c r="G44" s="62"/>
      <c r="H44" s="62"/>
      <c r="I44" s="62"/>
      <c r="J44" s="62"/>
      <c r="K44" s="62"/>
      <c r="L44" s="62"/>
      <c r="M44" s="62"/>
      <c r="N44" s="62"/>
      <c r="O44" s="62"/>
      <c r="P44" s="62"/>
      <c r="Q44" s="62" t="s">
        <v>100</v>
      </c>
      <c r="R44" s="62"/>
      <c r="S44" s="64"/>
      <c r="T44" s="62"/>
      <c r="U44" s="62"/>
      <c r="V44" s="62"/>
      <c r="W44" s="62"/>
      <c r="X44" s="62"/>
      <c r="Y44" s="62"/>
      <c r="Z44" s="62"/>
      <c r="AA44" s="62"/>
      <c r="AB44" s="62"/>
      <c r="AC44" s="62"/>
      <c r="AD44" s="62"/>
      <c r="AE44" s="62"/>
      <c r="AF44" s="62"/>
      <c r="AG44" s="62"/>
      <c r="AH44" s="62"/>
      <c r="AI44" s="62"/>
      <c r="AJ44" s="18"/>
    </row>
    <row r="45" spans="1:36" ht="30" customHeight="1">
      <c r="A45" s="294"/>
      <c r="B45" s="48" t="s">
        <v>357</v>
      </c>
      <c r="C45" s="65"/>
      <c r="D45" s="62"/>
      <c r="E45" s="62"/>
      <c r="F45" s="62"/>
      <c r="G45" s="62"/>
      <c r="H45" s="62"/>
      <c r="I45" s="62"/>
      <c r="J45" s="62"/>
      <c r="K45" s="62"/>
      <c r="L45" s="62"/>
      <c r="M45" s="62"/>
      <c r="N45" s="62"/>
      <c r="O45" s="62" t="s">
        <v>100</v>
      </c>
      <c r="P45" s="62"/>
      <c r="Q45" s="62"/>
      <c r="R45" s="62"/>
      <c r="S45" s="64"/>
      <c r="T45" s="62"/>
      <c r="U45" s="62"/>
      <c r="V45" s="62"/>
      <c r="W45" s="62"/>
      <c r="X45" s="62"/>
      <c r="Y45" s="62"/>
      <c r="Z45" s="62"/>
      <c r="AA45" s="62"/>
      <c r="AB45" s="62"/>
      <c r="AC45" s="62"/>
      <c r="AD45" s="62"/>
      <c r="AE45" s="62"/>
      <c r="AF45" s="62"/>
      <c r="AG45" s="62"/>
      <c r="AH45" s="62"/>
      <c r="AI45" s="62"/>
      <c r="AJ45" s="18"/>
    </row>
    <row r="46" spans="1:36" ht="30" customHeight="1">
      <c r="A46" s="294"/>
      <c r="B46" s="48" t="s">
        <v>702</v>
      </c>
      <c r="C46" s="65"/>
      <c r="D46" s="62"/>
      <c r="E46" s="62"/>
      <c r="F46" s="62"/>
      <c r="G46" s="62"/>
      <c r="H46" s="62"/>
      <c r="I46" s="62"/>
      <c r="J46" s="62"/>
      <c r="K46" s="62"/>
      <c r="L46" s="62"/>
      <c r="M46" s="62"/>
      <c r="N46" s="62"/>
      <c r="O46" s="62"/>
      <c r="P46" s="62"/>
      <c r="Q46" s="62" t="s">
        <v>100</v>
      </c>
      <c r="R46" s="62"/>
      <c r="S46" s="64"/>
      <c r="T46" s="62"/>
      <c r="U46" s="62"/>
      <c r="V46" s="62"/>
      <c r="W46" s="62"/>
      <c r="X46" s="62"/>
      <c r="Y46" s="62"/>
      <c r="Z46" s="62"/>
      <c r="AA46" s="62"/>
      <c r="AB46" s="62"/>
      <c r="AC46" s="62"/>
      <c r="AD46" s="62"/>
      <c r="AE46" s="62"/>
      <c r="AF46" s="62"/>
      <c r="AG46" s="62"/>
      <c r="AH46" s="62"/>
      <c r="AI46" s="62"/>
      <c r="AJ46" s="18"/>
    </row>
    <row r="47" spans="1:36" ht="30" customHeight="1">
      <c r="A47" s="294"/>
      <c r="B47" s="48" t="s">
        <v>703</v>
      </c>
      <c r="C47" s="65"/>
      <c r="D47" s="62"/>
      <c r="E47" s="62"/>
      <c r="F47" s="62"/>
      <c r="G47" s="62"/>
      <c r="H47" s="62"/>
      <c r="I47" s="62"/>
      <c r="J47" s="62"/>
      <c r="K47" s="62"/>
      <c r="L47" s="62"/>
      <c r="M47" s="62"/>
      <c r="N47" s="62"/>
      <c r="O47" s="62" t="s">
        <v>100</v>
      </c>
      <c r="P47" s="62"/>
      <c r="Q47" s="62"/>
      <c r="R47" s="62"/>
      <c r="S47" s="64"/>
      <c r="T47" s="62"/>
      <c r="U47" s="62"/>
      <c r="V47" s="62"/>
      <c r="W47" s="62"/>
      <c r="X47" s="62"/>
      <c r="Y47" s="62"/>
      <c r="Z47" s="62"/>
      <c r="AA47" s="62"/>
      <c r="AB47" s="62"/>
      <c r="AC47" s="62"/>
      <c r="AD47" s="62"/>
      <c r="AE47" s="62"/>
      <c r="AF47" s="62"/>
      <c r="AG47" s="62"/>
      <c r="AH47" s="62"/>
      <c r="AI47" s="62"/>
      <c r="AJ47" s="18"/>
    </row>
    <row r="48" spans="1:36" ht="30" customHeight="1">
      <c r="A48" s="294"/>
      <c r="B48" s="48" t="s">
        <v>704</v>
      </c>
      <c r="C48" s="65"/>
      <c r="D48" s="62"/>
      <c r="E48" s="62"/>
      <c r="F48" s="62"/>
      <c r="G48" s="62"/>
      <c r="H48" s="62"/>
      <c r="I48" s="62"/>
      <c r="J48" s="62"/>
      <c r="K48" s="62"/>
      <c r="L48" s="62"/>
      <c r="M48" s="62"/>
      <c r="N48" s="62"/>
      <c r="O48" s="62"/>
      <c r="P48" s="62"/>
      <c r="Q48" s="62" t="s">
        <v>100</v>
      </c>
      <c r="R48" s="62"/>
      <c r="S48" s="64"/>
      <c r="T48" s="62"/>
      <c r="U48" s="62"/>
      <c r="V48" s="62"/>
      <c r="W48" s="62"/>
      <c r="X48" s="62"/>
      <c r="Y48" s="62"/>
      <c r="Z48" s="62"/>
      <c r="AA48" s="62"/>
      <c r="AB48" s="62"/>
      <c r="AC48" s="62"/>
      <c r="AD48" s="62"/>
      <c r="AE48" s="62"/>
      <c r="AF48" s="62"/>
      <c r="AG48" s="62"/>
      <c r="AH48" s="62"/>
      <c r="AI48" s="62"/>
      <c r="AJ48" s="18"/>
    </row>
    <row r="49" spans="1:36" ht="30" customHeight="1">
      <c r="A49" s="294"/>
      <c r="B49" s="48" t="s">
        <v>705</v>
      </c>
      <c r="C49" s="65" t="s">
        <v>701</v>
      </c>
      <c r="D49" s="62"/>
      <c r="E49" s="62"/>
      <c r="F49" s="62"/>
      <c r="G49" s="62"/>
      <c r="H49" s="62"/>
      <c r="I49" s="62"/>
      <c r="J49" s="62"/>
      <c r="K49" s="62"/>
      <c r="L49" s="62"/>
      <c r="M49" s="62"/>
      <c r="N49" s="62"/>
      <c r="O49" s="62" t="s">
        <v>686</v>
      </c>
      <c r="P49" s="62"/>
      <c r="Q49" s="62"/>
      <c r="R49" s="62"/>
      <c r="S49" s="64"/>
      <c r="T49" s="62"/>
      <c r="U49" s="62"/>
      <c r="V49" s="62"/>
      <c r="W49" s="62"/>
      <c r="X49" s="62"/>
      <c r="Y49" s="62"/>
      <c r="Z49" s="62"/>
      <c r="AA49" s="62"/>
      <c r="AB49" s="62"/>
      <c r="AC49" s="62"/>
      <c r="AD49" s="62"/>
      <c r="AE49" s="62"/>
      <c r="AF49" s="62"/>
      <c r="AG49" s="62"/>
      <c r="AH49" s="62"/>
      <c r="AI49" s="62"/>
      <c r="AJ49" s="18"/>
    </row>
    <row r="50" spans="1:36" ht="30" customHeight="1">
      <c r="A50" s="294"/>
      <c r="B50" s="48" t="s">
        <v>706</v>
      </c>
      <c r="C50" s="65"/>
      <c r="D50" s="62"/>
      <c r="E50" s="62"/>
      <c r="F50" s="62"/>
      <c r="G50" s="62"/>
      <c r="H50" s="62"/>
      <c r="I50" s="62"/>
      <c r="J50" s="62"/>
      <c r="K50" s="62"/>
      <c r="L50" s="62"/>
      <c r="M50" s="62"/>
      <c r="N50" s="62"/>
      <c r="O50" s="62"/>
      <c r="P50" s="62"/>
      <c r="Q50" s="62" t="s">
        <v>100</v>
      </c>
      <c r="R50" s="62"/>
      <c r="S50" s="64"/>
      <c r="T50" s="62"/>
      <c r="U50" s="62"/>
      <c r="V50" s="62"/>
      <c r="W50" s="62"/>
      <c r="X50" s="62"/>
      <c r="Y50" s="62"/>
      <c r="Z50" s="62"/>
      <c r="AA50" s="62"/>
      <c r="AB50" s="62"/>
      <c r="AC50" s="62"/>
      <c r="AD50" s="62"/>
      <c r="AE50" s="62"/>
      <c r="AF50" s="62"/>
      <c r="AG50" s="62"/>
      <c r="AH50" s="62"/>
      <c r="AI50" s="62"/>
      <c r="AJ50" s="18"/>
    </row>
    <row r="51" spans="1:36" ht="30" customHeight="1">
      <c r="A51" s="294"/>
      <c r="B51" s="48" t="s">
        <v>707</v>
      </c>
      <c r="C51" s="65"/>
      <c r="D51" s="62"/>
      <c r="E51" s="62"/>
      <c r="F51" s="62"/>
      <c r="G51" s="62"/>
      <c r="H51" s="62"/>
      <c r="I51" s="62"/>
      <c r="J51" s="62"/>
      <c r="K51" s="62"/>
      <c r="L51" s="62"/>
      <c r="M51" s="62"/>
      <c r="N51" s="62"/>
      <c r="O51" s="62"/>
      <c r="P51" s="62"/>
      <c r="Q51" s="62"/>
      <c r="R51" s="62" t="s">
        <v>100</v>
      </c>
      <c r="S51" s="64"/>
      <c r="T51" s="62"/>
      <c r="U51" s="62"/>
      <c r="V51" s="62"/>
      <c r="W51" s="62"/>
      <c r="X51" s="62"/>
      <c r="Y51" s="62"/>
      <c r="Z51" s="62"/>
      <c r="AA51" s="62"/>
      <c r="AB51" s="62"/>
      <c r="AC51" s="62"/>
      <c r="AD51" s="62"/>
      <c r="AE51" s="62"/>
      <c r="AF51" s="62"/>
      <c r="AG51" s="62"/>
      <c r="AH51" s="62"/>
      <c r="AI51" s="62"/>
      <c r="AJ51" s="18"/>
    </row>
    <row r="52" spans="1:36" ht="30" customHeight="1">
      <c r="A52" s="294"/>
      <c r="B52" s="48" t="s">
        <v>708</v>
      </c>
      <c r="C52" s="65"/>
      <c r="D52" s="62"/>
      <c r="E52" s="62"/>
      <c r="F52" s="62"/>
      <c r="G52" s="62"/>
      <c r="H52" s="62"/>
      <c r="I52" s="62"/>
      <c r="J52" s="62"/>
      <c r="K52" s="62"/>
      <c r="L52" s="62"/>
      <c r="M52" s="62"/>
      <c r="N52" s="62"/>
      <c r="O52" s="62" t="s">
        <v>100</v>
      </c>
      <c r="P52" s="62"/>
      <c r="Q52" s="62"/>
      <c r="R52" s="62"/>
      <c r="S52" s="64"/>
      <c r="T52" s="62"/>
      <c r="U52" s="62"/>
      <c r="V52" s="62"/>
      <c r="W52" s="62"/>
      <c r="X52" s="62"/>
      <c r="Y52" s="62"/>
      <c r="Z52" s="62"/>
      <c r="AA52" s="62"/>
      <c r="AB52" s="62"/>
      <c r="AC52" s="62"/>
      <c r="AD52" s="62"/>
      <c r="AE52" s="62"/>
      <c r="AF52" s="62"/>
      <c r="AG52" s="62"/>
      <c r="AH52" s="62"/>
      <c r="AI52" s="62"/>
      <c r="AJ52" s="18"/>
    </row>
    <row r="53" spans="1:36" ht="30" customHeight="1">
      <c r="A53" s="294"/>
      <c r="B53" s="48" t="s">
        <v>709</v>
      </c>
      <c r="C53" s="65"/>
      <c r="D53" s="62"/>
      <c r="E53" s="62"/>
      <c r="F53" s="62"/>
      <c r="G53" s="62"/>
      <c r="H53" s="62"/>
      <c r="I53" s="62"/>
      <c r="J53" s="62"/>
      <c r="K53" s="62"/>
      <c r="L53" s="62"/>
      <c r="M53" s="62"/>
      <c r="N53" s="62"/>
      <c r="O53" s="62"/>
      <c r="P53" s="62"/>
      <c r="Q53" s="62" t="s">
        <v>100</v>
      </c>
      <c r="R53" s="62"/>
      <c r="S53" s="64"/>
      <c r="T53" s="62"/>
      <c r="U53" s="62"/>
      <c r="V53" s="62"/>
      <c r="W53" s="62"/>
      <c r="X53" s="62"/>
      <c r="Y53" s="62"/>
      <c r="Z53" s="62"/>
      <c r="AA53" s="62"/>
      <c r="AB53" s="62"/>
      <c r="AC53" s="62"/>
      <c r="AD53" s="62"/>
      <c r="AE53" s="62"/>
      <c r="AF53" s="62"/>
      <c r="AG53" s="62"/>
      <c r="AH53" s="62"/>
      <c r="AI53" s="62"/>
      <c r="AJ53" s="18"/>
    </row>
    <row r="54" spans="1:36" ht="30" customHeight="1">
      <c r="A54" s="294"/>
      <c r="B54" s="48" t="s">
        <v>710</v>
      </c>
      <c r="C54" s="65"/>
      <c r="D54" s="62"/>
      <c r="E54" s="62"/>
      <c r="F54" s="62"/>
      <c r="G54" s="62"/>
      <c r="H54" s="62"/>
      <c r="I54" s="62"/>
      <c r="J54" s="62"/>
      <c r="K54" s="62"/>
      <c r="L54" s="62"/>
      <c r="M54" s="62"/>
      <c r="N54" s="62"/>
      <c r="O54" s="62"/>
      <c r="P54" s="62"/>
      <c r="Q54" s="62"/>
      <c r="R54" s="62" t="s">
        <v>100</v>
      </c>
      <c r="S54" s="64"/>
      <c r="T54" s="62"/>
      <c r="U54" s="62"/>
      <c r="V54" s="62"/>
      <c r="W54" s="62"/>
      <c r="X54" s="62"/>
      <c r="Y54" s="62"/>
      <c r="Z54" s="62"/>
      <c r="AA54" s="62"/>
      <c r="AB54" s="62"/>
      <c r="AC54" s="62"/>
      <c r="AD54" s="62"/>
      <c r="AE54" s="62"/>
      <c r="AF54" s="62"/>
      <c r="AG54" s="62"/>
      <c r="AH54" s="62"/>
      <c r="AI54" s="62"/>
      <c r="AJ54" s="18"/>
    </row>
    <row r="55" spans="1:36" ht="30" customHeight="1">
      <c r="A55" s="295"/>
      <c r="B55" s="48" t="s">
        <v>711</v>
      </c>
      <c r="C55" s="65"/>
      <c r="D55" s="62"/>
      <c r="E55" s="62"/>
      <c r="F55" s="62"/>
      <c r="G55" s="62"/>
      <c r="H55" s="62"/>
      <c r="I55" s="62"/>
      <c r="J55" s="62"/>
      <c r="K55" s="62"/>
      <c r="L55" s="62"/>
      <c r="M55" s="62"/>
      <c r="N55" s="62"/>
      <c r="O55" s="62"/>
      <c r="P55" s="62" t="s">
        <v>100</v>
      </c>
      <c r="Q55" s="62"/>
      <c r="R55" s="62"/>
      <c r="S55" s="64"/>
      <c r="T55" s="62"/>
      <c r="U55" s="62"/>
      <c r="V55" s="62"/>
      <c r="W55" s="62"/>
      <c r="X55" s="62"/>
      <c r="Y55" s="62"/>
      <c r="Z55" s="62"/>
      <c r="AA55" s="62"/>
      <c r="AB55" s="62"/>
      <c r="AC55" s="62"/>
      <c r="AD55" s="62"/>
      <c r="AE55" s="62"/>
      <c r="AF55" s="62"/>
      <c r="AG55" s="62"/>
      <c r="AH55" s="62"/>
      <c r="AI55" s="62"/>
      <c r="AJ55" s="18"/>
    </row>
    <row r="56" spans="1:36" ht="30" customHeight="1">
      <c r="A56" s="293" t="s">
        <v>712</v>
      </c>
      <c r="B56" s="48" t="s">
        <v>372</v>
      </c>
      <c r="C56" s="65" t="s">
        <v>713</v>
      </c>
      <c r="D56" s="65"/>
      <c r="E56" s="65"/>
      <c r="F56" s="65"/>
      <c r="G56" s="65"/>
      <c r="H56" s="65"/>
      <c r="I56" s="65"/>
      <c r="J56" s="65"/>
      <c r="K56" s="65"/>
      <c r="L56" s="65"/>
      <c r="M56" s="65"/>
      <c r="N56" s="62"/>
      <c r="O56" s="62" t="s">
        <v>686</v>
      </c>
      <c r="P56" s="62"/>
      <c r="Q56" s="62"/>
      <c r="R56" s="62"/>
      <c r="S56" s="64"/>
      <c r="T56" s="65"/>
      <c r="U56" s="65"/>
      <c r="V56" s="65"/>
      <c r="W56" s="65"/>
      <c r="X56" s="65"/>
      <c r="Y56" s="65"/>
      <c r="Z56" s="65"/>
      <c r="AA56" s="65"/>
      <c r="AB56" s="65"/>
      <c r="AC56" s="65"/>
      <c r="AD56" s="65"/>
      <c r="AE56" s="65"/>
      <c r="AF56" s="65"/>
      <c r="AG56" s="65"/>
      <c r="AH56" s="65"/>
      <c r="AI56" s="65"/>
      <c r="AJ56" s="18"/>
    </row>
    <row r="57" spans="1:36" ht="30" customHeight="1">
      <c r="A57" s="294"/>
      <c r="B57" s="48" t="s">
        <v>383</v>
      </c>
      <c r="C57" s="65" t="s">
        <v>713</v>
      </c>
      <c r="D57" s="65"/>
      <c r="E57" s="65"/>
      <c r="F57" s="65"/>
      <c r="G57" s="65"/>
      <c r="H57" s="65"/>
      <c r="I57" s="65"/>
      <c r="J57" s="65"/>
      <c r="K57" s="65"/>
      <c r="L57" s="65"/>
      <c r="M57" s="65"/>
      <c r="N57" s="62"/>
      <c r="O57" s="62" t="s">
        <v>686</v>
      </c>
      <c r="P57" s="62"/>
      <c r="Q57" s="62"/>
      <c r="R57" s="62"/>
      <c r="S57" s="64"/>
      <c r="T57" s="65"/>
      <c r="U57" s="65"/>
      <c r="V57" s="65"/>
      <c r="W57" s="65"/>
      <c r="X57" s="65"/>
      <c r="Y57" s="65"/>
      <c r="Z57" s="65"/>
      <c r="AA57" s="65"/>
      <c r="AB57" s="65"/>
      <c r="AC57" s="65"/>
      <c r="AD57" s="65"/>
      <c r="AE57" s="65"/>
      <c r="AF57" s="65"/>
      <c r="AG57" s="65"/>
      <c r="AH57" s="65"/>
      <c r="AI57" s="65"/>
      <c r="AJ57" s="18"/>
    </row>
    <row r="58" spans="1:36" ht="30" customHeight="1">
      <c r="A58" s="294"/>
      <c r="B58" s="48" t="s">
        <v>392</v>
      </c>
      <c r="C58" s="65"/>
      <c r="D58" s="65"/>
      <c r="E58" s="65"/>
      <c r="F58" s="65"/>
      <c r="G58" s="65"/>
      <c r="H58" s="65"/>
      <c r="I58" s="65"/>
      <c r="J58" s="65"/>
      <c r="K58" s="65"/>
      <c r="L58" s="65"/>
      <c r="M58" s="65"/>
      <c r="N58" s="62"/>
      <c r="O58" s="62"/>
      <c r="P58" s="62"/>
      <c r="Q58" s="62"/>
      <c r="R58" s="62" t="s">
        <v>100</v>
      </c>
      <c r="S58" s="64"/>
      <c r="T58" s="65"/>
      <c r="U58" s="65"/>
      <c r="V58" s="65"/>
      <c r="W58" s="65"/>
      <c r="X58" s="65"/>
      <c r="Y58" s="65"/>
      <c r="Z58" s="65"/>
      <c r="AA58" s="65"/>
      <c r="AB58" s="65"/>
      <c r="AC58" s="65"/>
      <c r="AD58" s="65"/>
      <c r="AE58" s="65"/>
      <c r="AF58" s="65"/>
      <c r="AG58" s="65"/>
      <c r="AH58" s="65"/>
      <c r="AI58" s="65"/>
      <c r="AJ58" s="18"/>
    </row>
    <row r="59" spans="1:36" ht="30" customHeight="1">
      <c r="A59" s="294"/>
      <c r="B59" s="48" t="s">
        <v>403</v>
      </c>
      <c r="C59" s="65"/>
      <c r="D59" s="65"/>
      <c r="E59" s="65"/>
      <c r="F59" s="65"/>
      <c r="G59" s="65"/>
      <c r="H59" s="65"/>
      <c r="I59" s="65"/>
      <c r="J59" s="65"/>
      <c r="K59" s="65"/>
      <c r="L59" s="65"/>
      <c r="M59" s="65"/>
      <c r="N59" s="62"/>
      <c r="O59" s="62" t="s">
        <v>100</v>
      </c>
      <c r="P59" s="62"/>
      <c r="Q59" s="62"/>
      <c r="R59" s="62"/>
      <c r="S59" s="64"/>
      <c r="T59" s="65"/>
      <c r="U59" s="65"/>
      <c r="V59" s="65"/>
      <c r="W59" s="65"/>
      <c r="X59" s="65"/>
      <c r="Y59" s="65"/>
      <c r="Z59" s="65"/>
      <c r="AA59" s="65"/>
      <c r="AB59" s="65"/>
      <c r="AC59" s="65"/>
      <c r="AD59" s="65"/>
      <c r="AE59" s="65"/>
      <c r="AF59" s="65"/>
      <c r="AG59" s="65"/>
      <c r="AH59" s="65"/>
      <c r="AI59" s="65"/>
      <c r="AJ59" s="18"/>
    </row>
    <row r="60" spans="1:36" ht="30" customHeight="1">
      <c r="A60" s="294"/>
      <c r="B60" s="48" t="s">
        <v>413</v>
      </c>
      <c r="C60" s="65"/>
      <c r="D60" s="65"/>
      <c r="E60" s="65"/>
      <c r="F60" s="65"/>
      <c r="G60" s="65"/>
      <c r="H60" s="65"/>
      <c r="I60" s="65"/>
      <c r="J60" s="65"/>
      <c r="K60" s="65"/>
      <c r="L60" s="65"/>
      <c r="M60" s="65"/>
      <c r="N60" s="62"/>
      <c r="O60" s="62"/>
      <c r="P60" s="62"/>
      <c r="Q60" s="62" t="s">
        <v>100</v>
      </c>
      <c r="R60" s="62"/>
      <c r="S60" s="64"/>
      <c r="T60" s="65"/>
      <c r="U60" s="65"/>
      <c r="V60" s="65"/>
      <c r="W60" s="65"/>
      <c r="X60" s="65"/>
      <c r="Y60" s="65"/>
      <c r="Z60" s="65"/>
      <c r="AA60" s="65"/>
      <c r="AB60" s="65"/>
      <c r="AC60" s="65"/>
      <c r="AD60" s="65"/>
      <c r="AE60" s="65"/>
      <c r="AF60" s="65"/>
      <c r="AG60" s="65"/>
      <c r="AH60" s="65"/>
      <c r="AI60" s="65"/>
      <c r="AJ60" s="18"/>
    </row>
    <row r="61" spans="1:36" ht="30" customHeight="1">
      <c r="A61" s="294"/>
      <c r="B61" s="48" t="s">
        <v>714</v>
      </c>
      <c r="C61" s="65"/>
      <c r="D61" s="65"/>
      <c r="E61" s="65"/>
      <c r="F61" s="65"/>
      <c r="G61" s="65"/>
      <c r="H61" s="65"/>
      <c r="I61" s="65"/>
      <c r="J61" s="65"/>
      <c r="K61" s="65"/>
      <c r="L61" s="65"/>
      <c r="M61" s="65"/>
      <c r="N61" s="62"/>
      <c r="O61" s="62" t="s">
        <v>100</v>
      </c>
      <c r="P61" s="62"/>
      <c r="Q61" s="62"/>
      <c r="R61" s="62"/>
      <c r="S61" s="64"/>
      <c r="T61" s="65"/>
      <c r="U61" s="65"/>
      <c r="V61" s="65"/>
      <c r="W61" s="65"/>
      <c r="X61" s="65"/>
      <c r="Y61" s="65"/>
      <c r="Z61" s="65"/>
      <c r="AA61" s="65"/>
      <c r="AB61" s="65"/>
      <c r="AC61" s="65"/>
      <c r="AD61" s="65"/>
      <c r="AE61" s="65"/>
      <c r="AF61" s="65"/>
      <c r="AG61" s="65"/>
      <c r="AH61" s="65"/>
      <c r="AI61" s="65"/>
      <c r="AJ61" s="18"/>
    </row>
    <row r="62" spans="1:36" ht="30" customHeight="1">
      <c r="A62" s="294"/>
      <c r="B62" s="48" t="s">
        <v>715</v>
      </c>
      <c r="C62" s="65"/>
      <c r="D62" s="65"/>
      <c r="E62" s="65"/>
      <c r="F62" s="65"/>
      <c r="G62" s="65"/>
      <c r="H62" s="65"/>
      <c r="I62" s="65"/>
      <c r="J62" s="65"/>
      <c r="K62" s="65"/>
      <c r="L62" s="65"/>
      <c r="M62" s="65"/>
      <c r="N62" s="62"/>
      <c r="O62" s="62"/>
      <c r="P62" s="62"/>
      <c r="Q62" s="62" t="s">
        <v>100</v>
      </c>
      <c r="R62" s="62"/>
      <c r="S62" s="64"/>
      <c r="T62" s="65"/>
      <c r="U62" s="65"/>
      <c r="V62" s="65"/>
      <c r="W62" s="65"/>
      <c r="X62" s="65"/>
      <c r="Y62" s="65"/>
      <c r="Z62" s="65"/>
      <c r="AA62" s="65"/>
      <c r="AB62" s="65"/>
      <c r="AC62" s="65"/>
      <c r="AD62" s="65"/>
      <c r="AE62" s="65"/>
      <c r="AF62" s="65"/>
      <c r="AG62" s="65"/>
      <c r="AH62" s="65"/>
      <c r="AI62" s="65"/>
      <c r="AJ62" s="18"/>
    </row>
    <row r="63" spans="1:36" ht="30" customHeight="1">
      <c r="A63" s="294"/>
      <c r="B63" s="48" t="s">
        <v>716</v>
      </c>
      <c r="C63" s="65" t="s">
        <v>713</v>
      </c>
      <c r="D63" s="65"/>
      <c r="E63" s="65"/>
      <c r="F63" s="65"/>
      <c r="G63" s="65"/>
      <c r="H63" s="65"/>
      <c r="I63" s="65"/>
      <c r="J63" s="65"/>
      <c r="K63" s="65"/>
      <c r="L63" s="65"/>
      <c r="M63" s="65"/>
      <c r="N63" s="62"/>
      <c r="O63" s="62"/>
      <c r="P63" s="62" t="s">
        <v>686</v>
      </c>
      <c r="Q63" s="62"/>
      <c r="R63" s="62"/>
      <c r="S63" s="64" t="s">
        <v>77</v>
      </c>
      <c r="T63" s="65"/>
      <c r="U63" s="65"/>
      <c r="V63" s="65"/>
      <c r="W63" s="65"/>
      <c r="X63" s="65"/>
      <c r="Y63" s="65"/>
      <c r="Z63" s="65"/>
      <c r="AA63" s="65"/>
      <c r="AB63" s="65"/>
      <c r="AC63" s="65"/>
      <c r="AD63" s="65"/>
      <c r="AE63" s="65"/>
      <c r="AF63" s="65"/>
      <c r="AG63" s="65"/>
      <c r="AH63" s="65"/>
      <c r="AI63" s="65"/>
      <c r="AJ63" s="18"/>
    </row>
    <row r="64" spans="1:36" ht="30" customHeight="1">
      <c r="A64" s="294"/>
      <c r="B64" s="48" t="s">
        <v>717</v>
      </c>
      <c r="C64" s="62" t="s">
        <v>713</v>
      </c>
      <c r="D64" s="62"/>
      <c r="E64" s="62"/>
      <c r="F64" s="62"/>
      <c r="G64" s="62"/>
      <c r="H64" s="62"/>
      <c r="I64" s="62"/>
      <c r="J64" s="62"/>
      <c r="K64" s="62"/>
      <c r="L64" s="62"/>
      <c r="M64" s="62"/>
      <c r="N64" s="62"/>
      <c r="O64" s="62"/>
      <c r="P64" s="62"/>
      <c r="Q64" s="62" t="s">
        <v>686</v>
      </c>
      <c r="R64" s="62"/>
      <c r="S64" s="64"/>
      <c r="T64" s="62"/>
      <c r="U64" s="62"/>
      <c r="V64" s="62"/>
      <c r="W64" s="62"/>
      <c r="X64" s="62"/>
      <c r="Y64" s="62"/>
      <c r="Z64" s="62"/>
      <c r="AA64" s="62"/>
      <c r="AB64" s="62"/>
      <c r="AC64" s="62"/>
      <c r="AD64" s="62"/>
      <c r="AE64" s="62"/>
      <c r="AF64" s="62"/>
      <c r="AG64" s="62"/>
      <c r="AH64" s="62"/>
      <c r="AI64" s="62"/>
      <c r="AJ64" s="18"/>
    </row>
    <row r="65" spans="1:36" ht="30" customHeight="1">
      <c r="A65" s="294"/>
      <c r="B65" s="48" t="s">
        <v>718</v>
      </c>
      <c r="C65" s="62"/>
      <c r="D65" s="62"/>
      <c r="E65" s="62"/>
      <c r="F65" s="62"/>
      <c r="G65" s="62"/>
      <c r="H65" s="62"/>
      <c r="I65" s="62"/>
      <c r="J65" s="62"/>
      <c r="K65" s="62"/>
      <c r="L65" s="62"/>
      <c r="M65" s="62"/>
      <c r="N65" s="62"/>
      <c r="O65" s="62" t="s">
        <v>100</v>
      </c>
      <c r="P65" s="62"/>
      <c r="Q65" s="62"/>
      <c r="R65" s="62"/>
      <c r="S65" s="64"/>
      <c r="T65" s="62"/>
      <c r="U65" s="62"/>
      <c r="V65" s="62"/>
      <c r="W65" s="62"/>
      <c r="X65" s="62"/>
      <c r="Y65" s="62"/>
      <c r="Z65" s="62"/>
      <c r="AA65" s="62"/>
      <c r="AB65" s="62"/>
      <c r="AC65" s="62"/>
      <c r="AD65" s="62"/>
      <c r="AE65" s="62"/>
      <c r="AF65" s="62"/>
      <c r="AG65" s="62"/>
      <c r="AH65" s="62"/>
      <c r="AI65" s="62"/>
      <c r="AJ65" s="18"/>
    </row>
    <row r="66" spans="1:36" ht="30" customHeight="1">
      <c r="A66" s="294"/>
      <c r="B66" s="48" t="s">
        <v>719</v>
      </c>
      <c r="C66" s="62"/>
      <c r="D66" s="62"/>
      <c r="E66" s="62"/>
      <c r="F66" s="62"/>
      <c r="G66" s="62"/>
      <c r="H66" s="62"/>
      <c r="I66" s="62"/>
      <c r="J66" s="62"/>
      <c r="K66" s="62"/>
      <c r="L66" s="62"/>
      <c r="M66" s="62"/>
      <c r="N66" s="62"/>
      <c r="O66" s="62"/>
      <c r="P66" s="62"/>
      <c r="Q66" s="62"/>
      <c r="R66" s="62" t="s">
        <v>100</v>
      </c>
      <c r="S66" s="64"/>
      <c r="T66" s="62"/>
      <c r="U66" s="62"/>
      <c r="V66" s="62"/>
      <c r="W66" s="62"/>
      <c r="X66" s="62"/>
      <c r="Y66" s="62"/>
      <c r="Z66" s="62"/>
      <c r="AA66" s="62"/>
      <c r="AB66" s="62"/>
      <c r="AC66" s="62"/>
      <c r="AD66" s="62"/>
      <c r="AE66" s="62"/>
      <c r="AF66" s="62"/>
      <c r="AG66" s="62"/>
      <c r="AH66" s="62"/>
      <c r="AI66" s="62"/>
      <c r="AJ66" s="18"/>
    </row>
    <row r="67" spans="1:36" ht="30" customHeight="1">
      <c r="A67" s="294"/>
      <c r="B67" s="48" t="s">
        <v>720</v>
      </c>
      <c r="C67" s="62"/>
      <c r="D67" s="62"/>
      <c r="E67" s="62"/>
      <c r="F67" s="62"/>
      <c r="G67" s="62"/>
      <c r="H67" s="62"/>
      <c r="I67" s="62"/>
      <c r="J67" s="62"/>
      <c r="K67" s="62"/>
      <c r="L67" s="62"/>
      <c r="M67" s="62"/>
      <c r="N67" s="62"/>
      <c r="O67" s="62" t="s">
        <v>100</v>
      </c>
      <c r="P67" s="62"/>
      <c r="Q67" s="62"/>
      <c r="R67" s="62"/>
      <c r="S67" s="64"/>
      <c r="T67" s="62"/>
      <c r="U67" s="62"/>
      <c r="V67" s="62"/>
      <c r="W67" s="62"/>
      <c r="X67" s="62"/>
      <c r="Y67" s="62"/>
      <c r="Z67" s="62"/>
      <c r="AA67" s="62"/>
      <c r="AB67" s="62"/>
      <c r="AC67" s="62"/>
      <c r="AD67" s="62"/>
      <c r="AE67" s="62"/>
      <c r="AF67" s="62"/>
      <c r="AG67" s="62"/>
      <c r="AH67" s="62"/>
      <c r="AI67" s="62"/>
      <c r="AJ67" s="18"/>
    </row>
    <row r="68" spans="1:36" ht="30" customHeight="1">
      <c r="A68" s="294"/>
      <c r="B68" s="48" t="s">
        <v>721</v>
      </c>
      <c r="C68" s="62"/>
      <c r="D68" s="62"/>
      <c r="E68" s="62"/>
      <c r="F68" s="62"/>
      <c r="G68" s="62"/>
      <c r="H68" s="62"/>
      <c r="I68" s="62"/>
      <c r="J68" s="62"/>
      <c r="K68" s="62"/>
      <c r="L68" s="62"/>
      <c r="M68" s="62"/>
      <c r="N68" s="62"/>
      <c r="O68" s="62"/>
      <c r="P68" s="62" t="s">
        <v>100</v>
      </c>
      <c r="Q68" s="62"/>
      <c r="R68" s="62"/>
      <c r="S68" s="64"/>
      <c r="T68" s="62"/>
      <c r="U68" s="62"/>
      <c r="V68" s="62"/>
      <c r="W68" s="62"/>
      <c r="X68" s="62"/>
      <c r="Y68" s="62"/>
      <c r="Z68" s="62"/>
      <c r="AA68" s="62"/>
      <c r="AB68" s="62"/>
      <c r="AC68" s="62"/>
      <c r="AD68" s="62"/>
      <c r="AE68" s="62"/>
      <c r="AF68" s="62"/>
      <c r="AG68" s="62"/>
      <c r="AH68" s="62"/>
      <c r="AI68" s="62"/>
      <c r="AJ68" s="18"/>
    </row>
    <row r="69" spans="1:36" ht="30" customHeight="1">
      <c r="A69" s="294"/>
      <c r="B69" s="48" t="s">
        <v>722</v>
      </c>
      <c r="C69" s="62"/>
      <c r="D69" s="62"/>
      <c r="E69" s="62"/>
      <c r="F69" s="62"/>
      <c r="G69" s="62"/>
      <c r="H69" s="62"/>
      <c r="I69" s="62"/>
      <c r="J69" s="62"/>
      <c r="K69" s="62"/>
      <c r="L69" s="62"/>
      <c r="M69" s="62"/>
      <c r="N69" s="62"/>
      <c r="O69" s="62"/>
      <c r="P69" s="62"/>
      <c r="Q69" s="62" t="s">
        <v>100</v>
      </c>
      <c r="R69" s="62"/>
      <c r="S69" s="64"/>
      <c r="T69" s="62"/>
      <c r="U69" s="62"/>
      <c r="V69" s="62"/>
      <c r="W69" s="62"/>
      <c r="X69" s="62"/>
      <c r="Y69" s="62"/>
      <c r="Z69" s="62"/>
      <c r="AA69" s="62"/>
      <c r="AB69" s="62"/>
      <c r="AC69" s="62"/>
      <c r="AD69" s="62"/>
      <c r="AE69" s="62"/>
      <c r="AF69" s="62"/>
      <c r="AG69" s="62"/>
      <c r="AH69" s="62"/>
      <c r="AI69" s="62"/>
      <c r="AJ69" s="18"/>
    </row>
    <row r="70" spans="1:36" ht="30" customHeight="1">
      <c r="A70" s="295"/>
      <c r="B70" s="48" t="s">
        <v>723</v>
      </c>
      <c r="C70" s="62"/>
      <c r="D70" s="62"/>
      <c r="E70" s="62"/>
      <c r="F70" s="62"/>
      <c r="G70" s="62"/>
      <c r="H70" s="62"/>
      <c r="I70" s="62"/>
      <c r="J70" s="62"/>
      <c r="K70" s="62"/>
      <c r="L70" s="62"/>
      <c r="M70" s="62"/>
      <c r="N70" s="62"/>
      <c r="O70" s="62"/>
      <c r="P70" s="62"/>
      <c r="Q70" s="62" t="s">
        <v>100</v>
      </c>
      <c r="R70" s="62"/>
      <c r="S70" s="64"/>
      <c r="T70" s="62"/>
      <c r="U70" s="62"/>
      <c r="V70" s="62"/>
      <c r="W70" s="62"/>
      <c r="X70" s="62"/>
      <c r="Y70" s="62"/>
      <c r="Z70" s="62"/>
      <c r="AA70" s="62"/>
      <c r="AB70" s="62"/>
      <c r="AC70" s="62"/>
      <c r="AD70" s="62"/>
      <c r="AE70" s="62"/>
      <c r="AF70" s="62"/>
      <c r="AG70" s="62"/>
      <c r="AH70" s="62"/>
      <c r="AI70" s="62"/>
      <c r="AJ70" s="18"/>
    </row>
    <row r="71" spans="1:36" ht="30" customHeight="1">
      <c r="A71" s="293" t="s">
        <v>724</v>
      </c>
      <c r="B71" s="48" t="s">
        <v>426</v>
      </c>
      <c r="C71" s="65" t="s">
        <v>725</v>
      </c>
      <c r="D71" s="65"/>
      <c r="E71" s="65"/>
      <c r="F71" s="65"/>
      <c r="G71" s="65"/>
      <c r="H71" s="65"/>
      <c r="I71" s="65"/>
      <c r="J71" s="65"/>
      <c r="K71" s="65"/>
      <c r="L71" s="65"/>
      <c r="M71" s="65"/>
      <c r="N71" s="62"/>
      <c r="O71" s="62"/>
      <c r="P71" s="62"/>
      <c r="Q71" s="62"/>
      <c r="R71" s="62" t="s">
        <v>686</v>
      </c>
      <c r="S71" s="64"/>
      <c r="T71" s="65"/>
      <c r="U71" s="65"/>
      <c r="V71" s="65"/>
      <c r="W71" s="65"/>
      <c r="X71" s="65"/>
      <c r="Y71" s="65"/>
      <c r="Z71" s="65"/>
      <c r="AA71" s="65"/>
      <c r="AB71" s="65"/>
      <c r="AC71" s="65"/>
      <c r="AD71" s="65"/>
      <c r="AE71" s="65"/>
      <c r="AF71" s="65"/>
      <c r="AG71" s="65"/>
      <c r="AH71" s="65"/>
      <c r="AI71" s="65"/>
      <c r="AJ71" s="18"/>
    </row>
    <row r="72" spans="1:36" ht="30" customHeight="1">
      <c r="A72" s="294"/>
      <c r="B72" s="48" t="s">
        <v>440</v>
      </c>
      <c r="C72" s="65" t="s">
        <v>725</v>
      </c>
      <c r="D72" s="65"/>
      <c r="E72" s="65"/>
      <c r="F72" s="65"/>
      <c r="G72" s="65"/>
      <c r="H72" s="65"/>
      <c r="I72" s="65"/>
      <c r="J72" s="65"/>
      <c r="K72" s="65"/>
      <c r="L72" s="65"/>
      <c r="M72" s="65"/>
      <c r="N72" s="62"/>
      <c r="O72" s="62"/>
      <c r="P72" s="62"/>
      <c r="Q72" s="62"/>
      <c r="R72" s="62" t="s">
        <v>686</v>
      </c>
      <c r="S72" s="64"/>
      <c r="T72" s="65"/>
      <c r="U72" s="65"/>
      <c r="V72" s="65"/>
      <c r="W72" s="65"/>
      <c r="X72" s="65"/>
      <c r="Y72" s="65"/>
      <c r="Z72" s="65"/>
      <c r="AA72" s="65"/>
      <c r="AB72" s="65"/>
      <c r="AC72" s="65"/>
      <c r="AD72" s="65"/>
      <c r="AE72" s="65"/>
      <c r="AF72" s="65"/>
      <c r="AG72" s="65"/>
      <c r="AH72" s="65"/>
      <c r="AI72" s="65"/>
      <c r="AJ72" s="18"/>
    </row>
    <row r="73" spans="1:36" ht="30" customHeight="1">
      <c r="A73" s="294"/>
      <c r="B73" s="48" t="s">
        <v>451</v>
      </c>
      <c r="C73" s="65" t="s">
        <v>725</v>
      </c>
      <c r="D73" s="65"/>
      <c r="E73" s="65"/>
      <c r="F73" s="65"/>
      <c r="G73" s="65"/>
      <c r="H73" s="65"/>
      <c r="I73" s="65"/>
      <c r="J73" s="65"/>
      <c r="K73" s="65"/>
      <c r="L73" s="65"/>
      <c r="M73" s="65"/>
      <c r="N73" s="62"/>
      <c r="O73" s="62"/>
      <c r="P73" s="62"/>
      <c r="Q73" s="62"/>
      <c r="R73" s="62" t="s">
        <v>686</v>
      </c>
      <c r="S73" s="64"/>
      <c r="T73" s="65"/>
      <c r="U73" s="65"/>
      <c r="V73" s="65"/>
      <c r="W73" s="65"/>
      <c r="X73" s="65"/>
      <c r="Y73" s="65"/>
      <c r="Z73" s="65"/>
      <c r="AA73" s="65"/>
      <c r="AB73" s="65"/>
      <c r="AC73" s="65"/>
      <c r="AD73" s="65"/>
      <c r="AE73" s="65"/>
      <c r="AF73" s="65"/>
      <c r="AG73" s="65"/>
      <c r="AH73" s="65"/>
      <c r="AI73" s="65"/>
      <c r="AJ73" s="18"/>
    </row>
    <row r="74" spans="1:36" ht="30" customHeight="1">
      <c r="A74" s="294"/>
      <c r="B74" s="48" t="s">
        <v>460</v>
      </c>
      <c r="C74" s="65"/>
      <c r="D74" s="65"/>
      <c r="E74" s="65"/>
      <c r="F74" s="65"/>
      <c r="G74" s="65"/>
      <c r="H74" s="65"/>
      <c r="I74" s="65"/>
      <c r="J74" s="65"/>
      <c r="K74" s="65"/>
      <c r="L74" s="65"/>
      <c r="M74" s="65"/>
      <c r="N74" s="62"/>
      <c r="O74" s="62"/>
      <c r="P74" s="62" t="s">
        <v>100</v>
      </c>
      <c r="Q74" s="62"/>
      <c r="R74" s="62"/>
      <c r="S74" s="64"/>
      <c r="T74" s="65"/>
      <c r="U74" s="65"/>
      <c r="V74" s="65"/>
      <c r="W74" s="65"/>
      <c r="X74" s="65"/>
      <c r="Y74" s="65"/>
      <c r="Z74" s="65"/>
      <c r="AA74" s="65"/>
      <c r="AB74" s="65"/>
      <c r="AC74" s="65"/>
      <c r="AD74" s="65"/>
      <c r="AE74" s="65"/>
      <c r="AF74" s="65"/>
      <c r="AG74" s="65"/>
      <c r="AH74" s="65"/>
      <c r="AI74" s="65"/>
      <c r="AJ74" s="18"/>
    </row>
    <row r="75" spans="1:36" ht="30" customHeight="1">
      <c r="A75" s="294"/>
      <c r="B75" s="48" t="s">
        <v>468</v>
      </c>
      <c r="C75" s="65"/>
      <c r="D75" s="65"/>
      <c r="E75" s="65"/>
      <c r="F75" s="65"/>
      <c r="G75" s="65"/>
      <c r="H75" s="65"/>
      <c r="I75" s="65"/>
      <c r="J75" s="65"/>
      <c r="K75" s="65"/>
      <c r="L75" s="65"/>
      <c r="M75" s="65"/>
      <c r="N75" s="62"/>
      <c r="O75" s="62"/>
      <c r="P75" s="62" t="s">
        <v>100</v>
      </c>
      <c r="Q75" s="62"/>
      <c r="R75" s="62"/>
      <c r="S75" s="64"/>
      <c r="T75" s="65"/>
      <c r="U75" s="65"/>
      <c r="V75" s="65"/>
      <c r="W75" s="65"/>
      <c r="X75" s="65"/>
      <c r="Y75" s="65"/>
      <c r="Z75" s="65"/>
      <c r="AA75" s="65"/>
      <c r="AB75" s="65"/>
      <c r="AC75" s="65"/>
      <c r="AD75" s="65"/>
      <c r="AE75" s="65"/>
      <c r="AF75" s="65"/>
      <c r="AG75" s="65"/>
      <c r="AH75" s="65"/>
      <c r="AI75" s="65"/>
      <c r="AJ75" s="18"/>
    </row>
    <row r="76" spans="1:36" ht="30" customHeight="1">
      <c r="A76" s="294"/>
      <c r="B76" s="48" t="s">
        <v>478</v>
      </c>
      <c r="C76" s="65"/>
      <c r="D76" s="65"/>
      <c r="E76" s="65"/>
      <c r="F76" s="65"/>
      <c r="G76" s="65"/>
      <c r="H76" s="65"/>
      <c r="I76" s="65"/>
      <c r="J76" s="65"/>
      <c r="K76" s="65"/>
      <c r="L76" s="65"/>
      <c r="M76" s="65"/>
      <c r="N76" s="62"/>
      <c r="O76" s="62"/>
      <c r="P76" s="62" t="s">
        <v>100</v>
      </c>
      <c r="Q76" s="62"/>
      <c r="R76" s="62"/>
      <c r="S76" s="64"/>
      <c r="T76" s="65"/>
      <c r="U76" s="65"/>
      <c r="V76" s="65"/>
      <c r="W76" s="65"/>
      <c r="X76" s="65"/>
      <c r="Y76" s="65"/>
      <c r="Z76" s="65"/>
      <c r="AA76" s="65"/>
      <c r="AB76" s="65"/>
      <c r="AC76" s="65"/>
      <c r="AD76" s="65"/>
      <c r="AE76" s="65"/>
      <c r="AF76" s="65"/>
      <c r="AG76" s="65"/>
      <c r="AH76" s="65"/>
      <c r="AI76" s="65"/>
      <c r="AJ76" s="18"/>
    </row>
    <row r="77" spans="1:36" ht="30" customHeight="1">
      <c r="A77" s="294"/>
      <c r="B77" s="48" t="s">
        <v>487</v>
      </c>
      <c r="C77" s="65"/>
      <c r="D77" s="65"/>
      <c r="E77" s="65"/>
      <c r="F77" s="65"/>
      <c r="G77" s="65"/>
      <c r="H77" s="65"/>
      <c r="I77" s="65"/>
      <c r="J77" s="65"/>
      <c r="K77" s="65"/>
      <c r="L77" s="65"/>
      <c r="M77" s="65"/>
      <c r="N77" s="62"/>
      <c r="O77" s="62"/>
      <c r="P77" s="62" t="s">
        <v>100</v>
      </c>
      <c r="Q77" s="62"/>
      <c r="R77" s="62"/>
      <c r="S77" s="64"/>
      <c r="T77" s="65"/>
      <c r="U77" s="65"/>
      <c r="V77" s="65"/>
      <c r="W77" s="65"/>
      <c r="X77" s="65"/>
      <c r="Y77" s="65"/>
      <c r="Z77" s="65"/>
      <c r="AA77" s="65"/>
      <c r="AB77" s="65"/>
      <c r="AC77" s="65"/>
      <c r="AD77" s="65"/>
      <c r="AE77" s="65"/>
      <c r="AF77" s="65"/>
      <c r="AG77" s="65"/>
      <c r="AH77" s="65"/>
      <c r="AI77" s="65"/>
      <c r="AJ77" s="18"/>
    </row>
    <row r="78" spans="1:36" ht="30" customHeight="1">
      <c r="A78" s="294"/>
      <c r="B78" s="48" t="s">
        <v>726</v>
      </c>
      <c r="C78" s="65"/>
      <c r="D78" s="65"/>
      <c r="E78" s="65"/>
      <c r="F78" s="65"/>
      <c r="G78" s="65"/>
      <c r="H78" s="65"/>
      <c r="I78" s="65"/>
      <c r="J78" s="65"/>
      <c r="K78" s="65"/>
      <c r="L78" s="65"/>
      <c r="M78" s="65"/>
      <c r="N78" s="62"/>
      <c r="O78" s="62"/>
      <c r="P78" s="62" t="s">
        <v>100</v>
      </c>
      <c r="Q78" s="62"/>
      <c r="R78" s="62"/>
      <c r="S78" s="64"/>
      <c r="T78" s="65"/>
      <c r="U78" s="65"/>
      <c r="V78" s="65"/>
      <c r="W78" s="65"/>
      <c r="X78" s="65"/>
      <c r="Y78" s="65"/>
      <c r="Z78" s="65"/>
      <c r="AA78" s="65"/>
      <c r="AB78" s="65"/>
      <c r="AC78" s="65"/>
      <c r="AD78" s="65"/>
      <c r="AE78" s="65"/>
      <c r="AF78" s="65"/>
      <c r="AG78" s="65"/>
      <c r="AH78" s="65"/>
      <c r="AI78" s="65"/>
      <c r="AJ78" s="18"/>
    </row>
    <row r="79" spans="1:36" ht="30" customHeight="1">
      <c r="A79" s="294"/>
      <c r="B79" s="48" t="s">
        <v>727</v>
      </c>
      <c r="C79" s="65"/>
      <c r="D79" s="65"/>
      <c r="E79" s="65"/>
      <c r="F79" s="65"/>
      <c r="G79" s="65"/>
      <c r="H79" s="65"/>
      <c r="I79" s="65"/>
      <c r="J79" s="65"/>
      <c r="K79" s="65"/>
      <c r="L79" s="65"/>
      <c r="M79" s="65"/>
      <c r="N79" s="62"/>
      <c r="O79" s="62"/>
      <c r="P79" s="62" t="s">
        <v>100</v>
      </c>
      <c r="Q79" s="62"/>
      <c r="R79" s="62"/>
      <c r="S79" s="64"/>
      <c r="T79" s="65"/>
      <c r="U79" s="65"/>
      <c r="V79" s="65"/>
      <c r="W79" s="65"/>
      <c r="X79" s="65"/>
      <c r="Y79" s="65"/>
      <c r="Z79" s="65"/>
      <c r="AA79" s="65"/>
      <c r="AB79" s="65"/>
      <c r="AC79" s="65"/>
      <c r="AD79" s="65"/>
      <c r="AE79" s="65"/>
      <c r="AF79" s="65"/>
      <c r="AG79" s="65"/>
      <c r="AH79" s="65"/>
      <c r="AI79" s="65"/>
      <c r="AJ79" s="18"/>
    </row>
    <row r="80" spans="1:36" ht="30" customHeight="1">
      <c r="A80" s="294"/>
      <c r="B80" s="48" t="s">
        <v>728</v>
      </c>
      <c r="C80" s="65"/>
      <c r="D80" s="65"/>
      <c r="E80" s="65"/>
      <c r="F80" s="65"/>
      <c r="G80" s="65"/>
      <c r="H80" s="65"/>
      <c r="I80" s="65"/>
      <c r="J80" s="65"/>
      <c r="K80" s="65"/>
      <c r="L80" s="65"/>
      <c r="M80" s="65"/>
      <c r="N80" s="62"/>
      <c r="O80" s="62"/>
      <c r="P80" s="62" t="s">
        <v>100</v>
      </c>
      <c r="Q80" s="62"/>
      <c r="R80" s="62"/>
      <c r="S80" s="64"/>
      <c r="T80" s="65"/>
      <c r="U80" s="65"/>
      <c r="V80" s="65"/>
      <c r="W80" s="65"/>
      <c r="X80" s="65"/>
      <c r="Y80" s="65"/>
      <c r="Z80" s="65"/>
      <c r="AA80" s="65"/>
      <c r="AB80" s="65"/>
      <c r="AC80" s="65"/>
      <c r="AD80" s="65"/>
      <c r="AE80" s="65"/>
      <c r="AF80" s="65"/>
      <c r="AG80" s="65"/>
      <c r="AH80" s="65"/>
      <c r="AI80" s="65"/>
      <c r="AJ80" s="18"/>
    </row>
    <row r="81" spans="1:36" ht="30" customHeight="1">
      <c r="A81" s="294"/>
      <c r="B81" s="48" t="s">
        <v>729</v>
      </c>
      <c r="C81" s="65"/>
      <c r="D81" s="65"/>
      <c r="E81" s="65"/>
      <c r="F81" s="65"/>
      <c r="G81" s="65"/>
      <c r="H81" s="65"/>
      <c r="I81" s="65"/>
      <c r="J81" s="65"/>
      <c r="K81" s="65"/>
      <c r="L81" s="65"/>
      <c r="M81" s="65"/>
      <c r="N81" s="62"/>
      <c r="O81" s="62"/>
      <c r="P81" s="62" t="s">
        <v>100</v>
      </c>
      <c r="Q81" s="62"/>
      <c r="R81" s="62"/>
      <c r="S81" s="64"/>
      <c r="T81" s="65"/>
      <c r="U81" s="65"/>
      <c r="V81" s="65"/>
      <c r="W81" s="65"/>
      <c r="X81" s="65"/>
      <c r="Y81" s="65"/>
      <c r="Z81" s="65"/>
      <c r="AA81" s="65"/>
      <c r="AB81" s="65"/>
      <c r="AC81" s="65"/>
      <c r="AD81" s="65"/>
      <c r="AE81" s="65"/>
      <c r="AF81" s="65"/>
      <c r="AG81" s="65"/>
      <c r="AH81" s="65"/>
      <c r="AI81" s="65"/>
      <c r="AJ81" s="18"/>
    </row>
    <row r="82" spans="1:36" ht="30" customHeight="1">
      <c r="A82" s="294"/>
      <c r="B82" s="48" t="s">
        <v>730</v>
      </c>
      <c r="C82" s="65"/>
      <c r="D82" s="65"/>
      <c r="E82" s="65"/>
      <c r="F82" s="65"/>
      <c r="G82" s="65"/>
      <c r="H82" s="65"/>
      <c r="I82" s="65"/>
      <c r="J82" s="65"/>
      <c r="K82" s="65"/>
      <c r="L82" s="65"/>
      <c r="M82" s="65"/>
      <c r="N82" s="62"/>
      <c r="O82" s="62"/>
      <c r="P82" s="62" t="s">
        <v>100</v>
      </c>
      <c r="Q82" s="62"/>
      <c r="R82" s="62"/>
      <c r="S82" s="64"/>
      <c r="T82" s="65"/>
      <c r="U82" s="65"/>
      <c r="V82" s="65"/>
      <c r="W82" s="65"/>
      <c r="X82" s="65"/>
      <c r="Y82" s="65"/>
      <c r="Z82" s="65"/>
      <c r="AA82" s="65"/>
      <c r="AB82" s="65"/>
      <c r="AC82" s="65"/>
      <c r="AD82" s="65"/>
      <c r="AE82" s="65"/>
      <c r="AF82" s="65"/>
      <c r="AG82" s="65"/>
      <c r="AH82" s="65"/>
      <c r="AI82" s="65"/>
      <c r="AJ82" s="18"/>
    </row>
    <row r="83" spans="1:36" ht="30" customHeight="1">
      <c r="A83" s="294"/>
      <c r="B83" s="48" t="s">
        <v>731</v>
      </c>
      <c r="C83" s="65"/>
      <c r="D83" s="65"/>
      <c r="E83" s="65"/>
      <c r="F83" s="65"/>
      <c r="G83" s="65"/>
      <c r="H83" s="65"/>
      <c r="I83" s="65"/>
      <c r="J83" s="65"/>
      <c r="K83" s="65"/>
      <c r="L83" s="65"/>
      <c r="M83" s="65"/>
      <c r="N83" s="62"/>
      <c r="O83" s="62"/>
      <c r="P83" s="62" t="s">
        <v>100</v>
      </c>
      <c r="Q83" s="62"/>
      <c r="R83" s="62"/>
      <c r="S83" s="64"/>
      <c r="T83" s="65"/>
      <c r="U83" s="65"/>
      <c r="V83" s="65"/>
      <c r="W83" s="65"/>
      <c r="X83" s="65"/>
      <c r="Y83" s="65"/>
      <c r="Z83" s="65"/>
      <c r="AA83" s="65"/>
      <c r="AB83" s="65"/>
      <c r="AC83" s="65"/>
      <c r="AD83" s="65"/>
      <c r="AE83" s="65"/>
      <c r="AF83" s="65"/>
      <c r="AG83" s="65"/>
      <c r="AH83" s="65"/>
      <c r="AI83" s="65"/>
      <c r="AJ83" s="18"/>
    </row>
    <row r="84" spans="1:36" ht="30" customHeight="1">
      <c r="A84" s="294"/>
      <c r="B84" s="48" t="s">
        <v>732</v>
      </c>
      <c r="C84" s="65"/>
      <c r="D84" s="65"/>
      <c r="E84" s="65"/>
      <c r="F84" s="65"/>
      <c r="G84" s="65"/>
      <c r="H84" s="65"/>
      <c r="I84" s="65"/>
      <c r="J84" s="65"/>
      <c r="K84" s="65"/>
      <c r="L84" s="65"/>
      <c r="M84" s="65"/>
      <c r="N84" s="62"/>
      <c r="O84" s="62"/>
      <c r="P84" s="62" t="s">
        <v>100</v>
      </c>
      <c r="Q84" s="62"/>
      <c r="R84" s="62"/>
      <c r="S84" s="64"/>
      <c r="T84" s="65"/>
      <c r="U84" s="65"/>
      <c r="V84" s="65"/>
      <c r="W84" s="65"/>
      <c r="X84" s="65"/>
      <c r="Y84" s="65"/>
      <c r="Z84" s="65"/>
      <c r="AA84" s="65"/>
      <c r="AB84" s="65"/>
      <c r="AC84" s="65"/>
      <c r="AD84" s="65"/>
      <c r="AE84" s="65"/>
      <c r="AF84" s="65"/>
      <c r="AG84" s="65"/>
      <c r="AH84" s="65"/>
      <c r="AI84" s="65"/>
      <c r="AJ84" s="18"/>
    </row>
    <row r="85" spans="1:36" ht="30" customHeight="1">
      <c r="A85" s="295"/>
      <c r="B85" s="48" t="s">
        <v>733</v>
      </c>
      <c r="C85" s="65"/>
      <c r="D85" s="65"/>
      <c r="E85" s="65"/>
      <c r="F85" s="65"/>
      <c r="G85" s="65"/>
      <c r="H85" s="65"/>
      <c r="I85" s="65"/>
      <c r="J85" s="65"/>
      <c r="K85" s="65"/>
      <c r="L85" s="65"/>
      <c r="M85" s="65"/>
      <c r="N85" s="62"/>
      <c r="O85" s="62"/>
      <c r="P85" s="62" t="s">
        <v>100</v>
      </c>
      <c r="Q85" s="62"/>
      <c r="R85" s="62"/>
      <c r="S85" s="64"/>
      <c r="T85" s="65"/>
      <c r="U85" s="65"/>
      <c r="V85" s="65"/>
      <c r="W85" s="65"/>
      <c r="X85" s="65"/>
      <c r="Y85" s="65"/>
      <c r="Z85" s="65"/>
      <c r="AA85" s="65"/>
      <c r="AB85" s="65"/>
      <c r="AC85" s="65"/>
      <c r="AD85" s="65"/>
      <c r="AE85" s="65"/>
      <c r="AF85" s="65"/>
      <c r="AG85" s="65"/>
      <c r="AH85" s="65"/>
      <c r="AI85" s="65"/>
      <c r="AJ85" s="18"/>
    </row>
    <row r="86" spans="1:36" ht="30" customHeight="1">
      <c r="A86" s="293" t="s">
        <v>734</v>
      </c>
      <c r="B86" s="48" t="s">
        <v>735</v>
      </c>
      <c r="C86" s="65" t="s">
        <v>736</v>
      </c>
      <c r="D86" s="65"/>
      <c r="E86" s="65"/>
      <c r="F86" s="65"/>
      <c r="G86" s="65"/>
      <c r="H86" s="65"/>
      <c r="I86" s="65"/>
      <c r="J86" s="65"/>
      <c r="K86" s="65"/>
      <c r="L86" s="65"/>
      <c r="M86" s="65"/>
      <c r="N86" s="62"/>
      <c r="O86" s="62"/>
      <c r="P86" s="62"/>
      <c r="Q86" s="62"/>
      <c r="R86" s="62" t="s">
        <v>686</v>
      </c>
      <c r="S86" s="64"/>
      <c r="T86" s="65"/>
      <c r="U86" s="65"/>
      <c r="V86" s="65"/>
      <c r="W86" s="65"/>
      <c r="X86" s="65"/>
      <c r="Y86" s="65"/>
      <c r="Z86" s="65"/>
      <c r="AA86" s="65"/>
      <c r="AB86" s="65"/>
      <c r="AC86" s="65"/>
      <c r="AD86" s="65"/>
      <c r="AE86" s="65"/>
      <c r="AF86" s="65"/>
      <c r="AG86" s="65"/>
      <c r="AH86" s="65"/>
      <c r="AI86" s="65"/>
      <c r="AJ86" s="18"/>
    </row>
    <row r="87" spans="1:36" ht="30" customHeight="1">
      <c r="A87" s="294"/>
      <c r="B87" s="48" t="s">
        <v>737</v>
      </c>
      <c r="C87" s="65" t="s">
        <v>736</v>
      </c>
      <c r="D87" s="65"/>
      <c r="E87" s="65"/>
      <c r="F87" s="65"/>
      <c r="G87" s="65"/>
      <c r="H87" s="65"/>
      <c r="I87" s="65"/>
      <c r="J87" s="65"/>
      <c r="K87" s="65"/>
      <c r="L87" s="65"/>
      <c r="M87" s="65"/>
      <c r="N87" s="62"/>
      <c r="O87" s="62"/>
      <c r="P87" s="62"/>
      <c r="Q87" s="62"/>
      <c r="R87" s="62" t="s">
        <v>686</v>
      </c>
      <c r="S87" s="64"/>
      <c r="T87" s="65"/>
      <c r="U87" s="65"/>
      <c r="V87" s="65"/>
      <c r="W87" s="65"/>
      <c r="X87" s="65"/>
      <c r="Y87" s="65"/>
      <c r="Z87" s="65"/>
      <c r="AA87" s="65"/>
      <c r="AB87" s="65"/>
      <c r="AC87" s="65"/>
      <c r="AD87" s="65"/>
      <c r="AE87" s="65"/>
      <c r="AF87" s="65"/>
      <c r="AG87" s="65"/>
      <c r="AH87" s="65"/>
      <c r="AI87" s="65"/>
      <c r="AJ87" s="18"/>
    </row>
    <row r="88" spans="1:36" ht="30" customHeight="1">
      <c r="A88" s="294"/>
      <c r="B88" s="48" t="s">
        <v>738</v>
      </c>
      <c r="C88" s="65" t="s">
        <v>736</v>
      </c>
      <c r="D88" s="65"/>
      <c r="E88" s="65"/>
      <c r="F88" s="65"/>
      <c r="G88" s="65"/>
      <c r="H88" s="65"/>
      <c r="I88" s="65"/>
      <c r="J88" s="65"/>
      <c r="K88" s="65"/>
      <c r="L88" s="65"/>
      <c r="M88" s="65"/>
      <c r="N88" s="62"/>
      <c r="O88" s="62"/>
      <c r="P88" s="62"/>
      <c r="Q88" s="62"/>
      <c r="R88" s="62" t="s">
        <v>686</v>
      </c>
      <c r="S88" s="64"/>
      <c r="T88" s="65"/>
      <c r="U88" s="65"/>
      <c r="V88" s="65"/>
      <c r="W88" s="65"/>
      <c r="X88" s="65"/>
      <c r="Y88" s="65"/>
      <c r="Z88" s="65"/>
      <c r="AA88" s="65"/>
      <c r="AB88" s="65"/>
      <c r="AC88" s="65"/>
      <c r="AD88" s="65"/>
      <c r="AE88" s="65"/>
      <c r="AF88" s="65"/>
      <c r="AG88" s="65"/>
      <c r="AH88" s="65"/>
      <c r="AI88" s="65"/>
      <c r="AJ88" s="18"/>
    </row>
    <row r="89" spans="1:36" ht="30" customHeight="1">
      <c r="A89" s="294"/>
      <c r="B89" s="48" t="s">
        <v>739</v>
      </c>
      <c r="C89" s="65"/>
      <c r="D89" s="65"/>
      <c r="E89" s="65"/>
      <c r="F89" s="65"/>
      <c r="G89" s="65"/>
      <c r="H89" s="65"/>
      <c r="I89" s="65"/>
      <c r="J89" s="65"/>
      <c r="K89" s="65"/>
      <c r="L89" s="65"/>
      <c r="M89" s="65"/>
      <c r="N89" s="62"/>
      <c r="O89" s="62"/>
      <c r="P89" s="62"/>
      <c r="Q89" s="62"/>
      <c r="R89" s="62" t="s">
        <v>100</v>
      </c>
      <c r="S89" s="64"/>
      <c r="T89" s="65"/>
      <c r="U89" s="65"/>
      <c r="V89" s="65"/>
      <c r="W89" s="65"/>
      <c r="X89" s="65"/>
      <c r="Y89" s="65"/>
      <c r="Z89" s="65"/>
      <c r="AA89" s="65"/>
      <c r="AB89" s="65"/>
      <c r="AC89" s="65"/>
      <c r="AD89" s="65"/>
      <c r="AE89" s="65"/>
      <c r="AF89" s="65"/>
      <c r="AG89" s="65"/>
      <c r="AH89" s="65"/>
      <c r="AI89" s="65"/>
      <c r="AJ89" s="18"/>
    </row>
    <row r="90" spans="1:36" ht="30" customHeight="1">
      <c r="A90" s="294"/>
      <c r="B90" s="48" t="s">
        <v>740</v>
      </c>
      <c r="C90" s="65"/>
      <c r="D90" s="65"/>
      <c r="E90" s="65"/>
      <c r="F90" s="65"/>
      <c r="G90" s="65"/>
      <c r="H90" s="65"/>
      <c r="I90" s="65"/>
      <c r="J90" s="65"/>
      <c r="K90" s="65"/>
      <c r="L90" s="65"/>
      <c r="M90" s="65"/>
      <c r="N90" s="62"/>
      <c r="O90" s="62"/>
      <c r="P90" s="62"/>
      <c r="Q90" s="62"/>
      <c r="R90" s="62" t="s">
        <v>100</v>
      </c>
      <c r="S90" s="64"/>
      <c r="T90" s="65"/>
      <c r="U90" s="65"/>
      <c r="V90" s="65"/>
      <c r="W90" s="65"/>
      <c r="X90" s="65"/>
      <c r="Y90" s="65"/>
      <c r="Z90" s="65"/>
      <c r="AA90" s="65"/>
      <c r="AB90" s="65"/>
      <c r="AC90" s="65"/>
      <c r="AD90" s="65"/>
      <c r="AE90" s="65"/>
      <c r="AF90" s="65"/>
      <c r="AG90" s="65"/>
      <c r="AH90" s="65"/>
      <c r="AI90" s="65"/>
      <c r="AJ90" s="18"/>
    </row>
    <row r="91" spans="1:36" ht="30" customHeight="1">
      <c r="A91" s="294"/>
      <c r="B91" s="48" t="s">
        <v>741</v>
      </c>
      <c r="C91" s="65"/>
      <c r="D91" s="65"/>
      <c r="E91" s="65"/>
      <c r="F91" s="65"/>
      <c r="G91" s="65"/>
      <c r="H91" s="65"/>
      <c r="I91" s="65"/>
      <c r="J91" s="65"/>
      <c r="K91" s="65"/>
      <c r="L91" s="65"/>
      <c r="M91" s="65"/>
      <c r="N91" s="62"/>
      <c r="O91" s="62"/>
      <c r="P91" s="62"/>
      <c r="Q91" s="62"/>
      <c r="R91" s="62" t="s">
        <v>100</v>
      </c>
      <c r="S91" s="64"/>
      <c r="T91" s="65"/>
      <c r="U91" s="65"/>
      <c r="V91" s="65"/>
      <c r="W91" s="65"/>
      <c r="X91" s="65"/>
      <c r="Y91" s="65"/>
      <c r="Z91" s="65"/>
      <c r="AA91" s="65"/>
      <c r="AB91" s="65"/>
      <c r="AC91" s="65"/>
      <c r="AD91" s="65"/>
      <c r="AE91" s="65"/>
      <c r="AF91" s="65"/>
      <c r="AG91" s="65"/>
      <c r="AH91" s="65"/>
      <c r="AI91" s="65"/>
      <c r="AJ91" s="18"/>
    </row>
    <row r="92" spans="1:36" ht="30" customHeight="1">
      <c r="A92" s="294"/>
      <c r="B92" s="48" t="s">
        <v>742</v>
      </c>
      <c r="C92" s="65"/>
      <c r="D92" s="65"/>
      <c r="E92" s="65"/>
      <c r="F92" s="65"/>
      <c r="G92" s="65"/>
      <c r="H92" s="65"/>
      <c r="I92" s="65"/>
      <c r="J92" s="65"/>
      <c r="K92" s="65"/>
      <c r="L92" s="65"/>
      <c r="M92" s="65"/>
      <c r="N92" s="62"/>
      <c r="O92" s="62"/>
      <c r="P92" s="62"/>
      <c r="Q92" s="62"/>
      <c r="R92" s="62" t="s">
        <v>100</v>
      </c>
      <c r="S92" s="64"/>
      <c r="T92" s="65"/>
      <c r="U92" s="65"/>
      <c r="V92" s="65"/>
      <c r="W92" s="65"/>
      <c r="X92" s="65"/>
      <c r="Y92" s="65"/>
      <c r="Z92" s="65"/>
      <c r="AA92" s="65"/>
      <c r="AB92" s="65"/>
      <c r="AC92" s="65"/>
      <c r="AD92" s="65"/>
      <c r="AE92" s="65"/>
      <c r="AF92" s="65"/>
      <c r="AG92" s="65"/>
      <c r="AH92" s="65"/>
      <c r="AI92" s="65"/>
      <c r="AJ92" s="18"/>
    </row>
    <row r="93" spans="1:36" ht="30" customHeight="1">
      <c r="A93" s="294"/>
      <c r="B93" s="48" t="s">
        <v>743</v>
      </c>
      <c r="C93" s="65"/>
      <c r="D93" s="65"/>
      <c r="E93" s="65"/>
      <c r="F93" s="65"/>
      <c r="G93" s="65"/>
      <c r="H93" s="65"/>
      <c r="I93" s="65"/>
      <c r="J93" s="65"/>
      <c r="K93" s="65"/>
      <c r="L93" s="65"/>
      <c r="M93" s="65"/>
      <c r="N93" s="62"/>
      <c r="O93" s="62"/>
      <c r="P93" s="62"/>
      <c r="Q93" s="62"/>
      <c r="R93" s="62" t="s">
        <v>100</v>
      </c>
      <c r="S93" s="64"/>
      <c r="T93" s="65"/>
      <c r="U93" s="65"/>
      <c r="V93" s="65"/>
      <c r="W93" s="65"/>
      <c r="X93" s="65"/>
      <c r="Y93" s="65"/>
      <c r="Z93" s="65"/>
      <c r="AA93" s="65"/>
      <c r="AB93" s="65"/>
      <c r="AC93" s="65"/>
      <c r="AD93" s="65"/>
      <c r="AE93" s="65"/>
      <c r="AF93" s="65"/>
      <c r="AG93" s="65"/>
      <c r="AH93" s="65"/>
      <c r="AI93" s="65"/>
      <c r="AJ93" s="18"/>
    </row>
    <row r="94" spans="1:36" ht="30" customHeight="1">
      <c r="A94" s="294"/>
      <c r="B94" s="48" t="s">
        <v>744</v>
      </c>
      <c r="C94" s="65"/>
      <c r="D94" s="65"/>
      <c r="E94" s="65"/>
      <c r="F94" s="65"/>
      <c r="G94" s="65"/>
      <c r="H94" s="65"/>
      <c r="I94" s="65"/>
      <c r="J94" s="65"/>
      <c r="K94" s="65"/>
      <c r="L94" s="65"/>
      <c r="M94" s="65"/>
      <c r="N94" s="62"/>
      <c r="O94" s="62"/>
      <c r="P94" s="62"/>
      <c r="Q94" s="62"/>
      <c r="R94" s="62" t="s">
        <v>100</v>
      </c>
      <c r="S94" s="64"/>
      <c r="T94" s="65"/>
      <c r="U94" s="65"/>
      <c r="V94" s="65"/>
      <c r="W94" s="65"/>
      <c r="X94" s="65"/>
      <c r="Y94" s="65"/>
      <c r="Z94" s="65"/>
      <c r="AA94" s="65"/>
      <c r="AB94" s="65"/>
      <c r="AC94" s="65"/>
      <c r="AD94" s="65"/>
      <c r="AE94" s="65"/>
      <c r="AF94" s="65"/>
      <c r="AG94" s="65"/>
      <c r="AH94" s="65"/>
      <c r="AI94" s="65"/>
      <c r="AJ94" s="18"/>
    </row>
    <row r="95" spans="1:36" ht="30" customHeight="1">
      <c r="A95" s="294"/>
      <c r="B95" s="48" t="s">
        <v>745</v>
      </c>
      <c r="C95" s="65"/>
      <c r="D95" s="65"/>
      <c r="E95" s="65"/>
      <c r="F95" s="65"/>
      <c r="G95" s="65"/>
      <c r="H95" s="65"/>
      <c r="I95" s="65"/>
      <c r="J95" s="65"/>
      <c r="K95" s="65"/>
      <c r="L95" s="65"/>
      <c r="M95" s="65"/>
      <c r="N95" s="62"/>
      <c r="O95" s="62"/>
      <c r="P95" s="62"/>
      <c r="Q95" s="62"/>
      <c r="R95" s="62" t="s">
        <v>100</v>
      </c>
      <c r="S95" s="64"/>
      <c r="T95" s="65"/>
      <c r="U95" s="65"/>
      <c r="V95" s="65"/>
      <c r="W95" s="65"/>
      <c r="X95" s="65"/>
      <c r="Y95" s="65"/>
      <c r="Z95" s="65"/>
      <c r="AA95" s="65"/>
      <c r="AB95" s="65"/>
      <c r="AC95" s="65"/>
      <c r="AD95" s="65"/>
      <c r="AE95" s="65"/>
      <c r="AF95" s="65"/>
      <c r="AG95" s="65"/>
      <c r="AH95" s="65"/>
      <c r="AI95" s="65"/>
      <c r="AJ95" s="18"/>
    </row>
    <row r="96" spans="1:36" ht="30" customHeight="1">
      <c r="A96" s="294"/>
      <c r="B96" s="48" t="s">
        <v>746</v>
      </c>
      <c r="C96" s="65"/>
      <c r="D96" s="65"/>
      <c r="E96" s="65"/>
      <c r="F96" s="65"/>
      <c r="G96" s="65"/>
      <c r="H96" s="65"/>
      <c r="I96" s="65"/>
      <c r="J96" s="65"/>
      <c r="K96" s="65"/>
      <c r="L96" s="65"/>
      <c r="M96" s="65"/>
      <c r="N96" s="62"/>
      <c r="O96" s="62"/>
      <c r="P96" s="62"/>
      <c r="Q96" s="62"/>
      <c r="R96" s="62" t="s">
        <v>100</v>
      </c>
      <c r="S96" s="64"/>
      <c r="T96" s="65"/>
      <c r="U96" s="65"/>
      <c r="V96" s="65"/>
      <c r="W96" s="65"/>
      <c r="X96" s="65"/>
      <c r="Y96" s="65"/>
      <c r="Z96" s="65"/>
      <c r="AA96" s="65"/>
      <c r="AB96" s="65"/>
      <c r="AC96" s="65"/>
      <c r="AD96" s="65"/>
      <c r="AE96" s="65"/>
      <c r="AF96" s="65"/>
      <c r="AG96" s="65"/>
      <c r="AH96" s="65"/>
      <c r="AI96" s="65"/>
      <c r="AJ96" s="18"/>
    </row>
    <row r="97" spans="1:36" ht="30" customHeight="1">
      <c r="A97" s="294"/>
      <c r="B97" s="48" t="s">
        <v>747</v>
      </c>
      <c r="C97" s="65"/>
      <c r="D97" s="65"/>
      <c r="E97" s="65"/>
      <c r="F97" s="65"/>
      <c r="G97" s="65"/>
      <c r="H97" s="65"/>
      <c r="I97" s="65"/>
      <c r="J97" s="65"/>
      <c r="K97" s="65"/>
      <c r="L97" s="65"/>
      <c r="M97" s="65"/>
      <c r="N97" s="62"/>
      <c r="O97" s="62"/>
      <c r="P97" s="62"/>
      <c r="Q97" s="62"/>
      <c r="R97" s="62" t="s">
        <v>100</v>
      </c>
      <c r="S97" s="64"/>
      <c r="T97" s="65"/>
      <c r="U97" s="65"/>
      <c r="V97" s="65"/>
      <c r="W97" s="65"/>
      <c r="X97" s="65"/>
      <c r="Y97" s="65"/>
      <c r="Z97" s="65"/>
      <c r="AA97" s="65"/>
      <c r="AB97" s="65"/>
      <c r="AC97" s="65"/>
      <c r="AD97" s="65"/>
      <c r="AE97" s="65"/>
      <c r="AF97" s="65"/>
      <c r="AG97" s="65"/>
      <c r="AH97" s="65"/>
      <c r="AI97" s="65"/>
      <c r="AJ97" s="18"/>
    </row>
    <row r="98" spans="1:36" ht="30" customHeight="1">
      <c r="A98" s="294"/>
      <c r="B98" s="48" t="s">
        <v>748</v>
      </c>
      <c r="C98" s="65"/>
      <c r="D98" s="65"/>
      <c r="E98" s="65"/>
      <c r="F98" s="65"/>
      <c r="G98" s="65"/>
      <c r="H98" s="65"/>
      <c r="I98" s="65"/>
      <c r="J98" s="65"/>
      <c r="K98" s="65"/>
      <c r="L98" s="65"/>
      <c r="M98" s="65"/>
      <c r="N98" s="62"/>
      <c r="O98" s="62"/>
      <c r="P98" s="62"/>
      <c r="Q98" s="62"/>
      <c r="R98" s="62" t="s">
        <v>100</v>
      </c>
      <c r="S98" s="64"/>
      <c r="T98" s="65"/>
      <c r="U98" s="65"/>
      <c r="V98" s="65"/>
      <c r="W98" s="65"/>
      <c r="X98" s="65"/>
      <c r="Y98" s="65"/>
      <c r="Z98" s="65"/>
      <c r="AA98" s="65"/>
      <c r="AB98" s="65"/>
      <c r="AC98" s="65"/>
      <c r="AD98" s="65"/>
      <c r="AE98" s="65"/>
      <c r="AF98" s="65"/>
      <c r="AG98" s="65"/>
      <c r="AH98" s="65"/>
      <c r="AI98" s="65"/>
      <c r="AJ98" s="18"/>
    </row>
    <row r="99" spans="1:36" ht="30" customHeight="1">
      <c r="A99" s="294"/>
      <c r="B99" s="48" t="s">
        <v>749</v>
      </c>
      <c r="C99" s="65"/>
      <c r="D99" s="65"/>
      <c r="E99" s="65"/>
      <c r="F99" s="65"/>
      <c r="G99" s="65"/>
      <c r="H99" s="65"/>
      <c r="I99" s="65"/>
      <c r="J99" s="65"/>
      <c r="K99" s="65"/>
      <c r="L99" s="65"/>
      <c r="M99" s="65"/>
      <c r="N99" s="62"/>
      <c r="O99" s="62"/>
      <c r="P99" s="62"/>
      <c r="Q99" s="62"/>
      <c r="R99" s="62" t="s">
        <v>100</v>
      </c>
      <c r="S99" s="64"/>
      <c r="T99" s="65"/>
      <c r="U99" s="65"/>
      <c r="V99" s="65"/>
      <c r="W99" s="65"/>
      <c r="X99" s="65"/>
      <c r="Y99" s="65"/>
      <c r="Z99" s="65"/>
      <c r="AA99" s="65"/>
      <c r="AB99" s="65"/>
      <c r="AC99" s="65"/>
      <c r="AD99" s="65"/>
      <c r="AE99" s="65"/>
      <c r="AF99" s="65"/>
      <c r="AG99" s="65"/>
      <c r="AH99" s="65"/>
      <c r="AI99" s="65"/>
      <c r="AJ99" s="18"/>
    </row>
    <row r="100" spans="1:36" ht="30" customHeight="1">
      <c r="A100" s="295"/>
      <c r="B100" s="48" t="s">
        <v>750</v>
      </c>
      <c r="C100" s="65"/>
      <c r="D100" s="65"/>
      <c r="E100" s="65"/>
      <c r="F100" s="65"/>
      <c r="G100" s="65"/>
      <c r="H100" s="65"/>
      <c r="I100" s="65"/>
      <c r="J100" s="65"/>
      <c r="K100" s="65"/>
      <c r="L100" s="65"/>
      <c r="M100" s="65"/>
      <c r="N100" s="62"/>
      <c r="O100" s="62"/>
      <c r="P100" s="62"/>
      <c r="Q100" s="62"/>
      <c r="R100" s="62" t="s">
        <v>100</v>
      </c>
      <c r="S100" s="64"/>
      <c r="T100" s="65"/>
      <c r="U100" s="65"/>
      <c r="V100" s="65"/>
      <c r="W100" s="65"/>
      <c r="X100" s="65"/>
      <c r="Y100" s="65"/>
      <c r="Z100" s="65"/>
      <c r="AA100" s="65"/>
      <c r="AB100" s="65"/>
      <c r="AC100" s="65"/>
      <c r="AD100" s="65"/>
      <c r="AE100" s="65"/>
      <c r="AF100" s="65"/>
      <c r="AG100" s="65"/>
      <c r="AH100" s="65"/>
      <c r="AI100" s="65"/>
      <c r="AJ100" s="18"/>
    </row>
    <row r="101" spans="1:36" ht="30" customHeight="1">
      <c r="A101" s="293" t="s">
        <v>751</v>
      </c>
      <c r="B101" s="48" t="s">
        <v>752</v>
      </c>
      <c r="C101" s="65" t="s">
        <v>753</v>
      </c>
      <c r="D101" s="65"/>
      <c r="E101" s="65"/>
      <c r="F101" s="65"/>
      <c r="G101" s="65"/>
      <c r="H101" s="65"/>
      <c r="I101" s="65"/>
      <c r="J101" s="65"/>
      <c r="K101" s="65"/>
      <c r="L101" s="65"/>
      <c r="M101" s="65"/>
      <c r="N101" s="62"/>
      <c r="O101" s="62"/>
      <c r="P101" s="62"/>
      <c r="Q101" s="62"/>
      <c r="R101" s="62" t="s">
        <v>686</v>
      </c>
      <c r="S101" s="64"/>
      <c r="T101" s="65"/>
      <c r="U101" s="65"/>
      <c r="V101" s="65"/>
      <c r="W101" s="65"/>
      <c r="X101" s="65"/>
      <c r="Y101" s="65"/>
      <c r="Z101" s="65"/>
      <c r="AA101" s="65"/>
      <c r="AB101" s="65"/>
      <c r="AC101" s="65"/>
      <c r="AD101" s="65"/>
      <c r="AE101" s="65"/>
      <c r="AF101" s="65"/>
      <c r="AG101" s="65"/>
      <c r="AH101" s="65"/>
      <c r="AI101" s="65"/>
      <c r="AJ101" s="18"/>
    </row>
    <row r="102" spans="1:36" ht="30" customHeight="1">
      <c r="A102" s="294"/>
      <c r="B102" s="48" t="s">
        <v>754</v>
      </c>
      <c r="C102" s="65" t="s">
        <v>753</v>
      </c>
      <c r="D102" s="65"/>
      <c r="E102" s="65"/>
      <c r="F102" s="65"/>
      <c r="G102" s="65"/>
      <c r="H102" s="65"/>
      <c r="I102" s="65"/>
      <c r="J102" s="65"/>
      <c r="K102" s="65"/>
      <c r="L102" s="65"/>
      <c r="M102" s="65"/>
      <c r="N102" s="62"/>
      <c r="O102" s="62"/>
      <c r="P102" s="62"/>
      <c r="Q102" s="62"/>
      <c r="R102" s="62" t="s">
        <v>686</v>
      </c>
      <c r="S102" s="64"/>
      <c r="T102" s="65"/>
      <c r="U102" s="65"/>
      <c r="V102" s="65"/>
      <c r="W102" s="65"/>
      <c r="X102" s="65"/>
      <c r="Y102" s="65"/>
      <c r="Z102" s="65"/>
      <c r="AA102" s="65"/>
      <c r="AB102" s="65"/>
      <c r="AC102" s="65"/>
      <c r="AD102" s="65"/>
      <c r="AE102" s="65"/>
      <c r="AF102" s="65"/>
      <c r="AG102" s="65"/>
      <c r="AH102" s="65"/>
      <c r="AI102" s="65"/>
      <c r="AJ102" s="18"/>
    </row>
    <row r="103" spans="1:36" ht="30" customHeight="1">
      <c r="A103" s="294"/>
      <c r="B103" s="48" t="s">
        <v>755</v>
      </c>
      <c r="C103" s="65" t="s">
        <v>753</v>
      </c>
      <c r="D103" s="65"/>
      <c r="E103" s="65"/>
      <c r="F103" s="65"/>
      <c r="G103" s="65"/>
      <c r="H103" s="65"/>
      <c r="I103" s="65"/>
      <c r="J103" s="65"/>
      <c r="K103" s="65"/>
      <c r="L103" s="65"/>
      <c r="M103" s="65"/>
      <c r="N103" s="62"/>
      <c r="O103" s="62"/>
      <c r="P103" s="62"/>
      <c r="Q103" s="62"/>
      <c r="R103" s="62" t="s">
        <v>686</v>
      </c>
      <c r="S103" s="64"/>
      <c r="T103" s="65"/>
      <c r="U103" s="65"/>
      <c r="V103" s="65"/>
      <c r="W103" s="65"/>
      <c r="X103" s="65"/>
      <c r="Y103" s="65"/>
      <c r="Z103" s="65"/>
      <c r="AA103" s="65"/>
      <c r="AB103" s="65"/>
      <c r="AC103" s="65"/>
      <c r="AD103" s="65"/>
      <c r="AE103" s="65"/>
      <c r="AF103" s="65"/>
      <c r="AG103" s="65"/>
      <c r="AH103" s="65"/>
      <c r="AI103" s="65"/>
      <c r="AJ103" s="18"/>
    </row>
    <row r="104" spans="1:36" ht="30" customHeight="1">
      <c r="A104" s="294"/>
      <c r="B104" s="48" t="s">
        <v>756</v>
      </c>
      <c r="C104" s="65"/>
      <c r="D104" s="65"/>
      <c r="E104" s="65"/>
      <c r="F104" s="65"/>
      <c r="G104" s="65"/>
      <c r="H104" s="65"/>
      <c r="I104" s="65"/>
      <c r="J104" s="65"/>
      <c r="K104" s="65"/>
      <c r="L104" s="65"/>
      <c r="M104" s="65"/>
      <c r="N104" s="62"/>
      <c r="O104" s="62"/>
      <c r="P104" s="62"/>
      <c r="Q104" s="62" t="s">
        <v>100</v>
      </c>
      <c r="R104" s="62"/>
      <c r="S104" s="64"/>
      <c r="T104" s="65"/>
      <c r="U104" s="65"/>
      <c r="V104" s="65"/>
      <c r="W104" s="65"/>
      <c r="X104" s="65"/>
      <c r="Y104" s="65"/>
      <c r="Z104" s="65"/>
      <c r="AA104" s="65"/>
      <c r="AB104" s="65"/>
      <c r="AC104" s="65"/>
      <c r="AD104" s="65"/>
      <c r="AE104" s="65"/>
      <c r="AF104" s="65"/>
      <c r="AG104" s="65"/>
      <c r="AH104" s="65"/>
      <c r="AI104" s="65"/>
      <c r="AJ104" s="18"/>
    </row>
    <row r="105" spans="1:36" ht="30" customHeight="1">
      <c r="A105" s="294"/>
      <c r="B105" s="48" t="s">
        <v>757</v>
      </c>
      <c r="C105" s="65"/>
      <c r="D105" s="65"/>
      <c r="E105" s="65"/>
      <c r="F105" s="65"/>
      <c r="G105" s="65"/>
      <c r="H105" s="65"/>
      <c r="I105" s="65"/>
      <c r="J105" s="65"/>
      <c r="K105" s="65"/>
      <c r="L105" s="65"/>
      <c r="M105" s="65"/>
      <c r="N105" s="62"/>
      <c r="O105" s="62" t="s">
        <v>100</v>
      </c>
      <c r="P105" s="62"/>
      <c r="Q105" s="62"/>
      <c r="R105" s="62"/>
      <c r="S105" s="64"/>
      <c r="T105" s="65"/>
      <c r="U105" s="65"/>
      <c r="V105" s="65"/>
      <c r="W105" s="65"/>
      <c r="X105" s="65"/>
      <c r="Y105" s="65"/>
      <c r="Z105" s="65"/>
      <c r="AA105" s="65"/>
      <c r="AB105" s="65"/>
      <c r="AC105" s="65"/>
      <c r="AD105" s="65"/>
      <c r="AE105" s="65"/>
      <c r="AF105" s="65"/>
      <c r="AG105" s="65"/>
      <c r="AH105" s="65"/>
      <c r="AI105" s="65"/>
      <c r="AJ105" s="18"/>
    </row>
    <row r="106" spans="1:36" ht="30" customHeight="1">
      <c r="A106" s="294"/>
      <c r="B106" s="48" t="s">
        <v>758</v>
      </c>
      <c r="C106" s="65"/>
      <c r="D106" s="65"/>
      <c r="E106" s="65"/>
      <c r="F106" s="65"/>
      <c r="G106" s="65"/>
      <c r="H106" s="65"/>
      <c r="I106" s="65"/>
      <c r="J106" s="65"/>
      <c r="K106" s="65"/>
      <c r="L106" s="65"/>
      <c r="M106" s="65"/>
      <c r="N106" s="62"/>
      <c r="O106" s="62" t="s">
        <v>100</v>
      </c>
      <c r="P106" s="62"/>
      <c r="Q106" s="62"/>
      <c r="R106" s="62"/>
      <c r="S106" s="64"/>
      <c r="T106" s="65"/>
      <c r="U106" s="65"/>
      <c r="V106" s="65"/>
      <c r="W106" s="65"/>
      <c r="X106" s="65"/>
      <c r="Y106" s="65"/>
      <c r="Z106" s="65"/>
      <c r="AA106" s="65"/>
      <c r="AB106" s="65"/>
      <c r="AC106" s="65"/>
      <c r="AD106" s="65"/>
      <c r="AE106" s="65"/>
      <c r="AF106" s="65"/>
      <c r="AG106" s="65"/>
      <c r="AH106" s="65"/>
      <c r="AI106" s="65"/>
      <c r="AJ106" s="18"/>
    </row>
    <row r="107" spans="1:36" ht="30" customHeight="1">
      <c r="A107" s="294"/>
      <c r="B107" s="48" t="s">
        <v>759</v>
      </c>
      <c r="C107" s="65"/>
      <c r="D107" s="65"/>
      <c r="E107" s="65"/>
      <c r="F107" s="65"/>
      <c r="G107" s="65"/>
      <c r="H107" s="65"/>
      <c r="I107" s="65"/>
      <c r="J107" s="65"/>
      <c r="K107" s="65"/>
      <c r="L107" s="65"/>
      <c r="M107" s="65"/>
      <c r="N107" s="62"/>
      <c r="O107" s="62" t="s">
        <v>100</v>
      </c>
      <c r="P107" s="62"/>
      <c r="Q107" s="62"/>
      <c r="R107" s="62"/>
      <c r="S107" s="64"/>
      <c r="T107" s="65"/>
      <c r="U107" s="65"/>
      <c r="V107" s="65"/>
      <c r="W107" s="65"/>
      <c r="X107" s="65"/>
      <c r="Y107" s="65"/>
      <c r="Z107" s="65"/>
      <c r="AA107" s="65"/>
      <c r="AB107" s="65"/>
      <c r="AC107" s="65"/>
      <c r="AD107" s="65"/>
      <c r="AE107" s="65"/>
      <c r="AF107" s="65"/>
      <c r="AG107" s="65"/>
      <c r="AH107" s="65"/>
      <c r="AI107" s="65"/>
      <c r="AJ107" s="18"/>
    </row>
    <row r="108" spans="1:36" ht="30" customHeight="1">
      <c r="A108" s="294"/>
      <c r="B108" s="48" t="s">
        <v>760</v>
      </c>
      <c r="C108" s="65"/>
      <c r="D108" s="65"/>
      <c r="E108" s="65"/>
      <c r="F108" s="65"/>
      <c r="G108" s="65"/>
      <c r="H108" s="65"/>
      <c r="I108" s="65"/>
      <c r="J108" s="65"/>
      <c r="K108" s="65"/>
      <c r="L108" s="65"/>
      <c r="M108" s="65"/>
      <c r="N108" s="62"/>
      <c r="O108" s="62" t="s">
        <v>100</v>
      </c>
      <c r="P108" s="62"/>
      <c r="Q108" s="62"/>
      <c r="R108" s="62"/>
      <c r="S108" s="64"/>
      <c r="T108" s="65"/>
      <c r="U108" s="65"/>
      <c r="V108" s="65"/>
      <c r="W108" s="65"/>
      <c r="X108" s="65"/>
      <c r="Y108" s="65"/>
      <c r="Z108" s="65"/>
      <c r="AA108" s="65"/>
      <c r="AB108" s="65"/>
      <c r="AC108" s="65"/>
      <c r="AD108" s="65"/>
      <c r="AE108" s="65"/>
      <c r="AF108" s="65"/>
      <c r="AG108" s="65"/>
      <c r="AH108" s="65"/>
      <c r="AI108" s="65"/>
      <c r="AJ108" s="18"/>
    </row>
    <row r="109" spans="1:36" ht="30" customHeight="1">
      <c r="A109" s="294"/>
      <c r="B109" s="48" t="s">
        <v>761</v>
      </c>
      <c r="C109" s="65"/>
      <c r="D109" s="65"/>
      <c r="E109" s="65"/>
      <c r="F109" s="65"/>
      <c r="G109" s="65"/>
      <c r="H109" s="65"/>
      <c r="I109" s="65"/>
      <c r="J109" s="65"/>
      <c r="K109" s="65"/>
      <c r="L109" s="65"/>
      <c r="M109" s="65"/>
      <c r="N109" s="62"/>
      <c r="O109" s="62" t="s">
        <v>100</v>
      </c>
      <c r="P109" s="62"/>
      <c r="Q109" s="62"/>
      <c r="R109" s="62"/>
      <c r="S109" s="64"/>
      <c r="T109" s="65"/>
      <c r="U109" s="65"/>
      <c r="V109" s="65"/>
      <c r="W109" s="65"/>
      <c r="X109" s="65"/>
      <c r="Y109" s="65"/>
      <c r="Z109" s="65"/>
      <c r="AA109" s="65"/>
      <c r="AB109" s="65"/>
      <c r="AC109" s="65"/>
      <c r="AD109" s="65"/>
      <c r="AE109" s="65"/>
      <c r="AF109" s="65"/>
      <c r="AG109" s="65"/>
      <c r="AH109" s="65"/>
      <c r="AI109" s="65"/>
      <c r="AJ109" s="18"/>
    </row>
    <row r="110" spans="1:36" ht="30" customHeight="1">
      <c r="A110" s="294"/>
      <c r="B110" s="48" t="s">
        <v>762</v>
      </c>
      <c r="C110" s="65"/>
      <c r="D110" s="65"/>
      <c r="E110" s="65"/>
      <c r="F110" s="65"/>
      <c r="G110" s="65"/>
      <c r="H110" s="65"/>
      <c r="I110" s="65"/>
      <c r="J110" s="65"/>
      <c r="K110" s="65"/>
      <c r="L110" s="65"/>
      <c r="M110" s="65"/>
      <c r="N110" s="62"/>
      <c r="O110" s="62" t="s">
        <v>100</v>
      </c>
      <c r="P110" s="62"/>
      <c r="Q110" s="62"/>
      <c r="R110" s="62"/>
      <c r="S110" s="64"/>
      <c r="T110" s="65"/>
      <c r="U110" s="65"/>
      <c r="V110" s="65"/>
      <c r="W110" s="65"/>
      <c r="X110" s="65"/>
      <c r="Y110" s="65"/>
      <c r="Z110" s="65"/>
      <c r="AA110" s="65"/>
      <c r="AB110" s="65"/>
      <c r="AC110" s="65"/>
      <c r="AD110" s="65"/>
      <c r="AE110" s="65"/>
      <c r="AF110" s="65"/>
      <c r="AG110" s="65"/>
      <c r="AH110" s="65"/>
      <c r="AI110" s="65"/>
      <c r="AJ110" s="18"/>
    </row>
    <row r="111" spans="1:36" ht="30" customHeight="1">
      <c r="A111" s="294"/>
      <c r="B111" s="48" t="s">
        <v>763</v>
      </c>
      <c r="C111" s="65"/>
      <c r="D111" s="65"/>
      <c r="E111" s="65"/>
      <c r="F111" s="65"/>
      <c r="G111" s="65"/>
      <c r="H111" s="65"/>
      <c r="I111" s="65"/>
      <c r="J111" s="65"/>
      <c r="K111" s="65"/>
      <c r="L111" s="65"/>
      <c r="M111" s="65"/>
      <c r="N111" s="62"/>
      <c r="O111" s="62" t="s">
        <v>100</v>
      </c>
      <c r="P111" s="62"/>
      <c r="Q111" s="62"/>
      <c r="R111" s="62"/>
      <c r="S111" s="64"/>
      <c r="T111" s="65"/>
      <c r="U111" s="65"/>
      <c r="V111" s="65"/>
      <c r="W111" s="65"/>
      <c r="X111" s="65"/>
      <c r="Y111" s="65"/>
      <c r="Z111" s="65"/>
      <c r="AA111" s="65"/>
      <c r="AB111" s="65"/>
      <c r="AC111" s="65"/>
      <c r="AD111" s="65"/>
      <c r="AE111" s="65"/>
      <c r="AF111" s="65"/>
      <c r="AG111" s="65"/>
      <c r="AH111" s="65"/>
      <c r="AI111" s="65"/>
      <c r="AJ111" s="18"/>
    </row>
    <row r="112" spans="1:36" ht="30" customHeight="1">
      <c r="A112" s="294"/>
      <c r="B112" s="48" t="s">
        <v>764</v>
      </c>
      <c r="C112" s="65"/>
      <c r="D112" s="65"/>
      <c r="E112" s="65"/>
      <c r="F112" s="65"/>
      <c r="G112" s="65"/>
      <c r="H112" s="65"/>
      <c r="I112" s="65"/>
      <c r="J112" s="65"/>
      <c r="K112" s="65"/>
      <c r="L112" s="65"/>
      <c r="M112" s="65"/>
      <c r="N112" s="62"/>
      <c r="O112" s="62" t="s">
        <v>100</v>
      </c>
      <c r="P112" s="62"/>
      <c r="Q112" s="62"/>
      <c r="R112" s="62"/>
      <c r="S112" s="64"/>
      <c r="T112" s="65"/>
      <c r="U112" s="65"/>
      <c r="V112" s="65"/>
      <c r="W112" s="65"/>
      <c r="X112" s="65"/>
      <c r="Y112" s="65"/>
      <c r="Z112" s="65"/>
      <c r="AA112" s="65"/>
      <c r="AB112" s="65"/>
      <c r="AC112" s="65"/>
      <c r="AD112" s="65"/>
      <c r="AE112" s="65"/>
      <c r="AF112" s="65"/>
      <c r="AG112" s="65"/>
      <c r="AH112" s="65"/>
      <c r="AI112" s="65"/>
      <c r="AJ112" s="18"/>
    </row>
    <row r="113" spans="1:36" ht="30" customHeight="1">
      <c r="A113" s="294"/>
      <c r="B113" s="48" t="s">
        <v>765</v>
      </c>
      <c r="C113" s="65"/>
      <c r="D113" s="65"/>
      <c r="E113" s="65"/>
      <c r="F113" s="65"/>
      <c r="G113" s="65"/>
      <c r="H113" s="65"/>
      <c r="I113" s="65"/>
      <c r="J113" s="65"/>
      <c r="K113" s="65"/>
      <c r="L113" s="65"/>
      <c r="M113" s="65"/>
      <c r="N113" s="62"/>
      <c r="O113" s="62" t="s">
        <v>100</v>
      </c>
      <c r="P113" s="62"/>
      <c r="Q113" s="62"/>
      <c r="R113" s="62"/>
      <c r="S113" s="64"/>
      <c r="T113" s="65"/>
      <c r="U113" s="65"/>
      <c r="V113" s="65"/>
      <c r="W113" s="65"/>
      <c r="X113" s="65"/>
      <c r="Y113" s="65"/>
      <c r="Z113" s="65"/>
      <c r="AA113" s="65"/>
      <c r="AB113" s="65"/>
      <c r="AC113" s="65"/>
      <c r="AD113" s="65"/>
      <c r="AE113" s="65"/>
      <c r="AF113" s="65"/>
      <c r="AG113" s="65"/>
      <c r="AH113" s="65"/>
      <c r="AI113" s="65"/>
      <c r="AJ113" s="18"/>
    </row>
    <row r="114" spans="1:36" ht="30" customHeight="1">
      <c r="A114" s="294"/>
      <c r="B114" s="48" t="s">
        <v>766</v>
      </c>
      <c r="C114" s="65"/>
      <c r="D114" s="65"/>
      <c r="E114" s="65"/>
      <c r="F114" s="65"/>
      <c r="G114" s="65"/>
      <c r="H114" s="65"/>
      <c r="I114" s="65"/>
      <c r="J114" s="65"/>
      <c r="K114" s="65"/>
      <c r="L114" s="65"/>
      <c r="M114" s="65"/>
      <c r="N114" s="62"/>
      <c r="O114" s="62" t="s">
        <v>100</v>
      </c>
      <c r="P114" s="62"/>
      <c r="Q114" s="62"/>
      <c r="R114" s="62"/>
      <c r="S114" s="64"/>
      <c r="T114" s="65"/>
      <c r="U114" s="65"/>
      <c r="V114" s="65"/>
      <c r="W114" s="65"/>
      <c r="X114" s="65"/>
      <c r="Y114" s="65"/>
      <c r="Z114" s="65"/>
      <c r="AA114" s="65"/>
      <c r="AB114" s="65"/>
      <c r="AC114" s="65"/>
      <c r="AD114" s="65"/>
      <c r="AE114" s="65"/>
      <c r="AF114" s="65"/>
      <c r="AG114" s="65"/>
      <c r="AH114" s="65"/>
      <c r="AI114" s="65"/>
      <c r="AJ114" s="18"/>
    </row>
    <row r="115" spans="1:36" ht="30" customHeight="1">
      <c r="A115" s="295"/>
      <c r="B115" s="48" t="s">
        <v>767</v>
      </c>
      <c r="C115" s="65"/>
      <c r="D115" s="65"/>
      <c r="E115" s="65"/>
      <c r="F115" s="65"/>
      <c r="G115" s="65"/>
      <c r="H115" s="65"/>
      <c r="I115" s="65"/>
      <c r="J115" s="65"/>
      <c r="K115" s="65"/>
      <c r="L115" s="65"/>
      <c r="M115" s="65"/>
      <c r="N115" s="62"/>
      <c r="O115" s="62" t="s">
        <v>100</v>
      </c>
      <c r="P115" s="62"/>
      <c r="Q115" s="62"/>
      <c r="R115" s="62"/>
      <c r="S115" s="64"/>
      <c r="T115" s="65"/>
      <c r="U115" s="65"/>
      <c r="V115" s="65"/>
      <c r="W115" s="65"/>
      <c r="X115" s="65"/>
      <c r="Y115" s="65"/>
      <c r="Z115" s="65"/>
      <c r="AA115" s="65"/>
      <c r="AB115" s="65"/>
      <c r="AC115" s="65"/>
      <c r="AD115" s="65"/>
      <c r="AE115" s="65"/>
      <c r="AF115" s="65"/>
      <c r="AG115" s="65"/>
      <c r="AH115" s="65"/>
      <c r="AI115" s="65"/>
      <c r="AJ115" s="18"/>
    </row>
    <row r="116" spans="1:36" ht="30" customHeight="1">
      <c r="A116" s="293" t="s">
        <v>768</v>
      </c>
      <c r="B116" s="48" t="s">
        <v>769</v>
      </c>
      <c r="C116" s="65" t="s">
        <v>770</v>
      </c>
      <c r="D116" s="65"/>
      <c r="E116" s="65"/>
      <c r="F116" s="65"/>
      <c r="G116" s="65"/>
      <c r="H116" s="65"/>
      <c r="I116" s="65"/>
      <c r="J116" s="65"/>
      <c r="K116" s="65"/>
      <c r="L116" s="65"/>
      <c r="M116" s="65"/>
      <c r="N116" s="62"/>
      <c r="O116" s="62"/>
      <c r="P116" s="62"/>
      <c r="Q116" s="62"/>
      <c r="R116" s="62" t="s">
        <v>686</v>
      </c>
      <c r="S116" s="64"/>
      <c r="T116" s="65"/>
      <c r="U116" s="65"/>
      <c r="V116" s="65"/>
      <c r="W116" s="65"/>
      <c r="X116" s="65"/>
      <c r="Y116" s="65"/>
      <c r="Z116" s="65"/>
      <c r="AA116" s="65"/>
      <c r="AB116" s="65"/>
      <c r="AC116" s="65"/>
      <c r="AD116" s="65"/>
      <c r="AE116" s="65"/>
      <c r="AF116" s="65"/>
      <c r="AG116" s="65"/>
      <c r="AH116" s="65"/>
      <c r="AI116" s="65"/>
      <c r="AJ116" s="18"/>
    </row>
    <row r="117" spans="1:36" ht="30" customHeight="1">
      <c r="A117" s="294"/>
      <c r="B117" s="48" t="s">
        <v>771</v>
      </c>
      <c r="C117" s="65" t="s">
        <v>770</v>
      </c>
      <c r="D117" s="65"/>
      <c r="E117" s="65"/>
      <c r="F117" s="65"/>
      <c r="G117" s="65"/>
      <c r="H117" s="65"/>
      <c r="I117" s="65"/>
      <c r="J117" s="65"/>
      <c r="K117" s="65"/>
      <c r="L117" s="65"/>
      <c r="M117" s="65"/>
      <c r="N117" s="62"/>
      <c r="O117" s="62"/>
      <c r="P117" s="62"/>
      <c r="Q117" s="62"/>
      <c r="R117" s="62" t="s">
        <v>686</v>
      </c>
      <c r="S117" s="64"/>
      <c r="T117" s="65"/>
      <c r="U117" s="65"/>
      <c r="V117" s="65"/>
      <c r="W117" s="65"/>
      <c r="X117" s="65"/>
      <c r="Y117" s="65"/>
      <c r="Z117" s="65"/>
      <c r="AA117" s="65"/>
      <c r="AB117" s="65"/>
      <c r="AC117" s="65"/>
      <c r="AD117" s="65"/>
      <c r="AE117" s="65"/>
      <c r="AF117" s="65"/>
      <c r="AG117" s="65"/>
      <c r="AH117" s="65"/>
      <c r="AI117" s="65"/>
      <c r="AJ117" s="18"/>
    </row>
    <row r="118" spans="1:36" ht="30" customHeight="1">
      <c r="A118" s="294"/>
      <c r="B118" s="48" t="s">
        <v>772</v>
      </c>
      <c r="C118" s="65" t="s">
        <v>770</v>
      </c>
      <c r="D118" s="65"/>
      <c r="E118" s="65"/>
      <c r="F118" s="65"/>
      <c r="G118" s="65"/>
      <c r="H118" s="65"/>
      <c r="I118" s="65"/>
      <c r="J118" s="65"/>
      <c r="K118" s="65"/>
      <c r="L118" s="65"/>
      <c r="M118" s="65"/>
      <c r="N118" s="62"/>
      <c r="O118" s="62"/>
      <c r="P118" s="62"/>
      <c r="Q118" s="62"/>
      <c r="R118" s="62" t="s">
        <v>686</v>
      </c>
      <c r="S118" s="64"/>
      <c r="T118" s="65"/>
      <c r="U118" s="65"/>
      <c r="V118" s="65"/>
      <c r="W118" s="65"/>
      <c r="X118" s="65"/>
      <c r="Y118" s="65"/>
      <c r="Z118" s="65"/>
      <c r="AA118" s="65"/>
      <c r="AB118" s="65"/>
      <c r="AC118" s="65"/>
      <c r="AD118" s="65"/>
      <c r="AE118" s="65"/>
      <c r="AF118" s="65"/>
      <c r="AG118" s="65"/>
      <c r="AH118" s="65"/>
      <c r="AI118" s="65"/>
      <c r="AJ118" s="18"/>
    </row>
    <row r="119" spans="1:36" ht="30" customHeight="1">
      <c r="A119" s="294"/>
      <c r="B119" s="48" t="s">
        <v>773</v>
      </c>
      <c r="C119" s="65"/>
      <c r="D119" s="65"/>
      <c r="E119" s="65"/>
      <c r="F119" s="65"/>
      <c r="G119" s="65"/>
      <c r="H119" s="65"/>
      <c r="I119" s="65"/>
      <c r="J119" s="65"/>
      <c r="K119" s="65"/>
      <c r="L119" s="65"/>
      <c r="M119" s="65"/>
      <c r="N119" s="62"/>
      <c r="O119" s="62"/>
      <c r="P119" s="62"/>
      <c r="Q119" s="62" t="s">
        <v>100</v>
      </c>
      <c r="R119" s="62"/>
      <c r="S119" s="64"/>
      <c r="T119" s="65"/>
      <c r="U119" s="65"/>
      <c r="V119" s="65"/>
      <c r="W119" s="65"/>
      <c r="X119" s="65"/>
      <c r="Y119" s="65"/>
      <c r="Z119" s="65"/>
      <c r="AA119" s="65"/>
      <c r="AB119" s="65"/>
      <c r="AC119" s="65"/>
      <c r="AD119" s="65"/>
      <c r="AE119" s="65"/>
      <c r="AF119" s="65"/>
      <c r="AG119" s="65"/>
      <c r="AH119" s="65"/>
      <c r="AI119" s="65"/>
      <c r="AJ119" s="18"/>
    </row>
    <row r="120" spans="1:36" ht="30" customHeight="1">
      <c r="A120" s="294"/>
      <c r="B120" s="48" t="s">
        <v>774</v>
      </c>
      <c r="C120" s="65"/>
      <c r="D120" s="65"/>
      <c r="E120" s="65"/>
      <c r="F120" s="65"/>
      <c r="G120" s="65"/>
      <c r="H120" s="65"/>
      <c r="I120" s="65"/>
      <c r="J120" s="65"/>
      <c r="K120" s="65"/>
      <c r="L120" s="65"/>
      <c r="M120" s="65"/>
      <c r="N120" s="62"/>
      <c r="O120" s="62"/>
      <c r="P120" s="62" t="s">
        <v>100</v>
      </c>
      <c r="Q120" s="62"/>
      <c r="R120" s="62"/>
      <c r="S120" s="64"/>
      <c r="T120" s="65"/>
      <c r="U120" s="65"/>
      <c r="V120" s="65"/>
      <c r="W120" s="65"/>
      <c r="X120" s="65"/>
      <c r="Y120" s="65"/>
      <c r="Z120" s="65"/>
      <c r="AA120" s="65"/>
      <c r="AB120" s="65"/>
      <c r="AC120" s="65"/>
      <c r="AD120" s="65"/>
      <c r="AE120" s="65"/>
      <c r="AF120" s="65"/>
      <c r="AG120" s="65"/>
      <c r="AH120" s="65"/>
      <c r="AI120" s="65"/>
      <c r="AJ120" s="18"/>
    </row>
    <row r="121" spans="1:36" ht="30" customHeight="1">
      <c r="A121" s="294"/>
      <c r="B121" s="48" t="s">
        <v>775</v>
      </c>
      <c r="C121" s="65"/>
      <c r="D121" s="65"/>
      <c r="E121" s="65"/>
      <c r="F121" s="65"/>
      <c r="G121" s="65"/>
      <c r="H121" s="65"/>
      <c r="I121" s="65"/>
      <c r="J121" s="65"/>
      <c r="K121" s="65"/>
      <c r="L121" s="65"/>
      <c r="M121" s="65"/>
      <c r="N121" s="62"/>
      <c r="O121" s="62"/>
      <c r="P121" s="62"/>
      <c r="Q121" s="62" t="s">
        <v>100</v>
      </c>
      <c r="R121" s="62"/>
      <c r="S121" s="64"/>
      <c r="T121" s="65"/>
      <c r="U121" s="65"/>
      <c r="V121" s="65"/>
      <c r="W121" s="65"/>
      <c r="X121" s="65"/>
      <c r="Y121" s="65"/>
      <c r="Z121" s="65"/>
      <c r="AA121" s="65"/>
      <c r="AB121" s="65"/>
      <c r="AC121" s="65"/>
      <c r="AD121" s="65"/>
      <c r="AE121" s="65"/>
      <c r="AF121" s="65"/>
      <c r="AG121" s="65"/>
      <c r="AH121" s="65"/>
      <c r="AI121" s="65"/>
      <c r="AJ121" s="18"/>
    </row>
    <row r="122" spans="1:36" ht="30" customHeight="1">
      <c r="A122" s="294"/>
      <c r="B122" s="48" t="s">
        <v>776</v>
      </c>
      <c r="C122" s="65"/>
      <c r="D122" s="65"/>
      <c r="E122" s="65"/>
      <c r="F122" s="65"/>
      <c r="G122" s="65"/>
      <c r="H122" s="65"/>
      <c r="I122" s="65"/>
      <c r="J122" s="65"/>
      <c r="K122" s="65"/>
      <c r="L122" s="65"/>
      <c r="M122" s="65"/>
      <c r="N122" s="62"/>
      <c r="O122" s="62"/>
      <c r="P122" s="62" t="s">
        <v>100</v>
      </c>
      <c r="Q122" s="62"/>
      <c r="R122" s="62"/>
      <c r="S122" s="64"/>
      <c r="T122" s="65"/>
      <c r="U122" s="65"/>
      <c r="V122" s="65"/>
      <c r="W122" s="65"/>
      <c r="X122" s="65"/>
      <c r="Y122" s="65"/>
      <c r="Z122" s="65"/>
      <c r="AA122" s="65"/>
      <c r="AB122" s="65"/>
      <c r="AC122" s="65"/>
      <c r="AD122" s="65"/>
      <c r="AE122" s="65"/>
      <c r="AF122" s="65"/>
      <c r="AG122" s="65"/>
      <c r="AH122" s="65"/>
      <c r="AI122" s="65"/>
      <c r="AJ122" s="18"/>
    </row>
    <row r="123" spans="1:36" ht="30" customHeight="1">
      <c r="A123" s="294"/>
      <c r="B123" s="48" t="s">
        <v>777</v>
      </c>
      <c r="C123" s="65"/>
      <c r="D123" s="65"/>
      <c r="E123" s="65"/>
      <c r="F123" s="65"/>
      <c r="G123" s="65"/>
      <c r="H123" s="65"/>
      <c r="I123" s="65"/>
      <c r="J123" s="65"/>
      <c r="K123" s="65"/>
      <c r="L123" s="65"/>
      <c r="M123" s="65"/>
      <c r="N123" s="62"/>
      <c r="O123" s="62"/>
      <c r="P123" s="62"/>
      <c r="Q123" s="62" t="s">
        <v>100</v>
      </c>
      <c r="R123" s="62"/>
      <c r="S123" s="64"/>
      <c r="T123" s="65"/>
      <c r="U123" s="65"/>
      <c r="V123" s="65"/>
      <c r="W123" s="65"/>
      <c r="X123" s="65"/>
      <c r="Y123" s="65"/>
      <c r="Z123" s="65"/>
      <c r="AA123" s="65"/>
      <c r="AB123" s="65"/>
      <c r="AC123" s="65"/>
      <c r="AD123" s="65"/>
      <c r="AE123" s="65"/>
      <c r="AF123" s="65"/>
      <c r="AG123" s="65"/>
      <c r="AH123" s="65"/>
      <c r="AI123" s="65"/>
      <c r="AJ123" s="18"/>
    </row>
    <row r="124" spans="1:36" ht="30" customHeight="1">
      <c r="A124" s="294"/>
      <c r="B124" s="48" t="s">
        <v>778</v>
      </c>
      <c r="C124" s="65"/>
      <c r="D124" s="65"/>
      <c r="E124" s="65"/>
      <c r="F124" s="65"/>
      <c r="G124" s="65"/>
      <c r="H124" s="65"/>
      <c r="I124" s="65"/>
      <c r="J124" s="65"/>
      <c r="K124" s="65"/>
      <c r="L124" s="65"/>
      <c r="M124" s="65"/>
      <c r="N124" s="62"/>
      <c r="O124" s="62"/>
      <c r="P124" s="62" t="s">
        <v>100</v>
      </c>
      <c r="Q124" s="62"/>
      <c r="R124" s="62"/>
      <c r="S124" s="64"/>
      <c r="T124" s="65"/>
      <c r="U124" s="65"/>
      <c r="V124" s="65"/>
      <c r="W124" s="65"/>
      <c r="X124" s="65"/>
      <c r="Y124" s="65"/>
      <c r="Z124" s="65"/>
      <c r="AA124" s="65"/>
      <c r="AB124" s="65"/>
      <c r="AC124" s="65"/>
      <c r="AD124" s="65"/>
      <c r="AE124" s="65"/>
      <c r="AF124" s="65"/>
      <c r="AG124" s="65"/>
      <c r="AH124" s="65"/>
      <c r="AI124" s="65"/>
      <c r="AJ124" s="18"/>
    </row>
    <row r="125" spans="1:36" ht="30" customHeight="1">
      <c r="A125" s="294"/>
      <c r="B125" s="48" t="s">
        <v>779</v>
      </c>
      <c r="C125" s="65"/>
      <c r="D125" s="65"/>
      <c r="E125" s="65"/>
      <c r="F125" s="65"/>
      <c r="G125" s="65"/>
      <c r="H125" s="65"/>
      <c r="I125" s="65"/>
      <c r="J125" s="65"/>
      <c r="K125" s="65"/>
      <c r="L125" s="65"/>
      <c r="M125" s="65"/>
      <c r="N125" s="62"/>
      <c r="O125" s="62"/>
      <c r="P125" s="62"/>
      <c r="Q125" s="62" t="s">
        <v>100</v>
      </c>
      <c r="R125" s="62"/>
      <c r="S125" s="64"/>
      <c r="T125" s="65"/>
      <c r="U125" s="65"/>
      <c r="V125" s="65"/>
      <c r="W125" s="65"/>
      <c r="X125" s="65"/>
      <c r="Y125" s="65"/>
      <c r="Z125" s="65"/>
      <c r="AA125" s="65"/>
      <c r="AB125" s="65"/>
      <c r="AC125" s="65"/>
      <c r="AD125" s="65"/>
      <c r="AE125" s="65"/>
      <c r="AF125" s="65"/>
      <c r="AG125" s="65"/>
      <c r="AH125" s="65"/>
      <c r="AI125" s="65"/>
      <c r="AJ125" s="18"/>
    </row>
    <row r="126" spans="1:36" ht="30" customHeight="1">
      <c r="A126" s="294"/>
      <c r="B126" s="48" t="s">
        <v>780</v>
      </c>
      <c r="C126" s="65"/>
      <c r="D126" s="65"/>
      <c r="E126" s="65"/>
      <c r="F126" s="65"/>
      <c r="G126" s="65"/>
      <c r="H126" s="65"/>
      <c r="I126" s="65"/>
      <c r="J126" s="65"/>
      <c r="K126" s="65"/>
      <c r="L126" s="65"/>
      <c r="M126" s="65"/>
      <c r="N126" s="62"/>
      <c r="O126" s="62"/>
      <c r="P126" s="62" t="s">
        <v>100</v>
      </c>
      <c r="Q126" s="62"/>
      <c r="R126" s="62"/>
      <c r="S126" s="64"/>
      <c r="T126" s="65"/>
      <c r="U126" s="65"/>
      <c r="V126" s="65"/>
      <c r="W126" s="65"/>
      <c r="X126" s="65"/>
      <c r="Y126" s="65"/>
      <c r="Z126" s="65"/>
      <c r="AA126" s="65"/>
      <c r="AB126" s="65"/>
      <c r="AC126" s="65"/>
      <c r="AD126" s="65"/>
      <c r="AE126" s="65"/>
      <c r="AF126" s="65"/>
      <c r="AG126" s="65"/>
      <c r="AH126" s="65"/>
      <c r="AI126" s="65"/>
      <c r="AJ126" s="18"/>
    </row>
    <row r="127" spans="1:36" ht="30" customHeight="1">
      <c r="A127" s="294"/>
      <c r="B127" s="48" t="s">
        <v>781</v>
      </c>
      <c r="C127" s="65"/>
      <c r="D127" s="65"/>
      <c r="E127" s="65"/>
      <c r="F127" s="65"/>
      <c r="G127" s="65"/>
      <c r="H127" s="65"/>
      <c r="I127" s="65"/>
      <c r="J127" s="65"/>
      <c r="K127" s="65"/>
      <c r="L127" s="65"/>
      <c r="M127" s="65"/>
      <c r="N127" s="62"/>
      <c r="O127" s="62"/>
      <c r="P127" s="62"/>
      <c r="Q127" s="62" t="s">
        <v>100</v>
      </c>
      <c r="R127" s="62"/>
      <c r="S127" s="64"/>
      <c r="T127" s="65"/>
      <c r="U127" s="65"/>
      <c r="V127" s="65"/>
      <c r="W127" s="65"/>
      <c r="X127" s="65"/>
      <c r="Y127" s="65"/>
      <c r="Z127" s="65"/>
      <c r="AA127" s="65"/>
      <c r="AB127" s="65"/>
      <c r="AC127" s="65"/>
      <c r="AD127" s="65"/>
      <c r="AE127" s="65"/>
      <c r="AF127" s="65"/>
      <c r="AG127" s="65"/>
      <c r="AH127" s="65"/>
      <c r="AI127" s="65"/>
      <c r="AJ127" s="18"/>
    </row>
    <row r="128" spans="1:36" ht="30" customHeight="1">
      <c r="A128" s="294"/>
      <c r="B128" s="48" t="s">
        <v>782</v>
      </c>
      <c r="C128" s="65"/>
      <c r="D128" s="65"/>
      <c r="E128" s="65"/>
      <c r="F128" s="65"/>
      <c r="G128" s="65"/>
      <c r="H128" s="65"/>
      <c r="I128" s="65"/>
      <c r="J128" s="65"/>
      <c r="K128" s="65"/>
      <c r="L128" s="65"/>
      <c r="M128" s="65"/>
      <c r="N128" s="62"/>
      <c r="O128" s="62"/>
      <c r="P128" s="62" t="s">
        <v>100</v>
      </c>
      <c r="Q128" s="62"/>
      <c r="R128" s="62"/>
      <c r="S128" s="64"/>
      <c r="T128" s="65"/>
      <c r="U128" s="65"/>
      <c r="V128" s="65"/>
      <c r="W128" s="65"/>
      <c r="X128" s="65"/>
      <c r="Y128" s="65"/>
      <c r="Z128" s="65"/>
      <c r="AA128" s="65"/>
      <c r="AB128" s="65"/>
      <c r="AC128" s="65"/>
      <c r="AD128" s="65"/>
      <c r="AE128" s="65"/>
      <c r="AF128" s="65"/>
      <c r="AG128" s="65"/>
      <c r="AH128" s="65"/>
      <c r="AI128" s="65"/>
      <c r="AJ128" s="18"/>
    </row>
    <row r="129" spans="1:36" ht="30" customHeight="1">
      <c r="A129" s="294"/>
      <c r="B129" s="48" t="s">
        <v>783</v>
      </c>
      <c r="C129" s="65"/>
      <c r="D129" s="65"/>
      <c r="E129" s="65"/>
      <c r="F129" s="65"/>
      <c r="G129" s="65"/>
      <c r="H129" s="65"/>
      <c r="I129" s="65"/>
      <c r="J129" s="65"/>
      <c r="K129" s="65"/>
      <c r="L129" s="65"/>
      <c r="M129" s="65"/>
      <c r="N129" s="62"/>
      <c r="O129" s="62"/>
      <c r="P129" s="62"/>
      <c r="Q129" s="62" t="s">
        <v>100</v>
      </c>
      <c r="R129" s="62"/>
      <c r="S129" s="64"/>
      <c r="T129" s="65"/>
      <c r="U129" s="65"/>
      <c r="V129" s="65"/>
      <c r="W129" s="65"/>
      <c r="X129" s="65"/>
      <c r="Y129" s="65"/>
      <c r="Z129" s="65"/>
      <c r="AA129" s="65"/>
      <c r="AB129" s="65"/>
      <c r="AC129" s="65"/>
      <c r="AD129" s="65"/>
      <c r="AE129" s="65"/>
      <c r="AF129" s="65"/>
      <c r="AG129" s="65"/>
      <c r="AH129" s="65"/>
      <c r="AI129" s="65"/>
      <c r="AJ129" s="18"/>
    </row>
    <row r="130" spans="1:36" ht="30" customHeight="1">
      <c r="A130" s="295"/>
      <c r="B130" s="48" t="s">
        <v>784</v>
      </c>
      <c r="C130" s="65"/>
      <c r="D130" s="65"/>
      <c r="E130" s="65"/>
      <c r="F130" s="65"/>
      <c r="G130" s="65"/>
      <c r="H130" s="65"/>
      <c r="I130" s="65"/>
      <c r="J130" s="65"/>
      <c r="K130" s="65"/>
      <c r="L130" s="65"/>
      <c r="M130" s="65"/>
      <c r="N130" s="62"/>
      <c r="O130" s="62"/>
      <c r="P130" s="62"/>
      <c r="Q130" s="62" t="s">
        <v>100</v>
      </c>
      <c r="R130" s="62"/>
      <c r="S130" s="64"/>
      <c r="T130" s="65"/>
      <c r="U130" s="65"/>
      <c r="V130" s="65"/>
      <c r="W130" s="65"/>
      <c r="X130" s="65"/>
      <c r="Y130" s="65"/>
      <c r="Z130" s="65"/>
      <c r="AA130" s="65"/>
      <c r="AB130" s="65"/>
      <c r="AC130" s="65"/>
      <c r="AD130" s="65"/>
      <c r="AE130" s="65"/>
      <c r="AF130" s="65"/>
      <c r="AG130" s="65"/>
      <c r="AH130" s="65"/>
      <c r="AI130" s="65"/>
      <c r="AJ130" s="18"/>
    </row>
    <row r="131" spans="1:36" ht="30" customHeight="1">
      <c r="A131" s="293" t="s">
        <v>785</v>
      </c>
      <c r="B131" s="48" t="s">
        <v>786</v>
      </c>
      <c r="C131" s="65" t="s">
        <v>787</v>
      </c>
      <c r="D131" s="65"/>
      <c r="E131" s="65"/>
      <c r="F131" s="65"/>
      <c r="G131" s="65"/>
      <c r="H131" s="65"/>
      <c r="I131" s="65"/>
      <c r="J131" s="65"/>
      <c r="K131" s="65"/>
      <c r="L131" s="65"/>
      <c r="M131" s="65"/>
      <c r="N131" s="62"/>
      <c r="O131" s="62"/>
      <c r="P131" s="62"/>
      <c r="Q131" s="62"/>
      <c r="R131" s="62" t="s">
        <v>686</v>
      </c>
      <c r="S131" s="64"/>
      <c r="T131" s="65"/>
      <c r="U131" s="65"/>
      <c r="V131" s="65"/>
      <c r="W131" s="65"/>
      <c r="X131" s="65"/>
      <c r="Y131" s="65"/>
      <c r="Z131" s="65"/>
      <c r="AA131" s="65"/>
      <c r="AB131" s="65"/>
      <c r="AC131" s="65"/>
      <c r="AD131" s="65"/>
      <c r="AE131" s="65"/>
      <c r="AF131" s="65"/>
      <c r="AG131" s="65"/>
      <c r="AH131" s="65"/>
      <c r="AI131" s="65"/>
      <c r="AJ131" s="18"/>
    </row>
    <row r="132" spans="1:36" ht="30" customHeight="1">
      <c r="A132" s="294"/>
      <c r="B132" s="48" t="s">
        <v>788</v>
      </c>
      <c r="C132" s="65" t="s">
        <v>787</v>
      </c>
      <c r="D132" s="65"/>
      <c r="E132" s="65"/>
      <c r="F132" s="65"/>
      <c r="G132" s="65"/>
      <c r="H132" s="65"/>
      <c r="I132" s="65"/>
      <c r="J132" s="65"/>
      <c r="K132" s="65"/>
      <c r="L132" s="65"/>
      <c r="M132" s="65"/>
      <c r="N132" s="62"/>
      <c r="O132" s="62"/>
      <c r="P132" s="62"/>
      <c r="Q132" s="62"/>
      <c r="R132" s="62" t="s">
        <v>686</v>
      </c>
      <c r="S132" s="64"/>
      <c r="T132" s="65"/>
      <c r="U132" s="65"/>
      <c r="V132" s="65"/>
      <c r="W132" s="65"/>
      <c r="X132" s="65"/>
      <c r="Y132" s="65"/>
      <c r="Z132" s="65"/>
      <c r="AA132" s="65"/>
      <c r="AB132" s="65"/>
      <c r="AC132" s="65"/>
      <c r="AD132" s="65"/>
      <c r="AE132" s="65"/>
      <c r="AF132" s="65"/>
      <c r="AG132" s="65"/>
      <c r="AH132" s="65"/>
      <c r="AI132" s="65"/>
      <c r="AJ132" s="18"/>
    </row>
    <row r="133" spans="1:36" ht="30" customHeight="1">
      <c r="A133" s="294"/>
      <c r="B133" s="48" t="s">
        <v>789</v>
      </c>
      <c r="C133" s="65" t="s">
        <v>787</v>
      </c>
      <c r="D133" s="65"/>
      <c r="E133" s="65"/>
      <c r="F133" s="65"/>
      <c r="G133" s="65"/>
      <c r="H133" s="65"/>
      <c r="I133" s="65"/>
      <c r="J133" s="65"/>
      <c r="K133" s="65"/>
      <c r="L133" s="65"/>
      <c r="M133" s="65"/>
      <c r="N133" s="62"/>
      <c r="O133" s="62"/>
      <c r="P133" s="62"/>
      <c r="Q133" s="62"/>
      <c r="R133" s="62" t="s">
        <v>686</v>
      </c>
      <c r="S133" s="64"/>
      <c r="T133" s="65"/>
      <c r="U133" s="65"/>
      <c r="V133" s="65"/>
      <c r="W133" s="65"/>
      <c r="X133" s="65"/>
      <c r="Y133" s="65"/>
      <c r="Z133" s="65"/>
      <c r="AA133" s="65"/>
      <c r="AB133" s="65"/>
      <c r="AC133" s="65"/>
      <c r="AD133" s="65"/>
      <c r="AE133" s="65"/>
      <c r="AF133" s="65"/>
      <c r="AG133" s="65"/>
      <c r="AH133" s="65"/>
      <c r="AI133" s="65"/>
      <c r="AJ133" s="18"/>
    </row>
    <row r="134" spans="1:36" ht="30" customHeight="1">
      <c r="A134" s="294"/>
      <c r="B134" s="48" t="s">
        <v>790</v>
      </c>
      <c r="C134" s="65"/>
      <c r="D134" s="65"/>
      <c r="E134" s="65"/>
      <c r="F134" s="65"/>
      <c r="G134" s="65"/>
      <c r="H134" s="65"/>
      <c r="I134" s="65"/>
      <c r="J134" s="65"/>
      <c r="K134" s="65"/>
      <c r="L134" s="65"/>
      <c r="M134" s="65"/>
      <c r="N134" s="62"/>
      <c r="O134" s="62"/>
      <c r="P134" s="62" t="s">
        <v>100</v>
      </c>
      <c r="Q134" s="62"/>
      <c r="R134" s="62"/>
      <c r="S134" s="64"/>
      <c r="T134" s="65"/>
      <c r="U134" s="65"/>
      <c r="V134" s="65"/>
      <c r="W134" s="65"/>
      <c r="X134" s="65"/>
      <c r="Y134" s="65"/>
      <c r="Z134" s="65"/>
      <c r="AA134" s="65"/>
      <c r="AB134" s="65"/>
      <c r="AC134" s="65"/>
      <c r="AD134" s="65"/>
      <c r="AE134" s="65"/>
      <c r="AF134" s="65"/>
      <c r="AG134" s="65"/>
      <c r="AH134" s="65"/>
      <c r="AI134" s="65"/>
      <c r="AJ134" s="18"/>
    </row>
    <row r="135" spans="1:36" ht="30" customHeight="1">
      <c r="A135" s="294"/>
      <c r="B135" s="48" t="s">
        <v>791</v>
      </c>
      <c r="C135" s="65"/>
      <c r="D135" s="65"/>
      <c r="E135" s="65"/>
      <c r="F135" s="65"/>
      <c r="G135" s="65"/>
      <c r="H135" s="65"/>
      <c r="I135" s="65"/>
      <c r="J135" s="65"/>
      <c r="K135" s="65"/>
      <c r="L135" s="65"/>
      <c r="M135" s="65"/>
      <c r="N135" s="62"/>
      <c r="O135" s="62"/>
      <c r="P135" s="62"/>
      <c r="Q135" s="62" t="s">
        <v>100</v>
      </c>
      <c r="R135" s="62"/>
      <c r="S135" s="64"/>
      <c r="T135" s="65"/>
      <c r="U135" s="65"/>
      <c r="V135" s="65"/>
      <c r="W135" s="65"/>
      <c r="X135" s="65"/>
      <c r="Y135" s="65"/>
      <c r="Z135" s="65"/>
      <c r="AA135" s="65"/>
      <c r="AB135" s="65"/>
      <c r="AC135" s="65"/>
      <c r="AD135" s="65"/>
      <c r="AE135" s="65"/>
      <c r="AF135" s="65"/>
      <c r="AG135" s="65"/>
      <c r="AH135" s="65"/>
      <c r="AI135" s="65"/>
      <c r="AJ135" s="18"/>
    </row>
    <row r="136" spans="1:36" ht="30" customHeight="1">
      <c r="A136" s="294"/>
      <c r="B136" s="48" t="s">
        <v>792</v>
      </c>
      <c r="C136" s="65"/>
      <c r="D136" s="65"/>
      <c r="E136" s="65"/>
      <c r="F136" s="65"/>
      <c r="G136" s="65"/>
      <c r="H136" s="65"/>
      <c r="I136" s="65"/>
      <c r="J136" s="65"/>
      <c r="K136" s="65"/>
      <c r="L136" s="65"/>
      <c r="M136" s="65"/>
      <c r="N136" s="62"/>
      <c r="O136" s="62"/>
      <c r="P136" s="62" t="s">
        <v>100</v>
      </c>
      <c r="Q136" s="62"/>
      <c r="R136" s="62"/>
      <c r="S136" s="64"/>
      <c r="T136" s="65"/>
      <c r="U136" s="65"/>
      <c r="V136" s="65"/>
      <c r="W136" s="65"/>
      <c r="X136" s="65"/>
      <c r="Y136" s="65"/>
      <c r="Z136" s="65"/>
      <c r="AA136" s="65"/>
      <c r="AB136" s="65"/>
      <c r="AC136" s="65"/>
      <c r="AD136" s="65"/>
      <c r="AE136" s="65"/>
      <c r="AF136" s="65"/>
      <c r="AG136" s="65"/>
      <c r="AH136" s="65"/>
      <c r="AI136" s="65"/>
      <c r="AJ136" s="18"/>
    </row>
    <row r="137" spans="1:36" ht="30" customHeight="1">
      <c r="A137" s="294"/>
      <c r="B137" s="48" t="s">
        <v>793</v>
      </c>
      <c r="C137" s="65"/>
      <c r="D137" s="65"/>
      <c r="E137" s="65"/>
      <c r="F137" s="65"/>
      <c r="G137" s="65"/>
      <c r="H137" s="65"/>
      <c r="I137" s="65"/>
      <c r="J137" s="65"/>
      <c r="K137" s="65"/>
      <c r="L137" s="65"/>
      <c r="M137" s="65"/>
      <c r="N137" s="62"/>
      <c r="O137" s="62"/>
      <c r="P137" s="62"/>
      <c r="Q137" s="62" t="s">
        <v>100</v>
      </c>
      <c r="R137" s="62"/>
      <c r="S137" s="64"/>
      <c r="T137" s="65"/>
      <c r="U137" s="65"/>
      <c r="V137" s="65"/>
      <c r="W137" s="65"/>
      <c r="X137" s="65"/>
      <c r="Y137" s="65"/>
      <c r="Z137" s="65"/>
      <c r="AA137" s="65"/>
      <c r="AB137" s="65"/>
      <c r="AC137" s="65"/>
      <c r="AD137" s="65"/>
      <c r="AE137" s="65"/>
      <c r="AF137" s="65"/>
      <c r="AG137" s="65"/>
      <c r="AH137" s="65"/>
      <c r="AI137" s="65"/>
      <c r="AJ137" s="18"/>
    </row>
    <row r="138" spans="1:36" ht="30" customHeight="1">
      <c r="A138" s="294"/>
      <c r="B138" s="48" t="s">
        <v>794</v>
      </c>
      <c r="C138" s="65"/>
      <c r="D138" s="65"/>
      <c r="E138" s="65"/>
      <c r="F138" s="65"/>
      <c r="G138" s="65"/>
      <c r="H138" s="65"/>
      <c r="I138" s="65"/>
      <c r="J138" s="65"/>
      <c r="K138" s="65"/>
      <c r="L138" s="65"/>
      <c r="M138" s="65"/>
      <c r="N138" s="62"/>
      <c r="O138" s="62"/>
      <c r="P138" s="62" t="s">
        <v>100</v>
      </c>
      <c r="Q138" s="62"/>
      <c r="R138" s="62"/>
      <c r="S138" s="64"/>
      <c r="T138" s="65"/>
      <c r="U138" s="65"/>
      <c r="V138" s="65"/>
      <c r="W138" s="65"/>
      <c r="X138" s="65"/>
      <c r="Y138" s="65"/>
      <c r="Z138" s="65"/>
      <c r="AA138" s="65"/>
      <c r="AB138" s="65"/>
      <c r="AC138" s="65"/>
      <c r="AD138" s="65"/>
      <c r="AE138" s="65"/>
      <c r="AF138" s="65"/>
      <c r="AG138" s="65"/>
      <c r="AH138" s="65"/>
      <c r="AI138" s="65"/>
      <c r="AJ138" s="18"/>
    </row>
    <row r="139" spans="1:36" ht="30" customHeight="1">
      <c r="A139" s="294"/>
      <c r="B139" s="48" t="s">
        <v>795</v>
      </c>
      <c r="C139" s="65"/>
      <c r="D139" s="65"/>
      <c r="E139" s="65"/>
      <c r="F139" s="65"/>
      <c r="G139" s="65"/>
      <c r="H139" s="65"/>
      <c r="I139" s="65"/>
      <c r="J139" s="65"/>
      <c r="K139" s="65"/>
      <c r="L139" s="65"/>
      <c r="M139" s="65"/>
      <c r="N139" s="62"/>
      <c r="O139" s="62"/>
      <c r="P139" s="62"/>
      <c r="Q139" s="62" t="s">
        <v>100</v>
      </c>
      <c r="R139" s="62"/>
      <c r="S139" s="64"/>
      <c r="T139" s="65"/>
      <c r="U139" s="65"/>
      <c r="V139" s="65"/>
      <c r="W139" s="65"/>
      <c r="X139" s="65"/>
      <c r="Y139" s="65"/>
      <c r="Z139" s="65"/>
      <c r="AA139" s="65"/>
      <c r="AB139" s="65"/>
      <c r="AC139" s="65"/>
      <c r="AD139" s="65"/>
      <c r="AE139" s="65"/>
      <c r="AF139" s="65"/>
      <c r="AG139" s="65"/>
      <c r="AH139" s="65"/>
      <c r="AI139" s="65"/>
      <c r="AJ139" s="18"/>
    </row>
    <row r="140" spans="1:36" ht="30" customHeight="1">
      <c r="A140" s="294"/>
      <c r="B140" s="48" t="s">
        <v>796</v>
      </c>
      <c r="C140" s="65"/>
      <c r="D140" s="65"/>
      <c r="E140" s="65"/>
      <c r="F140" s="65"/>
      <c r="G140" s="65"/>
      <c r="H140" s="65"/>
      <c r="I140" s="65"/>
      <c r="J140" s="65"/>
      <c r="K140" s="65"/>
      <c r="L140" s="65"/>
      <c r="M140" s="65"/>
      <c r="N140" s="62"/>
      <c r="O140" s="62"/>
      <c r="P140" s="62" t="s">
        <v>100</v>
      </c>
      <c r="Q140" s="62"/>
      <c r="R140" s="62"/>
      <c r="S140" s="64"/>
      <c r="T140" s="65"/>
      <c r="U140" s="65"/>
      <c r="V140" s="65"/>
      <c r="W140" s="65"/>
      <c r="X140" s="65"/>
      <c r="Y140" s="65"/>
      <c r="Z140" s="65"/>
      <c r="AA140" s="65"/>
      <c r="AB140" s="65"/>
      <c r="AC140" s="65"/>
      <c r="AD140" s="65"/>
      <c r="AE140" s="65"/>
      <c r="AF140" s="65"/>
      <c r="AG140" s="65"/>
      <c r="AH140" s="65"/>
      <c r="AI140" s="65"/>
      <c r="AJ140" s="18"/>
    </row>
    <row r="141" spans="1:36" ht="30" customHeight="1">
      <c r="A141" s="294"/>
      <c r="B141" s="48" t="s">
        <v>797</v>
      </c>
      <c r="C141" s="65"/>
      <c r="D141" s="65"/>
      <c r="E141" s="65"/>
      <c r="F141" s="65"/>
      <c r="G141" s="65"/>
      <c r="H141" s="65"/>
      <c r="I141" s="65"/>
      <c r="J141" s="65"/>
      <c r="K141" s="65"/>
      <c r="L141" s="65"/>
      <c r="M141" s="65"/>
      <c r="N141" s="62"/>
      <c r="O141" s="62"/>
      <c r="P141" s="62"/>
      <c r="Q141" s="62" t="s">
        <v>100</v>
      </c>
      <c r="R141" s="62"/>
      <c r="S141" s="64"/>
      <c r="T141" s="65"/>
      <c r="U141" s="65"/>
      <c r="V141" s="65"/>
      <c r="W141" s="65"/>
      <c r="X141" s="65"/>
      <c r="Y141" s="65"/>
      <c r="Z141" s="65"/>
      <c r="AA141" s="65"/>
      <c r="AB141" s="65"/>
      <c r="AC141" s="65"/>
      <c r="AD141" s="65"/>
      <c r="AE141" s="65"/>
      <c r="AF141" s="65"/>
      <c r="AG141" s="65"/>
      <c r="AH141" s="65"/>
      <c r="AI141" s="65"/>
      <c r="AJ141" s="18"/>
    </row>
    <row r="142" spans="1:36" ht="30" customHeight="1">
      <c r="A142" s="294"/>
      <c r="B142" s="48" t="s">
        <v>798</v>
      </c>
      <c r="C142" s="65"/>
      <c r="D142" s="65"/>
      <c r="E142" s="65"/>
      <c r="F142" s="65"/>
      <c r="G142" s="65"/>
      <c r="H142" s="65"/>
      <c r="I142" s="65"/>
      <c r="J142" s="65"/>
      <c r="K142" s="65"/>
      <c r="L142" s="65"/>
      <c r="M142" s="65"/>
      <c r="N142" s="62"/>
      <c r="O142" s="62" t="s">
        <v>100</v>
      </c>
      <c r="P142" s="62"/>
      <c r="Q142" s="62"/>
      <c r="R142" s="62"/>
      <c r="S142" s="64"/>
      <c r="T142" s="65"/>
      <c r="U142" s="65"/>
      <c r="V142" s="65"/>
      <c r="W142" s="65"/>
      <c r="X142" s="65"/>
      <c r="Y142" s="65"/>
      <c r="Z142" s="65"/>
      <c r="AA142" s="65"/>
      <c r="AB142" s="65"/>
      <c r="AC142" s="65"/>
      <c r="AD142" s="65"/>
      <c r="AE142" s="65"/>
      <c r="AF142" s="65"/>
      <c r="AG142" s="65"/>
      <c r="AH142" s="65"/>
      <c r="AI142" s="65"/>
      <c r="AJ142" s="18"/>
    </row>
    <row r="143" spans="1:36" ht="30" customHeight="1">
      <c r="A143" s="294"/>
      <c r="B143" s="48" t="s">
        <v>799</v>
      </c>
      <c r="C143" s="65"/>
      <c r="D143" s="65"/>
      <c r="E143" s="65"/>
      <c r="F143" s="65"/>
      <c r="G143" s="65"/>
      <c r="H143" s="65"/>
      <c r="I143" s="65"/>
      <c r="J143" s="65"/>
      <c r="K143" s="65"/>
      <c r="L143" s="65"/>
      <c r="M143" s="65"/>
      <c r="N143" s="62"/>
      <c r="O143" s="62" t="s">
        <v>100</v>
      </c>
      <c r="P143" s="62"/>
      <c r="Q143" s="62"/>
      <c r="R143" s="62"/>
      <c r="S143" s="64"/>
      <c r="T143" s="65"/>
      <c r="U143" s="65"/>
      <c r="V143" s="65"/>
      <c r="W143" s="65"/>
      <c r="X143" s="65"/>
      <c r="Y143" s="65"/>
      <c r="Z143" s="65"/>
      <c r="AA143" s="65"/>
      <c r="AB143" s="65"/>
      <c r="AC143" s="65"/>
      <c r="AD143" s="65"/>
      <c r="AE143" s="65"/>
      <c r="AF143" s="65"/>
      <c r="AG143" s="65"/>
      <c r="AH143" s="65"/>
      <c r="AI143" s="65"/>
      <c r="AJ143" s="18"/>
    </row>
    <row r="144" spans="1:36" ht="30" customHeight="1">
      <c r="A144" s="294"/>
      <c r="B144" s="48" t="s">
        <v>800</v>
      </c>
      <c r="C144" s="65"/>
      <c r="D144" s="65"/>
      <c r="E144" s="65"/>
      <c r="F144" s="65"/>
      <c r="G144" s="65"/>
      <c r="H144" s="65"/>
      <c r="I144" s="65"/>
      <c r="J144" s="65"/>
      <c r="K144" s="65"/>
      <c r="L144" s="65"/>
      <c r="M144" s="65"/>
      <c r="N144" s="62"/>
      <c r="O144" s="62" t="s">
        <v>100</v>
      </c>
      <c r="P144" s="62"/>
      <c r="Q144" s="62"/>
      <c r="R144" s="62"/>
      <c r="S144" s="64"/>
      <c r="T144" s="65"/>
      <c r="U144" s="65"/>
      <c r="V144" s="65"/>
      <c r="W144" s="65"/>
      <c r="X144" s="65"/>
      <c r="Y144" s="65"/>
      <c r="Z144" s="65"/>
      <c r="AA144" s="65"/>
      <c r="AB144" s="65"/>
      <c r="AC144" s="65"/>
      <c r="AD144" s="65"/>
      <c r="AE144" s="65"/>
      <c r="AF144" s="65"/>
      <c r="AG144" s="65"/>
      <c r="AH144" s="65"/>
      <c r="AI144" s="65"/>
      <c r="AJ144" s="18"/>
    </row>
    <row r="145" spans="1:36" ht="30" customHeight="1">
      <c r="A145" s="295"/>
      <c r="B145" s="48" t="s">
        <v>801</v>
      </c>
      <c r="C145" s="65"/>
      <c r="D145" s="65"/>
      <c r="E145" s="65"/>
      <c r="F145" s="65"/>
      <c r="G145" s="65"/>
      <c r="H145" s="65"/>
      <c r="I145" s="65"/>
      <c r="J145" s="65"/>
      <c r="K145" s="65"/>
      <c r="L145" s="65"/>
      <c r="M145" s="65"/>
      <c r="N145" s="62"/>
      <c r="O145" s="62" t="s">
        <v>100</v>
      </c>
      <c r="P145" s="62"/>
      <c r="Q145" s="62"/>
      <c r="R145" s="62"/>
      <c r="S145" s="64"/>
      <c r="T145" s="65"/>
      <c r="U145" s="65"/>
      <c r="V145" s="65"/>
      <c r="W145" s="65"/>
      <c r="X145" s="65"/>
      <c r="Y145" s="65"/>
      <c r="Z145" s="65"/>
      <c r="AA145" s="65"/>
      <c r="AB145" s="65"/>
      <c r="AC145" s="65"/>
      <c r="AD145" s="65"/>
      <c r="AE145" s="65"/>
      <c r="AF145" s="65"/>
      <c r="AG145" s="65"/>
      <c r="AH145" s="65"/>
      <c r="AI145" s="65"/>
      <c r="AJ145" s="18"/>
    </row>
    <row r="146" spans="1:36" ht="30" customHeight="1">
      <c r="A146" s="293" t="s">
        <v>802</v>
      </c>
      <c r="B146" s="48" t="s">
        <v>803</v>
      </c>
      <c r="C146" s="65" t="s">
        <v>804</v>
      </c>
      <c r="D146" s="65"/>
      <c r="E146" s="65"/>
      <c r="F146" s="65"/>
      <c r="G146" s="65"/>
      <c r="H146" s="65"/>
      <c r="I146" s="65"/>
      <c r="J146" s="65"/>
      <c r="K146" s="65"/>
      <c r="L146" s="65"/>
      <c r="M146" s="65"/>
      <c r="N146" s="62"/>
      <c r="O146" s="62"/>
      <c r="P146" s="62"/>
      <c r="Q146" s="62"/>
      <c r="R146" s="62" t="s">
        <v>686</v>
      </c>
      <c r="S146" s="64"/>
      <c r="T146" s="65"/>
      <c r="U146" s="65"/>
      <c r="V146" s="65"/>
      <c r="W146" s="65"/>
      <c r="X146" s="65"/>
      <c r="Y146" s="65"/>
      <c r="Z146" s="65"/>
      <c r="AA146" s="65"/>
      <c r="AB146" s="65"/>
      <c r="AC146" s="65"/>
      <c r="AD146" s="65"/>
      <c r="AE146" s="65"/>
      <c r="AF146" s="65"/>
      <c r="AG146" s="65"/>
      <c r="AH146" s="65"/>
      <c r="AI146" s="65"/>
      <c r="AJ146" s="18"/>
    </row>
    <row r="147" spans="1:36" ht="30" customHeight="1">
      <c r="A147" s="294"/>
      <c r="B147" s="48" t="s">
        <v>805</v>
      </c>
      <c r="C147" s="65" t="s">
        <v>804</v>
      </c>
      <c r="D147" s="65"/>
      <c r="E147" s="65"/>
      <c r="F147" s="65"/>
      <c r="G147" s="65"/>
      <c r="H147" s="65"/>
      <c r="I147" s="65"/>
      <c r="J147" s="65"/>
      <c r="K147" s="65"/>
      <c r="L147" s="65"/>
      <c r="M147" s="65"/>
      <c r="N147" s="62"/>
      <c r="O147" s="62"/>
      <c r="P147" s="62"/>
      <c r="Q147" s="62"/>
      <c r="R147" s="62" t="s">
        <v>686</v>
      </c>
      <c r="S147" s="64"/>
      <c r="T147" s="65"/>
      <c r="U147" s="65"/>
      <c r="V147" s="65"/>
      <c r="W147" s="65"/>
      <c r="X147" s="65"/>
      <c r="Y147" s="65"/>
      <c r="Z147" s="65"/>
      <c r="AA147" s="65"/>
      <c r="AB147" s="65"/>
      <c r="AC147" s="65"/>
      <c r="AD147" s="65"/>
      <c r="AE147" s="65"/>
      <c r="AF147" s="65"/>
      <c r="AG147" s="65"/>
      <c r="AH147" s="65"/>
      <c r="AI147" s="65"/>
      <c r="AJ147" s="18"/>
    </row>
    <row r="148" spans="1:36" ht="30" customHeight="1">
      <c r="A148" s="294"/>
      <c r="B148" s="48" t="s">
        <v>806</v>
      </c>
      <c r="C148" s="65" t="s">
        <v>804</v>
      </c>
      <c r="D148" s="65"/>
      <c r="E148" s="65"/>
      <c r="F148" s="65"/>
      <c r="G148" s="65"/>
      <c r="H148" s="65"/>
      <c r="I148" s="65"/>
      <c r="J148" s="65"/>
      <c r="K148" s="65"/>
      <c r="L148" s="65"/>
      <c r="M148" s="65"/>
      <c r="N148" s="62"/>
      <c r="O148" s="62"/>
      <c r="P148" s="62"/>
      <c r="Q148" s="62"/>
      <c r="R148" s="62" t="s">
        <v>686</v>
      </c>
      <c r="S148" s="64" t="s">
        <v>78</v>
      </c>
      <c r="T148" s="65"/>
      <c r="U148" s="65"/>
      <c r="V148" s="65"/>
      <c r="W148" s="65"/>
      <c r="X148" s="65"/>
      <c r="Y148" s="65"/>
      <c r="Z148" s="65"/>
      <c r="AA148" s="65"/>
      <c r="AB148" s="65"/>
      <c r="AC148" s="65"/>
      <c r="AD148" s="65"/>
      <c r="AE148" s="65"/>
      <c r="AF148" s="65"/>
      <c r="AG148" s="65"/>
      <c r="AH148" s="65"/>
      <c r="AI148" s="65"/>
      <c r="AJ148" s="18"/>
    </row>
    <row r="149" spans="1:36" ht="30" customHeight="1">
      <c r="A149" s="294"/>
      <c r="B149" s="48" t="s">
        <v>807</v>
      </c>
      <c r="C149" s="65"/>
      <c r="D149" s="65"/>
      <c r="E149" s="65"/>
      <c r="F149" s="65"/>
      <c r="G149" s="65"/>
      <c r="H149" s="65"/>
      <c r="I149" s="65"/>
      <c r="J149" s="65"/>
      <c r="K149" s="65"/>
      <c r="L149" s="65"/>
      <c r="M149" s="65"/>
      <c r="N149" s="62"/>
      <c r="O149" s="62"/>
      <c r="P149" s="62"/>
      <c r="Q149" s="62" t="s">
        <v>100</v>
      </c>
      <c r="R149" s="62"/>
      <c r="S149" s="64"/>
      <c r="T149" s="65"/>
      <c r="U149" s="65"/>
      <c r="V149" s="65"/>
      <c r="W149" s="65"/>
      <c r="X149" s="65"/>
      <c r="Y149" s="65"/>
      <c r="Z149" s="65"/>
      <c r="AA149" s="65"/>
      <c r="AB149" s="65"/>
      <c r="AC149" s="65"/>
      <c r="AD149" s="65"/>
      <c r="AE149" s="65"/>
      <c r="AF149" s="65"/>
      <c r="AG149" s="65"/>
      <c r="AH149" s="65"/>
      <c r="AI149" s="65"/>
      <c r="AJ149" s="18"/>
    </row>
    <row r="150" spans="1:36" ht="30" customHeight="1">
      <c r="A150" s="294"/>
      <c r="B150" s="48" t="s">
        <v>808</v>
      </c>
      <c r="C150" s="65"/>
      <c r="D150" s="65"/>
      <c r="E150" s="65"/>
      <c r="F150" s="65"/>
      <c r="G150" s="65"/>
      <c r="H150" s="65"/>
      <c r="I150" s="65"/>
      <c r="J150" s="65"/>
      <c r="K150" s="65"/>
      <c r="L150" s="65"/>
      <c r="M150" s="65"/>
      <c r="N150" s="62"/>
      <c r="O150" s="62"/>
      <c r="P150" s="62"/>
      <c r="Q150" s="62" t="s">
        <v>100</v>
      </c>
      <c r="R150" s="62"/>
      <c r="S150" s="64"/>
      <c r="T150" s="65"/>
      <c r="U150" s="65"/>
      <c r="V150" s="65"/>
      <c r="W150" s="65"/>
      <c r="X150" s="65"/>
      <c r="Y150" s="65"/>
      <c r="Z150" s="65"/>
      <c r="AA150" s="65"/>
      <c r="AB150" s="65"/>
      <c r="AC150" s="65"/>
      <c r="AD150" s="65"/>
      <c r="AE150" s="65"/>
      <c r="AF150" s="65"/>
      <c r="AG150" s="65"/>
      <c r="AH150" s="65"/>
      <c r="AI150" s="65"/>
      <c r="AJ150" s="18"/>
    </row>
    <row r="151" spans="1:36" ht="30" customHeight="1">
      <c r="A151" s="294"/>
      <c r="B151" s="48" t="s">
        <v>809</v>
      </c>
      <c r="C151" s="65"/>
      <c r="D151" s="65"/>
      <c r="E151" s="65"/>
      <c r="F151" s="65"/>
      <c r="G151" s="65"/>
      <c r="H151" s="65"/>
      <c r="I151" s="65"/>
      <c r="J151" s="65"/>
      <c r="K151" s="65"/>
      <c r="L151" s="65"/>
      <c r="M151" s="65"/>
      <c r="N151" s="62"/>
      <c r="O151" s="62"/>
      <c r="P151" s="62"/>
      <c r="Q151" s="62" t="s">
        <v>100</v>
      </c>
      <c r="R151" s="62"/>
      <c r="S151" s="64"/>
      <c r="T151" s="65"/>
      <c r="U151" s="65"/>
      <c r="V151" s="65"/>
      <c r="W151" s="65"/>
      <c r="X151" s="65"/>
      <c r="Y151" s="65"/>
      <c r="Z151" s="65"/>
      <c r="AA151" s="65"/>
      <c r="AB151" s="65"/>
      <c r="AC151" s="65"/>
      <c r="AD151" s="65"/>
      <c r="AE151" s="65"/>
      <c r="AF151" s="65"/>
      <c r="AG151" s="65"/>
      <c r="AH151" s="65"/>
      <c r="AI151" s="65"/>
      <c r="AJ151" s="18"/>
    </row>
    <row r="152" spans="1:36" ht="30" customHeight="1">
      <c r="A152" s="294"/>
      <c r="B152" s="48" t="s">
        <v>810</v>
      </c>
      <c r="C152" s="65"/>
      <c r="D152" s="65"/>
      <c r="E152" s="65"/>
      <c r="F152" s="65"/>
      <c r="G152" s="65"/>
      <c r="H152" s="65"/>
      <c r="I152" s="65"/>
      <c r="J152" s="65"/>
      <c r="K152" s="65"/>
      <c r="L152" s="65"/>
      <c r="M152" s="65"/>
      <c r="N152" s="62"/>
      <c r="O152" s="62"/>
      <c r="P152" s="62"/>
      <c r="Q152" s="62" t="s">
        <v>100</v>
      </c>
      <c r="R152" s="62"/>
      <c r="S152" s="64"/>
      <c r="T152" s="65"/>
      <c r="U152" s="65"/>
      <c r="V152" s="65"/>
      <c r="W152" s="65"/>
      <c r="X152" s="65"/>
      <c r="Y152" s="65"/>
      <c r="Z152" s="65"/>
      <c r="AA152" s="65"/>
      <c r="AB152" s="65"/>
      <c r="AC152" s="65"/>
      <c r="AD152" s="65"/>
      <c r="AE152" s="65"/>
      <c r="AF152" s="65"/>
      <c r="AG152" s="65"/>
      <c r="AH152" s="65"/>
      <c r="AI152" s="65"/>
      <c r="AJ152" s="18"/>
    </row>
    <row r="153" spans="1:36" ht="30" customHeight="1">
      <c r="A153" s="294"/>
      <c r="B153" s="48" t="s">
        <v>811</v>
      </c>
      <c r="C153" s="65"/>
      <c r="D153" s="65"/>
      <c r="E153" s="65"/>
      <c r="F153" s="65"/>
      <c r="G153" s="65"/>
      <c r="H153" s="65"/>
      <c r="I153" s="65"/>
      <c r="J153" s="65"/>
      <c r="K153" s="65"/>
      <c r="L153" s="65"/>
      <c r="M153" s="65"/>
      <c r="N153" s="62"/>
      <c r="O153" s="62"/>
      <c r="P153" s="62"/>
      <c r="Q153" s="62" t="s">
        <v>100</v>
      </c>
      <c r="R153" s="62"/>
      <c r="S153" s="64"/>
      <c r="T153" s="65"/>
      <c r="U153" s="65"/>
      <c r="V153" s="65"/>
      <c r="W153" s="65"/>
      <c r="X153" s="65"/>
      <c r="Y153" s="65"/>
      <c r="Z153" s="65"/>
      <c r="AA153" s="65"/>
      <c r="AB153" s="65"/>
      <c r="AC153" s="65"/>
      <c r="AD153" s="65"/>
      <c r="AE153" s="65"/>
      <c r="AF153" s="65"/>
      <c r="AG153" s="65"/>
      <c r="AH153" s="65"/>
      <c r="AI153" s="65"/>
      <c r="AJ153" s="18"/>
    </row>
    <row r="154" spans="1:36" ht="30" customHeight="1">
      <c r="A154" s="294"/>
      <c r="B154" s="48" t="s">
        <v>812</v>
      </c>
      <c r="C154" s="65"/>
      <c r="D154" s="65"/>
      <c r="E154" s="65"/>
      <c r="F154" s="65"/>
      <c r="G154" s="65"/>
      <c r="H154" s="65"/>
      <c r="I154" s="65"/>
      <c r="J154" s="65"/>
      <c r="K154" s="65"/>
      <c r="L154" s="65"/>
      <c r="M154" s="65"/>
      <c r="N154" s="62"/>
      <c r="O154" s="62"/>
      <c r="P154" s="62"/>
      <c r="Q154" s="62" t="s">
        <v>100</v>
      </c>
      <c r="R154" s="62"/>
      <c r="S154" s="64"/>
      <c r="T154" s="65"/>
      <c r="U154" s="65"/>
      <c r="V154" s="65"/>
      <c r="W154" s="65"/>
      <c r="X154" s="65"/>
      <c r="Y154" s="65"/>
      <c r="Z154" s="65"/>
      <c r="AA154" s="65"/>
      <c r="AB154" s="65"/>
      <c r="AC154" s="65"/>
      <c r="AD154" s="65"/>
      <c r="AE154" s="65"/>
      <c r="AF154" s="65"/>
      <c r="AG154" s="65"/>
      <c r="AH154" s="65"/>
      <c r="AI154" s="65"/>
      <c r="AJ154" s="18"/>
    </row>
    <row r="155" spans="1:36" ht="30" customHeight="1">
      <c r="A155" s="294"/>
      <c r="B155" s="48" t="s">
        <v>813</v>
      </c>
      <c r="C155" s="65"/>
      <c r="D155" s="65"/>
      <c r="E155" s="65"/>
      <c r="F155" s="65"/>
      <c r="G155" s="65"/>
      <c r="H155" s="65"/>
      <c r="I155" s="65"/>
      <c r="J155" s="65"/>
      <c r="K155" s="65"/>
      <c r="L155" s="65"/>
      <c r="M155" s="65"/>
      <c r="N155" s="62"/>
      <c r="O155" s="62"/>
      <c r="P155" s="62"/>
      <c r="Q155" s="62" t="s">
        <v>100</v>
      </c>
      <c r="R155" s="62"/>
      <c r="S155" s="64" t="s">
        <v>77</v>
      </c>
      <c r="T155" s="65"/>
      <c r="U155" s="65"/>
      <c r="V155" s="65"/>
      <c r="W155" s="65"/>
      <c r="X155" s="65"/>
      <c r="Y155" s="65"/>
      <c r="Z155" s="65"/>
      <c r="AA155" s="65"/>
      <c r="AB155" s="65"/>
      <c r="AC155" s="65"/>
      <c r="AD155" s="65"/>
      <c r="AE155" s="65"/>
      <c r="AF155" s="65"/>
      <c r="AG155" s="65"/>
      <c r="AH155" s="65"/>
      <c r="AI155" s="65"/>
      <c r="AJ155" s="18"/>
    </row>
    <row r="156" spans="1:36" ht="30" customHeight="1">
      <c r="A156" s="294"/>
      <c r="B156" s="48" t="s">
        <v>814</v>
      </c>
      <c r="C156" s="65"/>
      <c r="D156" s="65"/>
      <c r="E156" s="65"/>
      <c r="F156" s="65"/>
      <c r="G156" s="65"/>
      <c r="H156" s="65"/>
      <c r="I156" s="65"/>
      <c r="J156" s="65"/>
      <c r="K156" s="65"/>
      <c r="L156" s="65"/>
      <c r="M156" s="65"/>
      <c r="N156" s="62"/>
      <c r="O156" s="62"/>
      <c r="P156" s="62"/>
      <c r="Q156" s="62" t="s">
        <v>100</v>
      </c>
      <c r="R156" s="62"/>
      <c r="S156" s="64"/>
      <c r="T156" s="65"/>
      <c r="U156" s="65"/>
      <c r="V156" s="65"/>
      <c r="W156" s="65"/>
      <c r="X156" s="65"/>
      <c r="Y156" s="65"/>
      <c r="Z156" s="65"/>
      <c r="AA156" s="65"/>
      <c r="AB156" s="65"/>
      <c r="AC156" s="65"/>
      <c r="AD156" s="65"/>
      <c r="AE156" s="65"/>
      <c r="AF156" s="65"/>
      <c r="AG156" s="65"/>
      <c r="AH156" s="65"/>
      <c r="AI156" s="65"/>
      <c r="AJ156" s="18"/>
    </row>
    <row r="157" spans="1:36" ht="30" customHeight="1">
      <c r="A157" s="294"/>
      <c r="B157" s="48" t="s">
        <v>815</v>
      </c>
      <c r="C157" s="65"/>
      <c r="D157" s="65"/>
      <c r="E157" s="65"/>
      <c r="F157" s="65"/>
      <c r="G157" s="65"/>
      <c r="H157" s="65"/>
      <c r="I157" s="65"/>
      <c r="J157" s="65"/>
      <c r="K157" s="65"/>
      <c r="L157" s="65"/>
      <c r="M157" s="65"/>
      <c r="N157" s="62"/>
      <c r="O157" s="62"/>
      <c r="P157" s="62"/>
      <c r="Q157" s="62" t="s">
        <v>100</v>
      </c>
      <c r="R157" s="62"/>
      <c r="S157" s="64"/>
      <c r="T157" s="65"/>
      <c r="U157" s="65"/>
      <c r="V157" s="65"/>
      <c r="W157" s="65"/>
      <c r="X157" s="65"/>
      <c r="Y157" s="65"/>
      <c r="Z157" s="65"/>
      <c r="AA157" s="65"/>
      <c r="AB157" s="65"/>
      <c r="AC157" s="65"/>
      <c r="AD157" s="65"/>
      <c r="AE157" s="65"/>
      <c r="AF157" s="65"/>
      <c r="AG157" s="65"/>
      <c r="AH157" s="65"/>
      <c r="AI157" s="65"/>
      <c r="AJ157" s="18"/>
    </row>
    <row r="158" spans="1:36" ht="30" customHeight="1">
      <c r="A158" s="294"/>
      <c r="B158" s="48" t="s">
        <v>816</v>
      </c>
      <c r="C158" s="65"/>
      <c r="D158" s="65"/>
      <c r="E158" s="65"/>
      <c r="F158" s="65"/>
      <c r="G158" s="65"/>
      <c r="H158" s="65"/>
      <c r="I158" s="65"/>
      <c r="J158" s="65"/>
      <c r="K158" s="65"/>
      <c r="L158" s="65"/>
      <c r="M158" s="65"/>
      <c r="N158" s="62"/>
      <c r="O158" s="62"/>
      <c r="P158" s="62"/>
      <c r="Q158" s="62" t="s">
        <v>100</v>
      </c>
      <c r="R158" s="62"/>
      <c r="S158" s="64"/>
      <c r="T158" s="65"/>
      <c r="U158" s="65"/>
      <c r="V158" s="65"/>
      <c r="W158" s="65"/>
      <c r="X158" s="65"/>
      <c r="Y158" s="65"/>
      <c r="Z158" s="65"/>
      <c r="AA158" s="65"/>
      <c r="AB158" s="65"/>
      <c r="AC158" s="65"/>
      <c r="AD158" s="65"/>
      <c r="AE158" s="65"/>
      <c r="AF158" s="65"/>
      <c r="AG158" s="65"/>
      <c r="AH158" s="65"/>
      <c r="AI158" s="65"/>
      <c r="AJ158" s="18"/>
    </row>
    <row r="159" spans="1:36" ht="30" customHeight="1">
      <c r="A159" s="294"/>
      <c r="B159" s="48" t="s">
        <v>817</v>
      </c>
      <c r="C159" s="65"/>
      <c r="D159" s="65"/>
      <c r="E159" s="65"/>
      <c r="F159" s="65"/>
      <c r="G159" s="65"/>
      <c r="H159" s="65"/>
      <c r="I159" s="65"/>
      <c r="J159" s="65"/>
      <c r="K159" s="65"/>
      <c r="L159" s="65"/>
      <c r="M159" s="65"/>
      <c r="N159" s="62"/>
      <c r="O159" s="62"/>
      <c r="P159" s="62"/>
      <c r="Q159" s="62" t="s">
        <v>100</v>
      </c>
      <c r="R159" s="62"/>
      <c r="S159" s="64"/>
      <c r="T159" s="65"/>
      <c r="U159" s="65"/>
      <c r="V159" s="65"/>
      <c r="W159" s="65"/>
      <c r="X159" s="65"/>
      <c r="Y159" s="65"/>
      <c r="Z159" s="65"/>
      <c r="AA159" s="65"/>
      <c r="AB159" s="65"/>
      <c r="AC159" s="65"/>
      <c r="AD159" s="65"/>
      <c r="AE159" s="65"/>
      <c r="AF159" s="65"/>
      <c r="AG159" s="65"/>
      <c r="AH159" s="65"/>
      <c r="AI159" s="65"/>
      <c r="AJ159" s="18"/>
    </row>
    <row r="160" spans="1:36" ht="30" customHeight="1">
      <c r="A160" s="295"/>
      <c r="B160" s="48" t="s">
        <v>818</v>
      </c>
      <c r="C160" s="65"/>
      <c r="D160" s="65"/>
      <c r="E160" s="65"/>
      <c r="F160" s="65"/>
      <c r="G160" s="65"/>
      <c r="H160" s="65"/>
      <c r="I160" s="65"/>
      <c r="J160" s="65"/>
      <c r="K160" s="65"/>
      <c r="L160" s="65"/>
      <c r="M160" s="65"/>
      <c r="N160" s="62"/>
      <c r="O160" s="62"/>
      <c r="P160" s="62"/>
      <c r="Q160" s="62" t="s">
        <v>100</v>
      </c>
      <c r="R160" s="62"/>
      <c r="S160" s="64"/>
      <c r="T160" s="65"/>
      <c r="U160" s="65"/>
      <c r="V160" s="65"/>
      <c r="W160" s="65"/>
      <c r="X160" s="65"/>
      <c r="Y160" s="65"/>
      <c r="Z160" s="65"/>
      <c r="AA160" s="65"/>
      <c r="AB160" s="65"/>
      <c r="AC160" s="65"/>
      <c r="AD160" s="65"/>
      <c r="AE160" s="65"/>
      <c r="AF160" s="65"/>
      <c r="AG160" s="65"/>
      <c r="AH160" s="65"/>
      <c r="AI160" s="65"/>
      <c r="AJ160" s="18"/>
    </row>
    <row r="161" spans="1:36">
      <c r="AJ161" s="18"/>
    </row>
    <row r="162" spans="1:36">
      <c r="B162" s="66"/>
      <c r="AJ162" s="18"/>
    </row>
    <row r="163" spans="1:36" ht="15.75" thickBot="1">
      <c r="L163" s="74"/>
      <c r="AJ163" s="18"/>
    </row>
    <row r="164" spans="1:36" ht="26.25" customHeight="1" thickBot="1">
      <c r="A164" s="70" t="s">
        <v>499</v>
      </c>
      <c r="B164" s="71"/>
      <c r="C164" s="71"/>
      <c r="D164" s="71"/>
      <c r="E164" s="71"/>
      <c r="F164" s="71"/>
      <c r="G164" s="71"/>
      <c r="H164" s="71"/>
      <c r="I164" s="71"/>
      <c r="J164" s="71"/>
      <c r="K164" s="71"/>
      <c r="L164" s="73"/>
      <c r="M164" s="72"/>
      <c r="AJ164" s="18"/>
    </row>
    <row r="165" spans="1:36" ht="26.25" customHeight="1" thickBot="1">
      <c r="A165" s="50"/>
      <c r="B165" s="51"/>
      <c r="C165" s="51"/>
      <c r="D165" s="52"/>
      <c r="E165" s="52"/>
      <c r="F165" s="52"/>
      <c r="G165" s="52"/>
      <c r="H165" s="52"/>
      <c r="I165" s="52"/>
      <c r="J165" s="52"/>
      <c r="K165" s="52"/>
      <c r="L165" s="52"/>
      <c r="M165" s="52"/>
      <c r="N165" s="52"/>
      <c r="AJ165" s="18"/>
    </row>
    <row r="166" spans="1:36" ht="43.5" customHeight="1" thickBot="1">
      <c r="A166" s="56" t="s">
        <v>500</v>
      </c>
      <c r="B166" s="57"/>
      <c r="C166" s="58">
        <f>COUNTA(C170:C178,C182:C190,C194:C202,C206:C214)</f>
        <v>3</v>
      </c>
      <c r="AJ166" s="18"/>
    </row>
    <row r="167" spans="1:36">
      <c r="AJ167" s="18"/>
    </row>
    <row r="168" spans="1:36" ht="15.75">
      <c r="A168" s="214" t="s">
        <v>501</v>
      </c>
      <c r="B168" s="216" t="s">
        <v>83</v>
      </c>
      <c r="C168" s="216" t="s">
        <v>1</v>
      </c>
      <c r="D168" s="216" t="s">
        <v>3</v>
      </c>
      <c r="E168" s="217" t="s">
        <v>5</v>
      </c>
      <c r="F168" s="216" t="s">
        <v>7</v>
      </c>
      <c r="G168" s="216"/>
      <c r="H168" s="216" t="s">
        <v>9</v>
      </c>
      <c r="I168" s="216" t="s">
        <v>13</v>
      </c>
      <c r="J168" s="219" t="s">
        <v>11</v>
      </c>
      <c r="K168" s="219" t="s">
        <v>84</v>
      </c>
      <c r="L168" s="219"/>
      <c r="M168" s="219" t="s">
        <v>19</v>
      </c>
      <c r="N168" s="49"/>
      <c r="AJ168" s="18"/>
    </row>
    <row r="169" spans="1:36" ht="15.75">
      <c r="A169" s="215"/>
      <c r="B169" s="216"/>
      <c r="C169" s="216"/>
      <c r="D169" s="216"/>
      <c r="E169" s="217"/>
      <c r="F169" s="53" t="s">
        <v>86</v>
      </c>
      <c r="G169" s="53" t="s">
        <v>87</v>
      </c>
      <c r="H169" s="216"/>
      <c r="I169" s="216"/>
      <c r="J169" s="219"/>
      <c r="K169" s="99" t="s">
        <v>88</v>
      </c>
      <c r="L169" s="99" t="s">
        <v>89</v>
      </c>
      <c r="M169" s="219"/>
      <c r="N169" s="2"/>
      <c r="AJ169" s="18"/>
    </row>
    <row r="170" spans="1:36">
      <c r="A170" s="48" t="s">
        <v>502</v>
      </c>
      <c r="B170" s="48"/>
      <c r="C170" s="65" t="s">
        <v>503</v>
      </c>
      <c r="D170" s="65"/>
      <c r="E170" s="65"/>
      <c r="F170" s="65"/>
      <c r="G170" s="65"/>
      <c r="H170" s="65"/>
      <c r="I170" s="65"/>
      <c r="J170" s="62"/>
      <c r="K170" s="62"/>
      <c r="L170" s="62"/>
      <c r="M170" s="62"/>
      <c r="N170" s="2"/>
      <c r="AJ170" s="18"/>
    </row>
    <row r="171" spans="1:36">
      <c r="A171" s="48"/>
      <c r="B171" s="48"/>
      <c r="C171" s="65"/>
      <c r="D171" s="65"/>
      <c r="E171" s="65"/>
      <c r="F171" s="65"/>
      <c r="G171" s="65"/>
      <c r="H171" s="65"/>
      <c r="I171" s="65"/>
      <c r="J171" s="65"/>
      <c r="K171" s="65"/>
      <c r="L171" s="65"/>
      <c r="M171" s="65"/>
      <c r="N171" s="2"/>
      <c r="AJ171" s="18"/>
    </row>
    <row r="172" spans="1:36">
      <c r="A172" s="48"/>
      <c r="B172" s="48"/>
      <c r="C172" s="65"/>
      <c r="D172" s="65"/>
      <c r="E172" s="65"/>
      <c r="F172" s="65"/>
      <c r="G172" s="65"/>
      <c r="H172" s="65"/>
      <c r="I172" s="65"/>
      <c r="J172" s="65"/>
      <c r="K172" s="65"/>
      <c r="L172" s="65"/>
      <c r="M172" s="65"/>
      <c r="N172" s="2"/>
      <c r="AJ172" s="18"/>
    </row>
    <row r="173" spans="1:36">
      <c r="A173" s="48"/>
      <c r="B173" s="48"/>
      <c r="C173" s="65"/>
      <c r="D173" s="65"/>
      <c r="E173" s="65"/>
      <c r="F173" s="65"/>
      <c r="G173" s="65"/>
      <c r="H173" s="65"/>
      <c r="I173" s="65"/>
      <c r="J173" s="65"/>
      <c r="K173" s="65"/>
      <c r="L173" s="65"/>
      <c r="M173" s="65"/>
      <c r="N173" s="2"/>
      <c r="AJ173" s="18"/>
    </row>
    <row r="174" spans="1:36">
      <c r="A174" s="48"/>
      <c r="B174" s="48"/>
      <c r="C174" s="65"/>
      <c r="D174" s="65"/>
      <c r="E174" s="65"/>
      <c r="F174" s="65"/>
      <c r="G174" s="65"/>
      <c r="H174" s="65"/>
      <c r="I174" s="65"/>
      <c r="J174" s="65"/>
      <c r="K174" s="65"/>
      <c r="L174" s="65"/>
      <c r="M174" s="65"/>
      <c r="N174" s="2"/>
      <c r="AJ174" s="18"/>
    </row>
    <row r="175" spans="1:36">
      <c r="A175" s="48"/>
      <c r="B175" s="48"/>
      <c r="C175" s="65"/>
      <c r="D175" s="65"/>
      <c r="E175" s="65"/>
      <c r="F175" s="65"/>
      <c r="G175" s="65"/>
      <c r="H175" s="65"/>
      <c r="I175" s="65"/>
      <c r="J175" s="65"/>
      <c r="K175" s="65"/>
      <c r="L175" s="65"/>
      <c r="M175" s="65"/>
      <c r="N175" s="2"/>
      <c r="AJ175" s="18"/>
    </row>
    <row r="176" spans="1:36">
      <c r="A176" s="48"/>
      <c r="B176" s="48"/>
      <c r="C176" s="65"/>
      <c r="D176" s="65"/>
      <c r="E176" s="65"/>
      <c r="F176" s="65"/>
      <c r="G176" s="65"/>
      <c r="H176" s="65"/>
      <c r="I176" s="65"/>
      <c r="J176" s="65"/>
      <c r="K176" s="65"/>
      <c r="L176" s="65"/>
      <c r="M176" s="65"/>
      <c r="N176" s="2"/>
      <c r="AJ176" s="18"/>
    </row>
    <row r="177" spans="1:36">
      <c r="A177" s="48"/>
      <c r="B177" s="48"/>
      <c r="C177" s="65"/>
      <c r="D177" s="65"/>
      <c r="E177" s="65"/>
      <c r="F177" s="65"/>
      <c r="G177" s="65"/>
      <c r="H177" s="65"/>
      <c r="I177" s="65"/>
      <c r="J177" s="65"/>
      <c r="K177" s="65"/>
      <c r="L177" s="65"/>
      <c r="M177" s="65"/>
      <c r="N177" s="2"/>
      <c r="AJ177" s="18"/>
    </row>
    <row r="178" spans="1:36">
      <c r="A178" s="48"/>
      <c r="B178" s="48"/>
      <c r="C178" s="65"/>
      <c r="D178" s="65"/>
      <c r="E178" s="65"/>
      <c r="F178" s="65"/>
      <c r="G178" s="65"/>
      <c r="H178" s="65"/>
      <c r="I178" s="65"/>
      <c r="J178" s="65"/>
      <c r="K178" s="65"/>
      <c r="L178" s="65"/>
      <c r="M178" s="65"/>
      <c r="N178" s="2"/>
      <c r="AJ178" s="18"/>
    </row>
    <row r="179" spans="1:36">
      <c r="AJ179" s="18"/>
    </row>
    <row r="180" spans="1:36" ht="15.75">
      <c r="A180" s="214" t="s">
        <v>501</v>
      </c>
      <c r="B180" s="216" t="s">
        <v>83</v>
      </c>
      <c r="C180" s="216" t="s">
        <v>1</v>
      </c>
      <c r="D180" s="216" t="s">
        <v>3</v>
      </c>
      <c r="E180" s="217" t="s">
        <v>5</v>
      </c>
      <c r="F180" s="216" t="s">
        <v>7</v>
      </c>
      <c r="G180" s="216"/>
      <c r="H180" s="216" t="s">
        <v>9</v>
      </c>
      <c r="I180" s="216" t="s">
        <v>13</v>
      </c>
      <c r="J180" s="216" t="s">
        <v>11</v>
      </c>
      <c r="K180" s="219" t="s">
        <v>84</v>
      </c>
      <c r="L180" s="219"/>
      <c r="M180" s="216" t="s">
        <v>19</v>
      </c>
      <c r="N180" s="49"/>
      <c r="AJ180" s="18"/>
    </row>
    <row r="181" spans="1:36" ht="15" customHeight="1">
      <c r="A181" s="215"/>
      <c r="B181" s="216"/>
      <c r="C181" s="216"/>
      <c r="D181" s="216"/>
      <c r="E181" s="217"/>
      <c r="F181" s="53" t="s">
        <v>86</v>
      </c>
      <c r="G181" s="53" t="s">
        <v>87</v>
      </c>
      <c r="H181" s="216"/>
      <c r="I181" s="216"/>
      <c r="J181" s="216"/>
      <c r="K181" s="99" t="s">
        <v>88</v>
      </c>
      <c r="L181" s="99" t="s">
        <v>89</v>
      </c>
      <c r="M181" s="216"/>
      <c r="N181" s="2"/>
      <c r="AJ181" s="18"/>
    </row>
    <row r="182" spans="1:36">
      <c r="A182" s="48" t="s">
        <v>502</v>
      </c>
      <c r="B182" s="48"/>
      <c r="C182" s="65" t="s">
        <v>503</v>
      </c>
      <c r="D182" s="65"/>
      <c r="E182" s="65"/>
      <c r="F182" s="65"/>
      <c r="G182" s="65"/>
      <c r="H182" s="65"/>
      <c r="I182" s="65"/>
      <c r="J182" s="62"/>
      <c r="K182" s="62"/>
      <c r="L182" s="62"/>
      <c r="M182" s="62"/>
      <c r="N182" s="2"/>
      <c r="AJ182" s="18"/>
    </row>
    <row r="183" spans="1:36">
      <c r="A183" s="48"/>
      <c r="B183" s="48"/>
      <c r="C183" s="65"/>
      <c r="D183" s="65"/>
      <c r="E183" s="65"/>
      <c r="F183" s="65"/>
      <c r="G183" s="65"/>
      <c r="H183" s="65"/>
      <c r="I183" s="65"/>
      <c r="J183" s="65"/>
      <c r="K183" s="65"/>
      <c r="L183" s="65"/>
      <c r="M183" s="65"/>
      <c r="N183" s="2"/>
      <c r="AJ183" s="18"/>
    </row>
    <row r="184" spans="1:36">
      <c r="A184" s="48"/>
      <c r="B184" s="48"/>
      <c r="C184" s="65"/>
      <c r="D184" s="65"/>
      <c r="E184" s="65"/>
      <c r="F184" s="65"/>
      <c r="G184" s="65"/>
      <c r="H184" s="65"/>
      <c r="I184" s="65"/>
      <c r="J184" s="65"/>
      <c r="K184" s="65"/>
      <c r="L184" s="65"/>
      <c r="M184" s="65"/>
      <c r="N184" s="2"/>
      <c r="AJ184" s="18"/>
    </row>
    <row r="185" spans="1:36">
      <c r="A185" s="48"/>
      <c r="B185" s="48"/>
      <c r="C185" s="65"/>
      <c r="D185" s="65"/>
      <c r="E185" s="65"/>
      <c r="F185" s="65"/>
      <c r="G185" s="65"/>
      <c r="H185" s="65"/>
      <c r="I185" s="65"/>
      <c r="J185" s="65"/>
      <c r="K185" s="65"/>
      <c r="L185" s="65"/>
      <c r="M185" s="65"/>
      <c r="N185" s="2"/>
      <c r="AJ185" s="18"/>
    </row>
    <row r="186" spans="1:36">
      <c r="A186" s="48"/>
      <c r="B186" s="48"/>
      <c r="C186" s="65"/>
      <c r="D186" s="65"/>
      <c r="E186" s="65"/>
      <c r="F186" s="65"/>
      <c r="G186" s="65"/>
      <c r="H186" s="65"/>
      <c r="I186" s="65"/>
      <c r="J186" s="65"/>
      <c r="K186" s="65"/>
      <c r="L186" s="65"/>
      <c r="M186" s="65"/>
      <c r="N186" s="2"/>
      <c r="AJ186" s="18"/>
    </row>
    <row r="187" spans="1:36">
      <c r="A187" s="48"/>
      <c r="B187" s="48"/>
      <c r="C187" s="65"/>
      <c r="D187" s="65"/>
      <c r="E187" s="65"/>
      <c r="F187" s="65"/>
      <c r="G187" s="65"/>
      <c r="H187" s="65"/>
      <c r="I187" s="65"/>
      <c r="J187" s="65"/>
      <c r="K187" s="65"/>
      <c r="L187" s="65"/>
      <c r="M187" s="65"/>
      <c r="N187" s="2"/>
      <c r="AJ187" s="18"/>
    </row>
    <row r="188" spans="1:36">
      <c r="A188" s="48"/>
      <c r="B188" s="48"/>
      <c r="C188" s="65"/>
      <c r="D188" s="65"/>
      <c r="E188" s="65"/>
      <c r="F188" s="65"/>
      <c r="G188" s="65"/>
      <c r="H188" s="65"/>
      <c r="I188" s="65"/>
      <c r="J188" s="65"/>
      <c r="K188" s="65"/>
      <c r="L188" s="65"/>
      <c r="M188" s="65"/>
      <c r="N188" s="2"/>
      <c r="AJ188" s="18"/>
    </row>
    <row r="189" spans="1:36">
      <c r="A189" s="48"/>
      <c r="B189" s="48"/>
      <c r="C189" s="65"/>
      <c r="D189" s="65"/>
      <c r="E189" s="65"/>
      <c r="F189" s="65"/>
      <c r="G189" s="65"/>
      <c r="H189" s="65"/>
      <c r="I189" s="65"/>
      <c r="J189" s="65"/>
      <c r="K189" s="65"/>
      <c r="L189" s="65"/>
      <c r="M189" s="65"/>
      <c r="N189" s="2"/>
      <c r="AJ189" s="18"/>
    </row>
    <row r="190" spans="1:36">
      <c r="A190" s="48"/>
      <c r="B190" s="48"/>
      <c r="C190" s="65"/>
      <c r="D190" s="65"/>
      <c r="E190" s="65"/>
      <c r="F190" s="65"/>
      <c r="G190" s="65"/>
      <c r="H190" s="65"/>
      <c r="I190" s="65"/>
      <c r="J190" s="65"/>
      <c r="K190" s="65"/>
      <c r="L190" s="65"/>
      <c r="M190" s="65"/>
      <c r="N190" s="2"/>
      <c r="AJ190" s="18"/>
    </row>
    <row r="191" spans="1:36">
      <c r="AJ191" s="18"/>
    </row>
    <row r="192" spans="1:36" ht="15.75">
      <c r="A192" s="214" t="s">
        <v>501</v>
      </c>
      <c r="B192" s="216" t="s">
        <v>83</v>
      </c>
      <c r="C192" s="216" t="s">
        <v>1</v>
      </c>
      <c r="D192" s="216" t="s">
        <v>3</v>
      </c>
      <c r="E192" s="217" t="s">
        <v>5</v>
      </c>
      <c r="F192" s="216" t="s">
        <v>7</v>
      </c>
      <c r="G192" s="216"/>
      <c r="H192" s="216" t="s">
        <v>9</v>
      </c>
      <c r="I192" s="216" t="s">
        <v>13</v>
      </c>
      <c r="J192" s="216" t="s">
        <v>11</v>
      </c>
      <c r="K192" s="219" t="s">
        <v>84</v>
      </c>
      <c r="L192" s="219"/>
      <c r="M192" s="216" t="s">
        <v>19</v>
      </c>
      <c r="N192" s="49"/>
      <c r="AJ192" s="18"/>
    </row>
    <row r="193" spans="1:36" ht="15" customHeight="1">
      <c r="A193" s="215"/>
      <c r="B193" s="216"/>
      <c r="C193" s="216"/>
      <c r="D193" s="216"/>
      <c r="E193" s="217"/>
      <c r="F193" s="53" t="s">
        <v>86</v>
      </c>
      <c r="G193" s="53" t="s">
        <v>87</v>
      </c>
      <c r="H193" s="216"/>
      <c r="I193" s="216"/>
      <c r="J193" s="216"/>
      <c r="K193" s="99" t="s">
        <v>88</v>
      </c>
      <c r="L193" s="99" t="s">
        <v>89</v>
      </c>
      <c r="M193" s="216"/>
      <c r="N193" s="2"/>
      <c r="AJ193" s="18"/>
    </row>
    <row r="194" spans="1:36">
      <c r="A194" s="48"/>
      <c r="B194" s="48"/>
      <c r="C194" s="65" t="s">
        <v>503</v>
      </c>
      <c r="D194" s="65"/>
      <c r="E194" s="65"/>
      <c r="F194" s="65"/>
      <c r="G194" s="65"/>
      <c r="H194" s="65"/>
      <c r="I194" s="65"/>
      <c r="J194" s="62"/>
      <c r="K194" s="62"/>
      <c r="L194" s="62"/>
      <c r="M194" s="62"/>
      <c r="N194" s="2"/>
      <c r="AJ194" s="18"/>
    </row>
    <row r="195" spans="1:36">
      <c r="A195" s="48"/>
      <c r="B195" s="48"/>
      <c r="C195" s="65"/>
      <c r="D195" s="65"/>
      <c r="E195" s="65"/>
      <c r="F195" s="65"/>
      <c r="G195" s="65"/>
      <c r="H195" s="65"/>
      <c r="I195" s="65"/>
      <c r="J195" s="65"/>
      <c r="K195" s="65"/>
      <c r="L195" s="65"/>
      <c r="M195" s="65"/>
      <c r="N195" s="2"/>
      <c r="AJ195" s="18"/>
    </row>
    <row r="196" spans="1:36">
      <c r="A196" s="48"/>
      <c r="B196" s="48"/>
      <c r="C196" s="65"/>
      <c r="D196" s="65"/>
      <c r="E196" s="65"/>
      <c r="F196" s="65"/>
      <c r="G196" s="65"/>
      <c r="H196" s="65"/>
      <c r="I196" s="65"/>
      <c r="J196" s="65"/>
      <c r="K196" s="65"/>
      <c r="L196" s="65"/>
      <c r="M196" s="65"/>
      <c r="N196" s="2"/>
      <c r="AJ196" s="18"/>
    </row>
    <row r="197" spans="1:36">
      <c r="A197" s="48"/>
      <c r="B197" s="48"/>
      <c r="C197" s="65"/>
      <c r="D197" s="65"/>
      <c r="E197" s="65"/>
      <c r="F197" s="65"/>
      <c r="G197" s="65"/>
      <c r="H197" s="65"/>
      <c r="I197" s="65"/>
      <c r="J197" s="65"/>
      <c r="K197" s="65"/>
      <c r="L197" s="65"/>
      <c r="M197" s="65"/>
      <c r="N197" s="2"/>
      <c r="AJ197" s="18"/>
    </row>
    <row r="198" spans="1:36">
      <c r="A198" s="48"/>
      <c r="B198" s="48"/>
      <c r="C198" s="65"/>
      <c r="D198" s="65"/>
      <c r="E198" s="65"/>
      <c r="F198" s="65"/>
      <c r="G198" s="65"/>
      <c r="H198" s="65"/>
      <c r="I198" s="65"/>
      <c r="J198" s="65"/>
      <c r="K198" s="65"/>
      <c r="L198" s="65"/>
      <c r="M198" s="65"/>
      <c r="N198" s="2"/>
      <c r="AJ198" s="18"/>
    </row>
    <row r="199" spans="1:36">
      <c r="A199" s="48"/>
      <c r="B199" s="48"/>
      <c r="C199" s="65"/>
      <c r="D199" s="65"/>
      <c r="E199" s="65"/>
      <c r="F199" s="65"/>
      <c r="G199" s="65"/>
      <c r="H199" s="65"/>
      <c r="I199" s="65"/>
      <c r="J199" s="65"/>
      <c r="K199" s="65"/>
      <c r="L199" s="65"/>
      <c r="M199" s="65"/>
      <c r="N199" s="2"/>
      <c r="AJ199" s="18"/>
    </row>
    <row r="200" spans="1:36">
      <c r="A200" s="48"/>
      <c r="B200" s="48"/>
      <c r="C200" s="65"/>
      <c r="D200" s="65"/>
      <c r="E200" s="65"/>
      <c r="F200" s="65"/>
      <c r="G200" s="65"/>
      <c r="H200" s="65"/>
      <c r="I200" s="65"/>
      <c r="J200" s="65"/>
      <c r="K200" s="65"/>
      <c r="L200" s="65"/>
      <c r="M200" s="65"/>
      <c r="N200" s="2"/>
      <c r="AJ200" s="18"/>
    </row>
    <row r="201" spans="1:36">
      <c r="A201" s="48"/>
      <c r="B201" s="48"/>
      <c r="C201" s="65"/>
      <c r="D201" s="65"/>
      <c r="E201" s="65"/>
      <c r="F201" s="65"/>
      <c r="G201" s="65"/>
      <c r="H201" s="65"/>
      <c r="I201" s="65"/>
      <c r="J201" s="65"/>
      <c r="K201" s="65"/>
      <c r="L201" s="65"/>
      <c r="M201" s="65"/>
      <c r="N201" s="2"/>
      <c r="AJ201" s="18"/>
    </row>
    <row r="202" spans="1:36">
      <c r="A202" s="48"/>
      <c r="B202" s="48"/>
      <c r="C202" s="65"/>
      <c r="D202" s="65"/>
      <c r="E202" s="65"/>
      <c r="F202" s="65"/>
      <c r="G202" s="65"/>
      <c r="H202" s="65"/>
      <c r="I202" s="65"/>
      <c r="J202" s="65"/>
      <c r="K202" s="65"/>
      <c r="L202" s="65"/>
      <c r="M202" s="65"/>
      <c r="N202" s="2"/>
      <c r="AJ202" s="18"/>
    </row>
    <row r="203" spans="1:36">
      <c r="AJ203" s="18"/>
    </row>
    <row r="204" spans="1:36" ht="15.75">
      <c r="A204" s="218" t="s">
        <v>504</v>
      </c>
      <c r="B204" s="216" t="s">
        <v>83</v>
      </c>
      <c r="C204" s="216" t="s">
        <v>1</v>
      </c>
      <c r="D204" s="216" t="s">
        <v>3</v>
      </c>
      <c r="E204" s="217" t="s">
        <v>5</v>
      </c>
      <c r="F204" s="216" t="s">
        <v>7</v>
      </c>
      <c r="G204" s="216"/>
      <c r="H204" s="216" t="s">
        <v>9</v>
      </c>
      <c r="I204" s="216" t="s">
        <v>13</v>
      </c>
      <c r="J204" s="216" t="s">
        <v>11</v>
      </c>
      <c r="K204" s="219" t="s">
        <v>84</v>
      </c>
      <c r="L204" s="219"/>
      <c r="M204" s="216" t="s">
        <v>19</v>
      </c>
      <c r="N204" s="49"/>
      <c r="AJ204" s="18"/>
    </row>
    <row r="205" spans="1:36" ht="15.75">
      <c r="A205" s="218"/>
      <c r="B205" s="216"/>
      <c r="C205" s="216"/>
      <c r="D205" s="216"/>
      <c r="E205" s="217"/>
      <c r="F205" s="53" t="s">
        <v>86</v>
      </c>
      <c r="G205" s="53" t="s">
        <v>87</v>
      </c>
      <c r="H205" s="216"/>
      <c r="I205" s="216"/>
      <c r="J205" s="216"/>
      <c r="K205" s="99" t="s">
        <v>88</v>
      </c>
      <c r="L205" s="99" t="s">
        <v>89</v>
      </c>
      <c r="M205" s="216"/>
      <c r="N205" s="2"/>
      <c r="AJ205" s="18"/>
    </row>
    <row r="206" spans="1:36">
      <c r="A206" s="48"/>
      <c r="B206" s="48"/>
      <c r="C206" s="65"/>
      <c r="D206" s="65"/>
      <c r="E206" s="65"/>
      <c r="F206" s="65"/>
      <c r="G206" s="65"/>
      <c r="H206" s="65"/>
      <c r="I206" s="65"/>
      <c r="J206" s="62"/>
      <c r="K206" s="62"/>
      <c r="L206" s="62"/>
      <c r="M206" s="62"/>
      <c r="N206" s="2"/>
      <c r="AJ206" s="18"/>
    </row>
    <row r="207" spans="1:36">
      <c r="A207" s="48"/>
      <c r="B207" s="48"/>
      <c r="C207" s="65"/>
      <c r="D207" s="65"/>
      <c r="E207" s="65"/>
      <c r="F207" s="65"/>
      <c r="G207" s="65"/>
      <c r="H207" s="65"/>
      <c r="I207" s="65"/>
      <c r="J207" s="65"/>
      <c r="K207" s="65"/>
      <c r="L207" s="65"/>
      <c r="M207" s="65"/>
      <c r="N207" s="2"/>
      <c r="AJ207" s="18"/>
    </row>
    <row r="208" spans="1:36">
      <c r="A208" s="48"/>
      <c r="B208" s="48"/>
      <c r="C208" s="65"/>
      <c r="D208" s="65"/>
      <c r="E208" s="65"/>
      <c r="F208" s="65"/>
      <c r="G208" s="65"/>
      <c r="H208" s="65"/>
      <c r="I208" s="65"/>
      <c r="J208" s="65"/>
      <c r="K208" s="65"/>
      <c r="L208" s="65"/>
      <c r="M208" s="65"/>
      <c r="N208" s="2"/>
      <c r="AJ208" s="18"/>
    </row>
    <row r="209" spans="1:36">
      <c r="A209" s="48"/>
      <c r="B209" s="48"/>
      <c r="C209" s="65"/>
      <c r="D209" s="65"/>
      <c r="E209" s="65"/>
      <c r="F209" s="65"/>
      <c r="G209" s="65"/>
      <c r="H209" s="65"/>
      <c r="I209" s="65"/>
      <c r="J209" s="65"/>
      <c r="K209" s="65"/>
      <c r="L209" s="65"/>
      <c r="M209" s="65"/>
      <c r="N209" s="2"/>
      <c r="AJ209" s="18"/>
    </row>
    <row r="210" spans="1:36">
      <c r="A210" s="48"/>
      <c r="B210" s="48"/>
      <c r="C210" s="65"/>
      <c r="D210" s="65"/>
      <c r="E210" s="65"/>
      <c r="F210" s="65"/>
      <c r="G210" s="65"/>
      <c r="H210" s="65"/>
      <c r="I210" s="65"/>
      <c r="J210" s="65"/>
      <c r="K210" s="65"/>
      <c r="L210" s="65"/>
      <c r="M210" s="65"/>
      <c r="N210" s="2"/>
      <c r="AJ210" s="18"/>
    </row>
    <row r="211" spans="1:36">
      <c r="A211" s="48"/>
      <c r="B211" s="48"/>
      <c r="C211" s="65"/>
      <c r="D211" s="65"/>
      <c r="E211" s="65"/>
      <c r="F211" s="65"/>
      <c r="G211" s="65"/>
      <c r="H211" s="65"/>
      <c r="I211" s="65"/>
      <c r="J211" s="65"/>
      <c r="K211" s="65"/>
      <c r="L211" s="65"/>
      <c r="M211" s="65"/>
      <c r="N211" s="2"/>
      <c r="AJ211" s="18"/>
    </row>
    <row r="212" spans="1:36">
      <c r="A212" s="48"/>
      <c r="B212" s="48"/>
      <c r="C212" s="65"/>
      <c r="D212" s="65"/>
      <c r="E212" s="65"/>
      <c r="F212" s="65"/>
      <c r="G212" s="65"/>
      <c r="H212" s="65"/>
      <c r="I212" s="65"/>
      <c r="J212" s="65"/>
      <c r="K212" s="65"/>
      <c r="L212" s="65"/>
      <c r="M212" s="65"/>
      <c r="N212" s="2"/>
      <c r="AJ212" s="18"/>
    </row>
    <row r="213" spans="1:36">
      <c r="A213" s="48"/>
      <c r="B213" s="48"/>
      <c r="C213" s="65"/>
      <c r="D213" s="65"/>
      <c r="E213" s="65"/>
      <c r="F213" s="65"/>
      <c r="G213" s="65"/>
      <c r="H213" s="65"/>
      <c r="I213" s="65"/>
      <c r="J213" s="65"/>
      <c r="K213" s="65"/>
      <c r="L213" s="65"/>
      <c r="M213" s="65"/>
      <c r="N213" s="2"/>
      <c r="AJ213" s="18"/>
    </row>
    <row r="214" spans="1:36">
      <c r="A214" s="48"/>
      <c r="B214" s="48"/>
      <c r="C214" s="65"/>
      <c r="D214" s="65"/>
      <c r="E214" s="65"/>
      <c r="F214" s="65"/>
      <c r="G214" s="65"/>
      <c r="H214" s="65"/>
      <c r="I214" s="65"/>
      <c r="J214" s="65"/>
      <c r="K214" s="65"/>
      <c r="L214" s="65"/>
      <c r="M214" s="65"/>
      <c r="N214" s="2"/>
      <c r="AJ214" s="18"/>
    </row>
    <row r="215" spans="1:36">
      <c r="A215" s="18"/>
      <c r="B215" s="18"/>
      <c r="C215" s="18"/>
      <c r="D215" s="18"/>
      <c r="E215" s="18"/>
      <c r="F215" s="18"/>
      <c r="G215" s="18"/>
      <c r="H215" s="18"/>
      <c r="I215" s="18"/>
      <c r="J215" s="18"/>
      <c r="K215" s="18"/>
      <c r="L215" s="18"/>
      <c r="M215" s="18"/>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18"/>
    </row>
    <row r="216" spans="1:36">
      <c r="A216" s="18"/>
      <c r="B216" s="18"/>
      <c r="C216" s="18"/>
      <c r="D216" s="18"/>
      <c r="E216" s="18"/>
      <c r="F216" s="18"/>
      <c r="G216" s="18"/>
      <c r="H216" s="18"/>
      <c r="I216" s="18"/>
      <c r="J216" s="18"/>
      <c r="K216" s="18"/>
      <c r="L216" s="18"/>
      <c r="M216" s="18"/>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18"/>
    </row>
  </sheetData>
  <mergeCells count="94">
    <mergeCell ref="A1:AI1"/>
    <mergeCell ref="A2:AI2"/>
    <mergeCell ref="B6:C6"/>
    <mergeCell ref="A8:M8"/>
    <mergeCell ref="N8:X8"/>
    <mergeCell ref="Y8:AI8"/>
    <mergeCell ref="B4:H4"/>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24" priority="8" stopIfTrue="1" operator="equal">
      <formula>"x"</formula>
    </cfRule>
  </conditionalFormatting>
  <conditionalFormatting sqref="O11:O160">
    <cfRule type="cellIs" dxfId="23" priority="7" operator="equal">
      <formula>"x"</formula>
    </cfRule>
  </conditionalFormatting>
  <conditionalFormatting sqref="P11:P160">
    <cfRule type="cellIs" dxfId="22" priority="6" operator="equal">
      <formula>"x"</formula>
    </cfRule>
  </conditionalFormatting>
  <conditionalFormatting sqref="Q11:Q160">
    <cfRule type="cellIs" dxfId="21" priority="5" stopIfTrue="1" operator="equal">
      <formula>"x"</formula>
    </cfRule>
  </conditionalFormatting>
  <conditionalFormatting sqref="R11:R160">
    <cfRule type="cellIs" dxfId="20" priority="4" operator="equal">
      <formula>"x"</formula>
    </cfRule>
  </conditionalFormatting>
  <conditionalFormatting sqref="S11:S160">
    <cfRule type="cellIs" dxfId="19" priority="1" stopIfTrue="1" operator="equal">
      <formula>$AN$7</formula>
    </cfRule>
    <cfRule type="cellIs" dxfId="18" priority="2" stopIfTrue="1" operator="equal">
      <formula>$AN$6</formula>
    </cfRule>
  </conditionalFormatting>
  <conditionalFormatting sqref="S149:S160">
    <cfRule type="cellIs" dxfId="17" priority="3" stopIfTrue="1" operator="equal">
      <formula>"x"</formula>
    </cfRule>
  </conditionalFormatting>
  <conditionalFormatting sqref="AN6:AN7">
    <cfRule type="cellIs" dxfId="16" priority="9" stopIfTrue="1" operator="equal">
      <formula>$AN$6</formula>
    </cfRule>
  </conditionalFormatting>
  <dataValidations count="1">
    <dataValidation type="list" allowBlank="1" showInputMessage="1" showErrorMessage="1" sqref="S11:S160" xr:uid="{00000000-0002-0000-05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B43"/>
  <sheetViews>
    <sheetView showGridLines="0" zoomScale="80" zoomScaleNormal="80" zoomScalePageLayoutView="70" workbookViewId="0">
      <selection activeCell="AF16" sqref="AF16"/>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273" t="s">
        <v>71</v>
      </c>
      <c r="C1" s="273"/>
      <c r="D1" s="273"/>
      <c r="E1" s="273"/>
      <c r="F1" s="273"/>
      <c r="G1" s="273"/>
      <c r="H1" s="273"/>
      <c r="I1" s="273"/>
      <c r="J1" s="273"/>
      <c r="K1" s="273"/>
      <c r="L1" s="273"/>
      <c r="M1" s="273"/>
      <c r="N1" s="273"/>
      <c r="O1" s="273"/>
      <c r="P1" s="273"/>
      <c r="Q1" s="273"/>
      <c r="R1" s="273"/>
      <c r="S1" s="273"/>
      <c r="T1" s="273"/>
      <c r="U1" s="273"/>
      <c r="V1" s="273"/>
      <c r="W1" s="273"/>
      <c r="X1" s="11"/>
    </row>
    <row r="2" spans="1:28" s="15" customFormat="1" ht="21" customHeight="1">
      <c r="A2" s="16"/>
      <c r="B2" s="273"/>
      <c r="C2" s="273"/>
      <c r="D2" s="273"/>
      <c r="E2" s="273"/>
      <c r="F2" s="273"/>
      <c r="G2" s="273"/>
      <c r="H2" s="273"/>
      <c r="I2" s="273"/>
      <c r="J2" s="273"/>
      <c r="K2" s="273"/>
      <c r="L2" s="273"/>
      <c r="M2" s="273"/>
      <c r="N2" s="273"/>
      <c r="O2" s="273"/>
      <c r="P2" s="273"/>
      <c r="Q2" s="273"/>
      <c r="R2" s="273"/>
      <c r="S2" s="273"/>
      <c r="T2" s="273"/>
      <c r="U2" s="273"/>
      <c r="V2" s="273"/>
      <c r="W2" s="273"/>
      <c r="X2" s="16"/>
    </row>
    <row r="3" spans="1:28" ht="33.75" customHeight="1">
      <c r="A3" s="11"/>
      <c r="B3" s="279" t="str">
        <f>'Monitoria Anual - 3'!A2</f>
        <v>"Plano de Ação Nacional para a Conservação dos Peixes Rivulídeos Ameaçados de Extinção"</v>
      </c>
      <c r="C3" s="279"/>
      <c r="D3" s="279"/>
      <c r="E3" s="279"/>
      <c r="F3" s="279"/>
      <c r="G3" s="279"/>
      <c r="H3" s="279"/>
      <c r="I3" s="279"/>
      <c r="J3" s="279"/>
      <c r="K3" s="279"/>
      <c r="L3" s="279"/>
      <c r="M3" s="279"/>
      <c r="N3" s="279"/>
      <c r="O3" s="279"/>
      <c r="P3" s="279"/>
      <c r="Q3" s="279"/>
      <c r="R3" s="279"/>
      <c r="S3" s="279"/>
      <c r="T3" s="279"/>
      <c r="U3" s="279"/>
      <c r="V3" s="279"/>
      <c r="W3" s="279"/>
      <c r="X3" s="11"/>
    </row>
    <row r="4" spans="1:28">
      <c r="A4" s="11"/>
      <c r="J4" s="12"/>
      <c r="K4" s="12"/>
      <c r="L4" s="12"/>
      <c r="M4" s="12"/>
      <c r="N4" s="12"/>
      <c r="O4" s="12"/>
      <c r="X4" s="11"/>
    </row>
    <row r="5" spans="1:28" s="2" customFormat="1" ht="45" customHeight="1">
      <c r="A5" s="18"/>
      <c r="B5" s="284" t="s">
        <v>505</v>
      </c>
      <c r="C5" s="284"/>
      <c r="D5" s="285" t="str">
        <f>'Monitoria Anual - 3'!B4</f>
        <v>Consolidar e ampliar estratégias de conservação dos peixes rivulídeos ameaçados de extinção e dos seus ambientes, em cinco anos</v>
      </c>
      <c r="E5" s="285"/>
      <c r="F5" s="285"/>
      <c r="G5" s="285"/>
      <c r="H5" s="285"/>
      <c r="I5" s="285"/>
      <c r="J5" s="285"/>
      <c r="K5" s="285"/>
      <c r="L5" s="285"/>
      <c r="M5" s="286"/>
      <c r="N5" s="13"/>
      <c r="O5" s="13"/>
      <c r="P5" s="13"/>
      <c r="Q5" s="13"/>
      <c r="R5" s="13"/>
      <c r="X5" s="18"/>
    </row>
    <row r="6" spans="1:28">
      <c r="A6" s="11"/>
      <c r="J6" s="12"/>
      <c r="K6" s="12"/>
      <c r="L6" s="12"/>
      <c r="M6" s="12"/>
      <c r="N6" s="12"/>
      <c r="O6" s="12"/>
      <c r="X6" s="11"/>
    </row>
    <row r="7" spans="1:28" ht="26.25" customHeight="1">
      <c r="A7" s="11"/>
      <c r="B7" s="284" t="s">
        <v>75</v>
      </c>
      <c r="C7" s="284"/>
      <c r="D7" s="274" t="str">
        <f>'Monitoria Anual - 3'!B6</f>
        <v>01/10/2016 - 04/10/2016 (virtual)</v>
      </c>
      <c r="E7" s="274"/>
      <c r="F7" s="274"/>
      <c r="G7" s="275"/>
      <c r="H7" s="2"/>
      <c r="I7" s="14"/>
      <c r="J7" s="12"/>
      <c r="K7" s="12"/>
      <c r="L7" s="12"/>
      <c r="M7" s="12"/>
      <c r="N7" s="12"/>
      <c r="O7" s="12"/>
      <c r="X7" s="11"/>
    </row>
    <row r="8" spans="1:28">
      <c r="A8" s="11"/>
      <c r="X8" s="11"/>
    </row>
    <row r="9" spans="1:28" ht="31.5" customHeight="1">
      <c r="A9" s="11"/>
      <c r="B9" s="273" t="s">
        <v>506</v>
      </c>
      <c r="C9" s="273"/>
      <c r="D9" s="273"/>
      <c r="E9" s="273"/>
      <c r="F9" s="273"/>
      <c r="G9" s="273"/>
      <c r="H9" s="273"/>
      <c r="I9" s="273"/>
      <c r="J9" s="273"/>
      <c r="K9" s="273"/>
      <c r="L9" s="273"/>
      <c r="M9" s="273"/>
      <c r="N9" s="273"/>
      <c r="O9" s="273"/>
      <c r="P9" s="273"/>
      <c r="Q9" s="273"/>
      <c r="R9" s="273"/>
      <c r="S9" s="273"/>
      <c r="T9" s="273"/>
      <c r="U9" s="273"/>
      <c r="V9" s="273"/>
      <c r="W9" s="273"/>
      <c r="X9" s="11"/>
    </row>
    <row r="10" spans="1:28">
      <c r="A10" s="11"/>
      <c r="G10" s="10"/>
      <c r="H10" s="10"/>
      <c r="I10" s="10"/>
      <c r="X10" s="11"/>
    </row>
    <row r="11" spans="1:28" ht="15.75">
      <c r="A11" s="11"/>
      <c r="B11" s="274" t="s">
        <v>507</v>
      </c>
      <c r="C11" s="275"/>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280"/>
      <c r="G12" s="280"/>
      <c r="H12" s="113"/>
      <c r="X12" s="11"/>
    </row>
    <row r="13" spans="1:28" ht="33.75" customHeight="1" thickBot="1">
      <c r="A13" s="11"/>
      <c r="C13" s="281" t="s">
        <v>678</v>
      </c>
      <c r="D13" s="282"/>
      <c r="E13" s="282"/>
      <c r="F13" s="282"/>
      <c r="G13" s="283"/>
      <c r="H13" s="3"/>
      <c r="X13" s="11"/>
    </row>
    <row r="14" spans="1:28" s="2" customFormat="1" ht="34.5" customHeight="1" thickBot="1">
      <c r="A14" s="18"/>
      <c r="C14" s="26" t="s">
        <v>509</v>
      </c>
      <c r="D14" s="7" t="s">
        <v>510</v>
      </c>
      <c r="E14" s="8" t="s">
        <v>511</v>
      </c>
      <c r="F14" s="7" t="s">
        <v>512</v>
      </c>
      <c r="G14" s="9" t="s">
        <v>511</v>
      </c>
      <c r="H14" s="6"/>
      <c r="X14" s="18"/>
    </row>
    <row r="15" spans="1:28" ht="15.75">
      <c r="A15" s="11"/>
      <c r="C15" s="81" t="s">
        <v>513</v>
      </c>
      <c r="D15" s="91"/>
      <c r="E15" s="92"/>
      <c r="F15" s="88">
        <f>COUNTA('Monitoria Anual - 3'!S11:S999)</f>
        <v>10</v>
      </c>
      <c r="G15" s="27">
        <f t="shared" ref="G15:G21" si="0">F15/$F$22</f>
        <v>6.9930069930069935E-2</v>
      </c>
      <c r="H15" s="4"/>
      <c r="X15" s="11"/>
    </row>
    <row r="16" spans="1:28" ht="15.75">
      <c r="A16" s="11"/>
      <c r="C16" s="82" t="s">
        <v>514</v>
      </c>
      <c r="D16" s="93">
        <f>COUNTA('Monitoria Anual - 3'!N11:N999)</f>
        <v>2</v>
      </c>
      <c r="E16" s="29">
        <f>D16/$D$22</f>
        <v>1.3333333333333334E-2</v>
      </c>
      <c r="F16" s="89">
        <f>D16-AB16</f>
        <v>2</v>
      </c>
      <c r="G16" s="29">
        <f t="shared" si="0"/>
        <v>1.3986013986013986E-2</v>
      </c>
      <c r="H16" s="4"/>
      <c r="X16" s="11"/>
      <c r="Z16">
        <f>COUNTIFS('Monitoria Anual - 3'!N:N,"x",'Monitoria Anual - 3'!S:S,"Excluída")</f>
        <v>0</v>
      </c>
      <c r="AA16">
        <f>COUNTIFS('Monitoria Anual - 3'!N:N,"x",'Monitoria Anual - 3'!S:S,"Agrupada")</f>
        <v>0</v>
      </c>
      <c r="AB16">
        <f>Z16+AA16</f>
        <v>0</v>
      </c>
    </row>
    <row r="17" spans="1:28" ht="15.75">
      <c r="A17" s="11"/>
      <c r="C17" s="83" t="s">
        <v>515</v>
      </c>
      <c r="D17" s="93">
        <f>COUNTA('Monitoria Anual - 3'!O11:O999)</f>
        <v>39</v>
      </c>
      <c r="E17" s="29">
        <f>D17/$D$22</f>
        <v>0.26</v>
      </c>
      <c r="F17" s="89">
        <f>D17-AB17</f>
        <v>35</v>
      </c>
      <c r="G17" s="29">
        <f t="shared" si="0"/>
        <v>0.24475524475524477</v>
      </c>
      <c r="H17" s="4"/>
      <c r="X17" s="11"/>
      <c r="Z17">
        <f t="array" ref="Z17">COUNTIFS('Monitoria Anual - 3'!O:O,"x",'Monitoria Anual - 3'!S:S,"Excluída")</f>
        <v>2</v>
      </c>
      <c r="AA17">
        <f t="array" ref="AA17">COUNTIFS('Monitoria Anual - 3'!O:O,"x",'Monitoria Anual - 3'!S:S,"Agrupada")</f>
        <v>2</v>
      </c>
      <c r="AB17">
        <f>Z17+AA17</f>
        <v>4</v>
      </c>
    </row>
    <row r="18" spans="1:28" ht="15.75">
      <c r="A18" s="11"/>
      <c r="C18" s="84" t="s">
        <v>516</v>
      </c>
      <c r="D18" s="93">
        <f>COUNTA('Monitoria Anual - 3'!P11:P999)</f>
        <v>29</v>
      </c>
      <c r="E18" s="29">
        <f>D18/$D$22</f>
        <v>0.19333333333333333</v>
      </c>
      <c r="F18" s="89">
        <f>D18-AB18</f>
        <v>25</v>
      </c>
      <c r="G18" s="29">
        <f t="shared" si="0"/>
        <v>0.17482517482517482</v>
      </c>
      <c r="H18" s="4"/>
      <c r="X18" s="11"/>
      <c r="Z18">
        <f t="array" ref="Z18">COUNTIFS('Monitoria Anual - 3'!P:P,"x",'Monitoria Anual - 3'!S:S,"Excluída")</f>
        <v>2</v>
      </c>
      <c r="AA18">
        <f t="array" ref="AA18">COUNTIFS('Monitoria Anual - 3'!P:P,"x",'Monitoria Anual - 3'!S:S,"Agrupada")</f>
        <v>2</v>
      </c>
      <c r="AB18">
        <f>Z18+AA18</f>
        <v>4</v>
      </c>
    </row>
    <row r="19" spans="1:28" ht="15.75">
      <c r="A19" s="11"/>
      <c r="C19" s="85" t="s">
        <v>517</v>
      </c>
      <c r="D19" s="93">
        <f>COUNTA('Monitoria Anual - 3'!Q11:Q999)</f>
        <v>38</v>
      </c>
      <c r="E19" s="29">
        <f>D19/$D$22</f>
        <v>0.25333333333333335</v>
      </c>
      <c r="F19" s="89">
        <f t="shared" ref="F19:F20" si="1">D19-AB19</f>
        <v>37</v>
      </c>
      <c r="G19" s="29">
        <f t="shared" si="0"/>
        <v>0.25874125874125875</v>
      </c>
      <c r="H19" s="4"/>
      <c r="X19" s="11"/>
      <c r="Z19">
        <f t="array" ref="Z19">COUNTIFS('Monitoria Anual - 3'!Q:Q,"x",'Monitoria Anual - 3'!S:S,"Excluída")</f>
        <v>0</v>
      </c>
      <c r="AA19">
        <f t="array" ref="AA19">COUNTIFS('Monitoria Anual - 3'!Q:Q,"x",'Monitoria Anual - 3'!S:S,"Agrupada")</f>
        <v>1</v>
      </c>
      <c r="AB19">
        <f>Z19+AA19</f>
        <v>1</v>
      </c>
    </row>
    <row r="20" spans="1:28" ht="15.75">
      <c r="A20" s="11"/>
      <c r="C20" s="86" t="s">
        <v>518</v>
      </c>
      <c r="D20" s="93">
        <f>COUNTA('Monitoria Anual - 3'!R11:R999)</f>
        <v>42</v>
      </c>
      <c r="E20" s="29">
        <f>D20/$D$22</f>
        <v>0.28000000000000003</v>
      </c>
      <c r="F20" s="89">
        <f t="shared" si="1"/>
        <v>41</v>
      </c>
      <c r="G20" s="29">
        <f t="shared" si="0"/>
        <v>0.28671328671328672</v>
      </c>
      <c r="H20" s="4"/>
      <c r="X20" s="11"/>
      <c r="Z20">
        <f t="array" ref="Z20">COUNTIFS('Monitoria Anual - 3'!R:R,"x",'Monitoria Anual - 3'!S:S,"Excluída")</f>
        <v>1</v>
      </c>
      <c r="AA20">
        <f t="array" ref="AA20">COUNTIFS('Monitoria Anual - 3'!R:R,"x",'Monitoria Anual - 3'!S:S,"Agrupada")</f>
        <v>0</v>
      </c>
      <c r="AB20">
        <f>Z20+AA20</f>
        <v>1</v>
      </c>
    </row>
    <row r="21" spans="1:28" ht="16.5" thickBot="1">
      <c r="A21" s="11"/>
      <c r="C21" s="87" t="s">
        <v>519</v>
      </c>
      <c r="D21" s="94"/>
      <c r="E21" s="95"/>
      <c r="F21" s="90">
        <f>'Monitoria Anual - 3'!C166</f>
        <v>3</v>
      </c>
      <c r="G21" s="30">
        <f t="shared" si="0"/>
        <v>2.097902097902098E-2</v>
      </c>
      <c r="H21" s="4"/>
      <c r="X21" s="11"/>
    </row>
    <row r="22" spans="1:28" ht="16.5" thickBot="1">
      <c r="A22" s="11"/>
      <c r="C22" s="96" t="s">
        <v>520</v>
      </c>
      <c r="D22" s="98">
        <f>SUM(D16:D20)</f>
        <v>150</v>
      </c>
      <c r="E22" s="32">
        <f>SUM(E15:E21)</f>
        <v>1</v>
      </c>
      <c r="F22" s="97">
        <f>SUM(F16:F21)</f>
        <v>143</v>
      </c>
      <c r="G22" s="32">
        <f>SUM(G16:G21)</f>
        <v>0.99999999999999989</v>
      </c>
      <c r="H22" s="4"/>
      <c r="X22" s="11"/>
    </row>
    <row r="23" spans="1:28" ht="15.75" thickBot="1">
      <c r="A23" s="11"/>
      <c r="C23" s="76" t="s">
        <v>521</v>
      </c>
      <c r="D23" s="276">
        <f>COUNTIF('Monitoria Anual - 3'!S11:S999,"Agrupada")</f>
        <v>5</v>
      </c>
      <c r="E23" s="277"/>
      <c r="F23" s="277"/>
      <c r="G23" s="278"/>
      <c r="H23" s="5"/>
      <c r="X23" s="11"/>
    </row>
    <row r="24" spans="1:28" ht="15.75" thickBot="1">
      <c r="A24" s="11"/>
      <c r="C24" s="75" t="s">
        <v>522</v>
      </c>
      <c r="D24" s="276">
        <f>COUNTIF('Monitoria Anual - 3'!S11:S161,"Excluída")</f>
        <v>5</v>
      </c>
      <c r="E24" s="277"/>
      <c r="F24" s="277"/>
      <c r="G24" s="278"/>
      <c r="X24" s="11"/>
    </row>
    <row r="25" spans="1:28">
      <c r="A25" s="11"/>
      <c r="X25" s="11"/>
    </row>
    <row r="26" spans="1:28">
      <c r="A26" s="11"/>
      <c r="X26" s="11"/>
    </row>
    <row r="27" spans="1:28" ht="15.75">
      <c r="A27" s="11"/>
      <c r="B27" s="274" t="s">
        <v>523</v>
      </c>
      <c r="C27" s="275"/>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524</v>
      </c>
      <c r="D29" s="69">
        <f>COUNTA('Monitoria Anual - 3'!A11:A160)</f>
        <v>10</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0" t="s">
        <v>525</v>
      </c>
      <c r="D31" s="80" t="s">
        <v>526</v>
      </c>
      <c r="E31" s="19"/>
      <c r="F31" s="20"/>
      <c r="G31" s="21"/>
      <c r="H31" s="23"/>
      <c r="I31" s="24"/>
      <c r="J31" s="25"/>
      <c r="W31" s="1"/>
      <c r="X31" s="11"/>
    </row>
    <row r="32" spans="1:28">
      <c r="A32" s="11"/>
      <c r="C32" s="77" t="s">
        <v>527</v>
      </c>
      <c r="D32" s="101">
        <f>SUM(F32:J32)</f>
        <v>15</v>
      </c>
      <c r="E32" s="34">
        <f>COUNTA('Monitoria Anual - 3'!S11:S25)</f>
        <v>5</v>
      </c>
      <c r="F32" s="67">
        <f>COUNTA('Monitoria Anual - 3'!N11:N25)</f>
        <v>1</v>
      </c>
      <c r="G32" s="67">
        <f>COUNTA('Monitoria Anual - 3'!O11:O25)</f>
        <v>6</v>
      </c>
      <c r="H32" s="67">
        <f>COUNTA('Monitoria Anual - 3'!P11:P25)</f>
        <v>3</v>
      </c>
      <c r="I32" s="67">
        <f>COUNTA('Monitoria Anual - 3'!Q11:Q25)</f>
        <v>1</v>
      </c>
      <c r="J32" s="68">
        <f>COUNTA('Monitoria Anual - 3'!R11:R25)</f>
        <v>4</v>
      </c>
      <c r="W32" s="1"/>
      <c r="X32" s="11"/>
    </row>
    <row r="33" spans="1:24">
      <c r="A33" s="11"/>
      <c r="C33" s="78" t="s">
        <v>528</v>
      </c>
      <c r="D33" s="77">
        <f>SUM(F33:J33)</f>
        <v>15</v>
      </c>
      <c r="E33" s="35">
        <f>COUNTA('Monitoria Anual - 3'!S26:S40)</f>
        <v>2</v>
      </c>
      <c r="F33" s="36">
        <f>COUNTA('Monitoria Anual - 3'!N26:N40)</f>
        <v>0</v>
      </c>
      <c r="G33" s="36">
        <f>COUNTA('Monitoria Anual - 3'!O26:O40)</f>
        <v>6</v>
      </c>
      <c r="H33" s="36">
        <f>COUNTA('Monitoria Anual - 3'!P26:P40)</f>
        <v>2</v>
      </c>
      <c r="I33" s="36">
        <f>COUNTA('Monitoria Anual - 3'!Q26:Q40)</f>
        <v>3</v>
      </c>
      <c r="J33" s="37">
        <f>COUNTA('Monitoria Anual - 3'!R26:R40)</f>
        <v>4</v>
      </c>
      <c r="W33" s="1"/>
      <c r="X33" s="11"/>
    </row>
    <row r="34" spans="1:24">
      <c r="A34" s="11"/>
      <c r="C34" s="78" t="s">
        <v>529</v>
      </c>
      <c r="D34" s="77">
        <f t="shared" ref="D34:D41" si="2">SUM(F34:J34)</f>
        <v>15</v>
      </c>
      <c r="E34" s="35">
        <f>COUNTA('Monitoria Anual - 3'!S41:S55)</f>
        <v>0</v>
      </c>
      <c r="F34" s="36">
        <f>COUNTA('Monitoria Anual - 3'!N41:N55)</f>
        <v>1</v>
      </c>
      <c r="G34" s="36">
        <f>COUNTA('Monitoria Anual - 3'!O41:O55)</f>
        <v>6</v>
      </c>
      <c r="H34" s="36">
        <f>COUNTA('Monitoria Anual - 3'!P41:P55)</f>
        <v>1</v>
      </c>
      <c r="I34" s="36">
        <f>COUNTA('Monitoria Anual - 3'!Q41:Q55)</f>
        <v>5</v>
      </c>
      <c r="J34" s="37">
        <f>COUNTA('Monitoria Anual - 3'!R41:R55)</f>
        <v>2</v>
      </c>
      <c r="W34" s="1"/>
      <c r="X34" s="11"/>
    </row>
    <row r="35" spans="1:24">
      <c r="A35" s="11"/>
      <c r="C35" s="78" t="s">
        <v>530</v>
      </c>
      <c r="D35" s="77">
        <f t="shared" si="2"/>
        <v>15</v>
      </c>
      <c r="E35" s="35">
        <f>COUNTA('Monitoria Anual - 3'!S56:S70)</f>
        <v>1</v>
      </c>
      <c r="F35" s="36">
        <f>COUNTA('Monitoria Anual - 3'!N56:N70)</f>
        <v>0</v>
      </c>
      <c r="G35" s="36">
        <f>COUNTA('Monitoria Anual - 3'!O56:O70)</f>
        <v>6</v>
      </c>
      <c r="H35" s="36">
        <f>COUNTA('Monitoria Anual - 3'!P56:P70)</f>
        <v>2</v>
      </c>
      <c r="I35" s="36">
        <f>COUNTA('Monitoria Anual - 3'!Q56:Q70)</f>
        <v>5</v>
      </c>
      <c r="J35" s="37">
        <f>COUNTA('Monitoria Anual - 3'!R56:R70)</f>
        <v>2</v>
      </c>
      <c r="W35" s="1"/>
      <c r="X35" s="11"/>
    </row>
    <row r="36" spans="1:24">
      <c r="A36" s="11"/>
      <c r="C36" s="78" t="s">
        <v>531</v>
      </c>
      <c r="D36" s="77">
        <f t="shared" si="2"/>
        <v>15</v>
      </c>
      <c r="E36" s="35">
        <f>COUNTA('Monitoria Anual - 3'!S71:S85)</f>
        <v>0</v>
      </c>
      <c r="F36" s="36">
        <f>COUNTA('Monitoria Anual - 3'!N71:N85)</f>
        <v>0</v>
      </c>
      <c r="G36" s="36">
        <f>COUNTA('Monitoria Anual - 3'!O71:O85)</f>
        <v>0</v>
      </c>
      <c r="H36" s="36">
        <f>COUNTA('Monitoria Anual - 3'!P71:P85)</f>
        <v>12</v>
      </c>
      <c r="I36" s="36">
        <f>COUNTA('Monitoria Anual - 3'!Q71:Q85)</f>
        <v>0</v>
      </c>
      <c r="J36" s="37">
        <f>COUNTA('Monitoria Anual - 3'!R71:R85)</f>
        <v>3</v>
      </c>
      <c r="W36" s="1"/>
      <c r="X36" s="11"/>
    </row>
    <row r="37" spans="1:24">
      <c r="A37" s="11"/>
      <c r="C37" s="78" t="s">
        <v>679</v>
      </c>
      <c r="D37" s="77">
        <f t="shared" si="2"/>
        <v>15</v>
      </c>
      <c r="E37" s="35">
        <f>COUNTA('Monitoria Anual - 3'!S86:S100)</f>
        <v>0</v>
      </c>
      <c r="F37" s="36">
        <f>COUNTA('Monitoria Anual - 3'!N86:N100)</f>
        <v>0</v>
      </c>
      <c r="G37" s="36">
        <f>COUNTA('Monitoria Anual - 3'!O86:O100)</f>
        <v>0</v>
      </c>
      <c r="H37" s="36">
        <f>COUNTA('Monitoria Anual - 3'!P86:P100)</f>
        <v>0</v>
      </c>
      <c r="I37" s="36">
        <f>COUNTA('Monitoria Anual - 3'!Q86:Q100)</f>
        <v>0</v>
      </c>
      <c r="J37" s="37">
        <f>COUNTA('Monitoria Anual - 3'!R86:R100)</f>
        <v>15</v>
      </c>
      <c r="W37" s="1"/>
      <c r="X37" s="11"/>
    </row>
    <row r="38" spans="1:24">
      <c r="A38" s="11"/>
      <c r="C38" s="78" t="s">
        <v>680</v>
      </c>
      <c r="D38" s="77">
        <f t="shared" si="2"/>
        <v>15</v>
      </c>
      <c r="E38" s="35">
        <f>COUNTA('Monitoria Anual - 3'!S101:S115)</f>
        <v>0</v>
      </c>
      <c r="F38" s="36">
        <f>COUNTA('Monitoria Anual - 3'!N101:N115)</f>
        <v>0</v>
      </c>
      <c r="G38" s="36">
        <f>COUNTA('Monitoria Anual - 3'!O101:O115)</f>
        <v>11</v>
      </c>
      <c r="H38" s="36">
        <f>COUNTA('Monitoria Anual - 3'!P101:P115)</f>
        <v>0</v>
      </c>
      <c r="I38" s="36">
        <f>COUNTA('Monitoria Anual - 3'!Q101:Q115)</f>
        <v>1</v>
      </c>
      <c r="J38" s="37">
        <f>COUNTA('Monitoria Anual - 3'!R101:R115)</f>
        <v>3</v>
      </c>
      <c r="W38" s="1"/>
      <c r="X38" s="11"/>
    </row>
    <row r="39" spans="1:24">
      <c r="A39" s="11"/>
      <c r="C39" s="78" t="s">
        <v>681</v>
      </c>
      <c r="D39" s="77">
        <f t="shared" si="2"/>
        <v>15</v>
      </c>
      <c r="E39" s="35">
        <f>COUNTA('Monitoria Anual - 3'!S116:S130)</f>
        <v>0</v>
      </c>
      <c r="F39" s="36">
        <f>COUNTA('Monitoria Anual - 3'!N116:N130)</f>
        <v>0</v>
      </c>
      <c r="G39" s="36">
        <f>COUNTA('Monitoria Anual - 3'!O116:O130)</f>
        <v>0</v>
      </c>
      <c r="H39" s="36">
        <f>COUNTA('Monitoria Anual - 3'!P116:P130)</f>
        <v>5</v>
      </c>
      <c r="I39" s="36">
        <f>COUNTA('Monitoria Anual - 3'!Q116:Q130)</f>
        <v>7</v>
      </c>
      <c r="J39" s="37">
        <f>COUNTA('Monitoria Anual - 3'!R116:R130)</f>
        <v>3</v>
      </c>
      <c r="W39" s="1"/>
      <c r="X39" s="11"/>
    </row>
    <row r="40" spans="1:24">
      <c r="A40" s="11"/>
      <c r="C40" s="78" t="s">
        <v>682</v>
      </c>
      <c r="D40" s="77">
        <f t="shared" si="2"/>
        <v>15</v>
      </c>
      <c r="E40" s="35">
        <f>COUNTA('Monitoria Anual - 3'!S131:S145)</f>
        <v>0</v>
      </c>
      <c r="F40" s="36">
        <f>COUNTA('Monitoria Anual - 3'!N131:N145)</f>
        <v>0</v>
      </c>
      <c r="G40" s="36">
        <f>COUNTA('Monitoria Anual - 3'!O131:O145)</f>
        <v>4</v>
      </c>
      <c r="H40" s="36">
        <f>COUNTA('Monitoria Anual - 3'!P131:P145)</f>
        <v>4</v>
      </c>
      <c r="I40" s="36">
        <f>COUNTA('Monitoria Anual - 3'!Q131:Q145)</f>
        <v>4</v>
      </c>
      <c r="J40" s="37">
        <f>COUNTA('Monitoria Anual - 3'!R131:R145)</f>
        <v>3</v>
      </c>
      <c r="W40" s="1"/>
      <c r="X40" s="11"/>
    </row>
    <row r="41" spans="1:24" ht="15.75" thickBot="1">
      <c r="A41" s="11"/>
      <c r="C41" s="79" t="s">
        <v>683</v>
      </c>
      <c r="D41" s="102">
        <f t="shared" si="2"/>
        <v>15</v>
      </c>
      <c r="E41" s="38">
        <f>COUNTA('Monitoria Anual - 3'!S146:S160)</f>
        <v>2</v>
      </c>
      <c r="F41" s="39">
        <f>COUNTA('Monitoria Anual - 3'!N146:N160)</f>
        <v>0</v>
      </c>
      <c r="G41" s="39">
        <f>COUNTA('Monitoria Anual - 3'!O146:O160)</f>
        <v>0</v>
      </c>
      <c r="H41" s="39">
        <f>COUNTA('Monitoria Anual - 3'!P146:P160)</f>
        <v>0</v>
      </c>
      <c r="I41" s="39">
        <f>COUNTA('Monitoria Anual - 3'!Q146:Q160)</f>
        <v>12</v>
      </c>
      <c r="J41" s="40">
        <f>COUNTA('Monitoria Anual - 3'!R146:R160)</f>
        <v>3</v>
      </c>
      <c r="W41" s="1"/>
      <c r="X41" s="11"/>
    </row>
    <row r="42" spans="1:24">
      <c r="A42" s="11"/>
      <c r="X42" s="11"/>
    </row>
    <row r="43" spans="1:24">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JXxkmbkNuzluZHOkMMxDtbuoi0Jabyld9exvEITA/cbZQrzJEI1mgcVfpBsK4Q1Hs/DdzZ2ekCnmseyO1HaTXw==" saltValue="bcHMDdFv5wM42fSeYzrb2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216"/>
  <sheetViews>
    <sheetView showGridLines="0" zoomScale="60" zoomScaleNormal="60" workbookViewId="0">
      <selection activeCell="B4" sqref="B4:H4"/>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220" t="s">
        <v>71</v>
      </c>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18"/>
    </row>
    <row r="2" spans="1:40" ht="33.75" customHeight="1" thickBot="1">
      <c r="A2" s="221" t="s">
        <v>72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18"/>
    </row>
    <row r="3" spans="1:40" ht="15.75" thickTop="1">
      <c r="AJ3" s="18"/>
    </row>
    <row r="4" spans="1:40" ht="45" customHeight="1">
      <c r="A4" s="55" t="s">
        <v>73</v>
      </c>
      <c r="B4" s="254" t="s">
        <v>74</v>
      </c>
      <c r="C4" s="254"/>
      <c r="D4" s="254"/>
      <c r="E4" s="254"/>
      <c r="F4" s="254"/>
      <c r="G4" s="254"/>
      <c r="H4" s="255"/>
      <c r="I4" s="13"/>
      <c r="J4" s="13"/>
      <c r="K4" s="13"/>
      <c r="L4" s="13"/>
      <c r="M4" s="13"/>
      <c r="N4" s="13"/>
      <c r="O4" s="13"/>
      <c r="P4" s="13"/>
      <c r="Q4" s="13"/>
      <c r="R4" s="13"/>
      <c r="S4" s="2"/>
      <c r="AJ4" s="18"/>
    </row>
    <row r="5" spans="1:40">
      <c r="AJ5" s="18"/>
    </row>
    <row r="6" spans="1:40" ht="27" customHeight="1">
      <c r="A6" s="55" t="s">
        <v>75</v>
      </c>
      <c r="B6" s="233" t="s">
        <v>684</v>
      </c>
      <c r="C6" s="234"/>
      <c r="M6" s="60"/>
      <c r="AJ6" s="18"/>
      <c r="AN6" s="2" t="s">
        <v>77</v>
      </c>
    </row>
    <row r="7" spans="1:40" ht="15.75" thickBot="1">
      <c r="AJ7" s="18"/>
      <c r="AN7" s="61" t="s">
        <v>78</v>
      </c>
    </row>
    <row r="8" spans="1:40" ht="27" customHeight="1" thickBot="1">
      <c r="A8" s="239" t="s">
        <v>79</v>
      </c>
      <c r="B8" s="240"/>
      <c r="C8" s="240"/>
      <c r="D8" s="240"/>
      <c r="E8" s="240"/>
      <c r="F8" s="240"/>
      <c r="G8" s="240"/>
      <c r="H8" s="240"/>
      <c r="I8" s="240"/>
      <c r="J8" s="240"/>
      <c r="K8" s="240"/>
      <c r="L8" s="240"/>
      <c r="M8" s="241"/>
      <c r="N8" s="258" t="s">
        <v>80</v>
      </c>
      <c r="O8" s="259"/>
      <c r="P8" s="259"/>
      <c r="Q8" s="259"/>
      <c r="R8" s="259"/>
      <c r="S8" s="259"/>
      <c r="T8" s="259"/>
      <c r="U8" s="259"/>
      <c r="V8" s="259"/>
      <c r="W8" s="259"/>
      <c r="X8" s="260"/>
      <c r="Y8" s="222" t="s">
        <v>81</v>
      </c>
      <c r="Z8" s="223"/>
      <c r="AA8" s="223"/>
      <c r="AB8" s="223"/>
      <c r="AC8" s="223"/>
      <c r="AD8" s="223"/>
      <c r="AE8" s="223"/>
      <c r="AF8" s="223"/>
      <c r="AG8" s="223"/>
      <c r="AH8" s="223"/>
      <c r="AI8" s="224"/>
      <c r="AJ8" s="18"/>
    </row>
    <row r="9" spans="1:40" ht="64.5" customHeight="1">
      <c r="A9" s="227" t="s">
        <v>82</v>
      </c>
      <c r="B9" s="225" t="s">
        <v>83</v>
      </c>
      <c r="C9" s="225" t="s">
        <v>1</v>
      </c>
      <c r="D9" s="225" t="s">
        <v>3</v>
      </c>
      <c r="E9" s="229" t="s">
        <v>5</v>
      </c>
      <c r="F9" s="225" t="s">
        <v>7</v>
      </c>
      <c r="G9" s="225"/>
      <c r="H9" s="225" t="s">
        <v>9</v>
      </c>
      <c r="I9" s="225" t="s">
        <v>13</v>
      </c>
      <c r="J9" s="225" t="s">
        <v>11</v>
      </c>
      <c r="K9" s="245" t="s">
        <v>84</v>
      </c>
      <c r="L9" s="246"/>
      <c r="M9" s="225" t="s">
        <v>19</v>
      </c>
      <c r="N9" s="265" t="s">
        <v>22</v>
      </c>
      <c r="O9" s="267" t="s">
        <v>24</v>
      </c>
      <c r="P9" s="269" t="s">
        <v>26</v>
      </c>
      <c r="Q9" s="271" t="s">
        <v>28</v>
      </c>
      <c r="R9" s="248" t="s">
        <v>30</v>
      </c>
      <c r="S9" s="250" t="s">
        <v>32</v>
      </c>
      <c r="T9" s="252" t="s">
        <v>38</v>
      </c>
      <c r="U9" s="252" t="s">
        <v>40</v>
      </c>
      <c r="V9" s="252" t="s">
        <v>42</v>
      </c>
      <c r="W9" s="252" t="s">
        <v>44</v>
      </c>
      <c r="X9" s="261" t="s">
        <v>46</v>
      </c>
      <c r="Y9" s="263" t="s">
        <v>49</v>
      </c>
      <c r="Z9" s="237" t="s">
        <v>51</v>
      </c>
      <c r="AA9" s="256" t="s">
        <v>53</v>
      </c>
      <c r="AB9" s="237" t="s">
        <v>55</v>
      </c>
      <c r="AC9" s="237" t="s">
        <v>57</v>
      </c>
      <c r="AD9" s="237" t="s">
        <v>59</v>
      </c>
      <c r="AE9" s="237" t="s">
        <v>61</v>
      </c>
      <c r="AF9" s="235" t="s">
        <v>63</v>
      </c>
      <c r="AG9" s="237" t="s">
        <v>65</v>
      </c>
      <c r="AH9" s="237" t="s">
        <v>67</v>
      </c>
      <c r="AI9" s="231" t="s">
        <v>69</v>
      </c>
      <c r="AJ9" s="18"/>
    </row>
    <row r="10" spans="1:40" ht="45.75" customHeight="1" thickBot="1">
      <c r="A10" s="228"/>
      <c r="B10" s="226"/>
      <c r="C10" s="226"/>
      <c r="D10" s="226"/>
      <c r="E10" s="230"/>
      <c r="F10" s="54" t="s">
        <v>86</v>
      </c>
      <c r="G10" s="54" t="s">
        <v>87</v>
      </c>
      <c r="H10" s="226"/>
      <c r="I10" s="226"/>
      <c r="J10" s="226"/>
      <c r="K10" s="100" t="s">
        <v>88</v>
      </c>
      <c r="L10" s="100" t="s">
        <v>89</v>
      </c>
      <c r="M10" s="226"/>
      <c r="N10" s="266"/>
      <c r="O10" s="268"/>
      <c r="P10" s="270"/>
      <c r="Q10" s="272"/>
      <c r="R10" s="249"/>
      <c r="S10" s="251"/>
      <c r="T10" s="253"/>
      <c r="U10" s="253"/>
      <c r="V10" s="253"/>
      <c r="W10" s="253"/>
      <c r="X10" s="262"/>
      <c r="Y10" s="264"/>
      <c r="Z10" s="238"/>
      <c r="AA10" s="257"/>
      <c r="AB10" s="238"/>
      <c r="AC10" s="238"/>
      <c r="AD10" s="238"/>
      <c r="AE10" s="238"/>
      <c r="AF10" s="236"/>
      <c r="AG10" s="238"/>
      <c r="AH10" s="238"/>
      <c r="AI10" s="232"/>
      <c r="AJ10" s="18"/>
    </row>
    <row r="11" spans="1:40" ht="30" customHeight="1">
      <c r="A11" s="296" t="s">
        <v>685</v>
      </c>
      <c r="B11" s="112" t="s">
        <v>91</v>
      </c>
      <c r="C11" s="62"/>
      <c r="D11" s="62"/>
      <c r="E11" s="62"/>
      <c r="F11" s="62"/>
      <c r="G11" s="62"/>
      <c r="H11" s="62"/>
      <c r="I11" s="62"/>
      <c r="J11" s="62"/>
      <c r="K11" s="62"/>
      <c r="L11" s="62"/>
      <c r="M11" s="62"/>
      <c r="N11" s="62"/>
      <c r="O11" s="63"/>
      <c r="P11" s="62" t="s">
        <v>100</v>
      </c>
      <c r="Q11" s="62"/>
      <c r="R11" s="62"/>
      <c r="S11" s="64" t="s">
        <v>78</v>
      </c>
      <c r="T11" s="62"/>
      <c r="U11" s="62"/>
      <c r="V11" s="62"/>
      <c r="W11" s="62"/>
      <c r="X11" s="62"/>
      <c r="Y11" s="62"/>
      <c r="Z11" s="62"/>
      <c r="AA11" s="62"/>
      <c r="AB11" s="62"/>
      <c r="AC11" s="62"/>
      <c r="AD11" s="62"/>
      <c r="AE11" s="62"/>
      <c r="AF11" s="62"/>
      <c r="AG11" s="62"/>
      <c r="AH11" s="62"/>
      <c r="AI11" s="62"/>
      <c r="AJ11" s="18"/>
    </row>
    <row r="12" spans="1:40" ht="30" customHeight="1">
      <c r="A12" s="294"/>
      <c r="B12" s="48" t="s">
        <v>106</v>
      </c>
      <c r="C12" s="65"/>
      <c r="D12" s="65"/>
      <c r="E12" s="65"/>
      <c r="F12" s="65"/>
      <c r="G12" s="65"/>
      <c r="H12" s="65"/>
      <c r="I12" s="65"/>
      <c r="J12" s="65"/>
      <c r="K12" s="65"/>
      <c r="L12" s="65"/>
      <c r="M12" s="65"/>
      <c r="N12" s="62"/>
      <c r="O12" s="62"/>
      <c r="P12" s="62" t="s">
        <v>100</v>
      </c>
      <c r="Q12" s="62"/>
      <c r="R12" s="62"/>
      <c r="S12" s="64" t="s">
        <v>78</v>
      </c>
      <c r="T12" s="65"/>
      <c r="U12" s="65"/>
      <c r="V12" s="65"/>
      <c r="W12" s="65"/>
      <c r="X12" s="65"/>
      <c r="Y12" s="65"/>
      <c r="Z12" s="65"/>
      <c r="AA12" s="65"/>
      <c r="AB12" s="65"/>
      <c r="AC12" s="65"/>
      <c r="AD12" s="65"/>
      <c r="AE12" s="65"/>
      <c r="AF12" s="65"/>
      <c r="AG12" s="65"/>
      <c r="AH12" s="65"/>
      <c r="AI12" s="65"/>
      <c r="AJ12" s="18"/>
    </row>
    <row r="13" spans="1:40" ht="30" customHeight="1">
      <c r="A13" s="294"/>
      <c r="B13" s="48" t="s">
        <v>119</v>
      </c>
      <c r="C13" s="65"/>
      <c r="D13" s="65"/>
      <c r="E13" s="65"/>
      <c r="F13" s="65"/>
      <c r="G13" s="65"/>
      <c r="H13" s="65"/>
      <c r="I13" s="65"/>
      <c r="J13" s="65"/>
      <c r="K13" s="65"/>
      <c r="L13" s="65"/>
      <c r="M13" s="65"/>
      <c r="N13" s="62"/>
      <c r="O13" s="62"/>
      <c r="P13" s="62"/>
      <c r="Q13" s="62"/>
      <c r="R13" s="62" t="s">
        <v>100</v>
      </c>
      <c r="S13" s="64"/>
      <c r="T13" s="65"/>
      <c r="U13" s="65"/>
      <c r="V13" s="65"/>
      <c r="W13" s="65"/>
      <c r="X13" s="65"/>
      <c r="Y13" s="65"/>
      <c r="Z13" s="65"/>
      <c r="AA13" s="65"/>
      <c r="AB13" s="65"/>
      <c r="AC13" s="65"/>
      <c r="AD13" s="65"/>
      <c r="AE13" s="65"/>
      <c r="AF13" s="65"/>
      <c r="AG13" s="65"/>
      <c r="AH13" s="65"/>
      <c r="AI13" s="65"/>
      <c r="AJ13" s="18"/>
    </row>
    <row r="14" spans="1:40" ht="30" customHeight="1">
      <c r="A14" s="294"/>
      <c r="B14" s="48" t="s">
        <v>133</v>
      </c>
      <c r="C14" s="65"/>
      <c r="D14" s="65"/>
      <c r="E14" s="65"/>
      <c r="F14" s="65"/>
      <c r="G14" s="65"/>
      <c r="H14" s="65"/>
      <c r="I14" s="65"/>
      <c r="J14" s="65"/>
      <c r="K14" s="65"/>
      <c r="L14" s="65"/>
      <c r="M14" s="65"/>
      <c r="N14" s="62"/>
      <c r="O14" s="62"/>
      <c r="P14" s="62"/>
      <c r="Q14" s="62"/>
      <c r="R14" s="62" t="s">
        <v>100</v>
      </c>
      <c r="S14" s="64"/>
      <c r="T14" s="65"/>
      <c r="U14" s="65"/>
      <c r="V14" s="65"/>
      <c r="W14" s="65"/>
      <c r="X14" s="65"/>
      <c r="Y14" s="65"/>
      <c r="Z14" s="65"/>
      <c r="AA14" s="65"/>
      <c r="AB14" s="65"/>
      <c r="AC14" s="65"/>
      <c r="AD14" s="65"/>
      <c r="AE14" s="65"/>
      <c r="AF14" s="65"/>
      <c r="AG14" s="65"/>
      <c r="AH14" s="65"/>
      <c r="AI14" s="65"/>
      <c r="AJ14" s="18"/>
    </row>
    <row r="15" spans="1:40" ht="30" customHeight="1">
      <c r="A15" s="294"/>
      <c r="B15" s="48" t="s">
        <v>147</v>
      </c>
      <c r="C15" s="65"/>
      <c r="D15" s="65"/>
      <c r="E15" s="65"/>
      <c r="F15" s="65"/>
      <c r="G15" s="65"/>
      <c r="H15" s="65"/>
      <c r="I15" s="65"/>
      <c r="J15" s="65"/>
      <c r="K15" s="65"/>
      <c r="L15" s="65"/>
      <c r="M15" s="65"/>
      <c r="N15" s="62"/>
      <c r="O15" s="62"/>
      <c r="P15" s="62"/>
      <c r="Q15" s="62"/>
      <c r="R15" s="62" t="s">
        <v>686</v>
      </c>
      <c r="S15" s="64"/>
      <c r="T15" s="65"/>
      <c r="U15" s="65"/>
      <c r="V15" s="65"/>
      <c r="W15" s="65"/>
      <c r="X15" s="65"/>
      <c r="Y15" s="65"/>
      <c r="Z15" s="65"/>
      <c r="AA15" s="65"/>
      <c r="AB15" s="65"/>
      <c r="AC15" s="65"/>
      <c r="AD15" s="65"/>
      <c r="AE15" s="65"/>
      <c r="AF15" s="65"/>
      <c r="AG15" s="65"/>
      <c r="AH15" s="65"/>
      <c r="AI15" s="65"/>
      <c r="AJ15" s="18"/>
    </row>
    <row r="16" spans="1:40" ht="30" customHeight="1">
      <c r="A16" s="294"/>
      <c r="B16" s="48" t="s">
        <v>163</v>
      </c>
      <c r="C16" s="65"/>
      <c r="D16" s="65"/>
      <c r="E16" s="65"/>
      <c r="F16" s="65"/>
      <c r="G16" s="65"/>
      <c r="H16" s="65"/>
      <c r="I16" s="65"/>
      <c r="J16" s="65"/>
      <c r="K16" s="65"/>
      <c r="L16" s="65"/>
      <c r="M16" s="65"/>
      <c r="N16" s="62"/>
      <c r="O16" s="62" t="s">
        <v>100</v>
      </c>
      <c r="P16" s="62"/>
      <c r="Q16" s="62"/>
      <c r="R16" s="62"/>
      <c r="S16" s="64"/>
      <c r="T16" s="65"/>
      <c r="U16" s="65"/>
      <c r="V16" s="65"/>
      <c r="W16" s="65"/>
      <c r="X16" s="65"/>
      <c r="Y16" s="65"/>
      <c r="Z16" s="65"/>
      <c r="AA16" s="65"/>
      <c r="AB16" s="65"/>
      <c r="AC16" s="65"/>
      <c r="AD16" s="65"/>
      <c r="AE16" s="65"/>
      <c r="AF16" s="65"/>
      <c r="AG16" s="65"/>
      <c r="AH16" s="65"/>
      <c r="AI16" s="65"/>
      <c r="AJ16" s="18"/>
    </row>
    <row r="17" spans="1:36" ht="30" customHeight="1">
      <c r="A17" s="294"/>
      <c r="B17" s="48" t="s">
        <v>173</v>
      </c>
      <c r="C17" s="65"/>
      <c r="D17" s="65"/>
      <c r="E17" s="65"/>
      <c r="F17" s="65"/>
      <c r="G17" s="65"/>
      <c r="H17" s="65"/>
      <c r="I17" s="65"/>
      <c r="J17" s="65"/>
      <c r="K17" s="65"/>
      <c r="L17" s="65"/>
      <c r="M17" s="65"/>
      <c r="N17" s="62"/>
      <c r="O17" s="62" t="s">
        <v>100</v>
      </c>
      <c r="P17" s="62"/>
      <c r="Q17" s="62"/>
      <c r="R17" s="62"/>
      <c r="S17" s="64" t="s">
        <v>77</v>
      </c>
      <c r="T17" s="65"/>
      <c r="U17" s="65"/>
      <c r="V17" s="65"/>
      <c r="W17" s="65"/>
      <c r="X17" s="65"/>
      <c r="Y17" s="65"/>
      <c r="Z17" s="65"/>
      <c r="AA17" s="65"/>
      <c r="AB17" s="65"/>
      <c r="AC17" s="65"/>
      <c r="AD17" s="65"/>
      <c r="AE17" s="65"/>
      <c r="AF17" s="65"/>
      <c r="AG17" s="65"/>
      <c r="AH17" s="65"/>
      <c r="AI17" s="65"/>
      <c r="AJ17" s="18"/>
    </row>
    <row r="18" spans="1:36" ht="30" customHeight="1">
      <c r="A18" s="294"/>
      <c r="B18" s="48" t="s">
        <v>185</v>
      </c>
      <c r="C18" s="65"/>
      <c r="D18" s="65"/>
      <c r="E18" s="65"/>
      <c r="F18" s="65"/>
      <c r="G18" s="65"/>
      <c r="H18" s="65"/>
      <c r="I18" s="65"/>
      <c r="J18" s="65"/>
      <c r="K18" s="65"/>
      <c r="L18" s="65"/>
      <c r="M18" s="65"/>
      <c r="N18" s="62"/>
      <c r="O18" s="62"/>
      <c r="P18" s="62"/>
      <c r="Q18" s="62" t="s">
        <v>686</v>
      </c>
      <c r="R18" s="62"/>
      <c r="S18" s="64"/>
      <c r="T18" s="65"/>
      <c r="U18" s="65"/>
      <c r="V18" s="65"/>
      <c r="W18" s="65"/>
      <c r="X18" s="65"/>
      <c r="Y18" s="65"/>
      <c r="Z18" s="65"/>
      <c r="AA18" s="65"/>
      <c r="AB18" s="65"/>
      <c r="AC18" s="65"/>
      <c r="AD18" s="65"/>
      <c r="AE18" s="65"/>
      <c r="AF18" s="65"/>
      <c r="AG18" s="65"/>
      <c r="AH18" s="65"/>
      <c r="AI18" s="65"/>
      <c r="AJ18" s="18"/>
    </row>
    <row r="19" spans="1:36" ht="30" customHeight="1">
      <c r="A19" s="294"/>
      <c r="B19" s="48" t="s">
        <v>197</v>
      </c>
      <c r="C19" s="65"/>
      <c r="D19" s="65"/>
      <c r="E19" s="65"/>
      <c r="F19" s="65"/>
      <c r="G19" s="65"/>
      <c r="H19" s="65"/>
      <c r="I19" s="65"/>
      <c r="J19" s="65"/>
      <c r="K19" s="65"/>
      <c r="L19" s="65"/>
      <c r="M19" s="65"/>
      <c r="N19" s="62"/>
      <c r="O19" s="62"/>
      <c r="P19" s="62" t="s">
        <v>100</v>
      </c>
      <c r="Q19" s="62"/>
      <c r="R19" s="62"/>
      <c r="S19" s="64"/>
      <c r="T19" s="65"/>
      <c r="U19" s="65"/>
      <c r="V19" s="65"/>
      <c r="W19" s="65"/>
      <c r="X19" s="65"/>
      <c r="Y19" s="65"/>
      <c r="Z19" s="65"/>
      <c r="AA19" s="65"/>
      <c r="AB19" s="65"/>
      <c r="AC19" s="65"/>
      <c r="AD19" s="65"/>
      <c r="AE19" s="65"/>
      <c r="AF19" s="65"/>
      <c r="AG19" s="65"/>
      <c r="AH19" s="65"/>
      <c r="AI19" s="65"/>
      <c r="AJ19" s="18"/>
    </row>
    <row r="20" spans="1:36" ht="30" customHeight="1">
      <c r="A20" s="294"/>
      <c r="B20" s="48" t="s">
        <v>687</v>
      </c>
      <c r="C20" s="65"/>
      <c r="D20" s="65"/>
      <c r="E20" s="65"/>
      <c r="F20" s="65"/>
      <c r="G20" s="65"/>
      <c r="H20" s="65"/>
      <c r="I20" s="65"/>
      <c r="J20" s="65"/>
      <c r="K20" s="65"/>
      <c r="L20" s="65"/>
      <c r="M20" s="65"/>
      <c r="N20" s="62"/>
      <c r="O20" s="62" t="s">
        <v>100</v>
      </c>
      <c r="P20" s="62"/>
      <c r="Q20" s="62"/>
      <c r="R20" s="62"/>
      <c r="S20" s="64" t="s">
        <v>77</v>
      </c>
      <c r="T20" s="65"/>
      <c r="U20" s="65"/>
      <c r="V20" s="65"/>
      <c r="W20" s="65"/>
      <c r="X20" s="65"/>
      <c r="Y20" s="65"/>
      <c r="Z20" s="65"/>
      <c r="AA20" s="65"/>
      <c r="AB20" s="65"/>
      <c r="AC20" s="65"/>
      <c r="AD20" s="65"/>
      <c r="AE20" s="65"/>
      <c r="AF20" s="65"/>
      <c r="AG20" s="65"/>
      <c r="AH20" s="65"/>
      <c r="AI20" s="65"/>
      <c r="AJ20" s="18"/>
    </row>
    <row r="21" spans="1:36" ht="30" customHeight="1">
      <c r="A21" s="294"/>
      <c r="B21" s="48" t="s">
        <v>688</v>
      </c>
      <c r="C21" s="65"/>
      <c r="D21" s="65"/>
      <c r="E21" s="65"/>
      <c r="F21" s="65"/>
      <c r="G21" s="65"/>
      <c r="H21" s="65"/>
      <c r="I21" s="65"/>
      <c r="J21" s="65"/>
      <c r="K21" s="65"/>
      <c r="L21" s="65"/>
      <c r="M21" s="65"/>
      <c r="N21" s="62" t="s">
        <v>100</v>
      </c>
      <c r="O21" s="62"/>
      <c r="P21" s="62"/>
      <c r="Q21" s="62"/>
      <c r="R21" s="62"/>
      <c r="S21" s="64"/>
      <c r="T21" s="65"/>
      <c r="U21" s="65"/>
      <c r="V21" s="65"/>
      <c r="W21" s="65"/>
      <c r="X21" s="65"/>
      <c r="Y21" s="65"/>
      <c r="Z21" s="65"/>
      <c r="AA21" s="65"/>
      <c r="AB21" s="65"/>
      <c r="AC21" s="65"/>
      <c r="AD21" s="65"/>
      <c r="AE21" s="65"/>
      <c r="AF21" s="65"/>
      <c r="AG21" s="65"/>
      <c r="AH21" s="65"/>
      <c r="AI21" s="65"/>
      <c r="AJ21" s="18"/>
    </row>
    <row r="22" spans="1:36" ht="30" customHeight="1">
      <c r="A22" s="294"/>
      <c r="B22" s="48" t="s">
        <v>689</v>
      </c>
      <c r="C22" s="65"/>
      <c r="D22" s="65"/>
      <c r="E22" s="65"/>
      <c r="F22" s="65"/>
      <c r="G22" s="65"/>
      <c r="H22" s="65"/>
      <c r="I22" s="65"/>
      <c r="J22" s="65"/>
      <c r="K22" s="65"/>
      <c r="L22" s="65"/>
      <c r="M22" s="65"/>
      <c r="N22" s="62"/>
      <c r="O22" s="62" t="s">
        <v>100</v>
      </c>
      <c r="P22" s="62"/>
      <c r="Q22" s="62"/>
      <c r="R22" s="62"/>
      <c r="S22" s="64"/>
      <c r="T22" s="65"/>
      <c r="U22" s="65"/>
      <c r="V22" s="65"/>
      <c r="W22" s="65"/>
      <c r="X22" s="65"/>
      <c r="Y22" s="65"/>
      <c r="Z22" s="65"/>
      <c r="AA22" s="65"/>
      <c r="AB22" s="65"/>
      <c r="AC22" s="65"/>
      <c r="AD22" s="65"/>
      <c r="AE22" s="65"/>
      <c r="AF22" s="65"/>
      <c r="AG22" s="65"/>
      <c r="AH22" s="65"/>
      <c r="AI22" s="65"/>
      <c r="AJ22" s="18"/>
    </row>
    <row r="23" spans="1:36" ht="30" customHeight="1">
      <c r="A23" s="294"/>
      <c r="B23" s="48" t="s">
        <v>690</v>
      </c>
      <c r="C23" s="65"/>
      <c r="D23" s="65"/>
      <c r="E23" s="65"/>
      <c r="F23" s="65"/>
      <c r="G23" s="65"/>
      <c r="H23" s="65"/>
      <c r="I23" s="65"/>
      <c r="J23" s="65"/>
      <c r="K23" s="65"/>
      <c r="L23" s="65"/>
      <c r="M23" s="65"/>
      <c r="N23" s="62"/>
      <c r="O23" s="62"/>
      <c r="P23" s="62"/>
      <c r="Q23" s="62"/>
      <c r="R23" s="62" t="s">
        <v>100</v>
      </c>
      <c r="S23" s="64"/>
      <c r="T23" s="65"/>
      <c r="U23" s="65"/>
      <c r="V23" s="65"/>
      <c r="W23" s="65"/>
      <c r="X23" s="65"/>
      <c r="Y23" s="65"/>
      <c r="Z23" s="65"/>
      <c r="AA23" s="65"/>
      <c r="AB23" s="65"/>
      <c r="AC23" s="65"/>
      <c r="AD23" s="65"/>
      <c r="AE23" s="65"/>
      <c r="AF23" s="65"/>
      <c r="AG23" s="65"/>
      <c r="AH23" s="65"/>
      <c r="AI23" s="65"/>
      <c r="AJ23" s="18"/>
    </row>
    <row r="24" spans="1:36" ht="30" customHeight="1">
      <c r="A24" s="294"/>
      <c r="B24" s="48" t="s">
        <v>691</v>
      </c>
      <c r="C24" s="65"/>
      <c r="D24" s="65"/>
      <c r="E24" s="65"/>
      <c r="F24" s="65"/>
      <c r="G24" s="65"/>
      <c r="H24" s="65"/>
      <c r="I24" s="65"/>
      <c r="J24" s="65"/>
      <c r="K24" s="65"/>
      <c r="L24" s="65"/>
      <c r="M24" s="65"/>
      <c r="N24" s="62"/>
      <c r="O24" s="62" t="s">
        <v>100</v>
      </c>
      <c r="P24" s="62"/>
      <c r="Q24" s="62"/>
      <c r="R24" s="62"/>
      <c r="S24" s="64"/>
      <c r="T24" s="65"/>
      <c r="U24" s="65"/>
      <c r="V24" s="65"/>
      <c r="W24" s="65"/>
      <c r="X24" s="65"/>
      <c r="Y24" s="65"/>
      <c r="Z24" s="65"/>
      <c r="AA24" s="65"/>
      <c r="AB24" s="65"/>
      <c r="AC24" s="65"/>
      <c r="AD24" s="65"/>
      <c r="AE24" s="65"/>
      <c r="AF24" s="65"/>
      <c r="AG24" s="65"/>
      <c r="AH24" s="65"/>
      <c r="AI24" s="65"/>
      <c r="AJ24" s="18"/>
    </row>
    <row r="25" spans="1:36" ht="30" customHeight="1">
      <c r="A25" s="295"/>
      <c r="B25" s="48" t="s">
        <v>692</v>
      </c>
      <c r="C25" s="65"/>
      <c r="D25" s="65"/>
      <c r="E25" s="65"/>
      <c r="F25" s="65"/>
      <c r="G25" s="65"/>
      <c r="H25" s="65"/>
      <c r="I25" s="65"/>
      <c r="J25" s="65"/>
      <c r="K25" s="65"/>
      <c r="L25" s="65"/>
      <c r="M25" s="65"/>
      <c r="N25" s="62"/>
      <c r="O25" s="62" t="s">
        <v>100</v>
      </c>
      <c r="P25" s="62"/>
      <c r="Q25" s="62"/>
      <c r="R25" s="62"/>
      <c r="S25" s="64" t="s">
        <v>78</v>
      </c>
      <c r="T25" s="65"/>
      <c r="U25" s="65"/>
      <c r="V25" s="65"/>
      <c r="W25" s="65"/>
      <c r="X25" s="65"/>
      <c r="Y25" s="65"/>
      <c r="Z25" s="65"/>
      <c r="AA25" s="65"/>
      <c r="AB25" s="65"/>
      <c r="AC25" s="65"/>
      <c r="AD25" s="65"/>
      <c r="AE25" s="65"/>
      <c r="AF25" s="65"/>
      <c r="AG25" s="65"/>
      <c r="AH25" s="65"/>
      <c r="AI25" s="65"/>
      <c r="AJ25" s="18"/>
    </row>
    <row r="26" spans="1:36" ht="30" customHeight="1">
      <c r="A26" s="293" t="s">
        <v>693</v>
      </c>
      <c r="B26" s="48" t="s">
        <v>207</v>
      </c>
      <c r="C26" s="65"/>
      <c r="D26" s="65"/>
      <c r="E26" s="65"/>
      <c r="F26" s="65"/>
      <c r="G26" s="65"/>
      <c r="H26" s="65"/>
      <c r="I26" s="65"/>
      <c r="J26" s="65"/>
      <c r="K26" s="65"/>
      <c r="L26" s="65"/>
      <c r="M26" s="65"/>
      <c r="N26" s="62"/>
      <c r="O26" s="62" t="s">
        <v>100</v>
      </c>
      <c r="P26" s="62"/>
      <c r="Q26" s="62"/>
      <c r="R26" s="62"/>
      <c r="S26" s="64"/>
      <c r="T26" s="65"/>
      <c r="U26" s="65"/>
      <c r="V26" s="65"/>
      <c r="W26" s="65"/>
      <c r="X26" s="65"/>
      <c r="Y26" s="65"/>
      <c r="Z26" s="65"/>
      <c r="AA26" s="65"/>
      <c r="AB26" s="65"/>
      <c r="AC26" s="65"/>
      <c r="AD26" s="65"/>
      <c r="AE26" s="65"/>
      <c r="AF26" s="65"/>
      <c r="AG26" s="65"/>
      <c r="AH26" s="65"/>
      <c r="AI26" s="65"/>
      <c r="AJ26" s="18"/>
    </row>
    <row r="27" spans="1:36" ht="30" customHeight="1">
      <c r="A27" s="294"/>
      <c r="B27" s="48" t="s">
        <v>218</v>
      </c>
      <c r="C27" s="65"/>
      <c r="D27" s="65"/>
      <c r="E27" s="65"/>
      <c r="F27" s="65"/>
      <c r="G27" s="65"/>
      <c r="H27" s="65"/>
      <c r="I27" s="65"/>
      <c r="J27" s="65"/>
      <c r="K27" s="65"/>
      <c r="L27" s="65"/>
      <c r="M27" s="65"/>
      <c r="N27" s="62"/>
      <c r="O27" s="62"/>
      <c r="P27" s="62"/>
      <c r="Q27" s="62"/>
      <c r="R27" s="62" t="s">
        <v>686</v>
      </c>
      <c r="S27" s="64"/>
      <c r="T27" s="65"/>
      <c r="U27" s="65"/>
      <c r="V27" s="65"/>
      <c r="W27" s="65"/>
      <c r="X27" s="65"/>
      <c r="Y27" s="65"/>
      <c r="Z27" s="65"/>
      <c r="AA27" s="65"/>
      <c r="AB27" s="65"/>
      <c r="AC27" s="65"/>
      <c r="AD27" s="65"/>
      <c r="AE27" s="65"/>
      <c r="AF27" s="65"/>
      <c r="AG27" s="65"/>
      <c r="AH27" s="65"/>
      <c r="AI27" s="65"/>
      <c r="AJ27" s="18"/>
    </row>
    <row r="28" spans="1:36" ht="30" customHeight="1">
      <c r="A28" s="294"/>
      <c r="B28" s="48" t="s">
        <v>230</v>
      </c>
      <c r="C28" s="62"/>
      <c r="D28" s="62"/>
      <c r="E28" s="62"/>
      <c r="F28" s="62"/>
      <c r="G28" s="62"/>
      <c r="H28" s="62"/>
      <c r="I28" s="62"/>
      <c r="J28" s="62"/>
      <c r="K28" s="62"/>
      <c r="L28" s="62"/>
      <c r="M28" s="62"/>
      <c r="N28" s="62"/>
      <c r="O28" s="62" t="s">
        <v>100</v>
      </c>
      <c r="P28" s="62"/>
      <c r="Q28" s="62"/>
      <c r="R28" s="62"/>
      <c r="S28" s="64" t="s">
        <v>78</v>
      </c>
      <c r="T28" s="62"/>
      <c r="U28" s="62"/>
      <c r="V28" s="62"/>
      <c r="W28" s="62"/>
      <c r="X28" s="62"/>
      <c r="Y28" s="62"/>
      <c r="Z28" s="62"/>
      <c r="AA28" s="62"/>
      <c r="AB28" s="62"/>
      <c r="AC28" s="62"/>
      <c r="AD28" s="62"/>
      <c r="AE28" s="62"/>
      <c r="AF28" s="62"/>
      <c r="AG28" s="62"/>
      <c r="AH28" s="62"/>
      <c r="AI28" s="62"/>
      <c r="AJ28" s="18"/>
    </row>
    <row r="29" spans="1:36" ht="30" customHeight="1">
      <c r="A29" s="294"/>
      <c r="B29" s="48" t="s">
        <v>240</v>
      </c>
      <c r="C29" s="62"/>
      <c r="D29" s="62"/>
      <c r="E29" s="62"/>
      <c r="F29" s="62"/>
      <c r="G29" s="62"/>
      <c r="H29" s="62"/>
      <c r="I29" s="62"/>
      <c r="J29" s="62"/>
      <c r="K29" s="62"/>
      <c r="L29" s="62"/>
      <c r="M29" s="62"/>
      <c r="N29" s="62"/>
      <c r="O29" s="62"/>
      <c r="P29" s="62" t="s">
        <v>100</v>
      </c>
      <c r="Q29" s="62"/>
      <c r="R29" s="62"/>
      <c r="S29" s="64"/>
      <c r="T29" s="62"/>
      <c r="U29" s="62"/>
      <c r="V29" s="62"/>
      <c r="W29" s="62"/>
      <c r="X29" s="62"/>
      <c r="Y29" s="62"/>
      <c r="Z29" s="62"/>
      <c r="AA29" s="62"/>
      <c r="AB29" s="62"/>
      <c r="AC29" s="62"/>
      <c r="AD29" s="62"/>
      <c r="AE29" s="62"/>
      <c r="AF29" s="62"/>
      <c r="AG29" s="62"/>
      <c r="AH29" s="62"/>
      <c r="AI29" s="62"/>
      <c r="AJ29" s="18"/>
    </row>
    <row r="30" spans="1:36" ht="30" customHeight="1">
      <c r="A30" s="294"/>
      <c r="B30" s="48" t="s">
        <v>254</v>
      </c>
      <c r="C30" s="62"/>
      <c r="D30" s="62"/>
      <c r="E30" s="62"/>
      <c r="F30" s="62"/>
      <c r="G30" s="62"/>
      <c r="H30" s="62"/>
      <c r="I30" s="62"/>
      <c r="J30" s="62"/>
      <c r="K30" s="62"/>
      <c r="L30" s="62"/>
      <c r="M30" s="62"/>
      <c r="N30" s="62"/>
      <c r="O30" s="62"/>
      <c r="P30" s="62"/>
      <c r="Q30" s="62" t="s">
        <v>100</v>
      </c>
      <c r="R30" s="62"/>
      <c r="S30" s="64"/>
      <c r="T30" s="62"/>
      <c r="U30" s="62"/>
      <c r="V30" s="62"/>
      <c r="W30" s="62"/>
      <c r="X30" s="62"/>
      <c r="Y30" s="62"/>
      <c r="Z30" s="62"/>
      <c r="AA30" s="62"/>
      <c r="AB30" s="62"/>
      <c r="AC30" s="62"/>
      <c r="AD30" s="62"/>
      <c r="AE30" s="62"/>
      <c r="AF30" s="62"/>
      <c r="AG30" s="62"/>
      <c r="AH30" s="62"/>
      <c r="AI30" s="62"/>
      <c r="AJ30" s="18"/>
    </row>
    <row r="31" spans="1:36" ht="30" customHeight="1">
      <c r="A31" s="294"/>
      <c r="B31" s="48" t="s">
        <v>263</v>
      </c>
      <c r="C31" s="62"/>
      <c r="D31" s="62"/>
      <c r="E31" s="62"/>
      <c r="F31" s="62"/>
      <c r="G31" s="62"/>
      <c r="H31" s="62"/>
      <c r="I31" s="62"/>
      <c r="J31" s="62"/>
      <c r="K31" s="62"/>
      <c r="L31" s="62"/>
      <c r="M31" s="62"/>
      <c r="N31" s="62"/>
      <c r="O31" s="62" t="s">
        <v>100</v>
      </c>
      <c r="P31" s="62"/>
      <c r="Q31" s="62"/>
      <c r="R31" s="62"/>
      <c r="S31" s="64"/>
      <c r="T31" s="62"/>
      <c r="U31" s="62"/>
      <c r="V31" s="62"/>
      <c r="W31" s="62"/>
      <c r="X31" s="62"/>
      <c r="Y31" s="62"/>
      <c r="Z31" s="62"/>
      <c r="AA31" s="62"/>
      <c r="AB31" s="62"/>
      <c r="AC31" s="62"/>
      <c r="AD31" s="62"/>
      <c r="AE31" s="62"/>
      <c r="AF31" s="62"/>
      <c r="AG31" s="62"/>
      <c r="AH31" s="62"/>
      <c r="AI31" s="62"/>
      <c r="AJ31" s="18"/>
    </row>
    <row r="32" spans="1:36" ht="30" customHeight="1">
      <c r="A32" s="294"/>
      <c r="B32" s="48" t="s">
        <v>277</v>
      </c>
      <c r="C32" s="62"/>
      <c r="D32" s="62"/>
      <c r="E32" s="62"/>
      <c r="F32" s="62"/>
      <c r="G32" s="62"/>
      <c r="H32" s="62"/>
      <c r="I32" s="62"/>
      <c r="J32" s="62"/>
      <c r="K32" s="62"/>
      <c r="L32" s="62"/>
      <c r="M32" s="62"/>
      <c r="N32" s="62"/>
      <c r="O32" s="62"/>
      <c r="P32" s="62"/>
      <c r="Q32" s="62" t="s">
        <v>100</v>
      </c>
      <c r="R32" s="62"/>
      <c r="S32" s="64"/>
      <c r="T32" s="62"/>
      <c r="U32" s="62"/>
      <c r="V32" s="62"/>
      <c r="W32" s="62"/>
      <c r="X32" s="62"/>
      <c r="Y32" s="62"/>
      <c r="Z32" s="62"/>
      <c r="AA32" s="62"/>
      <c r="AB32" s="62"/>
      <c r="AC32" s="62"/>
      <c r="AD32" s="62"/>
      <c r="AE32" s="62"/>
      <c r="AF32" s="62"/>
      <c r="AG32" s="62"/>
      <c r="AH32" s="62"/>
      <c r="AI32" s="62"/>
      <c r="AJ32" s="18"/>
    </row>
    <row r="33" spans="1:36" ht="30" customHeight="1">
      <c r="A33" s="294"/>
      <c r="B33" s="48" t="s">
        <v>286</v>
      </c>
      <c r="C33" s="62"/>
      <c r="D33" s="62"/>
      <c r="E33" s="62"/>
      <c r="F33" s="62"/>
      <c r="G33" s="62"/>
      <c r="H33" s="62"/>
      <c r="I33" s="62"/>
      <c r="J33" s="62"/>
      <c r="K33" s="62"/>
      <c r="L33" s="62"/>
      <c r="M33" s="62"/>
      <c r="N33" s="62"/>
      <c r="O33" s="62"/>
      <c r="P33" s="62" t="s">
        <v>100</v>
      </c>
      <c r="Q33" s="62"/>
      <c r="R33" s="62"/>
      <c r="S33" s="64" t="s">
        <v>77</v>
      </c>
      <c r="T33" s="62"/>
      <c r="U33" s="62"/>
      <c r="V33" s="62"/>
      <c r="W33" s="62"/>
      <c r="X33" s="62"/>
      <c r="Y33" s="62"/>
      <c r="Z33" s="62"/>
      <c r="AA33" s="62"/>
      <c r="AB33" s="62"/>
      <c r="AC33" s="62"/>
      <c r="AD33" s="62"/>
      <c r="AE33" s="62"/>
      <c r="AF33" s="62"/>
      <c r="AG33" s="62"/>
      <c r="AH33" s="62"/>
      <c r="AI33" s="62"/>
      <c r="AJ33" s="18"/>
    </row>
    <row r="34" spans="1:36" ht="30" customHeight="1">
      <c r="A34" s="294"/>
      <c r="B34" s="48" t="s">
        <v>297</v>
      </c>
      <c r="C34" s="62"/>
      <c r="D34" s="62"/>
      <c r="E34" s="62"/>
      <c r="F34" s="62"/>
      <c r="G34" s="62"/>
      <c r="H34" s="62"/>
      <c r="I34" s="62"/>
      <c r="J34" s="62"/>
      <c r="K34" s="62"/>
      <c r="L34" s="62"/>
      <c r="M34" s="62"/>
      <c r="N34" s="62"/>
      <c r="O34" s="62"/>
      <c r="P34" s="62"/>
      <c r="Q34" s="62" t="s">
        <v>100</v>
      </c>
      <c r="R34" s="62"/>
      <c r="S34" s="64"/>
      <c r="T34" s="62"/>
      <c r="U34" s="62"/>
      <c r="V34" s="62"/>
      <c r="W34" s="62"/>
      <c r="X34" s="62"/>
      <c r="Y34" s="62"/>
      <c r="Z34" s="62"/>
      <c r="AA34" s="62"/>
      <c r="AB34" s="62"/>
      <c r="AC34" s="62"/>
      <c r="AD34" s="62"/>
      <c r="AE34" s="62"/>
      <c r="AF34" s="62"/>
      <c r="AG34" s="62"/>
      <c r="AH34" s="62"/>
      <c r="AI34" s="62"/>
      <c r="AJ34" s="18"/>
    </row>
    <row r="35" spans="1:36" ht="30" customHeight="1">
      <c r="A35" s="294"/>
      <c r="B35" s="48" t="s">
        <v>694</v>
      </c>
      <c r="C35" s="62"/>
      <c r="D35" s="62"/>
      <c r="E35" s="62"/>
      <c r="F35" s="62"/>
      <c r="G35" s="62"/>
      <c r="H35" s="62"/>
      <c r="I35" s="62"/>
      <c r="J35" s="62"/>
      <c r="K35" s="62"/>
      <c r="L35" s="62"/>
      <c r="M35" s="62"/>
      <c r="N35" s="62"/>
      <c r="O35" s="62" t="s">
        <v>100</v>
      </c>
      <c r="P35" s="62"/>
      <c r="Q35" s="62"/>
      <c r="R35" s="62"/>
      <c r="S35" s="64"/>
      <c r="T35" s="62"/>
      <c r="U35" s="62"/>
      <c r="V35" s="62"/>
      <c r="W35" s="62"/>
      <c r="X35" s="62"/>
      <c r="Y35" s="62"/>
      <c r="Z35" s="62"/>
      <c r="AA35" s="62"/>
      <c r="AB35" s="62"/>
      <c r="AC35" s="62"/>
      <c r="AD35" s="62"/>
      <c r="AE35" s="62"/>
      <c r="AF35" s="62"/>
      <c r="AG35" s="62"/>
      <c r="AH35" s="62"/>
      <c r="AI35" s="62"/>
      <c r="AJ35" s="18"/>
    </row>
    <row r="36" spans="1:36" ht="30" customHeight="1">
      <c r="A36" s="294"/>
      <c r="B36" s="48" t="s">
        <v>695</v>
      </c>
      <c r="C36" s="62"/>
      <c r="D36" s="62"/>
      <c r="E36" s="62"/>
      <c r="F36" s="62"/>
      <c r="G36" s="62"/>
      <c r="H36" s="62"/>
      <c r="I36" s="62"/>
      <c r="J36" s="62"/>
      <c r="K36" s="62"/>
      <c r="L36" s="62"/>
      <c r="M36" s="62"/>
      <c r="N36" s="62"/>
      <c r="O36" s="62"/>
      <c r="P36" s="62"/>
      <c r="Q36" s="62"/>
      <c r="R36" s="62" t="s">
        <v>100</v>
      </c>
      <c r="S36" s="64"/>
      <c r="T36" s="62"/>
      <c r="U36" s="62"/>
      <c r="V36" s="62"/>
      <c r="W36" s="62"/>
      <c r="X36" s="62"/>
      <c r="Y36" s="62"/>
      <c r="Z36" s="62"/>
      <c r="AA36" s="62"/>
      <c r="AB36" s="62"/>
      <c r="AC36" s="62"/>
      <c r="AD36" s="62"/>
      <c r="AE36" s="62"/>
      <c r="AF36" s="62"/>
      <c r="AG36" s="62"/>
      <c r="AH36" s="62"/>
      <c r="AI36" s="62"/>
      <c r="AJ36" s="18"/>
    </row>
    <row r="37" spans="1:36" ht="30" customHeight="1">
      <c r="A37" s="294"/>
      <c r="B37" s="48" t="s">
        <v>696</v>
      </c>
      <c r="C37" s="62"/>
      <c r="D37" s="62"/>
      <c r="E37" s="62"/>
      <c r="F37" s="62"/>
      <c r="G37" s="62"/>
      <c r="H37" s="62"/>
      <c r="I37" s="62"/>
      <c r="J37" s="62"/>
      <c r="K37" s="62"/>
      <c r="L37" s="62"/>
      <c r="M37" s="62"/>
      <c r="N37" s="62"/>
      <c r="O37" s="62" t="s">
        <v>100</v>
      </c>
      <c r="P37" s="62"/>
      <c r="Q37" s="62"/>
      <c r="R37" s="62"/>
      <c r="S37" s="64"/>
      <c r="T37" s="62"/>
      <c r="U37" s="62"/>
      <c r="V37" s="62"/>
      <c r="W37" s="62"/>
      <c r="X37" s="62"/>
      <c r="Y37" s="62"/>
      <c r="Z37" s="62"/>
      <c r="AA37" s="62"/>
      <c r="AB37" s="62"/>
      <c r="AC37" s="62"/>
      <c r="AD37" s="62"/>
      <c r="AE37" s="62"/>
      <c r="AF37" s="62"/>
      <c r="AG37" s="62"/>
      <c r="AH37" s="62"/>
      <c r="AI37" s="62"/>
      <c r="AJ37" s="18"/>
    </row>
    <row r="38" spans="1:36" ht="30" customHeight="1">
      <c r="A38" s="294"/>
      <c r="B38" s="48" t="s">
        <v>697</v>
      </c>
      <c r="C38" s="62"/>
      <c r="D38" s="62"/>
      <c r="E38" s="62"/>
      <c r="F38" s="62"/>
      <c r="G38" s="62"/>
      <c r="H38" s="62"/>
      <c r="I38" s="62"/>
      <c r="J38" s="62"/>
      <c r="K38" s="62"/>
      <c r="L38" s="62"/>
      <c r="M38" s="62"/>
      <c r="N38" s="62"/>
      <c r="O38" s="62"/>
      <c r="P38" s="62"/>
      <c r="Q38" s="62"/>
      <c r="R38" s="62" t="s">
        <v>100</v>
      </c>
      <c r="S38" s="64"/>
      <c r="T38" s="62"/>
      <c r="U38" s="62"/>
      <c r="V38" s="62"/>
      <c r="W38" s="62"/>
      <c r="X38" s="62"/>
      <c r="Y38" s="62"/>
      <c r="Z38" s="62"/>
      <c r="AA38" s="62"/>
      <c r="AB38" s="62"/>
      <c r="AC38" s="62"/>
      <c r="AD38" s="62"/>
      <c r="AE38" s="62"/>
      <c r="AF38" s="62"/>
      <c r="AG38" s="62"/>
      <c r="AH38" s="62"/>
      <c r="AI38" s="62"/>
      <c r="AJ38" s="18"/>
    </row>
    <row r="39" spans="1:36" ht="30" customHeight="1">
      <c r="A39" s="294"/>
      <c r="B39" s="48" t="s">
        <v>698</v>
      </c>
      <c r="C39" s="62"/>
      <c r="D39" s="62"/>
      <c r="E39" s="62"/>
      <c r="F39" s="62"/>
      <c r="G39" s="62"/>
      <c r="H39" s="62"/>
      <c r="I39" s="62"/>
      <c r="J39" s="62"/>
      <c r="K39" s="62"/>
      <c r="L39" s="62"/>
      <c r="M39" s="62"/>
      <c r="N39" s="62"/>
      <c r="O39" s="62" t="s">
        <v>100</v>
      </c>
      <c r="P39" s="62"/>
      <c r="Q39" s="62"/>
      <c r="R39" s="62"/>
      <c r="S39" s="64"/>
      <c r="T39" s="62"/>
      <c r="U39" s="62"/>
      <c r="V39" s="62"/>
      <c r="W39" s="62"/>
      <c r="X39" s="62"/>
      <c r="Y39" s="62"/>
      <c r="Z39" s="62"/>
      <c r="AA39" s="62"/>
      <c r="AB39" s="62"/>
      <c r="AC39" s="62"/>
      <c r="AD39" s="62"/>
      <c r="AE39" s="62"/>
      <c r="AF39" s="62"/>
      <c r="AG39" s="62"/>
      <c r="AH39" s="62"/>
      <c r="AI39" s="62"/>
      <c r="AJ39" s="18"/>
    </row>
    <row r="40" spans="1:36" ht="30" customHeight="1">
      <c r="A40" s="295"/>
      <c r="B40" s="48" t="s">
        <v>699</v>
      </c>
      <c r="C40" s="62"/>
      <c r="D40" s="62"/>
      <c r="E40" s="62"/>
      <c r="F40" s="62"/>
      <c r="G40" s="62"/>
      <c r="H40" s="62"/>
      <c r="I40" s="62"/>
      <c r="J40" s="62"/>
      <c r="K40" s="62"/>
      <c r="L40" s="62"/>
      <c r="M40" s="62"/>
      <c r="N40" s="62"/>
      <c r="O40" s="62"/>
      <c r="P40" s="62"/>
      <c r="Q40" s="62"/>
      <c r="R40" s="62" t="s">
        <v>100</v>
      </c>
      <c r="S40" s="64"/>
      <c r="T40" s="62"/>
      <c r="U40" s="62"/>
      <c r="V40" s="62"/>
      <c r="W40" s="62"/>
      <c r="X40" s="62"/>
      <c r="Y40" s="62"/>
      <c r="Z40" s="62"/>
      <c r="AA40" s="62"/>
      <c r="AB40" s="62"/>
      <c r="AC40" s="62"/>
      <c r="AD40" s="62"/>
      <c r="AE40" s="62"/>
      <c r="AF40" s="62"/>
      <c r="AG40" s="62"/>
      <c r="AH40" s="62"/>
      <c r="AI40" s="62"/>
      <c r="AJ40" s="18"/>
    </row>
    <row r="41" spans="1:36" ht="30" customHeight="1">
      <c r="A41" s="293" t="s">
        <v>700</v>
      </c>
      <c r="B41" s="48" t="s">
        <v>310</v>
      </c>
      <c r="C41" s="65" t="s">
        <v>701</v>
      </c>
      <c r="D41" s="65"/>
      <c r="E41" s="65"/>
      <c r="F41" s="65"/>
      <c r="G41" s="65"/>
      <c r="H41" s="65"/>
      <c r="I41" s="65"/>
      <c r="J41" s="65"/>
      <c r="K41" s="65"/>
      <c r="L41" s="65"/>
      <c r="M41" s="65"/>
      <c r="N41" s="62" t="s">
        <v>686</v>
      </c>
      <c r="O41" s="62"/>
      <c r="P41" s="62"/>
      <c r="Q41" s="62"/>
      <c r="R41" s="62"/>
      <c r="S41" s="64"/>
      <c r="T41" s="65"/>
      <c r="U41" s="65"/>
      <c r="V41" s="65"/>
      <c r="W41" s="65"/>
      <c r="X41" s="65"/>
      <c r="Y41" s="65"/>
      <c r="Z41" s="65"/>
      <c r="AA41" s="65"/>
      <c r="AB41" s="65"/>
      <c r="AC41" s="65"/>
      <c r="AD41" s="65"/>
      <c r="AE41" s="65"/>
      <c r="AF41" s="65"/>
      <c r="AG41" s="65"/>
      <c r="AH41" s="65"/>
      <c r="AI41" s="65"/>
      <c r="AJ41" s="18"/>
    </row>
    <row r="42" spans="1:36" ht="30" customHeight="1">
      <c r="A42" s="294"/>
      <c r="B42" s="48" t="s">
        <v>320</v>
      </c>
      <c r="C42" s="65" t="s">
        <v>701</v>
      </c>
      <c r="D42" s="65"/>
      <c r="E42" s="65"/>
      <c r="F42" s="65"/>
      <c r="G42" s="65"/>
      <c r="H42" s="65"/>
      <c r="I42" s="65"/>
      <c r="J42" s="65"/>
      <c r="K42" s="65"/>
      <c r="L42" s="65"/>
      <c r="M42" s="65"/>
      <c r="N42" s="62"/>
      <c r="O42" s="62" t="s">
        <v>100</v>
      </c>
      <c r="P42" s="62"/>
      <c r="Q42" s="62"/>
      <c r="R42" s="62"/>
      <c r="S42" s="64"/>
      <c r="T42" s="65"/>
      <c r="U42" s="65"/>
      <c r="V42" s="65"/>
      <c r="W42" s="65"/>
      <c r="X42" s="65"/>
      <c r="Y42" s="65"/>
      <c r="Z42" s="65"/>
      <c r="AA42" s="65"/>
      <c r="AB42" s="65"/>
      <c r="AC42" s="65"/>
      <c r="AD42" s="65"/>
      <c r="AE42" s="65"/>
      <c r="AF42" s="65"/>
      <c r="AG42" s="65"/>
      <c r="AH42" s="65"/>
      <c r="AI42" s="65"/>
      <c r="AJ42" s="18"/>
    </row>
    <row r="43" spans="1:36" ht="30" customHeight="1">
      <c r="A43" s="294"/>
      <c r="B43" s="48" t="s">
        <v>332</v>
      </c>
      <c r="C43" s="65" t="s">
        <v>701</v>
      </c>
      <c r="D43" s="65"/>
      <c r="E43" s="65"/>
      <c r="F43" s="65"/>
      <c r="G43" s="65"/>
      <c r="H43" s="65"/>
      <c r="I43" s="65"/>
      <c r="J43" s="65"/>
      <c r="K43" s="65"/>
      <c r="L43" s="65"/>
      <c r="M43" s="65"/>
      <c r="N43" s="62"/>
      <c r="O43" s="62" t="s">
        <v>100</v>
      </c>
      <c r="P43" s="62"/>
      <c r="Q43" s="62"/>
      <c r="R43" s="62"/>
      <c r="S43" s="64"/>
      <c r="T43" s="65"/>
      <c r="U43" s="65"/>
      <c r="V43" s="65"/>
      <c r="W43" s="65"/>
      <c r="X43" s="65"/>
      <c r="Y43" s="65"/>
      <c r="Z43" s="65"/>
      <c r="AA43" s="65"/>
      <c r="AB43" s="65"/>
      <c r="AC43" s="65"/>
      <c r="AD43" s="65"/>
      <c r="AE43" s="65"/>
      <c r="AF43" s="65"/>
      <c r="AG43" s="65"/>
      <c r="AH43" s="65"/>
      <c r="AI43" s="65"/>
      <c r="AJ43" s="18"/>
    </row>
    <row r="44" spans="1:36" ht="30" customHeight="1">
      <c r="A44" s="294"/>
      <c r="B44" s="48" t="s">
        <v>345</v>
      </c>
      <c r="C44" s="65"/>
      <c r="D44" s="62"/>
      <c r="E44" s="62"/>
      <c r="F44" s="62"/>
      <c r="G44" s="62"/>
      <c r="H44" s="62"/>
      <c r="I44" s="62"/>
      <c r="J44" s="62"/>
      <c r="K44" s="62"/>
      <c r="L44" s="62"/>
      <c r="M44" s="62"/>
      <c r="N44" s="62"/>
      <c r="O44" s="62"/>
      <c r="P44" s="62"/>
      <c r="Q44" s="62" t="s">
        <v>100</v>
      </c>
      <c r="R44" s="62"/>
      <c r="S44" s="64"/>
      <c r="T44" s="62"/>
      <c r="U44" s="62"/>
      <c r="V44" s="62"/>
      <c r="W44" s="62"/>
      <c r="X44" s="62"/>
      <c r="Y44" s="62"/>
      <c r="Z44" s="62"/>
      <c r="AA44" s="62"/>
      <c r="AB44" s="62"/>
      <c r="AC44" s="62"/>
      <c r="AD44" s="62"/>
      <c r="AE44" s="62"/>
      <c r="AF44" s="62"/>
      <c r="AG44" s="62"/>
      <c r="AH44" s="62"/>
      <c r="AI44" s="62"/>
      <c r="AJ44" s="18"/>
    </row>
    <row r="45" spans="1:36" ht="30" customHeight="1">
      <c r="A45" s="294"/>
      <c r="B45" s="48" t="s">
        <v>357</v>
      </c>
      <c r="C45" s="65"/>
      <c r="D45" s="62"/>
      <c r="E45" s="62"/>
      <c r="F45" s="62"/>
      <c r="G45" s="62"/>
      <c r="H45" s="62"/>
      <c r="I45" s="62"/>
      <c r="J45" s="62"/>
      <c r="K45" s="62"/>
      <c r="L45" s="62"/>
      <c r="M45" s="62"/>
      <c r="N45" s="62"/>
      <c r="O45" s="62" t="s">
        <v>100</v>
      </c>
      <c r="P45" s="62"/>
      <c r="Q45" s="62"/>
      <c r="R45" s="62"/>
      <c r="S45" s="64"/>
      <c r="T45" s="62"/>
      <c r="U45" s="62"/>
      <c r="V45" s="62"/>
      <c r="W45" s="62"/>
      <c r="X45" s="62"/>
      <c r="Y45" s="62"/>
      <c r="Z45" s="62"/>
      <c r="AA45" s="62"/>
      <c r="AB45" s="62"/>
      <c r="AC45" s="62"/>
      <c r="AD45" s="62"/>
      <c r="AE45" s="62"/>
      <c r="AF45" s="62"/>
      <c r="AG45" s="62"/>
      <c r="AH45" s="62"/>
      <c r="AI45" s="62"/>
      <c r="AJ45" s="18"/>
    </row>
    <row r="46" spans="1:36" ht="30" customHeight="1">
      <c r="A46" s="294"/>
      <c r="B46" s="48" t="s">
        <v>702</v>
      </c>
      <c r="C46" s="65"/>
      <c r="D46" s="62"/>
      <c r="E46" s="62"/>
      <c r="F46" s="62"/>
      <c r="G46" s="62"/>
      <c r="H46" s="62"/>
      <c r="I46" s="62"/>
      <c r="J46" s="62"/>
      <c r="K46" s="62"/>
      <c r="L46" s="62"/>
      <c r="M46" s="62"/>
      <c r="N46" s="62"/>
      <c r="O46" s="62"/>
      <c r="P46" s="62"/>
      <c r="Q46" s="62" t="s">
        <v>100</v>
      </c>
      <c r="R46" s="62"/>
      <c r="S46" s="64"/>
      <c r="T46" s="62"/>
      <c r="U46" s="62"/>
      <c r="V46" s="62"/>
      <c r="W46" s="62"/>
      <c r="X46" s="62"/>
      <c r="Y46" s="62"/>
      <c r="Z46" s="62"/>
      <c r="AA46" s="62"/>
      <c r="AB46" s="62"/>
      <c r="AC46" s="62"/>
      <c r="AD46" s="62"/>
      <c r="AE46" s="62"/>
      <c r="AF46" s="62"/>
      <c r="AG46" s="62"/>
      <c r="AH46" s="62"/>
      <c r="AI46" s="62"/>
      <c r="AJ46" s="18"/>
    </row>
    <row r="47" spans="1:36" ht="30" customHeight="1">
      <c r="A47" s="294"/>
      <c r="B47" s="48" t="s">
        <v>703</v>
      </c>
      <c r="C47" s="65"/>
      <c r="D47" s="62"/>
      <c r="E47" s="62"/>
      <c r="F47" s="62"/>
      <c r="G47" s="62"/>
      <c r="H47" s="62"/>
      <c r="I47" s="62"/>
      <c r="J47" s="62"/>
      <c r="K47" s="62"/>
      <c r="L47" s="62"/>
      <c r="M47" s="62"/>
      <c r="N47" s="62"/>
      <c r="O47" s="62" t="s">
        <v>100</v>
      </c>
      <c r="P47" s="62"/>
      <c r="Q47" s="62"/>
      <c r="R47" s="62"/>
      <c r="S47" s="64"/>
      <c r="T47" s="62"/>
      <c r="U47" s="62"/>
      <c r="V47" s="62"/>
      <c r="W47" s="62"/>
      <c r="X47" s="62"/>
      <c r="Y47" s="62"/>
      <c r="Z47" s="62"/>
      <c r="AA47" s="62"/>
      <c r="AB47" s="62"/>
      <c r="AC47" s="62"/>
      <c r="AD47" s="62"/>
      <c r="AE47" s="62"/>
      <c r="AF47" s="62"/>
      <c r="AG47" s="62"/>
      <c r="AH47" s="62"/>
      <c r="AI47" s="62"/>
      <c r="AJ47" s="18"/>
    </row>
    <row r="48" spans="1:36" ht="30" customHeight="1">
      <c r="A48" s="294"/>
      <c r="B48" s="48" t="s">
        <v>704</v>
      </c>
      <c r="C48" s="65"/>
      <c r="D48" s="62"/>
      <c r="E48" s="62"/>
      <c r="F48" s="62"/>
      <c r="G48" s="62"/>
      <c r="H48" s="62"/>
      <c r="I48" s="62"/>
      <c r="J48" s="62"/>
      <c r="K48" s="62"/>
      <c r="L48" s="62"/>
      <c r="M48" s="62"/>
      <c r="N48" s="62"/>
      <c r="O48" s="62"/>
      <c r="P48" s="62"/>
      <c r="Q48" s="62" t="s">
        <v>100</v>
      </c>
      <c r="R48" s="62"/>
      <c r="S48" s="64"/>
      <c r="T48" s="62"/>
      <c r="U48" s="62"/>
      <c r="V48" s="62"/>
      <c r="W48" s="62"/>
      <c r="X48" s="62"/>
      <c r="Y48" s="62"/>
      <c r="Z48" s="62"/>
      <c r="AA48" s="62"/>
      <c r="AB48" s="62"/>
      <c r="AC48" s="62"/>
      <c r="AD48" s="62"/>
      <c r="AE48" s="62"/>
      <c r="AF48" s="62"/>
      <c r="AG48" s="62"/>
      <c r="AH48" s="62"/>
      <c r="AI48" s="62"/>
      <c r="AJ48" s="18"/>
    </row>
    <row r="49" spans="1:36" ht="30" customHeight="1">
      <c r="A49" s="294"/>
      <c r="B49" s="48" t="s">
        <v>705</v>
      </c>
      <c r="C49" s="65" t="s">
        <v>701</v>
      </c>
      <c r="D49" s="62"/>
      <c r="E49" s="62"/>
      <c r="F49" s="62"/>
      <c r="G49" s="62"/>
      <c r="H49" s="62"/>
      <c r="I49" s="62"/>
      <c r="J49" s="62"/>
      <c r="K49" s="62"/>
      <c r="L49" s="62"/>
      <c r="M49" s="62"/>
      <c r="N49" s="62"/>
      <c r="O49" s="62" t="s">
        <v>686</v>
      </c>
      <c r="P49" s="62"/>
      <c r="Q49" s="62"/>
      <c r="R49" s="62"/>
      <c r="S49" s="64"/>
      <c r="T49" s="62"/>
      <c r="U49" s="62"/>
      <c r="V49" s="62"/>
      <c r="W49" s="62"/>
      <c r="X49" s="62"/>
      <c r="Y49" s="62"/>
      <c r="Z49" s="62"/>
      <c r="AA49" s="62"/>
      <c r="AB49" s="62"/>
      <c r="AC49" s="62"/>
      <c r="AD49" s="62"/>
      <c r="AE49" s="62"/>
      <c r="AF49" s="62"/>
      <c r="AG49" s="62"/>
      <c r="AH49" s="62"/>
      <c r="AI49" s="62"/>
      <c r="AJ49" s="18"/>
    </row>
    <row r="50" spans="1:36" ht="30" customHeight="1">
      <c r="A50" s="294"/>
      <c r="B50" s="48" t="s">
        <v>706</v>
      </c>
      <c r="C50" s="65"/>
      <c r="D50" s="62"/>
      <c r="E50" s="62"/>
      <c r="F50" s="62"/>
      <c r="G50" s="62"/>
      <c r="H50" s="62"/>
      <c r="I50" s="62"/>
      <c r="J50" s="62"/>
      <c r="K50" s="62"/>
      <c r="L50" s="62"/>
      <c r="M50" s="62"/>
      <c r="N50" s="62"/>
      <c r="O50" s="62"/>
      <c r="P50" s="62"/>
      <c r="Q50" s="62" t="s">
        <v>100</v>
      </c>
      <c r="R50" s="62"/>
      <c r="S50" s="64"/>
      <c r="T50" s="62"/>
      <c r="U50" s="62"/>
      <c r="V50" s="62"/>
      <c r="W50" s="62"/>
      <c r="X50" s="62"/>
      <c r="Y50" s="62"/>
      <c r="Z50" s="62"/>
      <c r="AA50" s="62"/>
      <c r="AB50" s="62"/>
      <c r="AC50" s="62"/>
      <c r="AD50" s="62"/>
      <c r="AE50" s="62"/>
      <c r="AF50" s="62"/>
      <c r="AG50" s="62"/>
      <c r="AH50" s="62"/>
      <c r="AI50" s="62"/>
      <c r="AJ50" s="18"/>
    </row>
    <row r="51" spans="1:36" ht="30" customHeight="1">
      <c r="A51" s="294"/>
      <c r="B51" s="48" t="s">
        <v>707</v>
      </c>
      <c r="C51" s="65"/>
      <c r="D51" s="62"/>
      <c r="E51" s="62"/>
      <c r="F51" s="62"/>
      <c r="G51" s="62"/>
      <c r="H51" s="62"/>
      <c r="I51" s="62"/>
      <c r="J51" s="62"/>
      <c r="K51" s="62"/>
      <c r="L51" s="62"/>
      <c r="M51" s="62"/>
      <c r="N51" s="62"/>
      <c r="O51" s="62"/>
      <c r="P51" s="62"/>
      <c r="Q51" s="62"/>
      <c r="R51" s="62" t="s">
        <v>100</v>
      </c>
      <c r="S51" s="64"/>
      <c r="T51" s="62"/>
      <c r="U51" s="62"/>
      <c r="V51" s="62"/>
      <c r="W51" s="62"/>
      <c r="X51" s="62"/>
      <c r="Y51" s="62"/>
      <c r="Z51" s="62"/>
      <c r="AA51" s="62"/>
      <c r="AB51" s="62"/>
      <c r="AC51" s="62"/>
      <c r="AD51" s="62"/>
      <c r="AE51" s="62"/>
      <c r="AF51" s="62"/>
      <c r="AG51" s="62"/>
      <c r="AH51" s="62"/>
      <c r="AI51" s="62"/>
      <c r="AJ51" s="18"/>
    </row>
    <row r="52" spans="1:36" ht="30" customHeight="1">
      <c r="A52" s="294"/>
      <c r="B52" s="48" t="s">
        <v>708</v>
      </c>
      <c r="C52" s="65"/>
      <c r="D52" s="62"/>
      <c r="E52" s="62"/>
      <c r="F52" s="62"/>
      <c r="G52" s="62"/>
      <c r="H52" s="62"/>
      <c r="I52" s="62"/>
      <c r="J52" s="62"/>
      <c r="K52" s="62"/>
      <c r="L52" s="62"/>
      <c r="M52" s="62"/>
      <c r="N52" s="62"/>
      <c r="O52" s="62" t="s">
        <v>100</v>
      </c>
      <c r="P52" s="62"/>
      <c r="Q52" s="62"/>
      <c r="R52" s="62"/>
      <c r="S52" s="64"/>
      <c r="T52" s="62"/>
      <c r="U52" s="62"/>
      <c r="V52" s="62"/>
      <c r="W52" s="62"/>
      <c r="X52" s="62"/>
      <c r="Y52" s="62"/>
      <c r="Z52" s="62"/>
      <c r="AA52" s="62"/>
      <c r="AB52" s="62"/>
      <c r="AC52" s="62"/>
      <c r="AD52" s="62"/>
      <c r="AE52" s="62"/>
      <c r="AF52" s="62"/>
      <c r="AG52" s="62"/>
      <c r="AH52" s="62"/>
      <c r="AI52" s="62"/>
      <c r="AJ52" s="18"/>
    </row>
    <row r="53" spans="1:36" ht="30" customHeight="1">
      <c r="A53" s="294"/>
      <c r="B53" s="48" t="s">
        <v>709</v>
      </c>
      <c r="C53" s="65"/>
      <c r="D53" s="62"/>
      <c r="E53" s="62"/>
      <c r="F53" s="62"/>
      <c r="G53" s="62"/>
      <c r="H53" s="62"/>
      <c r="I53" s="62"/>
      <c r="J53" s="62"/>
      <c r="K53" s="62"/>
      <c r="L53" s="62"/>
      <c r="M53" s="62"/>
      <c r="N53" s="62"/>
      <c r="O53" s="62"/>
      <c r="P53" s="62"/>
      <c r="Q53" s="62" t="s">
        <v>100</v>
      </c>
      <c r="R53" s="62"/>
      <c r="S53" s="64"/>
      <c r="T53" s="62"/>
      <c r="U53" s="62"/>
      <c r="V53" s="62"/>
      <c r="W53" s="62"/>
      <c r="X53" s="62"/>
      <c r="Y53" s="62"/>
      <c r="Z53" s="62"/>
      <c r="AA53" s="62"/>
      <c r="AB53" s="62"/>
      <c r="AC53" s="62"/>
      <c r="AD53" s="62"/>
      <c r="AE53" s="62"/>
      <c r="AF53" s="62"/>
      <c r="AG53" s="62"/>
      <c r="AH53" s="62"/>
      <c r="AI53" s="62"/>
      <c r="AJ53" s="18"/>
    </row>
    <row r="54" spans="1:36" ht="30" customHeight="1">
      <c r="A54" s="294"/>
      <c r="B54" s="48" t="s">
        <v>710</v>
      </c>
      <c r="C54" s="65"/>
      <c r="D54" s="62"/>
      <c r="E54" s="62"/>
      <c r="F54" s="62"/>
      <c r="G54" s="62"/>
      <c r="H54" s="62"/>
      <c r="I54" s="62"/>
      <c r="J54" s="62"/>
      <c r="K54" s="62"/>
      <c r="L54" s="62"/>
      <c r="M54" s="62"/>
      <c r="N54" s="62"/>
      <c r="O54" s="62"/>
      <c r="P54" s="62"/>
      <c r="Q54" s="62"/>
      <c r="R54" s="62" t="s">
        <v>100</v>
      </c>
      <c r="S54" s="64"/>
      <c r="T54" s="62"/>
      <c r="U54" s="62"/>
      <c r="V54" s="62"/>
      <c r="W54" s="62"/>
      <c r="X54" s="62"/>
      <c r="Y54" s="62"/>
      <c r="Z54" s="62"/>
      <c r="AA54" s="62"/>
      <c r="AB54" s="62"/>
      <c r="AC54" s="62"/>
      <c r="AD54" s="62"/>
      <c r="AE54" s="62"/>
      <c r="AF54" s="62"/>
      <c r="AG54" s="62"/>
      <c r="AH54" s="62"/>
      <c r="AI54" s="62"/>
      <c r="AJ54" s="18"/>
    </row>
    <row r="55" spans="1:36" ht="30" customHeight="1">
      <c r="A55" s="295"/>
      <c r="B55" s="48" t="s">
        <v>711</v>
      </c>
      <c r="C55" s="65"/>
      <c r="D55" s="62"/>
      <c r="E55" s="62"/>
      <c r="F55" s="62"/>
      <c r="G55" s="62"/>
      <c r="H55" s="62"/>
      <c r="I55" s="62"/>
      <c r="J55" s="62"/>
      <c r="K55" s="62"/>
      <c r="L55" s="62"/>
      <c r="M55" s="62"/>
      <c r="N55" s="62"/>
      <c r="O55" s="62"/>
      <c r="P55" s="62" t="s">
        <v>100</v>
      </c>
      <c r="Q55" s="62"/>
      <c r="R55" s="62"/>
      <c r="S55" s="64"/>
      <c r="T55" s="62"/>
      <c r="U55" s="62"/>
      <c r="V55" s="62"/>
      <c r="W55" s="62"/>
      <c r="X55" s="62"/>
      <c r="Y55" s="62"/>
      <c r="Z55" s="62"/>
      <c r="AA55" s="62"/>
      <c r="AB55" s="62"/>
      <c r="AC55" s="62"/>
      <c r="AD55" s="62"/>
      <c r="AE55" s="62"/>
      <c r="AF55" s="62"/>
      <c r="AG55" s="62"/>
      <c r="AH55" s="62"/>
      <c r="AI55" s="62"/>
      <c r="AJ55" s="18"/>
    </row>
    <row r="56" spans="1:36" ht="30" customHeight="1">
      <c r="A56" s="293" t="s">
        <v>712</v>
      </c>
      <c r="B56" s="48" t="s">
        <v>372</v>
      </c>
      <c r="C56" s="65" t="s">
        <v>713</v>
      </c>
      <c r="D56" s="65"/>
      <c r="E56" s="65"/>
      <c r="F56" s="65"/>
      <c r="G56" s="65"/>
      <c r="H56" s="65"/>
      <c r="I56" s="65"/>
      <c r="J56" s="65"/>
      <c r="K56" s="65"/>
      <c r="L56" s="65"/>
      <c r="M56" s="65"/>
      <c r="N56" s="62"/>
      <c r="O56" s="62" t="s">
        <v>686</v>
      </c>
      <c r="P56" s="62"/>
      <c r="Q56" s="62"/>
      <c r="R56" s="62"/>
      <c r="S56" s="64"/>
      <c r="T56" s="65"/>
      <c r="U56" s="65"/>
      <c r="V56" s="65"/>
      <c r="W56" s="65"/>
      <c r="X56" s="65"/>
      <c r="Y56" s="65"/>
      <c r="Z56" s="65"/>
      <c r="AA56" s="65"/>
      <c r="AB56" s="65"/>
      <c r="AC56" s="65"/>
      <c r="AD56" s="65"/>
      <c r="AE56" s="65"/>
      <c r="AF56" s="65"/>
      <c r="AG56" s="65"/>
      <c r="AH56" s="65"/>
      <c r="AI56" s="65"/>
      <c r="AJ56" s="18"/>
    </row>
    <row r="57" spans="1:36" ht="30" customHeight="1">
      <c r="A57" s="294"/>
      <c r="B57" s="48" t="s">
        <v>383</v>
      </c>
      <c r="C57" s="65" t="s">
        <v>713</v>
      </c>
      <c r="D57" s="65"/>
      <c r="E57" s="65"/>
      <c r="F57" s="65"/>
      <c r="G57" s="65"/>
      <c r="H57" s="65"/>
      <c r="I57" s="65"/>
      <c r="J57" s="65"/>
      <c r="K57" s="65"/>
      <c r="L57" s="65"/>
      <c r="M57" s="65"/>
      <c r="N57" s="62"/>
      <c r="O57" s="62" t="s">
        <v>686</v>
      </c>
      <c r="P57" s="62"/>
      <c r="Q57" s="62"/>
      <c r="R57" s="62"/>
      <c r="S57" s="64"/>
      <c r="T57" s="65"/>
      <c r="U57" s="65"/>
      <c r="V57" s="65"/>
      <c r="W57" s="65"/>
      <c r="X57" s="65"/>
      <c r="Y57" s="65"/>
      <c r="Z57" s="65"/>
      <c r="AA57" s="65"/>
      <c r="AB57" s="65"/>
      <c r="AC57" s="65"/>
      <c r="AD57" s="65"/>
      <c r="AE57" s="65"/>
      <c r="AF57" s="65"/>
      <c r="AG57" s="65"/>
      <c r="AH57" s="65"/>
      <c r="AI57" s="65"/>
      <c r="AJ57" s="18"/>
    </row>
    <row r="58" spans="1:36" ht="30" customHeight="1">
      <c r="A58" s="294"/>
      <c r="B58" s="48" t="s">
        <v>392</v>
      </c>
      <c r="C58" s="65"/>
      <c r="D58" s="65"/>
      <c r="E58" s="65"/>
      <c r="F58" s="65"/>
      <c r="G58" s="65"/>
      <c r="H58" s="65"/>
      <c r="I58" s="65"/>
      <c r="J58" s="65"/>
      <c r="K58" s="65"/>
      <c r="L58" s="65"/>
      <c r="M58" s="65"/>
      <c r="N58" s="62"/>
      <c r="O58" s="62"/>
      <c r="P58" s="62"/>
      <c r="Q58" s="62"/>
      <c r="R58" s="62" t="s">
        <v>100</v>
      </c>
      <c r="S58" s="64"/>
      <c r="T58" s="65"/>
      <c r="U58" s="65"/>
      <c r="V58" s="65"/>
      <c r="W58" s="65"/>
      <c r="X58" s="65"/>
      <c r="Y58" s="65"/>
      <c r="Z58" s="65"/>
      <c r="AA58" s="65"/>
      <c r="AB58" s="65"/>
      <c r="AC58" s="65"/>
      <c r="AD58" s="65"/>
      <c r="AE58" s="65"/>
      <c r="AF58" s="65"/>
      <c r="AG58" s="65"/>
      <c r="AH58" s="65"/>
      <c r="AI58" s="65"/>
      <c r="AJ58" s="18"/>
    </row>
    <row r="59" spans="1:36" ht="30" customHeight="1">
      <c r="A59" s="294"/>
      <c r="B59" s="48" t="s">
        <v>403</v>
      </c>
      <c r="C59" s="65"/>
      <c r="D59" s="65"/>
      <c r="E59" s="65"/>
      <c r="F59" s="65"/>
      <c r="G59" s="65"/>
      <c r="H59" s="65"/>
      <c r="I59" s="65"/>
      <c r="J59" s="65"/>
      <c r="K59" s="65"/>
      <c r="L59" s="65"/>
      <c r="M59" s="65"/>
      <c r="N59" s="62"/>
      <c r="O59" s="62" t="s">
        <v>100</v>
      </c>
      <c r="P59" s="62"/>
      <c r="Q59" s="62"/>
      <c r="R59" s="62"/>
      <c r="S59" s="64"/>
      <c r="T59" s="65"/>
      <c r="U59" s="65"/>
      <c r="V59" s="65"/>
      <c r="W59" s="65"/>
      <c r="X59" s="65"/>
      <c r="Y59" s="65"/>
      <c r="Z59" s="65"/>
      <c r="AA59" s="65"/>
      <c r="AB59" s="65"/>
      <c r="AC59" s="65"/>
      <c r="AD59" s="65"/>
      <c r="AE59" s="65"/>
      <c r="AF59" s="65"/>
      <c r="AG59" s="65"/>
      <c r="AH59" s="65"/>
      <c r="AI59" s="65"/>
      <c r="AJ59" s="18"/>
    </row>
    <row r="60" spans="1:36" ht="30" customHeight="1">
      <c r="A60" s="294"/>
      <c r="B60" s="48" t="s">
        <v>413</v>
      </c>
      <c r="C60" s="65"/>
      <c r="D60" s="65"/>
      <c r="E60" s="65"/>
      <c r="F60" s="65"/>
      <c r="G60" s="65"/>
      <c r="H60" s="65"/>
      <c r="I60" s="65"/>
      <c r="J60" s="65"/>
      <c r="K60" s="65"/>
      <c r="L60" s="65"/>
      <c r="M60" s="65"/>
      <c r="N60" s="62"/>
      <c r="O60" s="62"/>
      <c r="P60" s="62"/>
      <c r="Q60" s="62" t="s">
        <v>100</v>
      </c>
      <c r="R60" s="62"/>
      <c r="S60" s="64"/>
      <c r="T60" s="65"/>
      <c r="U60" s="65"/>
      <c r="V60" s="65"/>
      <c r="W60" s="65"/>
      <c r="X60" s="65"/>
      <c r="Y60" s="65"/>
      <c r="Z60" s="65"/>
      <c r="AA60" s="65"/>
      <c r="AB60" s="65"/>
      <c r="AC60" s="65"/>
      <c r="AD60" s="65"/>
      <c r="AE60" s="65"/>
      <c r="AF60" s="65"/>
      <c r="AG60" s="65"/>
      <c r="AH60" s="65"/>
      <c r="AI60" s="65"/>
      <c r="AJ60" s="18"/>
    </row>
    <row r="61" spans="1:36" ht="30" customHeight="1">
      <c r="A61" s="294"/>
      <c r="B61" s="48" t="s">
        <v>714</v>
      </c>
      <c r="C61" s="65"/>
      <c r="D61" s="65"/>
      <c r="E61" s="65"/>
      <c r="F61" s="65"/>
      <c r="G61" s="65"/>
      <c r="H61" s="65"/>
      <c r="I61" s="65"/>
      <c r="J61" s="65"/>
      <c r="K61" s="65"/>
      <c r="L61" s="65"/>
      <c r="M61" s="65"/>
      <c r="N61" s="62"/>
      <c r="O61" s="62" t="s">
        <v>100</v>
      </c>
      <c r="P61" s="62"/>
      <c r="Q61" s="62"/>
      <c r="R61" s="62"/>
      <c r="S61" s="64"/>
      <c r="T61" s="65"/>
      <c r="U61" s="65"/>
      <c r="V61" s="65"/>
      <c r="W61" s="65"/>
      <c r="X61" s="65"/>
      <c r="Y61" s="65"/>
      <c r="Z61" s="65"/>
      <c r="AA61" s="65"/>
      <c r="AB61" s="65"/>
      <c r="AC61" s="65"/>
      <c r="AD61" s="65"/>
      <c r="AE61" s="65"/>
      <c r="AF61" s="65"/>
      <c r="AG61" s="65"/>
      <c r="AH61" s="65"/>
      <c r="AI61" s="65"/>
      <c r="AJ61" s="18"/>
    </row>
    <row r="62" spans="1:36" ht="30" customHeight="1">
      <c r="A62" s="294"/>
      <c r="B62" s="48" t="s">
        <v>715</v>
      </c>
      <c r="C62" s="65"/>
      <c r="D62" s="65"/>
      <c r="E62" s="65"/>
      <c r="F62" s="65"/>
      <c r="G62" s="65"/>
      <c r="H62" s="65"/>
      <c r="I62" s="65"/>
      <c r="J62" s="65"/>
      <c r="K62" s="65"/>
      <c r="L62" s="65"/>
      <c r="M62" s="65"/>
      <c r="N62" s="62"/>
      <c r="O62" s="62"/>
      <c r="P62" s="62"/>
      <c r="Q62" s="62" t="s">
        <v>100</v>
      </c>
      <c r="R62" s="62"/>
      <c r="S62" s="64"/>
      <c r="T62" s="65"/>
      <c r="U62" s="65"/>
      <c r="V62" s="65"/>
      <c r="W62" s="65"/>
      <c r="X62" s="65"/>
      <c r="Y62" s="65"/>
      <c r="Z62" s="65"/>
      <c r="AA62" s="65"/>
      <c r="AB62" s="65"/>
      <c r="AC62" s="65"/>
      <c r="AD62" s="65"/>
      <c r="AE62" s="65"/>
      <c r="AF62" s="65"/>
      <c r="AG62" s="65"/>
      <c r="AH62" s="65"/>
      <c r="AI62" s="65"/>
      <c r="AJ62" s="18"/>
    </row>
    <row r="63" spans="1:36" ht="30" customHeight="1">
      <c r="A63" s="294"/>
      <c r="B63" s="48" t="s">
        <v>716</v>
      </c>
      <c r="C63" s="65" t="s">
        <v>713</v>
      </c>
      <c r="D63" s="65"/>
      <c r="E63" s="65"/>
      <c r="F63" s="65"/>
      <c r="G63" s="65"/>
      <c r="H63" s="65"/>
      <c r="I63" s="65"/>
      <c r="J63" s="65"/>
      <c r="K63" s="65"/>
      <c r="L63" s="65"/>
      <c r="M63" s="65"/>
      <c r="N63" s="62"/>
      <c r="O63" s="62"/>
      <c r="P63" s="62" t="s">
        <v>686</v>
      </c>
      <c r="Q63" s="62"/>
      <c r="R63" s="62"/>
      <c r="S63" s="64" t="s">
        <v>77</v>
      </c>
      <c r="T63" s="65"/>
      <c r="U63" s="65"/>
      <c r="V63" s="65"/>
      <c r="W63" s="65"/>
      <c r="X63" s="65"/>
      <c r="Y63" s="65"/>
      <c r="Z63" s="65"/>
      <c r="AA63" s="65"/>
      <c r="AB63" s="65"/>
      <c r="AC63" s="65"/>
      <c r="AD63" s="65"/>
      <c r="AE63" s="65"/>
      <c r="AF63" s="65"/>
      <c r="AG63" s="65"/>
      <c r="AH63" s="65"/>
      <c r="AI63" s="65"/>
      <c r="AJ63" s="18"/>
    </row>
    <row r="64" spans="1:36" ht="30" customHeight="1">
      <c r="A64" s="294"/>
      <c r="B64" s="48" t="s">
        <v>717</v>
      </c>
      <c r="C64" s="62" t="s">
        <v>713</v>
      </c>
      <c r="D64" s="62"/>
      <c r="E64" s="62"/>
      <c r="F64" s="62"/>
      <c r="G64" s="62"/>
      <c r="H64" s="62"/>
      <c r="I64" s="62"/>
      <c r="J64" s="62"/>
      <c r="K64" s="62"/>
      <c r="L64" s="62"/>
      <c r="M64" s="62"/>
      <c r="N64" s="62"/>
      <c r="O64" s="62"/>
      <c r="P64" s="62"/>
      <c r="Q64" s="62" t="s">
        <v>686</v>
      </c>
      <c r="R64" s="62"/>
      <c r="S64" s="64"/>
      <c r="T64" s="62"/>
      <c r="U64" s="62"/>
      <c r="V64" s="62"/>
      <c r="W64" s="62"/>
      <c r="X64" s="62"/>
      <c r="Y64" s="62"/>
      <c r="Z64" s="62"/>
      <c r="AA64" s="62"/>
      <c r="AB64" s="62"/>
      <c r="AC64" s="62"/>
      <c r="AD64" s="62"/>
      <c r="AE64" s="62"/>
      <c r="AF64" s="62"/>
      <c r="AG64" s="62"/>
      <c r="AH64" s="62"/>
      <c r="AI64" s="62"/>
      <c r="AJ64" s="18"/>
    </row>
    <row r="65" spans="1:36" ht="30" customHeight="1">
      <c r="A65" s="294"/>
      <c r="B65" s="48" t="s">
        <v>718</v>
      </c>
      <c r="C65" s="62"/>
      <c r="D65" s="62"/>
      <c r="E65" s="62"/>
      <c r="F65" s="62"/>
      <c r="G65" s="62"/>
      <c r="H65" s="62"/>
      <c r="I65" s="62"/>
      <c r="J65" s="62"/>
      <c r="K65" s="62"/>
      <c r="L65" s="62"/>
      <c r="M65" s="62"/>
      <c r="N65" s="62"/>
      <c r="O65" s="62" t="s">
        <v>100</v>
      </c>
      <c r="P65" s="62"/>
      <c r="Q65" s="62"/>
      <c r="R65" s="62"/>
      <c r="S65" s="64"/>
      <c r="T65" s="62"/>
      <c r="U65" s="62"/>
      <c r="V65" s="62"/>
      <c r="W65" s="62"/>
      <c r="X65" s="62"/>
      <c r="Y65" s="62"/>
      <c r="Z65" s="62"/>
      <c r="AA65" s="62"/>
      <c r="AB65" s="62"/>
      <c r="AC65" s="62"/>
      <c r="AD65" s="62"/>
      <c r="AE65" s="62"/>
      <c r="AF65" s="62"/>
      <c r="AG65" s="62"/>
      <c r="AH65" s="62"/>
      <c r="AI65" s="62"/>
      <c r="AJ65" s="18"/>
    </row>
    <row r="66" spans="1:36" ht="30" customHeight="1">
      <c r="A66" s="294"/>
      <c r="B66" s="48" t="s">
        <v>719</v>
      </c>
      <c r="C66" s="62"/>
      <c r="D66" s="62"/>
      <c r="E66" s="62"/>
      <c r="F66" s="62"/>
      <c r="G66" s="62"/>
      <c r="H66" s="62"/>
      <c r="I66" s="62"/>
      <c r="J66" s="62"/>
      <c r="K66" s="62"/>
      <c r="L66" s="62"/>
      <c r="M66" s="62"/>
      <c r="N66" s="62"/>
      <c r="O66" s="62"/>
      <c r="P66" s="62"/>
      <c r="Q66" s="62"/>
      <c r="R66" s="62" t="s">
        <v>100</v>
      </c>
      <c r="S66" s="64"/>
      <c r="T66" s="62"/>
      <c r="U66" s="62"/>
      <c r="V66" s="62"/>
      <c r="W66" s="62"/>
      <c r="X66" s="62"/>
      <c r="Y66" s="62"/>
      <c r="Z66" s="62"/>
      <c r="AA66" s="62"/>
      <c r="AB66" s="62"/>
      <c r="AC66" s="62"/>
      <c r="AD66" s="62"/>
      <c r="AE66" s="62"/>
      <c r="AF66" s="62"/>
      <c r="AG66" s="62"/>
      <c r="AH66" s="62"/>
      <c r="AI66" s="62"/>
      <c r="AJ66" s="18"/>
    </row>
    <row r="67" spans="1:36" ht="30" customHeight="1">
      <c r="A67" s="294"/>
      <c r="B67" s="48" t="s">
        <v>720</v>
      </c>
      <c r="C67" s="62"/>
      <c r="D67" s="62"/>
      <c r="E67" s="62"/>
      <c r="F67" s="62"/>
      <c r="G67" s="62"/>
      <c r="H67" s="62"/>
      <c r="I67" s="62"/>
      <c r="J67" s="62"/>
      <c r="K67" s="62"/>
      <c r="L67" s="62"/>
      <c r="M67" s="62"/>
      <c r="N67" s="62"/>
      <c r="O67" s="62" t="s">
        <v>100</v>
      </c>
      <c r="P67" s="62"/>
      <c r="Q67" s="62"/>
      <c r="R67" s="62"/>
      <c r="S67" s="64"/>
      <c r="T67" s="62"/>
      <c r="U67" s="62"/>
      <c r="V67" s="62"/>
      <c r="W67" s="62"/>
      <c r="X67" s="62"/>
      <c r="Y67" s="62"/>
      <c r="Z67" s="62"/>
      <c r="AA67" s="62"/>
      <c r="AB67" s="62"/>
      <c r="AC67" s="62"/>
      <c r="AD67" s="62"/>
      <c r="AE67" s="62"/>
      <c r="AF67" s="62"/>
      <c r="AG67" s="62"/>
      <c r="AH67" s="62"/>
      <c r="AI67" s="62"/>
      <c r="AJ67" s="18"/>
    </row>
    <row r="68" spans="1:36" ht="30" customHeight="1">
      <c r="A68" s="294"/>
      <c r="B68" s="48" t="s">
        <v>721</v>
      </c>
      <c r="C68" s="62"/>
      <c r="D68" s="62"/>
      <c r="E68" s="62"/>
      <c r="F68" s="62"/>
      <c r="G68" s="62"/>
      <c r="H68" s="62"/>
      <c r="I68" s="62"/>
      <c r="J68" s="62"/>
      <c r="K68" s="62"/>
      <c r="L68" s="62"/>
      <c r="M68" s="62"/>
      <c r="N68" s="62"/>
      <c r="O68" s="62"/>
      <c r="P68" s="62" t="s">
        <v>100</v>
      </c>
      <c r="Q68" s="62"/>
      <c r="R68" s="62"/>
      <c r="S68" s="64"/>
      <c r="T68" s="62"/>
      <c r="U68" s="62"/>
      <c r="V68" s="62"/>
      <c r="W68" s="62"/>
      <c r="X68" s="62"/>
      <c r="Y68" s="62"/>
      <c r="Z68" s="62"/>
      <c r="AA68" s="62"/>
      <c r="AB68" s="62"/>
      <c r="AC68" s="62"/>
      <c r="AD68" s="62"/>
      <c r="AE68" s="62"/>
      <c r="AF68" s="62"/>
      <c r="AG68" s="62"/>
      <c r="AH68" s="62"/>
      <c r="AI68" s="62"/>
      <c r="AJ68" s="18"/>
    </row>
    <row r="69" spans="1:36" ht="30" customHeight="1">
      <c r="A69" s="294"/>
      <c r="B69" s="48" t="s">
        <v>722</v>
      </c>
      <c r="C69" s="62"/>
      <c r="D69" s="62"/>
      <c r="E69" s="62"/>
      <c r="F69" s="62"/>
      <c r="G69" s="62"/>
      <c r="H69" s="62"/>
      <c r="I69" s="62"/>
      <c r="J69" s="62"/>
      <c r="K69" s="62"/>
      <c r="L69" s="62"/>
      <c r="M69" s="62"/>
      <c r="N69" s="62"/>
      <c r="O69" s="62"/>
      <c r="P69" s="62"/>
      <c r="Q69" s="62" t="s">
        <v>100</v>
      </c>
      <c r="R69" s="62"/>
      <c r="S69" s="64"/>
      <c r="T69" s="62"/>
      <c r="U69" s="62"/>
      <c r="V69" s="62"/>
      <c r="W69" s="62"/>
      <c r="X69" s="62"/>
      <c r="Y69" s="62"/>
      <c r="Z69" s="62"/>
      <c r="AA69" s="62"/>
      <c r="AB69" s="62"/>
      <c r="AC69" s="62"/>
      <c r="AD69" s="62"/>
      <c r="AE69" s="62"/>
      <c r="AF69" s="62"/>
      <c r="AG69" s="62"/>
      <c r="AH69" s="62"/>
      <c r="AI69" s="62"/>
      <c r="AJ69" s="18"/>
    </row>
    <row r="70" spans="1:36" ht="30" customHeight="1">
      <c r="A70" s="295"/>
      <c r="B70" s="48" t="s">
        <v>723</v>
      </c>
      <c r="C70" s="62"/>
      <c r="D70" s="62"/>
      <c r="E70" s="62"/>
      <c r="F70" s="62"/>
      <c r="G70" s="62"/>
      <c r="H70" s="62"/>
      <c r="I70" s="62"/>
      <c r="J70" s="62"/>
      <c r="K70" s="62"/>
      <c r="L70" s="62"/>
      <c r="M70" s="62"/>
      <c r="N70" s="62"/>
      <c r="O70" s="62"/>
      <c r="P70" s="62"/>
      <c r="Q70" s="62" t="s">
        <v>100</v>
      </c>
      <c r="R70" s="62"/>
      <c r="S70" s="64"/>
      <c r="T70" s="62"/>
      <c r="U70" s="62"/>
      <c r="V70" s="62"/>
      <c r="W70" s="62"/>
      <c r="X70" s="62"/>
      <c r="Y70" s="62"/>
      <c r="Z70" s="62"/>
      <c r="AA70" s="62"/>
      <c r="AB70" s="62"/>
      <c r="AC70" s="62"/>
      <c r="AD70" s="62"/>
      <c r="AE70" s="62"/>
      <c r="AF70" s="62"/>
      <c r="AG70" s="62"/>
      <c r="AH70" s="62"/>
      <c r="AI70" s="62"/>
      <c r="AJ70" s="18"/>
    </row>
    <row r="71" spans="1:36" ht="30" customHeight="1">
      <c r="A71" s="293" t="s">
        <v>724</v>
      </c>
      <c r="B71" s="48" t="s">
        <v>426</v>
      </c>
      <c r="C71" s="65" t="s">
        <v>725</v>
      </c>
      <c r="D71" s="65"/>
      <c r="E71" s="65"/>
      <c r="F71" s="65"/>
      <c r="G71" s="65"/>
      <c r="H71" s="65"/>
      <c r="I71" s="65"/>
      <c r="J71" s="65"/>
      <c r="K71" s="65"/>
      <c r="L71" s="65"/>
      <c r="M71" s="65"/>
      <c r="N71" s="62"/>
      <c r="O71" s="62"/>
      <c r="P71" s="62"/>
      <c r="Q71" s="62"/>
      <c r="R71" s="62" t="s">
        <v>686</v>
      </c>
      <c r="S71" s="64"/>
      <c r="T71" s="65"/>
      <c r="U71" s="65"/>
      <c r="V71" s="65"/>
      <c r="W71" s="65"/>
      <c r="X71" s="65"/>
      <c r="Y71" s="65"/>
      <c r="Z71" s="65"/>
      <c r="AA71" s="65"/>
      <c r="AB71" s="65"/>
      <c r="AC71" s="65"/>
      <c r="AD71" s="65"/>
      <c r="AE71" s="65"/>
      <c r="AF71" s="65"/>
      <c r="AG71" s="65"/>
      <c r="AH71" s="65"/>
      <c r="AI71" s="65"/>
      <c r="AJ71" s="18"/>
    </row>
    <row r="72" spans="1:36" ht="30" customHeight="1">
      <c r="A72" s="294"/>
      <c r="B72" s="48" t="s">
        <v>440</v>
      </c>
      <c r="C72" s="65" t="s">
        <v>725</v>
      </c>
      <c r="D72" s="65"/>
      <c r="E72" s="65"/>
      <c r="F72" s="65"/>
      <c r="G72" s="65"/>
      <c r="H72" s="65"/>
      <c r="I72" s="65"/>
      <c r="J72" s="65"/>
      <c r="K72" s="65"/>
      <c r="L72" s="65"/>
      <c r="M72" s="65"/>
      <c r="N72" s="62"/>
      <c r="O72" s="62"/>
      <c r="P72" s="62"/>
      <c r="Q72" s="62"/>
      <c r="R72" s="62" t="s">
        <v>686</v>
      </c>
      <c r="S72" s="64"/>
      <c r="T72" s="65"/>
      <c r="U72" s="65"/>
      <c r="V72" s="65"/>
      <c r="W72" s="65"/>
      <c r="X72" s="65"/>
      <c r="Y72" s="65"/>
      <c r="Z72" s="65"/>
      <c r="AA72" s="65"/>
      <c r="AB72" s="65"/>
      <c r="AC72" s="65"/>
      <c r="AD72" s="65"/>
      <c r="AE72" s="65"/>
      <c r="AF72" s="65"/>
      <c r="AG72" s="65"/>
      <c r="AH72" s="65"/>
      <c r="AI72" s="65"/>
      <c r="AJ72" s="18"/>
    </row>
    <row r="73" spans="1:36" ht="30" customHeight="1">
      <c r="A73" s="294"/>
      <c r="B73" s="48" t="s">
        <v>451</v>
      </c>
      <c r="C73" s="65" t="s">
        <v>725</v>
      </c>
      <c r="D73" s="65"/>
      <c r="E73" s="65"/>
      <c r="F73" s="65"/>
      <c r="G73" s="65"/>
      <c r="H73" s="65"/>
      <c r="I73" s="65"/>
      <c r="J73" s="65"/>
      <c r="K73" s="65"/>
      <c r="L73" s="65"/>
      <c r="M73" s="65"/>
      <c r="N73" s="62"/>
      <c r="O73" s="62"/>
      <c r="P73" s="62"/>
      <c r="Q73" s="62"/>
      <c r="R73" s="62" t="s">
        <v>686</v>
      </c>
      <c r="S73" s="64"/>
      <c r="T73" s="65"/>
      <c r="U73" s="65"/>
      <c r="V73" s="65"/>
      <c r="W73" s="65"/>
      <c r="X73" s="65"/>
      <c r="Y73" s="65"/>
      <c r="Z73" s="65"/>
      <c r="AA73" s="65"/>
      <c r="AB73" s="65"/>
      <c r="AC73" s="65"/>
      <c r="AD73" s="65"/>
      <c r="AE73" s="65"/>
      <c r="AF73" s="65"/>
      <c r="AG73" s="65"/>
      <c r="AH73" s="65"/>
      <c r="AI73" s="65"/>
      <c r="AJ73" s="18"/>
    </row>
    <row r="74" spans="1:36" ht="30" customHeight="1">
      <c r="A74" s="294"/>
      <c r="B74" s="48" t="s">
        <v>460</v>
      </c>
      <c r="C74" s="65"/>
      <c r="D74" s="65"/>
      <c r="E74" s="65"/>
      <c r="F74" s="65"/>
      <c r="G74" s="65"/>
      <c r="H74" s="65"/>
      <c r="I74" s="65"/>
      <c r="J74" s="65"/>
      <c r="K74" s="65"/>
      <c r="L74" s="65"/>
      <c r="M74" s="65"/>
      <c r="N74" s="62"/>
      <c r="O74" s="62"/>
      <c r="P74" s="62" t="s">
        <v>100</v>
      </c>
      <c r="Q74" s="62"/>
      <c r="R74" s="62"/>
      <c r="S74" s="64"/>
      <c r="T74" s="65"/>
      <c r="U74" s="65"/>
      <c r="V74" s="65"/>
      <c r="W74" s="65"/>
      <c r="X74" s="65"/>
      <c r="Y74" s="65"/>
      <c r="Z74" s="65"/>
      <c r="AA74" s="65"/>
      <c r="AB74" s="65"/>
      <c r="AC74" s="65"/>
      <c r="AD74" s="65"/>
      <c r="AE74" s="65"/>
      <c r="AF74" s="65"/>
      <c r="AG74" s="65"/>
      <c r="AH74" s="65"/>
      <c r="AI74" s="65"/>
      <c r="AJ74" s="18"/>
    </row>
    <row r="75" spans="1:36" ht="30" customHeight="1">
      <c r="A75" s="294"/>
      <c r="B75" s="48" t="s">
        <v>468</v>
      </c>
      <c r="C75" s="65"/>
      <c r="D75" s="65"/>
      <c r="E75" s="65"/>
      <c r="F75" s="65"/>
      <c r="G75" s="65"/>
      <c r="H75" s="65"/>
      <c r="I75" s="65"/>
      <c r="J75" s="65"/>
      <c r="K75" s="65"/>
      <c r="L75" s="65"/>
      <c r="M75" s="65"/>
      <c r="N75" s="62"/>
      <c r="O75" s="62"/>
      <c r="P75" s="62" t="s">
        <v>100</v>
      </c>
      <c r="Q75" s="62"/>
      <c r="R75" s="62"/>
      <c r="S75" s="64"/>
      <c r="T75" s="65"/>
      <c r="U75" s="65"/>
      <c r="V75" s="65"/>
      <c r="W75" s="65"/>
      <c r="X75" s="65"/>
      <c r="Y75" s="65"/>
      <c r="Z75" s="65"/>
      <c r="AA75" s="65"/>
      <c r="AB75" s="65"/>
      <c r="AC75" s="65"/>
      <c r="AD75" s="65"/>
      <c r="AE75" s="65"/>
      <c r="AF75" s="65"/>
      <c r="AG75" s="65"/>
      <c r="AH75" s="65"/>
      <c r="AI75" s="65"/>
      <c r="AJ75" s="18"/>
    </row>
    <row r="76" spans="1:36" ht="30" customHeight="1">
      <c r="A76" s="294"/>
      <c r="B76" s="48" t="s">
        <v>478</v>
      </c>
      <c r="C76" s="65"/>
      <c r="D76" s="65"/>
      <c r="E76" s="65"/>
      <c r="F76" s="65"/>
      <c r="G76" s="65"/>
      <c r="H76" s="65"/>
      <c r="I76" s="65"/>
      <c r="J76" s="65"/>
      <c r="K76" s="65"/>
      <c r="L76" s="65"/>
      <c r="M76" s="65"/>
      <c r="N76" s="62"/>
      <c r="O76" s="62"/>
      <c r="P76" s="62" t="s">
        <v>100</v>
      </c>
      <c r="Q76" s="62"/>
      <c r="R76" s="62"/>
      <c r="S76" s="64"/>
      <c r="T76" s="65"/>
      <c r="U76" s="65"/>
      <c r="V76" s="65"/>
      <c r="W76" s="65"/>
      <c r="X76" s="65"/>
      <c r="Y76" s="65"/>
      <c r="Z76" s="65"/>
      <c r="AA76" s="65"/>
      <c r="AB76" s="65"/>
      <c r="AC76" s="65"/>
      <c r="AD76" s="65"/>
      <c r="AE76" s="65"/>
      <c r="AF76" s="65"/>
      <c r="AG76" s="65"/>
      <c r="AH76" s="65"/>
      <c r="AI76" s="65"/>
      <c r="AJ76" s="18"/>
    </row>
    <row r="77" spans="1:36" ht="30" customHeight="1">
      <c r="A77" s="294"/>
      <c r="B77" s="48" t="s">
        <v>487</v>
      </c>
      <c r="C77" s="65"/>
      <c r="D77" s="65"/>
      <c r="E77" s="65"/>
      <c r="F77" s="65"/>
      <c r="G77" s="65"/>
      <c r="H77" s="65"/>
      <c r="I77" s="65"/>
      <c r="J77" s="65"/>
      <c r="K77" s="65"/>
      <c r="L77" s="65"/>
      <c r="M77" s="65"/>
      <c r="N77" s="62"/>
      <c r="O77" s="62"/>
      <c r="P77" s="62" t="s">
        <v>100</v>
      </c>
      <c r="Q77" s="62"/>
      <c r="R77" s="62"/>
      <c r="S77" s="64"/>
      <c r="T77" s="65"/>
      <c r="U77" s="65"/>
      <c r="V77" s="65"/>
      <c r="W77" s="65"/>
      <c r="X77" s="65"/>
      <c r="Y77" s="65"/>
      <c r="Z77" s="65"/>
      <c r="AA77" s="65"/>
      <c r="AB77" s="65"/>
      <c r="AC77" s="65"/>
      <c r="AD77" s="65"/>
      <c r="AE77" s="65"/>
      <c r="AF77" s="65"/>
      <c r="AG77" s="65"/>
      <c r="AH77" s="65"/>
      <c r="AI77" s="65"/>
      <c r="AJ77" s="18"/>
    </row>
    <row r="78" spans="1:36" ht="30" customHeight="1">
      <c r="A78" s="294"/>
      <c r="B78" s="48" t="s">
        <v>726</v>
      </c>
      <c r="C78" s="65"/>
      <c r="D78" s="65"/>
      <c r="E78" s="65"/>
      <c r="F78" s="65"/>
      <c r="G78" s="65"/>
      <c r="H78" s="65"/>
      <c r="I78" s="65"/>
      <c r="J78" s="65"/>
      <c r="K78" s="65"/>
      <c r="L78" s="65"/>
      <c r="M78" s="65"/>
      <c r="N78" s="62"/>
      <c r="O78" s="62"/>
      <c r="P78" s="62" t="s">
        <v>100</v>
      </c>
      <c r="Q78" s="62"/>
      <c r="R78" s="62"/>
      <c r="S78" s="64"/>
      <c r="T78" s="65"/>
      <c r="U78" s="65"/>
      <c r="V78" s="65"/>
      <c r="W78" s="65"/>
      <c r="X78" s="65"/>
      <c r="Y78" s="65"/>
      <c r="Z78" s="65"/>
      <c r="AA78" s="65"/>
      <c r="AB78" s="65"/>
      <c r="AC78" s="65"/>
      <c r="AD78" s="65"/>
      <c r="AE78" s="65"/>
      <c r="AF78" s="65"/>
      <c r="AG78" s="65"/>
      <c r="AH78" s="65"/>
      <c r="AI78" s="65"/>
      <c r="AJ78" s="18"/>
    </row>
    <row r="79" spans="1:36" ht="30" customHeight="1">
      <c r="A79" s="294"/>
      <c r="B79" s="48" t="s">
        <v>727</v>
      </c>
      <c r="C79" s="65"/>
      <c r="D79" s="65"/>
      <c r="E79" s="65"/>
      <c r="F79" s="65"/>
      <c r="G79" s="65"/>
      <c r="H79" s="65"/>
      <c r="I79" s="65"/>
      <c r="J79" s="65"/>
      <c r="K79" s="65"/>
      <c r="L79" s="65"/>
      <c r="M79" s="65"/>
      <c r="N79" s="62"/>
      <c r="O79" s="62"/>
      <c r="P79" s="62" t="s">
        <v>100</v>
      </c>
      <c r="Q79" s="62"/>
      <c r="R79" s="62"/>
      <c r="S79" s="64"/>
      <c r="T79" s="65"/>
      <c r="U79" s="65"/>
      <c r="V79" s="65"/>
      <c r="W79" s="65"/>
      <c r="X79" s="65"/>
      <c r="Y79" s="65"/>
      <c r="Z79" s="65"/>
      <c r="AA79" s="65"/>
      <c r="AB79" s="65"/>
      <c r="AC79" s="65"/>
      <c r="AD79" s="65"/>
      <c r="AE79" s="65"/>
      <c r="AF79" s="65"/>
      <c r="AG79" s="65"/>
      <c r="AH79" s="65"/>
      <c r="AI79" s="65"/>
      <c r="AJ79" s="18"/>
    </row>
    <row r="80" spans="1:36" ht="30" customHeight="1">
      <c r="A80" s="294"/>
      <c r="B80" s="48" t="s">
        <v>728</v>
      </c>
      <c r="C80" s="65"/>
      <c r="D80" s="65"/>
      <c r="E80" s="65"/>
      <c r="F80" s="65"/>
      <c r="G80" s="65"/>
      <c r="H80" s="65"/>
      <c r="I80" s="65"/>
      <c r="J80" s="65"/>
      <c r="K80" s="65"/>
      <c r="L80" s="65"/>
      <c r="M80" s="65"/>
      <c r="N80" s="62"/>
      <c r="O80" s="62"/>
      <c r="P80" s="62" t="s">
        <v>100</v>
      </c>
      <c r="Q80" s="62"/>
      <c r="R80" s="62"/>
      <c r="S80" s="64"/>
      <c r="T80" s="65"/>
      <c r="U80" s="65"/>
      <c r="V80" s="65"/>
      <c r="W80" s="65"/>
      <c r="X80" s="65"/>
      <c r="Y80" s="65"/>
      <c r="Z80" s="65"/>
      <c r="AA80" s="65"/>
      <c r="AB80" s="65"/>
      <c r="AC80" s="65"/>
      <c r="AD80" s="65"/>
      <c r="AE80" s="65"/>
      <c r="AF80" s="65"/>
      <c r="AG80" s="65"/>
      <c r="AH80" s="65"/>
      <c r="AI80" s="65"/>
      <c r="AJ80" s="18"/>
    </row>
    <row r="81" spans="1:36" ht="30" customHeight="1">
      <c r="A81" s="294"/>
      <c r="B81" s="48" t="s">
        <v>729</v>
      </c>
      <c r="C81" s="65"/>
      <c r="D81" s="65"/>
      <c r="E81" s="65"/>
      <c r="F81" s="65"/>
      <c r="G81" s="65"/>
      <c r="H81" s="65"/>
      <c r="I81" s="65"/>
      <c r="J81" s="65"/>
      <c r="K81" s="65"/>
      <c r="L81" s="65"/>
      <c r="M81" s="65"/>
      <c r="N81" s="62"/>
      <c r="O81" s="62"/>
      <c r="P81" s="62" t="s">
        <v>100</v>
      </c>
      <c r="Q81" s="62"/>
      <c r="R81" s="62"/>
      <c r="S81" s="64"/>
      <c r="T81" s="65"/>
      <c r="U81" s="65"/>
      <c r="V81" s="65"/>
      <c r="W81" s="65"/>
      <c r="X81" s="65"/>
      <c r="Y81" s="65"/>
      <c r="Z81" s="65"/>
      <c r="AA81" s="65"/>
      <c r="AB81" s="65"/>
      <c r="AC81" s="65"/>
      <c r="AD81" s="65"/>
      <c r="AE81" s="65"/>
      <c r="AF81" s="65"/>
      <c r="AG81" s="65"/>
      <c r="AH81" s="65"/>
      <c r="AI81" s="65"/>
      <c r="AJ81" s="18"/>
    </row>
    <row r="82" spans="1:36" ht="30" customHeight="1">
      <c r="A82" s="294"/>
      <c r="B82" s="48" t="s">
        <v>730</v>
      </c>
      <c r="C82" s="65"/>
      <c r="D82" s="65"/>
      <c r="E82" s="65"/>
      <c r="F82" s="65"/>
      <c r="G82" s="65"/>
      <c r="H82" s="65"/>
      <c r="I82" s="65"/>
      <c r="J82" s="65"/>
      <c r="K82" s="65"/>
      <c r="L82" s="65"/>
      <c r="M82" s="65"/>
      <c r="N82" s="62"/>
      <c r="O82" s="62"/>
      <c r="P82" s="62" t="s">
        <v>100</v>
      </c>
      <c r="Q82" s="62"/>
      <c r="R82" s="62"/>
      <c r="S82" s="64"/>
      <c r="T82" s="65"/>
      <c r="U82" s="65"/>
      <c r="V82" s="65"/>
      <c r="W82" s="65"/>
      <c r="X82" s="65"/>
      <c r="Y82" s="65"/>
      <c r="Z82" s="65"/>
      <c r="AA82" s="65"/>
      <c r="AB82" s="65"/>
      <c r="AC82" s="65"/>
      <c r="AD82" s="65"/>
      <c r="AE82" s="65"/>
      <c r="AF82" s="65"/>
      <c r="AG82" s="65"/>
      <c r="AH82" s="65"/>
      <c r="AI82" s="65"/>
      <c r="AJ82" s="18"/>
    </row>
    <row r="83" spans="1:36" ht="30" customHeight="1">
      <c r="A83" s="294"/>
      <c r="B83" s="48" t="s">
        <v>731</v>
      </c>
      <c r="C83" s="65"/>
      <c r="D83" s="65"/>
      <c r="E83" s="65"/>
      <c r="F83" s="65"/>
      <c r="G83" s="65"/>
      <c r="H83" s="65"/>
      <c r="I83" s="65"/>
      <c r="J83" s="65"/>
      <c r="K83" s="65"/>
      <c r="L83" s="65"/>
      <c r="M83" s="65"/>
      <c r="N83" s="62"/>
      <c r="O83" s="62"/>
      <c r="P83" s="62" t="s">
        <v>100</v>
      </c>
      <c r="Q83" s="62"/>
      <c r="R83" s="62"/>
      <c r="S83" s="64"/>
      <c r="T83" s="65"/>
      <c r="U83" s="65"/>
      <c r="V83" s="65"/>
      <c r="W83" s="65"/>
      <c r="X83" s="65"/>
      <c r="Y83" s="65"/>
      <c r="Z83" s="65"/>
      <c r="AA83" s="65"/>
      <c r="AB83" s="65"/>
      <c r="AC83" s="65"/>
      <c r="AD83" s="65"/>
      <c r="AE83" s="65"/>
      <c r="AF83" s="65"/>
      <c r="AG83" s="65"/>
      <c r="AH83" s="65"/>
      <c r="AI83" s="65"/>
      <c r="AJ83" s="18"/>
    </row>
    <row r="84" spans="1:36" ht="30" customHeight="1">
      <c r="A84" s="294"/>
      <c r="B84" s="48" t="s">
        <v>732</v>
      </c>
      <c r="C84" s="65"/>
      <c r="D84" s="65"/>
      <c r="E84" s="65"/>
      <c r="F84" s="65"/>
      <c r="G84" s="65"/>
      <c r="H84" s="65"/>
      <c r="I84" s="65"/>
      <c r="J84" s="65"/>
      <c r="K84" s="65"/>
      <c r="L84" s="65"/>
      <c r="M84" s="65"/>
      <c r="N84" s="62"/>
      <c r="O84" s="62"/>
      <c r="P84" s="62" t="s">
        <v>100</v>
      </c>
      <c r="Q84" s="62"/>
      <c r="R84" s="62"/>
      <c r="S84" s="64"/>
      <c r="T84" s="65"/>
      <c r="U84" s="65"/>
      <c r="V84" s="65"/>
      <c r="W84" s="65"/>
      <c r="X84" s="65"/>
      <c r="Y84" s="65"/>
      <c r="Z84" s="65"/>
      <c r="AA84" s="65"/>
      <c r="AB84" s="65"/>
      <c r="AC84" s="65"/>
      <c r="AD84" s="65"/>
      <c r="AE84" s="65"/>
      <c r="AF84" s="65"/>
      <c r="AG84" s="65"/>
      <c r="AH84" s="65"/>
      <c r="AI84" s="65"/>
      <c r="AJ84" s="18"/>
    </row>
    <row r="85" spans="1:36" ht="30" customHeight="1">
      <c r="A85" s="295"/>
      <c r="B85" s="48" t="s">
        <v>733</v>
      </c>
      <c r="C85" s="65"/>
      <c r="D85" s="65"/>
      <c r="E85" s="65"/>
      <c r="F85" s="65"/>
      <c r="G85" s="65"/>
      <c r="H85" s="65"/>
      <c r="I85" s="65"/>
      <c r="J85" s="65"/>
      <c r="K85" s="65"/>
      <c r="L85" s="65"/>
      <c r="M85" s="65"/>
      <c r="N85" s="62"/>
      <c r="O85" s="62"/>
      <c r="P85" s="62" t="s">
        <v>100</v>
      </c>
      <c r="Q85" s="62"/>
      <c r="R85" s="62"/>
      <c r="S85" s="64"/>
      <c r="T85" s="65"/>
      <c r="U85" s="65"/>
      <c r="V85" s="65"/>
      <c r="W85" s="65"/>
      <c r="X85" s="65"/>
      <c r="Y85" s="65"/>
      <c r="Z85" s="65"/>
      <c r="AA85" s="65"/>
      <c r="AB85" s="65"/>
      <c r="AC85" s="65"/>
      <c r="AD85" s="65"/>
      <c r="AE85" s="65"/>
      <c r="AF85" s="65"/>
      <c r="AG85" s="65"/>
      <c r="AH85" s="65"/>
      <c r="AI85" s="65"/>
      <c r="AJ85" s="18"/>
    </row>
    <row r="86" spans="1:36" ht="30" customHeight="1">
      <c r="A86" s="293" t="s">
        <v>734</v>
      </c>
      <c r="B86" s="48" t="s">
        <v>735</v>
      </c>
      <c r="C86" s="65" t="s">
        <v>736</v>
      </c>
      <c r="D86" s="65"/>
      <c r="E86" s="65"/>
      <c r="F86" s="65"/>
      <c r="G86" s="65"/>
      <c r="H86" s="65"/>
      <c r="I86" s="65"/>
      <c r="J86" s="65"/>
      <c r="K86" s="65"/>
      <c r="L86" s="65"/>
      <c r="M86" s="65"/>
      <c r="N86" s="62"/>
      <c r="O86" s="62"/>
      <c r="P86" s="62"/>
      <c r="Q86" s="62"/>
      <c r="R86" s="62" t="s">
        <v>686</v>
      </c>
      <c r="S86" s="64"/>
      <c r="T86" s="65"/>
      <c r="U86" s="65"/>
      <c r="V86" s="65"/>
      <c r="W86" s="65"/>
      <c r="X86" s="65"/>
      <c r="Y86" s="65"/>
      <c r="Z86" s="65"/>
      <c r="AA86" s="65"/>
      <c r="AB86" s="65"/>
      <c r="AC86" s="65"/>
      <c r="AD86" s="65"/>
      <c r="AE86" s="65"/>
      <c r="AF86" s="65"/>
      <c r="AG86" s="65"/>
      <c r="AH86" s="65"/>
      <c r="AI86" s="65"/>
      <c r="AJ86" s="18"/>
    </row>
    <row r="87" spans="1:36" ht="30" customHeight="1">
      <c r="A87" s="294"/>
      <c r="B87" s="48" t="s">
        <v>737</v>
      </c>
      <c r="C87" s="65" t="s">
        <v>736</v>
      </c>
      <c r="D87" s="65"/>
      <c r="E87" s="65"/>
      <c r="F87" s="65"/>
      <c r="G87" s="65"/>
      <c r="H87" s="65"/>
      <c r="I87" s="65"/>
      <c r="J87" s="65"/>
      <c r="K87" s="65"/>
      <c r="L87" s="65"/>
      <c r="M87" s="65"/>
      <c r="N87" s="62"/>
      <c r="O87" s="62"/>
      <c r="P87" s="62"/>
      <c r="Q87" s="62"/>
      <c r="R87" s="62" t="s">
        <v>686</v>
      </c>
      <c r="S87" s="64"/>
      <c r="T87" s="65"/>
      <c r="U87" s="65"/>
      <c r="V87" s="65"/>
      <c r="W87" s="65"/>
      <c r="X87" s="65"/>
      <c r="Y87" s="65"/>
      <c r="Z87" s="65"/>
      <c r="AA87" s="65"/>
      <c r="AB87" s="65"/>
      <c r="AC87" s="65"/>
      <c r="AD87" s="65"/>
      <c r="AE87" s="65"/>
      <c r="AF87" s="65"/>
      <c r="AG87" s="65"/>
      <c r="AH87" s="65"/>
      <c r="AI87" s="65"/>
      <c r="AJ87" s="18"/>
    </row>
    <row r="88" spans="1:36" ht="30" customHeight="1">
      <c r="A88" s="294"/>
      <c r="B88" s="48" t="s">
        <v>738</v>
      </c>
      <c r="C88" s="65" t="s">
        <v>736</v>
      </c>
      <c r="D88" s="65"/>
      <c r="E88" s="65"/>
      <c r="F88" s="65"/>
      <c r="G88" s="65"/>
      <c r="H88" s="65"/>
      <c r="I88" s="65"/>
      <c r="J88" s="65"/>
      <c r="K88" s="65"/>
      <c r="L88" s="65"/>
      <c r="M88" s="65"/>
      <c r="N88" s="62"/>
      <c r="O88" s="62"/>
      <c r="P88" s="62"/>
      <c r="Q88" s="62"/>
      <c r="R88" s="62" t="s">
        <v>686</v>
      </c>
      <c r="S88" s="64"/>
      <c r="T88" s="65"/>
      <c r="U88" s="65"/>
      <c r="V88" s="65"/>
      <c r="W88" s="65"/>
      <c r="X88" s="65"/>
      <c r="Y88" s="65"/>
      <c r="Z88" s="65"/>
      <c r="AA88" s="65"/>
      <c r="AB88" s="65"/>
      <c r="AC88" s="65"/>
      <c r="AD88" s="65"/>
      <c r="AE88" s="65"/>
      <c r="AF88" s="65"/>
      <c r="AG88" s="65"/>
      <c r="AH88" s="65"/>
      <c r="AI88" s="65"/>
      <c r="AJ88" s="18"/>
    </row>
    <row r="89" spans="1:36" ht="30" customHeight="1">
      <c r="A89" s="294"/>
      <c r="B89" s="48" t="s">
        <v>739</v>
      </c>
      <c r="C89" s="65"/>
      <c r="D89" s="65"/>
      <c r="E89" s="65"/>
      <c r="F89" s="65"/>
      <c r="G89" s="65"/>
      <c r="H89" s="65"/>
      <c r="I89" s="65"/>
      <c r="J89" s="65"/>
      <c r="K89" s="65"/>
      <c r="L89" s="65"/>
      <c r="M89" s="65"/>
      <c r="N89" s="62"/>
      <c r="O89" s="62"/>
      <c r="P89" s="62"/>
      <c r="Q89" s="62"/>
      <c r="R89" s="62" t="s">
        <v>100</v>
      </c>
      <c r="S89" s="64"/>
      <c r="T89" s="65"/>
      <c r="U89" s="65"/>
      <c r="V89" s="65"/>
      <c r="W89" s="65"/>
      <c r="X89" s="65"/>
      <c r="Y89" s="65"/>
      <c r="Z89" s="65"/>
      <c r="AA89" s="65"/>
      <c r="AB89" s="65"/>
      <c r="AC89" s="65"/>
      <c r="AD89" s="65"/>
      <c r="AE89" s="65"/>
      <c r="AF89" s="65"/>
      <c r="AG89" s="65"/>
      <c r="AH89" s="65"/>
      <c r="AI89" s="65"/>
      <c r="AJ89" s="18"/>
    </row>
    <row r="90" spans="1:36" ht="30" customHeight="1">
      <c r="A90" s="294"/>
      <c r="B90" s="48" t="s">
        <v>740</v>
      </c>
      <c r="C90" s="65"/>
      <c r="D90" s="65"/>
      <c r="E90" s="65"/>
      <c r="F90" s="65"/>
      <c r="G90" s="65"/>
      <c r="H90" s="65"/>
      <c r="I90" s="65"/>
      <c r="J90" s="65"/>
      <c r="K90" s="65"/>
      <c r="L90" s="65"/>
      <c r="M90" s="65"/>
      <c r="N90" s="62"/>
      <c r="O90" s="62"/>
      <c r="P90" s="62"/>
      <c r="Q90" s="62"/>
      <c r="R90" s="62" t="s">
        <v>100</v>
      </c>
      <c r="S90" s="64"/>
      <c r="T90" s="65"/>
      <c r="U90" s="65"/>
      <c r="V90" s="65"/>
      <c r="W90" s="65"/>
      <c r="X90" s="65"/>
      <c r="Y90" s="65"/>
      <c r="Z90" s="65"/>
      <c r="AA90" s="65"/>
      <c r="AB90" s="65"/>
      <c r="AC90" s="65"/>
      <c r="AD90" s="65"/>
      <c r="AE90" s="65"/>
      <c r="AF90" s="65"/>
      <c r="AG90" s="65"/>
      <c r="AH90" s="65"/>
      <c r="AI90" s="65"/>
      <c r="AJ90" s="18"/>
    </row>
    <row r="91" spans="1:36" ht="30" customHeight="1">
      <c r="A91" s="294"/>
      <c r="B91" s="48" t="s">
        <v>741</v>
      </c>
      <c r="C91" s="65"/>
      <c r="D91" s="65"/>
      <c r="E91" s="65"/>
      <c r="F91" s="65"/>
      <c r="G91" s="65"/>
      <c r="H91" s="65"/>
      <c r="I91" s="65"/>
      <c r="J91" s="65"/>
      <c r="K91" s="65"/>
      <c r="L91" s="65"/>
      <c r="M91" s="65"/>
      <c r="N91" s="62"/>
      <c r="O91" s="62"/>
      <c r="P91" s="62"/>
      <c r="Q91" s="62"/>
      <c r="R91" s="62" t="s">
        <v>100</v>
      </c>
      <c r="S91" s="64"/>
      <c r="T91" s="65"/>
      <c r="U91" s="65"/>
      <c r="V91" s="65"/>
      <c r="W91" s="65"/>
      <c r="X91" s="65"/>
      <c r="Y91" s="65"/>
      <c r="Z91" s="65"/>
      <c r="AA91" s="65"/>
      <c r="AB91" s="65"/>
      <c r="AC91" s="65"/>
      <c r="AD91" s="65"/>
      <c r="AE91" s="65"/>
      <c r="AF91" s="65"/>
      <c r="AG91" s="65"/>
      <c r="AH91" s="65"/>
      <c r="AI91" s="65"/>
      <c r="AJ91" s="18"/>
    </row>
    <row r="92" spans="1:36" ht="30" customHeight="1">
      <c r="A92" s="294"/>
      <c r="B92" s="48" t="s">
        <v>742</v>
      </c>
      <c r="C92" s="65"/>
      <c r="D92" s="65"/>
      <c r="E92" s="65"/>
      <c r="F92" s="65"/>
      <c r="G92" s="65"/>
      <c r="H92" s="65"/>
      <c r="I92" s="65"/>
      <c r="J92" s="65"/>
      <c r="K92" s="65"/>
      <c r="L92" s="65"/>
      <c r="M92" s="65"/>
      <c r="N92" s="62"/>
      <c r="O92" s="62"/>
      <c r="P92" s="62"/>
      <c r="Q92" s="62"/>
      <c r="R92" s="62" t="s">
        <v>100</v>
      </c>
      <c r="S92" s="64"/>
      <c r="T92" s="65"/>
      <c r="U92" s="65"/>
      <c r="V92" s="65"/>
      <c r="W92" s="65"/>
      <c r="X92" s="65"/>
      <c r="Y92" s="65"/>
      <c r="Z92" s="65"/>
      <c r="AA92" s="65"/>
      <c r="AB92" s="65"/>
      <c r="AC92" s="65"/>
      <c r="AD92" s="65"/>
      <c r="AE92" s="65"/>
      <c r="AF92" s="65"/>
      <c r="AG92" s="65"/>
      <c r="AH92" s="65"/>
      <c r="AI92" s="65"/>
      <c r="AJ92" s="18"/>
    </row>
    <row r="93" spans="1:36" ht="30" customHeight="1">
      <c r="A93" s="294"/>
      <c r="B93" s="48" t="s">
        <v>743</v>
      </c>
      <c r="C93" s="65"/>
      <c r="D93" s="65"/>
      <c r="E93" s="65"/>
      <c r="F93" s="65"/>
      <c r="G93" s="65"/>
      <c r="H93" s="65"/>
      <c r="I93" s="65"/>
      <c r="J93" s="65"/>
      <c r="K93" s="65"/>
      <c r="L93" s="65"/>
      <c r="M93" s="65"/>
      <c r="N93" s="62"/>
      <c r="O93" s="62"/>
      <c r="P93" s="62"/>
      <c r="Q93" s="62"/>
      <c r="R93" s="62" t="s">
        <v>100</v>
      </c>
      <c r="S93" s="64"/>
      <c r="T93" s="65"/>
      <c r="U93" s="65"/>
      <c r="V93" s="65"/>
      <c r="W93" s="65"/>
      <c r="X93" s="65"/>
      <c r="Y93" s="65"/>
      <c r="Z93" s="65"/>
      <c r="AA93" s="65"/>
      <c r="AB93" s="65"/>
      <c r="AC93" s="65"/>
      <c r="AD93" s="65"/>
      <c r="AE93" s="65"/>
      <c r="AF93" s="65"/>
      <c r="AG93" s="65"/>
      <c r="AH93" s="65"/>
      <c r="AI93" s="65"/>
      <c r="AJ93" s="18"/>
    </row>
    <row r="94" spans="1:36" ht="30" customHeight="1">
      <c r="A94" s="294"/>
      <c r="B94" s="48" t="s">
        <v>744</v>
      </c>
      <c r="C94" s="65"/>
      <c r="D94" s="65"/>
      <c r="E94" s="65"/>
      <c r="F94" s="65"/>
      <c r="G94" s="65"/>
      <c r="H94" s="65"/>
      <c r="I94" s="65"/>
      <c r="J94" s="65"/>
      <c r="K94" s="65"/>
      <c r="L94" s="65"/>
      <c r="M94" s="65"/>
      <c r="N94" s="62"/>
      <c r="O94" s="62"/>
      <c r="P94" s="62"/>
      <c r="Q94" s="62"/>
      <c r="R94" s="62" t="s">
        <v>100</v>
      </c>
      <c r="S94" s="64"/>
      <c r="T94" s="65"/>
      <c r="U94" s="65"/>
      <c r="V94" s="65"/>
      <c r="W94" s="65"/>
      <c r="X94" s="65"/>
      <c r="Y94" s="65"/>
      <c r="Z94" s="65"/>
      <c r="AA94" s="65"/>
      <c r="AB94" s="65"/>
      <c r="AC94" s="65"/>
      <c r="AD94" s="65"/>
      <c r="AE94" s="65"/>
      <c r="AF94" s="65"/>
      <c r="AG94" s="65"/>
      <c r="AH94" s="65"/>
      <c r="AI94" s="65"/>
      <c r="AJ94" s="18"/>
    </row>
    <row r="95" spans="1:36" ht="30" customHeight="1">
      <c r="A95" s="294"/>
      <c r="B95" s="48" t="s">
        <v>745</v>
      </c>
      <c r="C95" s="65"/>
      <c r="D95" s="65"/>
      <c r="E95" s="65"/>
      <c r="F95" s="65"/>
      <c r="G95" s="65"/>
      <c r="H95" s="65"/>
      <c r="I95" s="65"/>
      <c r="J95" s="65"/>
      <c r="K95" s="65"/>
      <c r="L95" s="65"/>
      <c r="M95" s="65"/>
      <c r="N95" s="62"/>
      <c r="O95" s="62"/>
      <c r="P95" s="62"/>
      <c r="Q95" s="62"/>
      <c r="R95" s="62" t="s">
        <v>100</v>
      </c>
      <c r="S95" s="64"/>
      <c r="T95" s="65"/>
      <c r="U95" s="65"/>
      <c r="V95" s="65"/>
      <c r="W95" s="65"/>
      <c r="X95" s="65"/>
      <c r="Y95" s="65"/>
      <c r="Z95" s="65"/>
      <c r="AA95" s="65"/>
      <c r="AB95" s="65"/>
      <c r="AC95" s="65"/>
      <c r="AD95" s="65"/>
      <c r="AE95" s="65"/>
      <c r="AF95" s="65"/>
      <c r="AG95" s="65"/>
      <c r="AH95" s="65"/>
      <c r="AI95" s="65"/>
      <c r="AJ95" s="18"/>
    </row>
    <row r="96" spans="1:36" ht="30" customHeight="1">
      <c r="A96" s="294"/>
      <c r="B96" s="48" t="s">
        <v>746</v>
      </c>
      <c r="C96" s="65"/>
      <c r="D96" s="65"/>
      <c r="E96" s="65"/>
      <c r="F96" s="65"/>
      <c r="G96" s="65"/>
      <c r="H96" s="65"/>
      <c r="I96" s="65"/>
      <c r="J96" s="65"/>
      <c r="K96" s="65"/>
      <c r="L96" s="65"/>
      <c r="M96" s="65"/>
      <c r="N96" s="62"/>
      <c r="O96" s="62"/>
      <c r="P96" s="62"/>
      <c r="Q96" s="62"/>
      <c r="R96" s="62" t="s">
        <v>100</v>
      </c>
      <c r="S96" s="64"/>
      <c r="T96" s="65"/>
      <c r="U96" s="65"/>
      <c r="V96" s="65"/>
      <c r="W96" s="65"/>
      <c r="X96" s="65"/>
      <c r="Y96" s="65"/>
      <c r="Z96" s="65"/>
      <c r="AA96" s="65"/>
      <c r="AB96" s="65"/>
      <c r="AC96" s="65"/>
      <c r="AD96" s="65"/>
      <c r="AE96" s="65"/>
      <c r="AF96" s="65"/>
      <c r="AG96" s="65"/>
      <c r="AH96" s="65"/>
      <c r="AI96" s="65"/>
      <c r="AJ96" s="18"/>
    </row>
    <row r="97" spans="1:36" ht="30" customHeight="1">
      <c r="A97" s="294"/>
      <c r="B97" s="48" t="s">
        <v>747</v>
      </c>
      <c r="C97" s="65"/>
      <c r="D97" s="65"/>
      <c r="E97" s="65"/>
      <c r="F97" s="65"/>
      <c r="G97" s="65"/>
      <c r="H97" s="65"/>
      <c r="I97" s="65"/>
      <c r="J97" s="65"/>
      <c r="K97" s="65"/>
      <c r="L97" s="65"/>
      <c r="M97" s="65"/>
      <c r="N97" s="62"/>
      <c r="O97" s="62"/>
      <c r="P97" s="62"/>
      <c r="Q97" s="62"/>
      <c r="R97" s="62" t="s">
        <v>100</v>
      </c>
      <c r="S97" s="64"/>
      <c r="T97" s="65"/>
      <c r="U97" s="65"/>
      <c r="V97" s="65"/>
      <c r="W97" s="65"/>
      <c r="X97" s="65"/>
      <c r="Y97" s="65"/>
      <c r="Z97" s="65"/>
      <c r="AA97" s="65"/>
      <c r="AB97" s="65"/>
      <c r="AC97" s="65"/>
      <c r="AD97" s="65"/>
      <c r="AE97" s="65"/>
      <c r="AF97" s="65"/>
      <c r="AG97" s="65"/>
      <c r="AH97" s="65"/>
      <c r="AI97" s="65"/>
      <c r="AJ97" s="18"/>
    </row>
    <row r="98" spans="1:36" ht="30" customHeight="1">
      <c r="A98" s="294"/>
      <c r="B98" s="48" t="s">
        <v>748</v>
      </c>
      <c r="C98" s="65"/>
      <c r="D98" s="65"/>
      <c r="E98" s="65"/>
      <c r="F98" s="65"/>
      <c r="G98" s="65"/>
      <c r="H98" s="65"/>
      <c r="I98" s="65"/>
      <c r="J98" s="65"/>
      <c r="K98" s="65"/>
      <c r="L98" s="65"/>
      <c r="M98" s="65"/>
      <c r="N98" s="62"/>
      <c r="O98" s="62"/>
      <c r="P98" s="62"/>
      <c r="Q98" s="62"/>
      <c r="R98" s="62" t="s">
        <v>100</v>
      </c>
      <c r="S98" s="64"/>
      <c r="T98" s="65"/>
      <c r="U98" s="65"/>
      <c r="V98" s="65"/>
      <c r="W98" s="65"/>
      <c r="X98" s="65"/>
      <c r="Y98" s="65"/>
      <c r="Z98" s="65"/>
      <c r="AA98" s="65"/>
      <c r="AB98" s="65"/>
      <c r="AC98" s="65"/>
      <c r="AD98" s="65"/>
      <c r="AE98" s="65"/>
      <c r="AF98" s="65"/>
      <c r="AG98" s="65"/>
      <c r="AH98" s="65"/>
      <c r="AI98" s="65"/>
      <c r="AJ98" s="18"/>
    </row>
    <row r="99" spans="1:36" ht="30" customHeight="1">
      <c r="A99" s="294"/>
      <c r="B99" s="48" t="s">
        <v>749</v>
      </c>
      <c r="C99" s="65"/>
      <c r="D99" s="65"/>
      <c r="E99" s="65"/>
      <c r="F99" s="65"/>
      <c r="G99" s="65"/>
      <c r="H99" s="65"/>
      <c r="I99" s="65"/>
      <c r="J99" s="65"/>
      <c r="K99" s="65"/>
      <c r="L99" s="65"/>
      <c r="M99" s="65"/>
      <c r="N99" s="62"/>
      <c r="O99" s="62"/>
      <c r="P99" s="62"/>
      <c r="Q99" s="62"/>
      <c r="R99" s="62" t="s">
        <v>100</v>
      </c>
      <c r="S99" s="64"/>
      <c r="T99" s="65"/>
      <c r="U99" s="65"/>
      <c r="V99" s="65"/>
      <c r="W99" s="65"/>
      <c r="X99" s="65"/>
      <c r="Y99" s="65"/>
      <c r="Z99" s="65"/>
      <c r="AA99" s="65"/>
      <c r="AB99" s="65"/>
      <c r="AC99" s="65"/>
      <c r="AD99" s="65"/>
      <c r="AE99" s="65"/>
      <c r="AF99" s="65"/>
      <c r="AG99" s="65"/>
      <c r="AH99" s="65"/>
      <c r="AI99" s="65"/>
      <c r="AJ99" s="18"/>
    </row>
    <row r="100" spans="1:36" ht="30" customHeight="1">
      <c r="A100" s="295"/>
      <c r="B100" s="48" t="s">
        <v>750</v>
      </c>
      <c r="C100" s="65"/>
      <c r="D100" s="65"/>
      <c r="E100" s="65"/>
      <c r="F100" s="65"/>
      <c r="G100" s="65"/>
      <c r="H100" s="65"/>
      <c r="I100" s="65"/>
      <c r="J100" s="65"/>
      <c r="K100" s="65"/>
      <c r="L100" s="65"/>
      <c r="M100" s="65"/>
      <c r="N100" s="62"/>
      <c r="O100" s="62"/>
      <c r="P100" s="62"/>
      <c r="Q100" s="62"/>
      <c r="R100" s="62" t="s">
        <v>100</v>
      </c>
      <c r="S100" s="64"/>
      <c r="T100" s="65"/>
      <c r="U100" s="65"/>
      <c r="V100" s="65"/>
      <c r="W100" s="65"/>
      <c r="X100" s="65"/>
      <c r="Y100" s="65"/>
      <c r="Z100" s="65"/>
      <c r="AA100" s="65"/>
      <c r="AB100" s="65"/>
      <c r="AC100" s="65"/>
      <c r="AD100" s="65"/>
      <c r="AE100" s="65"/>
      <c r="AF100" s="65"/>
      <c r="AG100" s="65"/>
      <c r="AH100" s="65"/>
      <c r="AI100" s="65"/>
      <c r="AJ100" s="18"/>
    </row>
    <row r="101" spans="1:36" ht="30" customHeight="1">
      <c r="A101" s="293" t="s">
        <v>751</v>
      </c>
      <c r="B101" s="48" t="s">
        <v>752</v>
      </c>
      <c r="C101" s="65" t="s">
        <v>753</v>
      </c>
      <c r="D101" s="65"/>
      <c r="E101" s="65"/>
      <c r="F101" s="65"/>
      <c r="G101" s="65"/>
      <c r="H101" s="65"/>
      <c r="I101" s="65"/>
      <c r="J101" s="65"/>
      <c r="K101" s="65"/>
      <c r="L101" s="65"/>
      <c r="M101" s="65"/>
      <c r="N101" s="62"/>
      <c r="O101" s="62"/>
      <c r="P101" s="62"/>
      <c r="Q101" s="62"/>
      <c r="R101" s="62" t="s">
        <v>686</v>
      </c>
      <c r="S101" s="64"/>
      <c r="T101" s="65"/>
      <c r="U101" s="65"/>
      <c r="V101" s="65"/>
      <c r="W101" s="65"/>
      <c r="X101" s="65"/>
      <c r="Y101" s="65"/>
      <c r="Z101" s="65"/>
      <c r="AA101" s="65"/>
      <c r="AB101" s="65"/>
      <c r="AC101" s="65"/>
      <c r="AD101" s="65"/>
      <c r="AE101" s="65"/>
      <c r="AF101" s="65"/>
      <c r="AG101" s="65"/>
      <c r="AH101" s="65"/>
      <c r="AI101" s="65"/>
      <c r="AJ101" s="18"/>
    </row>
    <row r="102" spans="1:36" ht="30" customHeight="1">
      <c r="A102" s="294"/>
      <c r="B102" s="48" t="s">
        <v>754</v>
      </c>
      <c r="C102" s="65" t="s">
        <v>753</v>
      </c>
      <c r="D102" s="65"/>
      <c r="E102" s="65"/>
      <c r="F102" s="65"/>
      <c r="G102" s="65"/>
      <c r="H102" s="65"/>
      <c r="I102" s="65"/>
      <c r="J102" s="65"/>
      <c r="K102" s="65"/>
      <c r="L102" s="65"/>
      <c r="M102" s="65"/>
      <c r="N102" s="62"/>
      <c r="O102" s="62"/>
      <c r="P102" s="62"/>
      <c r="Q102" s="62"/>
      <c r="R102" s="62" t="s">
        <v>686</v>
      </c>
      <c r="S102" s="64"/>
      <c r="T102" s="65"/>
      <c r="U102" s="65"/>
      <c r="V102" s="65"/>
      <c r="W102" s="65"/>
      <c r="X102" s="65"/>
      <c r="Y102" s="65"/>
      <c r="Z102" s="65"/>
      <c r="AA102" s="65"/>
      <c r="AB102" s="65"/>
      <c r="AC102" s="65"/>
      <c r="AD102" s="65"/>
      <c r="AE102" s="65"/>
      <c r="AF102" s="65"/>
      <c r="AG102" s="65"/>
      <c r="AH102" s="65"/>
      <c r="AI102" s="65"/>
      <c r="AJ102" s="18"/>
    </row>
    <row r="103" spans="1:36" ht="30" customHeight="1">
      <c r="A103" s="294"/>
      <c r="B103" s="48" t="s">
        <v>755</v>
      </c>
      <c r="C103" s="65" t="s">
        <v>753</v>
      </c>
      <c r="D103" s="65"/>
      <c r="E103" s="65"/>
      <c r="F103" s="65"/>
      <c r="G103" s="65"/>
      <c r="H103" s="65"/>
      <c r="I103" s="65"/>
      <c r="J103" s="65"/>
      <c r="K103" s="65"/>
      <c r="L103" s="65"/>
      <c r="M103" s="65"/>
      <c r="N103" s="62"/>
      <c r="O103" s="62"/>
      <c r="P103" s="62"/>
      <c r="Q103" s="62"/>
      <c r="R103" s="62" t="s">
        <v>686</v>
      </c>
      <c r="S103" s="64"/>
      <c r="T103" s="65"/>
      <c r="U103" s="65"/>
      <c r="V103" s="65"/>
      <c r="W103" s="65"/>
      <c r="X103" s="65"/>
      <c r="Y103" s="65"/>
      <c r="Z103" s="65"/>
      <c r="AA103" s="65"/>
      <c r="AB103" s="65"/>
      <c r="AC103" s="65"/>
      <c r="AD103" s="65"/>
      <c r="AE103" s="65"/>
      <c r="AF103" s="65"/>
      <c r="AG103" s="65"/>
      <c r="AH103" s="65"/>
      <c r="AI103" s="65"/>
      <c r="AJ103" s="18"/>
    </row>
    <row r="104" spans="1:36" ht="30" customHeight="1">
      <c r="A104" s="294"/>
      <c r="B104" s="48" t="s">
        <v>756</v>
      </c>
      <c r="C104" s="65"/>
      <c r="D104" s="65"/>
      <c r="E104" s="65"/>
      <c r="F104" s="65"/>
      <c r="G104" s="65"/>
      <c r="H104" s="65"/>
      <c r="I104" s="65"/>
      <c r="J104" s="65"/>
      <c r="K104" s="65"/>
      <c r="L104" s="65"/>
      <c r="M104" s="65"/>
      <c r="N104" s="62"/>
      <c r="O104" s="62"/>
      <c r="P104" s="62"/>
      <c r="Q104" s="62" t="s">
        <v>100</v>
      </c>
      <c r="R104" s="62"/>
      <c r="S104" s="64"/>
      <c r="T104" s="65"/>
      <c r="U104" s="65"/>
      <c r="V104" s="65"/>
      <c r="W104" s="65"/>
      <c r="X104" s="65"/>
      <c r="Y104" s="65"/>
      <c r="Z104" s="65"/>
      <c r="AA104" s="65"/>
      <c r="AB104" s="65"/>
      <c r="AC104" s="65"/>
      <c r="AD104" s="65"/>
      <c r="AE104" s="65"/>
      <c r="AF104" s="65"/>
      <c r="AG104" s="65"/>
      <c r="AH104" s="65"/>
      <c r="AI104" s="65"/>
      <c r="AJ104" s="18"/>
    </row>
    <row r="105" spans="1:36" ht="30" customHeight="1">
      <c r="A105" s="294"/>
      <c r="B105" s="48" t="s">
        <v>757</v>
      </c>
      <c r="C105" s="65"/>
      <c r="D105" s="65"/>
      <c r="E105" s="65"/>
      <c r="F105" s="65"/>
      <c r="G105" s="65"/>
      <c r="H105" s="65"/>
      <c r="I105" s="65"/>
      <c r="J105" s="65"/>
      <c r="K105" s="65"/>
      <c r="L105" s="65"/>
      <c r="M105" s="65"/>
      <c r="N105" s="62"/>
      <c r="O105" s="62" t="s">
        <v>100</v>
      </c>
      <c r="P105" s="62"/>
      <c r="Q105" s="62"/>
      <c r="R105" s="62"/>
      <c r="S105" s="64"/>
      <c r="T105" s="65"/>
      <c r="U105" s="65"/>
      <c r="V105" s="65"/>
      <c r="W105" s="65"/>
      <c r="X105" s="65"/>
      <c r="Y105" s="65"/>
      <c r="Z105" s="65"/>
      <c r="AA105" s="65"/>
      <c r="AB105" s="65"/>
      <c r="AC105" s="65"/>
      <c r="AD105" s="65"/>
      <c r="AE105" s="65"/>
      <c r="AF105" s="65"/>
      <c r="AG105" s="65"/>
      <c r="AH105" s="65"/>
      <c r="AI105" s="65"/>
      <c r="AJ105" s="18"/>
    </row>
    <row r="106" spans="1:36" ht="30" customHeight="1">
      <c r="A106" s="294"/>
      <c r="B106" s="48" t="s">
        <v>758</v>
      </c>
      <c r="C106" s="65"/>
      <c r="D106" s="65"/>
      <c r="E106" s="65"/>
      <c r="F106" s="65"/>
      <c r="G106" s="65"/>
      <c r="H106" s="65"/>
      <c r="I106" s="65"/>
      <c r="J106" s="65"/>
      <c r="K106" s="65"/>
      <c r="L106" s="65"/>
      <c r="M106" s="65"/>
      <c r="N106" s="62"/>
      <c r="O106" s="62" t="s">
        <v>100</v>
      </c>
      <c r="P106" s="62"/>
      <c r="Q106" s="62"/>
      <c r="R106" s="62"/>
      <c r="S106" s="64"/>
      <c r="T106" s="65"/>
      <c r="U106" s="65"/>
      <c r="V106" s="65"/>
      <c r="W106" s="65"/>
      <c r="X106" s="65"/>
      <c r="Y106" s="65"/>
      <c r="Z106" s="65"/>
      <c r="AA106" s="65"/>
      <c r="AB106" s="65"/>
      <c r="AC106" s="65"/>
      <c r="AD106" s="65"/>
      <c r="AE106" s="65"/>
      <c r="AF106" s="65"/>
      <c r="AG106" s="65"/>
      <c r="AH106" s="65"/>
      <c r="AI106" s="65"/>
      <c r="AJ106" s="18"/>
    </row>
    <row r="107" spans="1:36" ht="30" customHeight="1">
      <c r="A107" s="294"/>
      <c r="B107" s="48" t="s">
        <v>759</v>
      </c>
      <c r="C107" s="65"/>
      <c r="D107" s="65"/>
      <c r="E107" s="65"/>
      <c r="F107" s="65"/>
      <c r="G107" s="65"/>
      <c r="H107" s="65"/>
      <c r="I107" s="65"/>
      <c r="J107" s="65"/>
      <c r="K107" s="65"/>
      <c r="L107" s="65"/>
      <c r="M107" s="65"/>
      <c r="N107" s="62"/>
      <c r="O107" s="62" t="s">
        <v>100</v>
      </c>
      <c r="P107" s="62"/>
      <c r="Q107" s="62"/>
      <c r="R107" s="62"/>
      <c r="S107" s="64"/>
      <c r="T107" s="65"/>
      <c r="U107" s="65"/>
      <c r="V107" s="65"/>
      <c r="W107" s="65"/>
      <c r="X107" s="65"/>
      <c r="Y107" s="65"/>
      <c r="Z107" s="65"/>
      <c r="AA107" s="65"/>
      <c r="AB107" s="65"/>
      <c r="AC107" s="65"/>
      <c r="AD107" s="65"/>
      <c r="AE107" s="65"/>
      <c r="AF107" s="65"/>
      <c r="AG107" s="65"/>
      <c r="AH107" s="65"/>
      <c r="AI107" s="65"/>
      <c r="AJ107" s="18"/>
    </row>
    <row r="108" spans="1:36" ht="30" customHeight="1">
      <c r="A108" s="294"/>
      <c r="B108" s="48" t="s">
        <v>760</v>
      </c>
      <c r="C108" s="65"/>
      <c r="D108" s="65"/>
      <c r="E108" s="65"/>
      <c r="F108" s="65"/>
      <c r="G108" s="65"/>
      <c r="H108" s="65"/>
      <c r="I108" s="65"/>
      <c r="J108" s="65"/>
      <c r="K108" s="65"/>
      <c r="L108" s="65"/>
      <c r="M108" s="65"/>
      <c r="N108" s="62"/>
      <c r="O108" s="62" t="s">
        <v>100</v>
      </c>
      <c r="P108" s="62"/>
      <c r="Q108" s="62"/>
      <c r="R108" s="62"/>
      <c r="S108" s="64"/>
      <c r="T108" s="65"/>
      <c r="U108" s="65"/>
      <c r="V108" s="65"/>
      <c r="W108" s="65"/>
      <c r="X108" s="65"/>
      <c r="Y108" s="65"/>
      <c r="Z108" s="65"/>
      <c r="AA108" s="65"/>
      <c r="AB108" s="65"/>
      <c r="AC108" s="65"/>
      <c r="AD108" s="65"/>
      <c r="AE108" s="65"/>
      <c r="AF108" s="65"/>
      <c r="AG108" s="65"/>
      <c r="AH108" s="65"/>
      <c r="AI108" s="65"/>
      <c r="AJ108" s="18"/>
    </row>
    <row r="109" spans="1:36" ht="30" customHeight="1">
      <c r="A109" s="294"/>
      <c r="B109" s="48" t="s">
        <v>761</v>
      </c>
      <c r="C109" s="65"/>
      <c r="D109" s="65"/>
      <c r="E109" s="65"/>
      <c r="F109" s="65"/>
      <c r="G109" s="65"/>
      <c r="H109" s="65"/>
      <c r="I109" s="65"/>
      <c r="J109" s="65"/>
      <c r="K109" s="65"/>
      <c r="L109" s="65"/>
      <c r="M109" s="65"/>
      <c r="N109" s="62"/>
      <c r="O109" s="62" t="s">
        <v>100</v>
      </c>
      <c r="P109" s="62"/>
      <c r="Q109" s="62"/>
      <c r="R109" s="62"/>
      <c r="S109" s="64"/>
      <c r="T109" s="65"/>
      <c r="U109" s="65"/>
      <c r="V109" s="65"/>
      <c r="W109" s="65"/>
      <c r="X109" s="65"/>
      <c r="Y109" s="65"/>
      <c r="Z109" s="65"/>
      <c r="AA109" s="65"/>
      <c r="AB109" s="65"/>
      <c r="AC109" s="65"/>
      <c r="AD109" s="65"/>
      <c r="AE109" s="65"/>
      <c r="AF109" s="65"/>
      <c r="AG109" s="65"/>
      <c r="AH109" s="65"/>
      <c r="AI109" s="65"/>
      <c r="AJ109" s="18"/>
    </row>
    <row r="110" spans="1:36" ht="30" customHeight="1">
      <c r="A110" s="294"/>
      <c r="B110" s="48" t="s">
        <v>762</v>
      </c>
      <c r="C110" s="65"/>
      <c r="D110" s="65"/>
      <c r="E110" s="65"/>
      <c r="F110" s="65"/>
      <c r="G110" s="65"/>
      <c r="H110" s="65"/>
      <c r="I110" s="65"/>
      <c r="J110" s="65"/>
      <c r="K110" s="65"/>
      <c r="L110" s="65"/>
      <c r="M110" s="65"/>
      <c r="N110" s="62"/>
      <c r="O110" s="62" t="s">
        <v>100</v>
      </c>
      <c r="P110" s="62"/>
      <c r="Q110" s="62"/>
      <c r="R110" s="62"/>
      <c r="S110" s="64"/>
      <c r="T110" s="65"/>
      <c r="U110" s="65"/>
      <c r="V110" s="65"/>
      <c r="W110" s="65"/>
      <c r="X110" s="65"/>
      <c r="Y110" s="65"/>
      <c r="Z110" s="65"/>
      <c r="AA110" s="65"/>
      <c r="AB110" s="65"/>
      <c r="AC110" s="65"/>
      <c r="AD110" s="65"/>
      <c r="AE110" s="65"/>
      <c r="AF110" s="65"/>
      <c r="AG110" s="65"/>
      <c r="AH110" s="65"/>
      <c r="AI110" s="65"/>
      <c r="AJ110" s="18"/>
    </row>
    <row r="111" spans="1:36" ht="30" customHeight="1">
      <c r="A111" s="294"/>
      <c r="B111" s="48" t="s">
        <v>763</v>
      </c>
      <c r="C111" s="65"/>
      <c r="D111" s="65"/>
      <c r="E111" s="65"/>
      <c r="F111" s="65"/>
      <c r="G111" s="65"/>
      <c r="H111" s="65"/>
      <c r="I111" s="65"/>
      <c r="J111" s="65"/>
      <c r="K111" s="65"/>
      <c r="L111" s="65"/>
      <c r="M111" s="65"/>
      <c r="N111" s="62"/>
      <c r="O111" s="62" t="s">
        <v>100</v>
      </c>
      <c r="P111" s="62"/>
      <c r="Q111" s="62"/>
      <c r="R111" s="62"/>
      <c r="S111" s="64"/>
      <c r="T111" s="65"/>
      <c r="U111" s="65"/>
      <c r="V111" s="65"/>
      <c r="W111" s="65"/>
      <c r="X111" s="65"/>
      <c r="Y111" s="65"/>
      <c r="Z111" s="65"/>
      <c r="AA111" s="65"/>
      <c r="AB111" s="65"/>
      <c r="AC111" s="65"/>
      <c r="AD111" s="65"/>
      <c r="AE111" s="65"/>
      <c r="AF111" s="65"/>
      <c r="AG111" s="65"/>
      <c r="AH111" s="65"/>
      <c r="AI111" s="65"/>
      <c r="AJ111" s="18"/>
    </row>
    <row r="112" spans="1:36" ht="30" customHeight="1">
      <c r="A112" s="294"/>
      <c r="B112" s="48" t="s">
        <v>764</v>
      </c>
      <c r="C112" s="65"/>
      <c r="D112" s="65"/>
      <c r="E112" s="65"/>
      <c r="F112" s="65"/>
      <c r="G112" s="65"/>
      <c r="H112" s="65"/>
      <c r="I112" s="65"/>
      <c r="J112" s="65"/>
      <c r="K112" s="65"/>
      <c r="L112" s="65"/>
      <c r="M112" s="65"/>
      <c r="N112" s="62"/>
      <c r="O112" s="62" t="s">
        <v>100</v>
      </c>
      <c r="P112" s="62"/>
      <c r="Q112" s="62"/>
      <c r="R112" s="62"/>
      <c r="S112" s="64"/>
      <c r="T112" s="65"/>
      <c r="U112" s="65"/>
      <c r="V112" s="65"/>
      <c r="W112" s="65"/>
      <c r="X112" s="65"/>
      <c r="Y112" s="65"/>
      <c r="Z112" s="65"/>
      <c r="AA112" s="65"/>
      <c r="AB112" s="65"/>
      <c r="AC112" s="65"/>
      <c r="AD112" s="65"/>
      <c r="AE112" s="65"/>
      <c r="AF112" s="65"/>
      <c r="AG112" s="65"/>
      <c r="AH112" s="65"/>
      <c r="AI112" s="65"/>
      <c r="AJ112" s="18"/>
    </row>
    <row r="113" spans="1:36" ht="30" customHeight="1">
      <c r="A113" s="294"/>
      <c r="B113" s="48" t="s">
        <v>765</v>
      </c>
      <c r="C113" s="65"/>
      <c r="D113" s="65"/>
      <c r="E113" s="65"/>
      <c r="F113" s="65"/>
      <c r="G113" s="65"/>
      <c r="H113" s="65"/>
      <c r="I113" s="65"/>
      <c r="J113" s="65"/>
      <c r="K113" s="65"/>
      <c r="L113" s="65"/>
      <c r="M113" s="65"/>
      <c r="N113" s="62"/>
      <c r="O113" s="62" t="s">
        <v>100</v>
      </c>
      <c r="P113" s="62"/>
      <c r="Q113" s="62"/>
      <c r="R113" s="62"/>
      <c r="S113" s="64"/>
      <c r="T113" s="65"/>
      <c r="U113" s="65"/>
      <c r="V113" s="65"/>
      <c r="W113" s="65"/>
      <c r="X113" s="65"/>
      <c r="Y113" s="65"/>
      <c r="Z113" s="65"/>
      <c r="AA113" s="65"/>
      <c r="AB113" s="65"/>
      <c r="AC113" s="65"/>
      <c r="AD113" s="65"/>
      <c r="AE113" s="65"/>
      <c r="AF113" s="65"/>
      <c r="AG113" s="65"/>
      <c r="AH113" s="65"/>
      <c r="AI113" s="65"/>
      <c r="AJ113" s="18"/>
    </row>
    <row r="114" spans="1:36" ht="30" customHeight="1">
      <c r="A114" s="294"/>
      <c r="B114" s="48" t="s">
        <v>766</v>
      </c>
      <c r="C114" s="65"/>
      <c r="D114" s="65"/>
      <c r="E114" s="65"/>
      <c r="F114" s="65"/>
      <c r="G114" s="65"/>
      <c r="H114" s="65"/>
      <c r="I114" s="65"/>
      <c r="J114" s="65"/>
      <c r="K114" s="65"/>
      <c r="L114" s="65"/>
      <c r="M114" s="65"/>
      <c r="N114" s="62"/>
      <c r="O114" s="62" t="s">
        <v>100</v>
      </c>
      <c r="P114" s="62"/>
      <c r="Q114" s="62"/>
      <c r="R114" s="62"/>
      <c r="S114" s="64"/>
      <c r="T114" s="65"/>
      <c r="U114" s="65"/>
      <c r="V114" s="65"/>
      <c r="W114" s="65"/>
      <c r="X114" s="65"/>
      <c r="Y114" s="65"/>
      <c r="Z114" s="65"/>
      <c r="AA114" s="65"/>
      <c r="AB114" s="65"/>
      <c r="AC114" s="65"/>
      <c r="AD114" s="65"/>
      <c r="AE114" s="65"/>
      <c r="AF114" s="65"/>
      <c r="AG114" s="65"/>
      <c r="AH114" s="65"/>
      <c r="AI114" s="65"/>
      <c r="AJ114" s="18"/>
    </row>
    <row r="115" spans="1:36" ht="30" customHeight="1">
      <c r="A115" s="295"/>
      <c r="B115" s="48" t="s">
        <v>767</v>
      </c>
      <c r="C115" s="65"/>
      <c r="D115" s="65"/>
      <c r="E115" s="65"/>
      <c r="F115" s="65"/>
      <c r="G115" s="65"/>
      <c r="H115" s="65"/>
      <c r="I115" s="65"/>
      <c r="J115" s="65"/>
      <c r="K115" s="65"/>
      <c r="L115" s="65"/>
      <c r="M115" s="65"/>
      <c r="N115" s="62"/>
      <c r="O115" s="62" t="s">
        <v>100</v>
      </c>
      <c r="P115" s="62"/>
      <c r="Q115" s="62"/>
      <c r="R115" s="62"/>
      <c r="S115" s="64"/>
      <c r="T115" s="65"/>
      <c r="U115" s="65"/>
      <c r="V115" s="65"/>
      <c r="W115" s="65"/>
      <c r="X115" s="65"/>
      <c r="Y115" s="65"/>
      <c r="Z115" s="65"/>
      <c r="AA115" s="65"/>
      <c r="AB115" s="65"/>
      <c r="AC115" s="65"/>
      <c r="AD115" s="65"/>
      <c r="AE115" s="65"/>
      <c r="AF115" s="65"/>
      <c r="AG115" s="65"/>
      <c r="AH115" s="65"/>
      <c r="AI115" s="65"/>
      <c r="AJ115" s="18"/>
    </row>
    <row r="116" spans="1:36" ht="30" customHeight="1">
      <c r="A116" s="293" t="s">
        <v>768</v>
      </c>
      <c r="B116" s="48" t="s">
        <v>769</v>
      </c>
      <c r="C116" s="65" t="s">
        <v>770</v>
      </c>
      <c r="D116" s="65"/>
      <c r="E116" s="65"/>
      <c r="F116" s="65"/>
      <c r="G116" s="65"/>
      <c r="H116" s="65"/>
      <c r="I116" s="65"/>
      <c r="J116" s="65"/>
      <c r="K116" s="65"/>
      <c r="L116" s="65"/>
      <c r="M116" s="65"/>
      <c r="N116" s="62"/>
      <c r="O116" s="62"/>
      <c r="P116" s="62"/>
      <c r="Q116" s="62"/>
      <c r="R116" s="62" t="s">
        <v>686</v>
      </c>
      <c r="S116" s="64"/>
      <c r="T116" s="65"/>
      <c r="U116" s="65"/>
      <c r="V116" s="65"/>
      <c r="W116" s="65"/>
      <c r="X116" s="65"/>
      <c r="Y116" s="65"/>
      <c r="Z116" s="65"/>
      <c r="AA116" s="65"/>
      <c r="AB116" s="65"/>
      <c r="AC116" s="65"/>
      <c r="AD116" s="65"/>
      <c r="AE116" s="65"/>
      <c r="AF116" s="65"/>
      <c r="AG116" s="65"/>
      <c r="AH116" s="65"/>
      <c r="AI116" s="65"/>
      <c r="AJ116" s="18"/>
    </row>
    <row r="117" spans="1:36" ht="30" customHeight="1">
      <c r="A117" s="294"/>
      <c r="B117" s="48" t="s">
        <v>771</v>
      </c>
      <c r="C117" s="65" t="s">
        <v>770</v>
      </c>
      <c r="D117" s="65"/>
      <c r="E117" s="65"/>
      <c r="F117" s="65"/>
      <c r="G117" s="65"/>
      <c r="H117" s="65"/>
      <c r="I117" s="65"/>
      <c r="J117" s="65"/>
      <c r="K117" s="65"/>
      <c r="L117" s="65"/>
      <c r="M117" s="65"/>
      <c r="N117" s="62"/>
      <c r="O117" s="62"/>
      <c r="P117" s="62"/>
      <c r="Q117" s="62"/>
      <c r="R117" s="62" t="s">
        <v>686</v>
      </c>
      <c r="S117" s="64"/>
      <c r="T117" s="65"/>
      <c r="U117" s="65"/>
      <c r="V117" s="65"/>
      <c r="W117" s="65"/>
      <c r="X117" s="65"/>
      <c r="Y117" s="65"/>
      <c r="Z117" s="65"/>
      <c r="AA117" s="65"/>
      <c r="AB117" s="65"/>
      <c r="AC117" s="65"/>
      <c r="AD117" s="65"/>
      <c r="AE117" s="65"/>
      <c r="AF117" s="65"/>
      <c r="AG117" s="65"/>
      <c r="AH117" s="65"/>
      <c r="AI117" s="65"/>
      <c r="AJ117" s="18"/>
    </row>
    <row r="118" spans="1:36" ht="30" customHeight="1">
      <c r="A118" s="294"/>
      <c r="B118" s="48" t="s">
        <v>772</v>
      </c>
      <c r="C118" s="65" t="s">
        <v>770</v>
      </c>
      <c r="D118" s="65"/>
      <c r="E118" s="65"/>
      <c r="F118" s="65"/>
      <c r="G118" s="65"/>
      <c r="H118" s="65"/>
      <c r="I118" s="65"/>
      <c r="J118" s="65"/>
      <c r="K118" s="65"/>
      <c r="L118" s="65"/>
      <c r="M118" s="65"/>
      <c r="N118" s="62"/>
      <c r="O118" s="62"/>
      <c r="P118" s="62"/>
      <c r="Q118" s="62"/>
      <c r="R118" s="62" t="s">
        <v>686</v>
      </c>
      <c r="S118" s="64"/>
      <c r="T118" s="65"/>
      <c r="U118" s="65"/>
      <c r="V118" s="65"/>
      <c r="W118" s="65"/>
      <c r="X118" s="65"/>
      <c r="Y118" s="65"/>
      <c r="Z118" s="65"/>
      <c r="AA118" s="65"/>
      <c r="AB118" s="65"/>
      <c r="AC118" s="65"/>
      <c r="AD118" s="65"/>
      <c r="AE118" s="65"/>
      <c r="AF118" s="65"/>
      <c r="AG118" s="65"/>
      <c r="AH118" s="65"/>
      <c r="AI118" s="65"/>
      <c r="AJ118" s="18"/>
    </row>
    <row r="119" spans="1:36" ht="30" customHeight="1">
      <c r="A119" s="294"/>
      <c r="B119" s="48" t="s">
        <v>773</v>
      </c>
      <c r="C119" s="65"/>
      <c r="D119" s="65"/>
      <c r="E119" s="65"/>
      <c r="F119" s="65"/>
      <c r="G119" s="65"/>
      <c r="H119" s="65"/>
      <c r="I119" s="65"/>
      <c r="J119" s="65"/>
      <c r="K119" s="65"/>
      <c r="L119" s="65"/>
      <c r="M119" s="65"/>
      <c r="N119" s="62"/>
      <c r="O119" s="62"/>
      <c r="P119" s="62"/>
      <c r="Q119" s="62" t="s">
        <v>100</v>
      </c>
      <c r="R119" s="62"/>
      <c r="S119" s="64"/>
      <c r="T119" s="65"/>
      <c r="U119" s="65"/>
      <c r="V119" s="65"/>
      <c r="W119" s="65"/>
      <c r="X119" s="65"/>
      <c r="Y119" s="65"/>
      <c r="Z119" s="65"/>
      <c r="AA119" s="65"/>
      <c r="AB119" s="65"/>
      <c r="AC119" s="65"/>
      <c r="AD119" s="65"/>
      <c r="AE119" s="65"/>
      <c r="AF119" s="65"/>
      <c r="AG119" s="65"/>
      <c r="AH119" s="65"/>
      <c r="AI119" s="65"/>
      <c r="AJ119" s="18"/>
    </row>
    <row r="120" spans="1:36" ht="30" customHeight="1">
      <c r="A120" s="294"/>
      <c r="B120" s="48" t="s">
        <v>774</v>
      </c>
      <c r="C120" s="65"/>
      <c r="D120" s="65"/>
      <c r="E120" s="65"/>
      <c r="F120" s="65"/>
      <c r="G120" s="65"/>
      <c r="H120" s="65"/>
      <c r="I120" s="65"/>
      <c r="J120" s="65"/>
      <c r="K120" s="65"/>
      <c r="L120" s="65"/>
      <c r="M120" s="65"/>
      <c r="N120" s="62"/>
      <c r="O120" s="62"/>
      <c r="P120" s="62" t="s">
        <v>100</v>
      </c>
      <c r="Q120" s="62"/>
      <c r="R120" s="62"/>
      <c r="S120" s="64"/>
      <c r="T120" s="65"/>
      <c r="U120" s="65"/>
      <c r="V120" s="65"/>
      <c r="W120" s="65"/>
      <c r="X120" s="65"/>
      <c r="Y120" s="65"/>
      <c r="Z120" s="65"/>
      <c r="AA120" s="65"/>
      <c r="AB120" s="65"/>
      <c r="AC120" s="65"/>
      <c r="AD120" s="65"/>
      <c r="AE120" s="65"/>
      <c r="AF120" s="65"/>
      <c r="AG120" s="65"/>
      <c r="AH120" s="65"/>
      <c r="AI120" s="65"/>
      <c r="AJ120" s="18"/>
    </row>
    <row r="121" spans="1:36" ht="30" customHeight="1">
      <c r="A121" s="294"/>
      <c r="B121" s="48" t="s">
        <v>775</v>
      </c>
      <c r="C121" s="65"/>
      <c r="D121" s="65"/>
      <c r="E121" s="65"/>
      <c r="F121" s="65"/>
      <c r="G121" s="65"/>
      <c r="H121" s="65"/>
      <c r="I121" s="65"/>
      <c r="J121" s="65"/>
      <c r="K121" s="65"/>
      <c r="L121" s="65"/>
      <c r="M121" s="65"/>
      <c r="N121" s="62"/>
      <c r="O121" s="62"/>
      <c r="P121" s="62"/>
      <c r="Q121" s="62" t="s">
        <v>100</v>
      </c>
      <c r="R121" s="62"/>
      <c r="S121" s="64"/>
      <c r="T121" s="65"/>
      <c r="U121" s="65"/>
      <c r="V121" s="65"/>
      <c r="W121" s="65"/>
      <c r="X121" s="65"/>
      <c r="Y121" s="65"/>
      <c r="Z121" s="65"/>
      <c r="AA121" s="65"/>
      <c r="AB121" s="65"/>
      <c r="AC121" s="65"/>
      <c r="AD121" s="65"/>
      <c r="AE121" s="65"/>
      <c r="AF121" s="65"/>
      <c r="AG121" s="65"/>
      <c r="AH121" s="65"/>
      <c r="AI121" s="65"/>
      <c r="AJ121" s="18"/>
    </row>
    <row r="122" spans="1:36" ht="30" customHeight="1">
      <c r="A122" s="294"/>
      <c r="B122" s="48" t="s">
        <v>776</v>
      </c>
      <c r="C122" s="65"/>
      <c r="D122" s="65"/>
      <c r="E122" s="65"/>
      <c r="F122" s="65"/>
      <c r="G122" s="65"/>
      <c r="H122" s="65"/>
      <c r="I122" s="65"/>
      <c r="J122" s="65"/>
      <c r="K122" s="65"/>
      <c r="L122" s="65"/>
      <c r="M122" s="65"/>
      <c r="N122" s="62"/>
      <c r="O122" s="62"/>
      <c r="P122" s="62" t="s">
        <v>100</v>
      </c>
      <c r="Q122" s="62"/>
      <c r="R122" s="62"/>
      <c r="S122" s="64"/>
      <c r="T122" s="65"/>
      <c r="U122" s="65"/>
      <c r="V122" s="65"/>
      <c r="W122" s="65"/>
      <c r="X122" s="65"/>
      <c r="Y122" s="65"/>
      <c r="Z122" s="65"/>
      <c r="AA122" s="65"/>
      <c r="AB122" s="65"/>
      <c r="AC122" s="65"/>
      <c r="AD122" s="65"/>
      <c r="AE122" s="65"/>
      <c r="AF122" s="65"/>
      <c r="AG122" s="65"/>
      <c r="AH122" s="65"/>
      <c r="AI122" s="65"/>
      <c r="AJ122" s="18"/>
    </row>
    <row r="123" spans="1:36" ht="30" customHeight="1">
      <c r="A123" s="294"/>
      <c r="B123" s="48" t="s">
        <v>777</v>
      </c>
      <c r="C123" s="65"/>
      <c r="D123" s="65"/>
      <c r="E123" s="65"/>
      <c r="F123" s="65"/>
      <c r="G123" s="65"/>
      <c r="H123" s="65"/>
      <c r="I123" s="65"/>
      <c r="J123" s="65"/>
      <c r="K123" s="65"/>
      <c r="L123" s="65"/>
      <c r="M123" s="65"/>
      <c r="N123" s="62"/>
      <c r="O123" s="62"/>
      <c r="P123" s="62"/>
      <c r="Q123" s="62" t="s">
        <v>100</v>
      </c>
      <c r="R123" s="62"/>
      <c r="S123" s="64"/>
      <c r="T123" s="65"/>
      <c r="U123" s="65"/>
      <c r="V123" s="65"/>
      <c r="W123" s="65"/>
      <c r="X123" s="65"/>
      <c r="Y123" s="65"/>
      <c r="Z123" s="65"/>
      <c r="AA123" s="65"/>
      <c r="AB123" s="65"/>
      <c r="AC123" s="65"/>
      <c r="AD123" s="65"/>
      <c r="AE123" s="65"/>
      <c r="AF123" s="65"/>
      <c r="AG123" s="65"/>
      <c r="AH123" s="65"/>
      <c r="AI123" s="65"/>
      <c r="AJ123" s="18"/>
    </row>
    <row r="124" spans="1:36" ht="30" customHeight="1">
      <c r="A124" s="294"/>
      <c r="B124" s="48" t="s">
        <v>778</v>
      </c>
      <c r="C124" s="65"/>
      <c r="D124" s="65"/>
      <c r="E124" s="65"/>
      <c r="F124" s="65"/>
      <c r="G124" s="65"/>
      <c r="H124" s="65"/>
      <c r="I124" s="65"/>
      <c r="J124" s="65"/>
      <c r="K124" s="65"/>
      <c r="L124" s="65"/>
      <c r="M124" s="65"/>
      <c r="N124" s="62"/>
      <c r="O124" s="62"/>
      <c r="P124" s="62" t="s">
        <v>100</v>
      </c>
      <c r="Q124" s="62"/>
      <c r="R124" s="62"/>
      <c r="S124" s="64"/>
      <c r="T124" s="65"/>
      <c r="U124" s="65"/>
      <c r="V124" s="65"/>
      <c r="W124" s="65"/>
      <c r="X124" s="65"/>
      <c r="Y124" s="65"/>
      <c r="Z124" s="65"/>
      <c r="AA124" s="65"/>
      <c r="AB124" s="65"/>
      <c r="AC124" s="65"/>
      <c r="AD124" s="65"/>
      <c r="AE124" s="65"/>
      <c r="AF124" s="65"/>
      <c r="AG124" s="65"/>
      <c r="AH124" s="65"/>
      <c r="AI124" s="65"/>
      <c r="AJ124" s="18"/>
    </row>
    <row r="125" spans="1:36" ht="30" customHeight="1">
      <c r="A125" s="294"/>
      <c r="B125" s="48" t="s">
        <v>779</v>
      </c>
      <c r="C125" s="65"/>
      <c r="D125" s="65"/>
      <c r="E125" s="65"/>
      <c r="F125" s="65"/>
      <c r="G125" s="65"/>
      <c r="H125" s="65"/>
      <c r="I125" s="65"/>
      <c r="J125" s="65"/>
      <c r="K125" s="65"/>
      <c r="L125" s="65"/>
      <c r="M125" s="65"/>
      <c r="N125" s="62"/>
      <c r="O125" s="62"/>
      <c r="P125" s="62"/>
      <c r="Q125" s="62" t="s">
        <v>100</v>
      </c>
      <c r="R125" s="62"/>
      <c r="S125" s="64"/>
      <c r="T125" s="65"/>
      <c r="U125" s="65"/>
      <c r="V125" s="65"/>
      <c r="W125" s="65"/>
      <c r="X125" s="65"/>
      <c r="Y125" s="65"/>
      <c r="Z125" s="65"/>
      <c r="AA125" s="65"/>
      <c r="AB125" s="65"/>
      <c r="AC125" s="65"/>
      <c r="AD125" s="65"/>
      <c r="AE125" s="65"/>
      <c r="AF125" s="65"/>
      <c r="AG125" s="65"/>
      <c r="AH125" s="65"/>
      <c r="AI125" s="65"/>
      <c r="AJ125" s="18"/>
    </row>
    <row r="126" spans="1:36" ht="30" customHeight="1">
      <c r="A126" s="294"/>
      <c r="B126" s="48" t="s">
        <v>780</v>
      </c>
      <c r="C126" s="65"/>
      <c r="D126" s="65"/>
      <c r="E126" s="65"/>
      <c r="F126" s="65"/>
      <c r="G126" s="65"/>
      <c r="H126" s="65"/>
      <c r="I126" s="65"/>
      <c r="J126" s="65"/>
      <c r="K126" s="65"/>
      <c r="L126" s="65"/>
      <c r="M126" s="65"/>
      <c r="N126" s="62"/>
      <c r="O126" s="62"/>
      <c r="P126" s="62" t="s">
        <v>100</v>
      </c>
      <c r="Q126" s="62"/>
      <c r="R126" s="62"/>
      <c r="S126" s="64"/>
      <c r="T126" s="65"/>
      <c r="U126" s="65"/>
      <c r="V126" s="65"/>
      <c r="W126" s="65"/>
      <c r="X126" s="65"/>
      <c r="Y126" s="65"/>
      <c r="Z126" s="65"/>
      <c r="AA126" s="65"/>
      <c r="AB126" s="65"/>
      <c r="AC126" s="65"/>
      <c r="AD126" s="65"/>
      <c r="AE126" s="65"/>
      <c r="AF126" s="65"/>
      <c r="AG126" s="65"/>
      <c r="AH126" s="65"/>
      <c r="AI126" s="65"/>
      <c r="AJ126" s="18"/>
    </row>
    <row r="127" spans="1:36" ht="30" customHeight="1">
      <c r="A127" s="294"/>
      <c r="B127" s="48" t="s">
        <v>781</v>
      </c>
      <c r="C127" s="65"/>
      <c r="D127" s="65"/>
      <c r="E127" s="65"/>
      <c r="F127" s="65"/>
      <c r="G127" s="65"/>
      <c r="H127" s="65"/>
      <c r="I127" s="65"/>
      <c r="J127" s="65"/>
      <c r="K127" s="65"/>
      <c r="L127" s="65"/>
      <c r="M127" s="65"/>
      <c r="N127" s="62"/>
      <c r="O127" s="62"/>
      <c r="P127" s="62"/>
      <c r="Q127" s="62" t="s">
        <v>100</v>
      </c>
      <c r="R127" s="62"/>
      <c r="S127" s="64"/>
      <c r="T127" s="65"/>
      <c r="U127" s="65"/>
      <c r="V127" s="65"/>
      <c r="W127" s="65"/>
      <c r="X127" s="65"/>
      <c r="Y127" s="65"/>
      <c r="Z127" s="65"/>
      <c r="AA127" s="65"/>
      <c r="AB127" s="65"/>
      <c r="AC127" s="65"/>
      <c r="AD127" s="65"/>
      <c r="AE127" s="65"/>
      <c r="AF127" s="65"/>
      <c r="AG127" s="65"/>
      <c r="AH127" s="65"/>
      <c r="AI127" s="65"/>
      <c r="AJ127" s="18"/>
    </row>
    <row r="128" spans="1:36" ht="30" customHeight="1">
      <c r="A128" s="294"/>
      <c r="B128" s="48" t="s">
        <v>782</v>
      </c>
      <c r="C128" s="65"/>
      <c r="D128" s="65"/>
      <c r="E128" s="65"/>
      <c r="F128" s="65"/>
      <c r="G128" s="65"/>
      <c r="H128" s="65"/>
      <c r="I128" s="65"/>
      <c r="J128" s="65"/>
      <c r="K128" s="65"/>
      <c r="L128" s="65"/>
      <c r="M128" s="65"/>
      <c r="N128" s="62"/>
      <c r="O128" s="62"/>
      <c r="P128" s="62" t="s">
        <v>100</v>
      </c>
      <c r="Q128" s="62"/>
      <c r="R128" s="62"/>
      <c r="S128" s="64"/>
      <c r="T128" s="65"/>
      <c r="U128" s="65"/>
      <c r="V128" s="65"/>
      <c r="W128" s="65"/>
      <c r="X128" s="65"/>
      <c r="Y128" s="65"/>
      <c r="Z128" s="65"/>
      <c r="AA128" s="65"/>
      <c r="AB128" s="65"/>
      <c r="AC128" s="65"/>
      <c r="AD128" s="65"/>
      <c r="AE128" s="65"/>
      <c r="AF128" s="65"/>
      <c r="AG128" s="65"/>
      <c r="AH128" s="65"/>
      <c r="AI128" s="65"/>
      <c r="AJ128" s="18"/>
    </row>
    <row r="129" spans="1:36" ht="30" customHeight="1">
      <c r="A129" s="294"/>
      <c r="B129" s="48" t="s">
        <v>783</v>
      </c>
      <c r="C129" s="65"/>
      <c r="D129" s="65"/>
      <c r="E129" s="65"/>
      <c r="F129" s="65"/>
      <c r="G129" s="65"/>
      <c r="H129" s="65"/>
      <c r="I129" s="65"/>
      <c r="J129" s="65"/>
      <c r="K129" s="65"/>
      <c r="L129" s="65"/>
      <c r="M129" s="65"/>
      <c r="N129" s="62"/>
      <c r="O129" s="62"/>
      <c r="P129" s="62"/>
      <c r="Q129" s="62" t="s">
        <v>100</v>
      </c>
      <c r="R129" s="62"/>
      <c r="S129" s="64"/>
      <c r="T129" s="65"/>
      <c r="U129" s="65"/>
      <c r="V129" s="65"/>
      <c r="W129" s="65"/>
      <c r="X129" s="65"/>
      <c r="Y129" s="65"/>
      <c r="Z129" s="65"/>
      <c r="AA129" s="65"/>
      <c r="AB129" s="65"/>
      <c r="AC129" s="65"/>
      <c r="AD129" s="65"/>
      <c r="AE129" s="65"/>
      <c r="AF129" s="65"/>
      <c r="AG129" s="65"/>
      <c r="AH129" s="65"/>
      <c r="AI129" s="65"/>
      <c r="AJ129" s="18"/>
    </row>
    <row r="130" spans="1:36" ht="30" customHeight="1">
      <c r="A130" s="295"/>
      <c r="B130" s="48" t="s">
        <v>784</v>
      </c>
      <c r="C130" s="65"/>
      <c r="D130" s="65"/>
      <c r="E130" s="65"/>
      <c r="F130" s="65"/>
      <c r="G130" s="65"/>
      <c r="H130" s="65"/>
      <c r="I130" s="65"/>
      <c r="J130" s="65"/>
      <c r="K130" s="65"/>
      <c r="L130" s="65"/>
      <c r="M130" s="65"/>
      <c r="N130" s="62"/>
      <c r="O130" s="62"/>
      <c r="P130" s="62"/>
      <c r="Q130" s="62" t="s">
        <v>100</v>
      </c>
      <c r="R130" s="62"/>
      <c r="S130" s="64"/>
      <c r="T130" s="65"/>
      <c r="U130" s="65"/>
      <c r="V130" s="65"/>
      <c r="W130" s="65"/>
      <c r="X130" s="65"/>
      <c r="Y130" s="65"/>
      <c r="Z130" s="65"/>
      <c r="AA130" s="65"/>
      <c r="AB130" s="65"/>
      <c r="AC130" s="65"/>
      <c r="AD130" s="65"/>
      <c r="AE130" s="65"/>
      <c r="AF130" s="65"/>
      <c r="AG130" s="65"/>
      <c r="AH130" s="65"/>
      <c r="AI130" s="65"/>
      <c r="AJ130" s="18"/>
    </row>
    <row r="131" spans="1:36" ht="30" customHeight="1">
      <c r="A131" s="293" t="s">
        <v>785</v>
      </c>
      <c r="B131" s="48" t="s">
        <v>786</v>
      </c>
      <c r="C131" s="65" t="s">
        <v>787</v>
      </c>
      <c r="D131" s="65"/>
      <c r="E131" s="65"/>
      <c r="F131" s="65"/>
      <c r="G131" s="65"/>
      <c r="H131" s="65"/>
      <c r="I131" s="65"/>
      <c r="J131" s="65"/>
      <c r="K131" s="65"/>
      <c r="L131" s="65"/>
      <c r="M131" s="65"/>
      <c r="N131" s="62"/>
      <c r="O131" s="62"/>
      <c r="P131" s="62"/>
      <c r="Q131" s="62"/>
      <c r="R131" s="62" t="s">
        <v>686</v>
      </c>
      <c r="S131" s="64"/>
      <c r="T131" s="65"/>
      <c r="U131" s="65"/>
      <c r="V131" s="65"/>
      <c r="W131" s="65"/>
      <c r="X131" s="65"/>
      <c r="Y131" s="65"/>
      <c r="Z131" s="65"/>
      <c r="AA131" s="65"/>
      <c r="AB131" s="65"/>
      <c r="AC131" s="65"/>
      <c r="AD131" s="65"/>
      <c r="AE131" s="65"/>
      <c r="AF131" s="65"/>
      <c r="AG131" s="65"/>
      <c r="AH131" s="65"/>
      <c r="AI131" s="65"/>
      <c r="AJ131" s="18"/>
    </row>
    <row r="132" spans="1:36" ht="30" customHeight="1">
      <c r="A132" s="294"/>
      <c r="B132" s="48" t="s">
        <v>788</v>
      </c>
      <c r="C132" s="65" t="s">
        <v>787</v>
      </c>
      <c r="D132" s="65"/>
      <c r="E132" s="65"/>
      <c r="F132" s="65"/>
      <c r="G132" s="65"/>
      <c r="H132" s="65"/>
      <c r="I132" s="65"/>
      <c r="J132" s="65"/>
      <c r="K132" s="65"/>
      <c r="L132" s="65"/>
      <c r="M132" s="65"/>
      <c r="N132" s="62"/>
      <c r="O132" s="62"/>
      <c r="P132" s="62"/>
      <c r="Q132" s="62"/>
      <c r="R132" s="62" t="s">
        <v>686</v>
      </c>
      <c r="S132" s="64"/>
      <c r="T132" s="65"/>
      <c r="U132" s="65"/>
      <c r="V132" s="65"/>
      <c r="W132" s="65"/>
      <c r="X132" s="65"/>
      <c r="Y132" s="65"/>
      <c r="Z132" s="65"/>
      <c r="AA132" s="65"/>
      <c r="AB132" s="65"/>
      <c r="AC132" s="65"/>
      <c r="AD132" s="65"/>
      <c r="AE132" s="65"/>
      <c r="AF132" s="65"/>
      <c r="AG132" s="65"/>
      <c r="AH132" s="65"/>
      <c r="AI132" s="65"/>
      <c r="AJ132" s="18"/>
    </row>
    <row r="133" spans="1:36" ht="30" customHeight="1">
      <c r="A133" s="294"/>
      <c r="B133" s="48" t="s">
        <v>789</v>
      </c>
      <c r="C133" s="65" t="s">
        <v>787</v>
      </c>
      <c r="D133" s="65"/>
      <c r="E133" s="65"/>
      <c r="F133" s="65"/>
      <c r="G133" s="65"/>
      <c r="H133" s="65"/>
      <c r="I133" s="65"/>
      <c r="J133" s="65"/>
      <c r="K133" s="65"/>
      <c r="L133" s="65"/>
      <c r="M133" s="65"/>
      <c r="N133" s="62"/>
      <c r="O133" s="62"/>
      <c r="P133" s="62"/>
      <c r="Q133" s="62"/>
      <c r="R133" s="62" t="s">
        <v>686</v>
      </c>
      <c r="S133" s="64"/>
      <c r="T133" s="65"/>
      <c r="U133" s="65"/>
      <c r="V133" s="65"/>
      <c r="W133" s="65"/>
      <c r="X133" s="65"/>
      <c r="Y133" s="65"/>
      <c r="Z133" s="65"/>
      <c r="AA133" s="65"/>
      <c r="AB133" s="65"/>
      <c r="AC133" s="65"/>
      <c r="AD133" s="65"/>
      <c r="AE133" s="65"/>
      <c r="AF133" s="65"/>
      <c r="AG133" s="65"/>
      <c r="AH133" s="65"/>
      <c r="AI133" s="65"/>
      <c r="AJ133" s="18"/>
    </row>
    <row r="134" spans="1:36" ht="30" customHeight="1">
      <c r="A134" s="294"/>
      <c r="B134" s="48" t="s">
        <v>790</v>
      </c>
      <c r="C134" s="65"/>
      <c r="D134" s="65"/>
      <c r="E134" s="65"/>
      <c r="F134" s="65"/>
      <c r="G134" s="65"/>
      <c r="H134" s="65"/>
      <c r="I134" s="65"/>
      <c r="J134" s="65"/>
      <c r="K134" s="65"/>
      <c r="L134" s="65"/>
      <c r="M134" s="65"/>
      <c r="N134" s="62"/>
      <c r="O134" s="62"/>
      <c r="P134" s="62" t="s">
        <v>100</v>
      </c>
      <c r="Q134" s="62"/>
      <c r="R134" s="62"/>
      <c r="S134" s="64"/>
      <c r="T134" s="65"/>
      <c r="U134" s="65"/>
      <c r="V134" s="65"/>
      <c r="W134" s="65"/>
      <c r="X134" s="65"/>
      <c r="Y134" s="65"/>
      <c r="Z134" s="65"/>
      <c r="AA134" s="65"/>
      <c r="AB134" s="65"/>
      <c r="AC134" s="65"/>
      <c r="AD134" s="65"/>
      <c r="AE134" s="65"/>
      <c r="AF134" s="65"/>
      <c r="AG134" s="65"/>
      <c r="AH134" s="65"/>
      <c r="AI134" s="65"/>
      <c r="AJ134" s="18"/>
    </row>
    <row r="135" spans="1:36" ht="30" customHeight="1">
      <c r="A135" s="294"/>
      <c r="B135" s="48" t="s">
        <v>791</v>
      </c>
      <c r="C135" s="65"/>
      <c r="D135" s="65"/>
      <c r="E135" s="65"/>
      <c r="F135" s="65"/>
      <c r="G135" s="65"/>
      <c r="H135" s="65"/>
      <c r="I135" s="65"/>
      <c r="J135" s="65"/>
      <c r="K135" s="65"/>
      <c r="L135" s="65"/>
      <c r="M135" s="65"/>
      <c r="N135" s="62"/>
      <c r="O135" s="62"/>
      <c r="P135" s="62"/>
      <c r="Q135" s="62" t="s">
        <v>100</v>
      </c>
      <c r="R135" s="62"/>
      <c r="S135" s="64"/>
      <c r="T135" s="65"/>
      <c r="U135" s="65"/>
      <c r="V135" s="65"/>
      <c r="W135" s="65"/>
      <c r="X135" s="65"/>
      <c r="Y135" s="65"/>
      <c r="Z135" s="65"/>
      <c r="AA135" s="65"/>
      <c r="AB135" s="65"/>
      <c r="AC135" s="65"/>
      <c r="AD135" s="65"/>
      <c r="AE135" s="65"/>
      <c r="AF135" s="65"/>
      <c r="AG135" s="65"/>
      <c r="AH135" s="65"/>
      <c r="AI135" s="65"/>
      <c r="AJ135" s="18"/>
    </row>
    <row r="136" spans="1:36" ht="30" customHeight="1">
      <c r="A136" s="294"/>
      <c r="B136" s="48" t="s">
        <v>792</v>
      </c>
      <c r="C136" s="65"/>
      <c r="D136" s="65"/>
      <c r="E136" s="65"/>
      <c r="F136" s="65"/>
      <c r="G136" s="65"/>
      <c r="H136" s="65"/>
      <c r="I136" s="65"/>
      <c r="J136" s="65"/>
      <c r="K136" s="65"/>
      <c r="L136" s="65"/>
      <c r="M136" s="65"/>
      <c r="N136" s="62"/>
      <c r="O136" s="62"/>
      <c r="P136" s="62" t="s">
        <v>100</v>
      </c>
      <c r="Q136" s="62"/>
      <c r="R136" s="62"/>
      <c r="S136" s="64"/>
      <c r="T136" s="65"/>
      <c r="U136" s="65"/>
      <c r="V136" s="65"/>
      <c r="W136" s="65"/>
      <c r="X136" s="65"/>
      <c r="Y136" s="65"/>
      <c r="Z136" s="65"/>
      <c r="AA136" s="65"/>
      <c r="AB136" s="65"/>
      <c r="AC136" s="65"/>
      <c r="AD136" s="65"/>
      <c r="AE136" s="65"/>
      <c r="AF136" s="65"/>
      <c r="AG136" s="65"/>
      <c r="AH136" s="65"/>
      <c r="AI136" s="65"/>
      <c r="AJ136" s="18"/>
    </row>
    <row r="137" spans="1:36" ht="30" customHeight="1">
      <c r="A137" s="294"/>
      <c r="B137" s="48" t="s">
        <v>793</v>
      </c>
      <c r="C137" s="65"/>
      <c r="D137" s="65"/>
      <c r="E137" s="65"/>
      <c r="F137" s="65"/>
      <c r="G137" s="65"/>
      <c r="H137" s="65"/>
      <c r="I137" s="65"/>
      <c r="J137" s="65"/>
      <c r="K137" s="65"/>
      <c r="L137" s="65"/>
      <c r="M137" s="65"/>
      <c r="N137" s="62"/>
      <c r="O137" s="62"/>
      <c r="P137" s="62"/>
      <c r="Q137" s="62" t="s">
        <v>100</v>
      </c>
      <c r="R137" s="62"/>
      <c r="S137" s="64"/>
      <c r="T137" s="65"/>
      <c r="U137" s="65"/>
      <c r="V137" s="65"/>
      <c r="W137" s="65"/>
      <c r="X137" s="65"/>
      <c r="Y137" s="65"/>
      <c r="Z137" s="65"/>
      <c r="AA137" s="65"/>
      <c r="AB137" s="65"/>
      <c r="AC137" s="65"/>
      <c r="AD137" s="65"/>
      <c r="AE137" s="65"/>
      <c r="AF137" s="65"/>
      <c r="AG137" s="65"/>
      <c r="AH137" s="65"/>
      <c r="AI137" s="65"/>
      <c r="AJ137" s="18"/>
    </row>
    <row r="138" spans="1:36" ht="30" customHeight="1">
      <c r="A138" s="294"/>
      <c r="B138" s="48" t="s">
        <v>794</v>
      </c>
      <c r="C138" s="65"/>
      <c r="D138" s="65"/>
      <c r="E138" s="65"/>
      <c r="F138" s="65"/>
      <c r="G138" s="65"/>
      <c r="H138" s="65"/>
      <c r="I138" s="65"/>
      <c r="J138" s="65"/>
      <c r="K138" s="65"/>
      <c r="L138" s="65"/>
      <c r="M138" s="65"/>
      <c r="N138" s="62"/>
      <c r="O138" s="62"/>
      <c r="P138" s="62" t="s">
        <v>100</v>
      </c>
      <c r="Q138" s="62"/>
      <c r="R138" s="62"/>
      <c r="S138" s="64"/>
      <c r="T138" s="65"/>
      <c r="U138" s="65"/>
      <c r="V138" s="65"/>
      <c r="W138" s="65"/>
      <c r="X138" s="65"/>
      <c r="Y138" s="65"/>
      <c r="Z138" s="65"/>
      <c r="AA138" s="65"/>
      <c r="AB138" s="65"/>
      <c r="AC138" s="65"/>
      <c r="AD138" s="65"/>
      <c r="AE138" s="65"/>
      <c r="AF138" s="65"/>
      <c r="AG138" s="65"/>
      <c r="AH138" s="65"/>
      <c r="AI138" s="65"/>
      <c r="AJ138" s="18"/>
    </row>
    <row r="139" spans="1:36" ht="30" customHeight="1">
      <c r="A139" s="294"/>
      <c r="B139" s="48" t="s">
        <v>795</v>
      </c>
      <c r="C139" s="65"/>
      <c r="D139" s="65"/>
      <c r="E139" s="65"/>
      <c r="F139" s="65"/>
      <c r="G139" s="65"/>
      <c r="H139" s="65"/>
      <c r="I139" s="65"/>
      <c r="J139" s="65"/>
      <c r="K139" s="65"/>
      <c r="L139" s="65"/>
      <c r="M139" s="65"/>
      <c r="N139" s="62"/>
      <c r="O139" s="62"/>
      <c r="P139" s="62"/>
      <c r="Q139" s="62" t="s">
        <v>100</v>
      </c>
      <c r="R139" s="62"/>
      <c r="S139" s="64"/>
      <c r="T139" s="65"/>
      <c r="U139" s="65"/>
      <c r="V139" s="65"/>
      <c r="W139" s="65"/>
      <c r="X139" s="65"/>
      <c r="Y139" s="65"/>
      <c r="Z139" s="65"/>
      <c r="AA139" s="65"/>
      <c r="AB139" s="65"/>
      <c r="AC139" s="65"/>
      <c r="AD139" s="65"/>
      <c r="AE139" s="65"/>
      <c r="AF139" s="65"/>
      <c r="AG139" s="65"/>
      <c r="AH139" s="65"/>
      <c r="AI139" s="65"/>
      <c r="AJ139" s="18"/>
    </row>
    <row r="140" spans="1:36" ht="30" customHeight="1">
      <c r="A140" s="294"/>
      <c r="B140" s="48" t="s">
        <v>796</v>
      </c>
      <c r="C140" s="65"/>
      <c r="D140" s="65"/>
      <c r="E140" s="65"/>
      <c r="F140" s="65"/>
      <c r="G140" s="65"/>
      <c r="H140" s="65"/>
      <c r="I140" s="65"/>
      <c r="J140" s="65"/>
      <c r="K140" s="65"/>
      <c r="L140" s="65"/>
      <c r="M140" s="65"/>
      <c r="N140" s="62"/>
      <c r="O140" s="62"/>
      <c r="P140" s="62" t="s">
        <v>100</v>
      </c>
      <c r="Q140" s="62"/>
      <c r="R140" s="62"/>
      <c r="S140" s="64"/>
      <c r="T140" s="65"/>
      <c r="U140" s="65"/>
      <c r="V140" s="65"/>
      <c r="W140" s="65"/>
      <c r="X140" s="65"/>
      <c r="Y140" s="65"/>
      <c r="Z140" s="65"/>
      <c r="AA140" s="65"/>
      <c r="AB140" s="65"/>
      <c r="AC140" s="65"/>
      <c r="AD140" s="65"/>
      <c r="AE140" s="65"/>
      <c r="AF140" s="65"/>
      <c r="AG140" s="65"/>
      <c r="AH140" s="65"/>
      <c r="AI140" s="65"/>
      <c r="AJ140" s="18"/>
    </row>
    <row r="141" spans="1:36" ht="30" customHeight="1">
      <c r="A141" s="294"/>
      <c r="B141" s="48" t="s">
        <v>797</v>
      </c>
      <c r="C141" s="65"/>
      <c r="D141" s="65"/>
      <c r="E141" s="65"/>
      <c r="F141" s="65"/>
      <c r="G141" s="65"/>
      <c r="H141" s="65"/>
      <c r="I141" s="65"/>
      <c r="J141" s="65"/>
      <c r="K141" s="65"/>
      <c r="L141" s="65"/>
      <c r="M141" s="65"/>
      <c r="N141" s="62"/>
      <c r="O141" s="62"/>
      <c r="P141" s="62"/>
      <c r="Q141" s="62" t="s">
        <v>100</v>
      </c>
      <c r="R141" s="62"/>
      <c r="S141" s="64"/>
      <c r="T141" s="65"/>
      <c r="U141" s="65"/>
      <c r="V141" s="65"/>
      <c r="W141" s="65"/>
      <c r="X141" s="65"/>
      <c r="Y141" s="65"/>
      <c r="Z141" s="65"/>
      <c r="AA141" s="65"/>
      <c r="AB141" s="65"/>
      <c r="AC141" s="65"/>
      <c r="AD141" s="65"/>
      <c r="AE141" s="65"/>
      <c r="AF141" s="65"/>
      <c r="AG141" s="65"/>
      <c r="AH141" s="65"/>
      <c r="AI141" s="65"/>
      <c r="AJ141" s="18"/>
    </row>
    <row r="142" spans="1:36" ht="30" customHeight="1">
      <c r="A142" s="294"/>
      <c r="B142" s="48" t="s">
        <v>798</v>
      </c>
      <c r="C142" s="65"/>
      <c r="D142" s="65"/>
      <c r="E142" s="65"/>
      <c r="F142" s="65"/>
      <c r="G142" s="65"/>
      <c r="H142" s="65"/>
      <c r="I142" s="65"/>
      <c r="J142" s="65"/>
      <c r="K142" s="65"/>
      <c r="L142" s="65"/>
      <c r="M142" s="65"/>
      <c r="N142" s="62"/>
      <c r="O142" s="62" t="s">
        <v>100</v>
      </c>
      <c r="P142" s="62"/>
      <c r="Q142" s="62"/>
      <c r="R142" s="62"/>
      <c r="S142" s="64"/>
      <c r="T142" s="65"/>
      <c r="U142" s="65"/>
      <c r="V142" s="65"/>
      <c r="W142" s="65"/>
      <c r="X142" s="65"/>
      <c r="Y142" s="65"/>
      <c r="Z142" s="65"/>
      <c r="AA142" s="65"/>
      <c r="AB142" s="65"/>
      <c r="AC142" s="65"/>
      <c r="AD142" s="65"/>
      <c r="AE142" s="65"/>
      <c r="AF142" s="65"/>
      <c r="AG142" s="65"/>
      <c r="AH142" s="65"/>
      <c r="AI142" s="65"/>
      <c r="AJ142" s="18"/>
    </row>
    <row r="143" spans="1:36" ht="30" customHeight="1">
      <c r="A143" s="294"/>
      <c r="B143" s="48" t="s">
        <v>799</v>
      </c>
      <c r="C143" s="65"/>
      <c r="D143" s="65"/>
      <c r="E143" s="65"/>
      <c r="F143" s="65"/>
      <c r="G143" s="65"/>
      <c r="H143" s="65"/>
      <c r="I143" s="65"/>
      <c r="J143" s="65"/>
      <c r="K143" s="65"/>
      <c r="L143" s="65"/>
      <c r="M143" s="65"/>
      <c r="N143" s="62"/>
      <c r="O143" s="62" t="s">
        <v>100</v>
      </c>
      <c r="P143" s="62"/>
      <c r="Q143" s="62"/>
      <c r="R143" s="62"/>
      <c r="S143" s="64"/>
      <c r="T143" s="65"/>
      <c r="U143" s="65"/>
      <c r="V143" s="65"/>
      <c r="W143" s="65"/>
      <c r="X143" s="65"/>
      <c r="Y143" s="65"/>
      <c r="Z143" s="65"/>
      <c r="AA143" s="65"/>
      <c r="AB143" s="65"/>
      <c r="AC143" s="65"/>
      <c r="AD143" s="65"/>
      <c r="AE143" s="65"/>
      <c r="AF143" s="65"/>
      <c r="AG143" s="65"/>
      <c r="AH143" s="65"/>
      <c r="AI143" s="65"/>
      <c r="AJ143" s="18"/>
    </row>
    <row r="144" spans="1:36" ht="30" customHeight="1">
      <c r="A144" s="294"/>
      <c r="B144" s="48" t="s">
        <v>800</v>
      </c>
      <c r="C144" s="65"/>
      <c r="D144" s="65"/>
      <c r="E144" s="65"/>
      <c r="F144" s="65"/>
      <c r="G144" s="65"/>
      <c r="H144" s="65"/>
      <c r="I144" s="65"/>
      <c r="J144" s="65"/>
      <c r="K144" s="65"/>
      <c r="L144" s="65"/>
      <c r="M144" s="65"/>
      <c r="N144" s="62"/>
      <c r="O144" s="62" t="s">
        <v>100</v>
      </c>
      <c r="P144" s="62"/>
      <c r="Q144" s="62"/>
      <c r="R144" s="62"/>
      <c r="S144" s="64"/>
      <c r="T144" s="65"/>
      <c r="U144" s="65"/>
      <c r="V144" s="65"/>
      <c r="W144" s="65"/>
      <c r="X144" s="65"/>
      <c r="Y144" s="65"/>
      <c r="Z144" s="65"/>
      <c r="AA144" s="65"/>
      <c r="AB144" s="65"/>
      <c r="AC144" s="65"/>
      <c r="AD144" s="65"/>
      <c r="AE144" s="65"/>
      <c r="AF144" s="65"/>
      <c r="AG144" s="65"/>
      <c r="AH144" s="65"/>
      <c r="AI144" s="65"/>
      <c r="AJ144" s="18"/>
    </row>
    <row r="145" spans="1:36" ht="30" customHeight="1">
      <c r="A145" s="295"/>
      <c r="B145" s="48" t="s">
        <v>801</v>
      </c>
      <c r="C145" s="65"/>
      <c r="D145" s="65"/>
      <c r="E145" s="65"/>
      <c r="F145" s="65"/>
      <c r="G145" s="65"/>
      <c r="H145" s="65"/>
      <c r="I145" s="65"/>
      <c r="J145" s="65"/>
      <c r="K145" s="65"/>
      <c r="L145" s="65"/>
      <c r="M145" s="65"/>
      <c r="N145" s="62"/>
      <c r="O145" s="62" t="s">
        <v>100</v>
      </c>
      <c r="P145" s="62"/>
      <c r="Q145" s="62"/>
      <c r="R145" s="62"/>
      <c r="S145" s="64"/>
      <c r="T145" s="65"/>
      <c r="U145" s="65"/>
      <c r="V145" s="65"/>
      <c r="W145" s="65"/>
      <c r="X145" s="65"/>
      <c r="Y145" s="65"/>
      <c r="Z145" s="65"/>
      <c r="AA145" s="65"/>
      <c r="AB145" s="65"/>
      <c r="AC145" s="65"/>
      <c r="AD145" s="65"/>
      <c r="AE145" s="65"/>
      <c r="AF145" s="65"/>
      <c r="AG145" s="65"/>
      <c r="AH145" s="65"/>
      <c r="AI145" s="65"/>
      <c r="AJ145" s="18"/>
    </row>
    <row r="146" spans="1:36" ht="30" customHeight="1">
      <c r="A146" s="293" t="s">
        <v>802</v>
      </c>
      <c r="B146" s="48" t="s">
        <v>803</v>
      </c>
      <c r="C146" s="65" t="s">
        <v>804</v>
      </c>
      <c r="D146" s="65"/>
      <c r="E146" s="65"/>
      <c r="F146" s="65"/>
      <c r="G146" s="65"/>
      <c r="H146" s="65"/>
      <c r="I146" s="65"/>
      <c r="J146" s="65"/>
      <c r="K146" s="65"/>
      <c r="L146" s="65"/>
      <c r="M146" s="65"/>
      <c r="N146" s="62"/>
      <c r="O146" s="62"/>
      <c r="P146" s="62"/>
      <c r="Q146" s="62"/>
      <c r="R146" s="62" t="s">
        <v>686</v>
      </c>
      <c r="S146" s="64"/>
      <c r="T146" s="65"/>
      <c r="U146" s="65"/>
      <c r="V146" s="65"/>
      <c r="W146" s="65"/>
      <c r="X146" s="65"/>
      <c r="Y146" s="65"/>
      <c r="Z146" s="65"/>
      <c r="AA146" s="65"/>
      <c r="AB146" s="65"/>
      <c r="AC146" s="65"/>
      <c r="AD146" s="65"/>
      <c r="AE146" s="65"/>
      <c r="AF146" s="65"/>
      <c r="AG146" s="65"/>
      <c r="AH146" s="65"/>
      <c r="AI146" s="65"/>
      <c r="AJ146" s="18"/>
    </row>
    <row r="147" spans="1:36" ht="30" customHeight="1">
      <c r="A147" s="294"/>
      <c r="B147" s="48" t="s">
        <v>805</v>
      </c>
      <c r="C147" s="65" t="s">
        <v>804</v>
      </c>
      <c r="D147" s="65"/>
      <c r="E147" s="65"/>
      <c r="F147" s="65"/>
      <c r="G147" s="65"/>
      <c r="H147" s="65"/>
      <c r="I147" s="65"/>
      <c r="J147" s="65"/>
      <c r="K147" s="65"/>
      <c r="L147" s="65"/>
      <c r="M147" s="65"/>
      <c r="N147" s="62"/>
      <c r="O147" s="62"/>
      <c r="P147" s="62"/>
      <c r="Q147" s="62"/>
      <c r="R147" s="62" t="s">
        <v>686</v>
      </c>
      <c r="S147" s="64"/>
      <c r="T147" s="65"/>
      <c r="U147" s="65"/>
      <c r="V147" s="65"/>
      <c r="W147" s="65"/>
      <c r="X147" s="65"/>
      <c r="Y147" s="65"/>
      <c r="Z147" s="65"/>
      <c r="AA147" s="65"/>
      <c r="AB147" s="65"/>
      <c r="AC147" s="65"/>
      <c r="AD147" s="65"/>
      <c r="AE147" s="65"/>
      <c r="AF147" s="65"/>
      <c r="AG147" s="65"/>
      <c r="AH147" s="65"/>
      <c r="AI147" s="65"/>
      <c r="AJ147" s="18"/>
    </row>
    <row r="148" spans="1:36" ht="30" customHeight="1">
      <c r="A148" s="294"/>
      <c r="B148" s="48" t="s">
        <v>806</v>
      </c>
      <c r="C148" s="65" t="s">
        <v>804</v>
      </c>
      <c r="D148" s="65"/>
      <c r="E148" s="65"/>
      <c r="F148" s="65"/>
      <c r="G148" s="65"/>
      <c r="H148" s="65"/>
      <c r="I148" s="65"/>
      <c r="J148" s="65"/>
      <c r="K148" s="65"/>
      <c r="L148" s="65"/>
      <c r="M148" s="65"/>
      <c r="N148" s="62"/>
      <c r="O148" s="62"/>
      <c r="P148" s="62"/>
      <c r="Q148" s="62"/>
      <c r="R148" s="62" t="s">
        <v>686</v>
      </c>
      <c r="S148" s="64" t="s">
        <v>78</v>
      </c>
      <c r="T148" s="65"/>
      <c r="U148" s="65"/>
      <c r="V148" s="65"/>
      <c r="W148" s="65"/>
      <c r="X148" s="65"/>
      <c r="Y148" s="65"/>
      <c r="Z148" s="65"/>
      <c r="AA148" s="65"/>
      <c r="AB148" s="65"/>
      <c r="AC148" s="65"/>
      <c r="AD148" s="65"/>
      <c r="AE148" s="65"/>
      <c r="AF148" s="65"/>
      <c r="AG148" s="65"/>
      <c r="AH148" s="65"/>
      <c r="AI148" s="65"/>
      <c r="AJ148" s="18"/>
    </row>
    <row r="149" spans="1:36" ht="30" customHeight="1">
      <c r="A149" s="294"/>
      <c r="B149" s="48" t="s">
        <v>807</v>
      </c>
      <c r="C149" s="65"/>
      <c r="D149" s="65"/>
      <c r="E149" s="65"/>
      <c r="F149" s="65"/>
      <c r="G149" s="65"/>
      <c r="H149" s="65"/>
      <c r="I149" s="65"/>
      <c r="J149" s="65"/>
      <c r="K149" s="65"/>
      <c r="L149" s="65"/>
      <c r="M149" s="65"/>
      <c r="N149" s="62"/>
      <c r="O149" s="62"/>
      <c r="P149" s="62"/>
      <c r="Q149" s="62" t="s">
        <v>100</v>
      </c>
      <c r="R149" s="62"/>
      <c r="S149" s="64"/>
      <c r="T149" s="65"/>
      <c r="U149" s="65"/>
      <c r="V149" s="65"/>
      <c r="W149" s="65"/>
      <c r="X149" s="65"/>
      <c r="Y149" s="65"/>
      <c r="Z149" s="65"/>
      <c r="AA149" s="65"/>
      <c r="AB149" s="65"/>
      <c r="AC149" s="65"/>
      <c r="AD149" s="65"/>
      <c r="AE149" s="65"/>
      <c r="AF149" s="65"/>
      <c r="AG149" s="65"/>
      <c r="AH149" s="65"/>
      <c r="AI149" s="65"/>
      <c r="AJ149" s="18"/>
    </row>
    <row r="150" spans="1:36" ht="30" customHeight="1">
      <c r="A150" s="294"/>
      <c r="B150" s="48" t="s">
        <v>808</v>
      </c>
      <c r="C150" s="65"/>
      <c r="D150" s="65"/>
      <c r="E150" s="65"/>
      <c r="F150" s="65"/>
      <c r="G150" s="65"/>
      <c r="H150" s="65"/>
      <c r="I150" s="65"/>
      <c r="J150" s="65"/>
      <c r="K150" s="65"/>
      <c r="L150" s="65"/>
      <c r="M150" s="65"/>
      <c r="N150" s="62"/>
      <c r="O150" s="62"/>
      <c r="P150" s="62"/>
      <c r="Q150" s="62" t="s">
        <v>100</v>
      </c>
      <c r="R150" s="62"/>
      <c r="S150" s="64"/>
      <c r="T150" s="65"/>
      <c r="U150" s="65"/>
      <c r="V150" s="65"/>
      <c r="W150" s="65"/>
      <c r="X150" s="65"/>
      <c r="Y150" s="65"/>
      <c r="Z150" s="65"/>
      <c r="AA150" s="65"/>
      <c r="AB150" s="65"/>
      <c r="AC150" s="65"/>
      <c r="AD150" s="65"/>
      <c r="AE150" s="65"/>
      <c r="AF150" s="65"/>
      <c r="AG150" s="65"/>
      <c r="AH150" s="65"/>
      <c r="AI150" s="65"/>
      <c r="AJ150" s="18"/>
    </row>
    <row r="151" spans="1:36" ht="30" customHeight="1">
      <c r="A151" s="294"/>
      <c r="B151" s="48" t="s">
        <v>809</v>
      </c>
      <c r="C151" s="65"/>
      <c r="D151" s="65"/>
      <c r="E151" s="65"/>
      <c r="F151" s="65"/>
      <c r="G151" s="65"/>
      <c r="H151" s="65"/>
      <c r="I151" s="65"/>
      <c r="J151" s="65"/>
      <c r="K151" s="65"/>
      <c r="L151" s="65"/>
      <c r="M151" s="65"/>
      <c r="N151" s="62"/>
      <c r="O151" s="62"/>
      <c r="P151" s="62"/>
      <c r="Q151" s="62" t="s">
        <v>100</v>
      </c>
      <c r="R151" s="62"/>
      <c r="S151" s="64"/>
      <c r="T151" s="65"/>
      <c r="U151" s="65"/>
      <c r="V151" s="65"/>
      <c r="W151" s="65"/>
      <c r="X151" s="65"/>
      <c r="Y151" s="65"/>
      <c r="Z151" s="65"/>
      <c r="AA151" s="65"/>
      <c r="AB151" s="65"/>
      <c r="AC151" s="65"/>
      <c r="AD151" s="65"/>
      <c r="AE151" s="65"/>
      <c r="AF151" s="65"/>
      <c r="AG151" s="65"/>
      <c r="AH151" s="65"/>
      <c r="AI151" s="65"/>
      <c r="AJ151" s="18"/>
    </row>
    <row r="152" spans="1:36" ht="30" customHeight="1">
      <c r="A152" s="294"/>
      <c r="B152" s="48" t="s">
        <v>810</v>
      </c>
      <c r="C152" s="65"/>
      <c r="D152" s="65"/>
      <c r="E152" s="65"/>
      <c r="F152" s="65"/>
      <c r="G152" s="65"/>
      <c r="H152" s="65"/>
      <c r="I152" s="65"/>
      <c r="J152" s="65"/>
      <c r="K152" s="65"/>
      <c r="L152" s="65"/>
      <c r="M152" s="65"/>
      <c r="N152" s="62"/>
      <c r="O152" s="62"/>
      <c r="P152" s="62"/>
      <c r="Q152" s="62" t="s">
        <v>100</v>
      </c>
      <c r="R152" s="62"/>
      <c r="S152" s="64"/>
      <c r="T152" s="65"/>
      <c r="U152" s="65"/>
      <c r="V152" s="65"/>
      <c r="W152" s="65"/>
      <c r="X152" s="65"/>
      <c r="Y152" s="65"/>
      <c r="Z152" s="65"/>
      <c r="AA152" s="65"/>
      <c r="AB152" s="65"/>
      <c r="AC152" s="65"/>
      <c r="AD152" s="65"/>
      <c r="AE152" s="65"/>
      <c r="AF152" s="65"/>
      <c r="AG152" s="65"/>
      <c r="AH152" s="65"/>
      <c r="AI152" s="65"/>
      <c r="AJ152" s="18"/>
    </row>
    <row r="153" spans="1:36" ht="30" customHeight="1">
      <c r="A153" s="294"/>
      <c r="B153" s="48" t="s">
        <v>811</v>
      </c>
      <c r="C153" s="65"/>
      <c r="D153" s="65"/>
      <c r="E153" s="65"/>
      <c r="F153" s="65"/>
      <c r="G153" s="65"/>
      <c r="H153" s="65"/>
      <c r="I153" s="65"/>
      <c r="J153" s="65"/>
      <c r="K153" s="65"/>
      <c r="L153" s="65"/>
      <c r="M153" s="65"/>
      <c r="N153" s="62"/>
      <c r="O153" s="62"/>
      <c r="P153" s="62"/>
      <c r="Q153" s="62" t="s">
        <v>100</v>
      </c>
      <c r="R153" s="62"/>
      <c r="S153" s="64"/>
      <c r="T153" s="65"/>
      <c r="U153" s="65"/>
      <c r="V153" s="65"/>
      <c r="W153" s="65"/>
      <c r="X153" s="65"/>
      <c r="Y153" s="65"/>
      <c r="Z153" s="65"/>
      <c r="AA153" s="65"/>
      <c r="AB153" s="65"/>
      <c r="AC153" s="65"/>
      <c r="AD153" s="65"/>
      <c r="AE153" s="65"/>
      <c r="AF153" s="65"/>
      <c r="AG153" s="65"/>
      <c r="AH153" s="65"/>
      <c r="AI153" s="65"/>
      <c r="AJ153" s="18"/>
    </row>
    <row r="154" spans="1:36" ht="30" customHeight="1">
      <c r="A154" s="294"/>
      <c r="B154" s="48" t="s">
        <v>812</v>
      </c>
      <c r="C154" s="65"/>
      <c r="D154" s="65"/>
      <c r="E154" s="65"/>
      <c r="F154" s="65"/>
      <c r="G154" s="65"/>
      <c r="H154" s="65"/>
      <c r="I154" s="65"/>
      <c r="J154" s="65"/>
      <c r="K154" s="65"/>
      <c r="L154" s="65"/>
      <c r="M154" s="65"/>
      <c r="N154" s="62"/>
      <c r="O154" s="62"/>
      <c r="P154" s="62"/>
      <c r="Q154" s="62" t="s">
        <v>100</v>
      </c>
      <c r="R154" s="62"/>
      <c r="S154" s="64"/>
      <c r="T154" s="65"/>
      <c r="U154" s="65"/>
      <c r="V154" s="65"/>
      <c r="W154" s="65"/>
      <c r="X154" s="65"/>
      <c r="Y154" s="65"/>
      <c r="Z154" s="65"/>
      <c r="AA154" s="65"/>
      <c r="AB154" s="65"/>
      <c r="AC154" s="65"/>
      <c r="AD154" s="65"/>
      <c r="AE154" s="65"/>
      <c r="AF154" s="65"/>
      <c r="AG154" s="65"/>
      <c r="AH154" s="65"/>
      <c r="AI154" s="65"/>
      <c r="AJ154" s="18"/>
    </row>
    <row r="155" spans="1:36" ht="30" customHeight="1">
      <c r="A155" s="294"/>
      <c r="B155" s="48" t="s">
        <v>813</v>
      </c>
      <c r="C155" s="65"/>
      <c r="D155" s="65"/>
      <c r="E155" s="65"/>
      <c r="F155" s="65"/>
      <c r="G155" s="65"/>
      <c r="H155" s="65"/>
      <c r="I155" s="65"/>
      <c r="J155" s="65"/>
      <c r="K155" s="65"/>
      <c r="L155" s="65"/>
      <c r="M155" s="65"/>
      <c r="N155" s="62"/>
      <c r="O155" s="62"/>
      <c r="P155" s="62"/>
      <c r="Q155" s="62" t="s">
        <v>100</v>
      </c>
      <c r="R155" s="62"/>
      <c r="S155" s="64" t="s">
        <v>77</v>
      </c>
      <c r="T155" s="65"/>
      <c r="U155" s="65"/>
      <c r="V155" s="65"/>
      <c r="W155" s="65"/>
      <c r="X155" s="65"/>
      <c r="Y155" s="65"/>
      <c r="Z155" s="65"/>
      <c r="AA155" s="65"/>
      <c r="AB155" s="65"/>
      <c r="AC155" s="65"/>
      <c r="AD155" s="65"/>
      <c r="AE155" s="65"/>
      <c r="AF155" s="65"/>
      <c r="AG155" s="65"/>
      <c r="AH155" s="65"/>
      <c r="AI155" s="65"/>
      <c r="AJ155" s="18"/>
    </row>
    <row r="156" spans="1:36" ht="30" customHeight="1">
      <c r="A156" s="294"/>
      <c r="B156" s="48" t="s">
        <v>814</v>
      </c>
      <c r="C156" s="65"/>
      <c r="D156" s="65"/>
      <c r="E156" s="65"/>
      <c r="F156" s="65"/>
      <c r="G156" s="65"/>
      <c r="H156" s="65"/>
      <c r="I156" s="65"/>
      <c r="J156" s="65"/>
      <c r="K156" s="65"/>
      <c r="L156" s="65"/>
      <c r="M156" s="65"/>
      <c r="N156" s="62"/>
      <c r="O156" s="62"/>
      <c r="P156" s="62"/>
      <c r="Q156" s="62" t="s">
        <v>100</v>
      </c>
      <c r="R156" s="62"/>
      <c r="S156" s="64"/>
      <c r="T156" s="65"/>
      <c r="U156" s="65"/>
      <c r="V156" s="65"/>
      <c r="W156" s="65"/>
      <c r="X156" s="65"/>
      <c r="Y156" s="65"/>
      <c r="Z156" s="65"/>
      <c r="AA156" s="65"/>
      <c r="AB156" s="65"/>
      <c r="AC156" s="65"/>
      <c r="AD156" s="65"/>
      <c r="AE156" s="65"/>
      <c r="AF156" s="65"/>
      <c r="AG156" s="65"/>
      <c r="AH156" s="65"/>
      <c r="AI156" s="65"/>
      <c r="AJ156" s="18"/>
    </row>
    <row r="157" spans="1:36" ht="30" customHeight="1">
      <c r="A157" s="294"/>
      <c r="B157" s="48" t="s">
        <v>815</v>
      </c>
      <c r="C157" s="65"/>
      <c r="D157" s="65"/>
      <c r="E157" s="65"/>
      <c r="F157" s="65"/>
      <c r="G157" s="65"/>
      <c r="H157" s="65"/>
      <c r="I157" s="65"/>
      <c r="J157" s="65"/>
      <c r="K157" s="65"/>
      <c r="L157" s="65"/>
      <c r="M157" s="65"/>
      <c r="N157" s="62"/>
      <c r="O157" s="62"/>
      <c r="P157" s="62"/>
      <c r="Q157" s="62" t="s">
        <v>100</v>
      </c>
      <c r="R157" s="62"/>
      <c r="S157" s="64"/>
      <c r="T157" s="65"/>
      <c r="U157" s="65"/>
      <c r="V157" s="65"/>
      <c r="W157" s="65"/>
      <c r="X157" s="65"/>
      <c r="Y157" s="65"/>
      <c r="Z157" s="65"/>
      <c r="AA157" s="65"/>
      <c r="AB157" s="65"/>
      <c r="AC157" s="65"/>
      <c r="AD157" s="65"/>
      <c r="AE157" s="65"/>
      <c r="AF157" s="65"/>
      <c r="AG157" s="65"/>
      <c r="AH157" s="65"/>
      <c r="AI157" s="65"/>
      <c r="AJ157" s="18"/>
    </row>
    <row r="158" spans="1:36" ht="30" customHeight="1">
      <c r="A158" s="294"/>
      <c r="B158" s="48" t="s">
        <v>816</v>
      </c>
      <c r="C158" s="65"/>
      <c r="D158" s="65"/>
      <c r="E158" s="65"/>
      <c r="F158" s="65"/>
      <c r="G158" s="65"/>
      <c r="H158" s="65"/>
      <c r="I158" s="65"/>
      <c r="J158" s="65"/>
      <c r="K158" s="65"/>
      <c r="L158" s="65"/>
      <c r="M158" s="65"/>
      <c r="N158" s="62"/>
      <c r="O158" s="62"/>
      <c r="P158" s="62"/>
      <c r="Q158" s="62" t="s">
        <v>100</v>
      </c>
      <c r="R158" s="62"/>
      <c r="S158" s="64"/>
      <c r="T158" s="65"/>
      <c r="U158" s="65"/>
      <c r="V158" s="65"/>
      <c r="W158" s="65"/>
      <c r="X158" s="65"/>
      <c r="Y158" s="65"/>
      <c r="Z158" s="65"/>
      <c r="AA158" s="65"/>
      <c r="AB158" s="65"/>
      <c r="AC158" s="65"/>
      <c r="AD158" s="65"/>
      <c r="AE158" s="65"/>
      <c r="AF158" s="65"/>
      <c r="AG158" s="65"/>
      <c r="AH158" s="65"/>
      <c r="AI158" s="65"/>
      <c r="AJ158" s="18"/>
    </row>
    <row r="159" spans="1:36" ht="30" customHeight="1">
      <c r="A159" s="294"/>
      <c r="B159" s="48" t="s">
        <v>817</v>
      </c>
      <c r="C159" s="65"/>
      <c r="D159" s="65"/>
      <c r="E159" s="65"/>
      <c r="F159" s="65"/>
      <c r="G159" s="65"/>
      <c r="H159" s="65"/>
      <c r="I159" s="65"/>
      <c r="J159" s="65"/>
      <c r="K159" s="65"/>
      <c r="L159" s="65"/>
      <c r="M159" s="65"/>
      <c r="N159" s="62"/>
      <c r="O159" s="62"/>
      <c r="P159" s="62"/>
      <c r="Q159" s="62" t="s">
        <v>100</v>
      </c>
      <c r="R159" s="62"/>
      <c r="S159" s="64"/>
      <c r="T159" s="65"/>
      <c r="U159" s="65"/>
      <c r="V159" s="65"/>
      <c r="W159" s="65"/>
      <c r="X159" s="65"/>
      <c r="Y159" s="65"/>
      <c r="Z159" s="65"/>
      <c r="AA159" s="65"/>
      <c r="AB159" s="65"/>
      <c r="AC159" s="65"/>
      <c r="AD159" s="65"/>
      <c r="AE159" s="65"/>
      <c r="AF159" s="65"/>
      <c r="AG159" s="65"/>
      <c r="AH159" s="65"/>
      <c r="AI159" s="65"/>
      <c r="AJ159" s="18"/>
    </row>
    <row r="160" spans="1:36" ht="30" customHeight="1">
      <c r="A160" s="295"/>
      <c r="B160" s="48" t="s">
        <v>818</v>
      </c>
      <c r="C160" s="65"/>
      <c r="D160" s="65"/>
      <c r="E160" s="65"/>
      <c r="F160" s="65"/>
      <c r="G160" s="65"/>
      <c r="H160" s="65"/>
      <c r="I160" s="65"/>
      <c r="J160" s="65"/>
      <c r="K160" s="65"/>
      <c r="L160" s="65"/>
      <c r="M160" s="65"/>
      <c r="N160" s="62"/>
      <c r="O160" s="62"/>
      <c r="P160" s="62"/>
      <c r="Q160" s="62" t="s">
        <v>100</v>
      </c>
      <c r="R160" s="62"/>
      <c r="S160" s="64"/>
      <c r="T160" s="65"/>
      <c r="U160" s="65"/>
      <c r="V160" s="65"/>
      <c r="W160" s="65"/>
      <c r="X160" s="65"/>
      <c r="Y160" s="65"/>
      <c r="Z160" s="65"/>
      <c r="AA160" s="65"/>
      <c r="AB160" s="65"/>
      <c r="AC160" s="65"/>
      <c r="AD160" s="65"/>
      <c r="AE160" s="65"/>
      <c r="AF160" s="65"/>
      <c r="AG160" s="65"/>
      <c r="AH160" s="65"/>
      <c r="AI160" s="65"/>
      <c r="AJ160" s="18"/>
    </row>
    <row r="161" spans="1:36">
      <c r="AJ161" s="18"/>
    </row>
    <row r="162" spans="1:36">
      <c r="B162" s="66"/>
      <c r="AJ162" s="18"/>
    </row>
    <row r="163" spans="1:36" ht="15.75" thickBot="1">
      <c r="L163" s="74"/>
      <c r="AJ163" s="18"/>
    </row>
    <row r="164" spans="1:36" ht="26.25" customHeight="1" thickBot="1">
      <c r="A164" s="70" t="s">
        <v>499</v>
      </c>
      <c r="B164" s="71"/>
      <c r="C164" s="71"/>
      <c r="D164" s="71"/>
      <c r="E164" s="71"/>
      <c r="F164" s="71"/>
      <c r="G164" s="71"/>
      <c r="H164" s="71"/>
      <c r="I164" s="71"/>
      <c r="J164" s="71"/>
      <c r="K164" s="71"/>
      <c r="L164" s="73"/>
      <c r="M164" s="72"/>
      <c r="AJ164" s="18"/>
    </row>
    <row r="165" spans="1:36" ht="26.25" customHeight="1" thickBot="1">
      <c r="A165" s="50"/>
      <c r="B165" s="51"/>
      <c r="C165" s="51"/>
      <c r="D165" s="52"/>
      <c r="E165" s="52"/>
      <c r="F165" s="52"/>
      <c r="G165" s="52"/>
      <c r="H165" s="52"/>
      <c r="I165" s="52"/>
      <c r="J165" s="52"/>
      <c r="K165" s="52"/>
      <c r="L165" s="52"/>
      <c r="M165" s="52"/>
      <c r="N165" s="52"/>
      <c r="AJ165" s="18"/>
    </row>
    <row r="166" spans="1:36" ht="43.5" customHeight="1" thickBot="1">
      <c r="A166" s="56" t="s">
        <v>500</v>
      </c>
      <c r="B166" s="57"/>
      <c r="C166" s="58">
        <f>COUNTA(C170:C178,C182:C190,C194:C202,C206:C214)</f>
        <v>3</v>
      </c>
      <c r="AJ166" s="18"/>
    </row>
    <row r="167" spans="1:36">
      <c r="AJ167" s="18"/>
    </row>
    <row r="168" spans="1:36" ht="15.75">
      <c r="A168" s="214" t="s">
        <v>501</v>
      </c>
      <c r="B168" s="216" t="s">
        <v>83</v>
      </c>
      <c r="C168" s="216" t="s">
        <v>1</v>
      </c>
      <c r="D168" s="216" t="s">
        <v>3</v>
      </c>
      <c r="E168" s="217" t="s">
        <v>5</v>
      </c>
      <c r="F168" s="216" t="s">
        <v>7</v>
      </c>
      <c r="G168" s="216"/>
      <c r="H168" s="216" t="s">
        <v>9</v>
      </c>
      <c r="I168" s="216" t="s">
        <v>13</v>
      </c>
      <c r="J168" s="219" t="s">
        <v>11</v>
      </c>
      <c r="K168" s="219" t="s">
        <v>84</v>
      </c>
      <c r="L168" s="219"/>
      <c r="M168" s="219" t="s">
        <v>19</v>
      </c>
      <c r="N168" s="49"/>
      <c r="AJ168" s="18"/>
    </row>
    <row r="169" spans="1:36" ht="15.75">
      <c r="A169" s="215"/>
      <c r="B169" s="216"/>
      <c r="C169" s="216"/>
      <c r="D169" s="216"/>
      <c r="E169" s="217"/>
      <c r="F169" s="53" t="s">
        <v>86</v>
      </c>
      <c r="G169" s="53" t="s">
        <v>87</v>
      </c>
      <c r="H169" s="216"/>
      <c r="I169" s="216"/>
      <c r="J169" s="219"/>
      <c r="K169" s="99" t="s">
        <v>88</v>
      </c>
      <c r="L169" s="99" t="s">
        <v>89</v>
      </c>
      <c r="M169" s="219"/>
      <c r="N169" s="2"/>
      <c r="AJ169" s="18"/>
    </row>
    <row r="170" spans="1:36">
      <c r="A170" s="48" t="s">
        <v>502</v>
      </c>
      <c r="B170" s="48"/>
      <c r="C170" s="65" t="s">
        <v>503</v>
      </c>
      <c r="D170" s="65"/>
      <c r="E170" s="65"/>
      <c r="F170" s="65"/>
      <c r="G170" s="65"/>
      <c r="H170" s="65"/>
      <c r="I170" s="65"/>
      <c r="J170" s="62"/>
      <c r="K170" s="62"/>
      <c r="L170" s="62"/>
      <c r="M170" s="62"/>
      <c r="N170" s="2"/>
      <c r="AJ170" s="18"/>
    </row>
    <row r="171" spans="1:36">
      <c r="A171" s="48"/>
      <c r="B171" s="48"/>
      <c r="C171" s="65"/>
      <c r="D171" s="65"/>
      <c r="E171" s="65"/>
      <c r="F171" s="65"/>
      <c r="G171" s="65"/>
      <c r="H171" s="65"/>
      <c r="I171" s="65"/>
      <c r="J171" s="65"/>
      <c r="K171" s="65"/>
      <c r="L171" s="65"/>
      <c r="M171" s="65"/>
      <c r="N171" s="2"/>
      <c r="AJ171" s="18"/>
    </row>
    <row r="172" spans="1:36">
      <c r="A172" s="48"/>
      <c r="B172" s="48"/>
      <c r="C172" s="65"/>
      <c r="D172" s="65"/>
      <c r="E172" s="65"/>
      <c r="F172" s="65"/>
      <c r="G172" s="65"/>
      <c r="H172" s="65"/>
      <c r="I172" s="65"/>
      <c r="J172" s="65"/>
      <c r="K172" s="65"/>
      <c r="L172" s="65"/>
      <c r="M172" s="65"/>
      <c r="N172" s="2"/>
      <c r="AJ172" s="18"/>
    </row>
    <row r="173" spans="1:36">
      <c r="A173" s="48"/>
      <c r="B173" s="48"/>
      <c r="C173" s="65"/>
      <c r="D173" s="65"/>
      <c r="E173" s="65"/>
      <c r="F173" s="65"/>
      <c r="G173" s="65"/>
      <c r="H173" s="65"/>
      <c r="I173" s="65"/>
      <c r="J173" s="65"/>
      <c r="K173" s="65"/>
      <c r="L173" s="65"/>
      <c r="M173" s="65"/>
      <c r="N173" s="2"/>
      <c r="AJ173" s="18"/>
    </row>
    <row r="174" spans="1:36">
      <c r="A174" s="48"/>
      <c r="B174" s="48"/>
      <c r="C174" s="65"/>
      <c r="D174" s="65"/>
      <c r="E174" s="65"/>
      <c r="F174" s="65"/>
      <c r="G174" s="65"/>
      <c r="H174" s="65"/>
      <c r="I174" s="65"/>
      <c r="J174" s="65"/>
      <c r="K174" s="65"/>
      <c r="L174" s="65"/>
      <c r="M174" s="65"/>
      <c r="N174" s="2"/>
      <c r="AJ174" s="18"/>
    </row>
    <row r="175" spans="1:36">
      <c r="A175" s="48"/>
      <c r="B175" s="48"/>
      <c r="C175" s="65"/>
      <c r="D175" s="65"/>
      <c r="E175" s="65"/>
      <c r="F175" s="65"/>
      <c r="G175" s="65"/>
      <c r="H175" s="65"/>
      <c r="I175" s="65"/>
      <c r="J175" s="65"/>
      <c r="K175" s="65"/>
      <c r="L175" s="65"/>
      <c r="M175" s="65"/>
      <c r="N175" s="2"/>
      <c r="AJ175" s="18"/>
    </row>
    <row r="176" spans="1:36">
      <c r="A176" s="48"/>
      <c r="B176" s="48"/>
      <c r="C176" s="65"/>
      <c r="D176" s="65"/>
      <c r="E176" s="65"/>
      <c r="F176" s="65"/>
      <c r="G176" s="65"/>
      <c r="H176" s="65"/>
      <c r="I176" s="65"/>
      <c r="J176" s="65"/>
      <c r="K176" s="65"/>
      <c r="L176" s="65"/>
      <c r="M176" s="65"/>
      <c r="N176" s="2"/>
      <c r="AJ176" s="18"/>
    </row>
    <row r="177" spans="1:36">
      <c r="A177" s="48"/>
      <c r="B177" s="48"/>
      <c r="C177" s="65"/>
      <c r="D177" s="65"/>
      <c r="E177" s="65"/>
      <c r="F177" s="65"/>
      <c r="G177" s="65"/>
      <c r="H177" s="65"/>
      <c r="I177" s="65"/>
      <c r="J177" s="65"/>
      <c r="K177" s="65"/>
      <c r="L177" s="65"/>
      <c r="M177" s="65"/>
      <c r="N177" s="2"/>
      <c r="AJ177" s="18"/>
    </row>
    <row r="178" spans="1:36">
      <c r="A178" s="48"/>
      <c r="B178" s="48"/>
      <c r="C178" s="65"/>
      <c r="D178" s="65"/>
      <c r="E178" s="65"/>
      <c r="F178" s="65"/>
      <c r="G178" s="65"/>
      <c r="H178" s="65"/>
      <c r="I178" s="65"/>
      <c r="J178" s="65"/>
      <c r="K178" s="65"/>
      <c r="L178" s="65"/>
      <c r="M178" s="65"/>
      <c r="N178" s="2"/>
      <c r="AJ178" s="18"/>
    </row>
    <row r="179" spans="1:36">
      <c r="AJ179" s="18"/>
    </row>
    <row r="180" spans="1:36" ht="15.75">
      <c r="A180" s="214" t="s">
        <v>501</v>
      </c>
      <c r="B180" s="216" t="s">
        <v>83</v>
      </c>
      <c r="C180" s="216" t="s">
        <v>1</v>
      </c>
      <c r="D180" s="216" t="s">
        <v>3</v>
      </c>
      <c r="E180" s="217" t="s">
        <v>5</v>
      </c>
      <c r="F180" s="216" t="s">
        <v>7</v>
      </c>
      <c r="G180" s="216"/>
      <c r="H180" s="216" t="s">
        <v>9</v>
      </c>
      <c r="I180" s="216" t="s">
        <v>13</v>
      </c>
      <c r="J180" s="216" t="s">
        <v>11</v>
      </c>
      <c r="K180" s="219" t="s">
        <v>84</v>
      </c>
      <c r="L180" s="219"/>
      <c r="M180" s="216" t="s">
        <v>19</v>
      </c>
      <c r="N180" s="49"/>
      <c r="AJ180" s="18"/>
    </row>
    <row r="181" spans="1:36" ht="15" customHeight="1">
      <c r="A181" s="215"/>
      <c r="B181" s="216"/>
      <c r="C181" s="216"/>
      <c r="D181" s="216"/>
      <c r="E181" s="217"/>
      <c r="F181" s="53" t="s">
        <v>86</v>
      </c>
      <c r="G181" s="53" t="s">
        <v>87</v>
      </c>
      <c r="H181" s="216"/>
      <c r="I181" s="216"/>
      <c r="J181" s="216"/>
      <c r="K181" s="99" t="s">
        <v>88</v>
      </c>
      <c r="L181" s="99" t="s">
        <v>89</v>
      </c>
      <c r="M181" s="216"/>
      <c r="N181" s="2"/>
      <c r="AJ181" s="18"/>
    </row>
    <row r="182" spans="1:36">
      <c r="A182" s="48" t="s">
        <v>502</v>
      </c>
      <c r="B182" s="48"/>
      <c r="C182" s="65" t="s">
        <v>503</v>
      </c>
      <c r="D182" s="65"/>
      <c r="E182" s="65"/>
      <c r="F182" s="65"/>
      <c r="G182" s="65"/>
      <c r="H182" s="65"/>
      <c r="I182" s="65"/>
      <c r="J182" s="62"/>
      <c r="K182" s="62"/>
      <c r="L182" s="62"/>
      <c r="M182" s="62"/>
      <c r="N182" s="2"/>
      <c r="AJ182" s="18"/>
    </row>
    <row r="183" spans="1:36">
      <c r="A183" s="48"/>
      <c r="B183" s="48"/>
      <c r="C183" s="65"/>
      <c r="D183" s="65"/>
      <c r="E183" s="65"/>
      <c r="F183" s="65"/>
      <c r="G183" s="65"/>
      <c r="H183" s="65"/>
      <c r="I183" s="65"/>
      <c r="J183" s="65"/>
      <c r="K183" s="65"/>
      <c r="L183" s="65"/>
      <c r="M183" s="65"/>
      <c r="N183" s="2"/>
      <c r="AJ183" s="18"/>
    </row>
    <row r="184" spans="1:36">
      <c r="A184" s="48"/>
      <c r="B184" s="48"/>
      <c r="C184" s="65"/>
      <c r="D184" s="65"/>
      <c r="E184" s="65"/>
      <c r="F184" s="65"/>
      <c r="G184" s="65"/>
      <c r="H184" s="65"/>
      <c r="I184" s="65"/>
      <c r="J184" s="65"/>
      <c r="K184" s="65"/>
      <c r="L184" s="65"/>
      <c r="M184" s="65"/>
      <c r="N184" s="2"/>
      <c r="AJ184" s="18"/>
    </row>
    <row r="185" spans="1:36">
      <c r="A185" s="48"/>
      <c r="B185" s="48"/>
      <c r="C185" s="65"/>
      <c r="D185" s="65"/>
      <c r="E185" s="65"/>
      <c r="F185" s="65"/>
      <c r="G185" s="65"/>
      <c r="H185" s="65"/>
      <c r="I185" s="65"/>
      <c r="J185" s="65"/>
      <c r="K185" s="65"/>
      <c r="L185" s="65"/>
      <c r="M185" s="65"/>
      <c r="N185" s="2"/>
      <c r="AJ185" s="18"/>
    </row>
    <row r="186" spans="1:36">
      <c r="A186" s="48"/>
      <c r="B186" s="48"/>
      <c r="C186" s="65"/>
      <c r="D186" s="65"/>
      <c r="E186" s="65"/>
      <c r="F186" s="65"/>
      <c r="G186" s="65"/>
      <c r="H186" s="65"/>
      <c r="I186" s="65"/>
      <c r="J186" s="65"/>
      <c r="K186" s="65"/>
      <c r="L186" s="65"/>
      <c r="M186" s="65"/>
      <c r="N186" s="2"/>
      <c r="AJ186" s="18"/>
    </row>
    <row r="187" spans="1:36">
      <c r="A187" s="48"/>
      <c r="B187" s="48"/>
      <c r="C187" s="65"/>
      <c r="D187" s="65"/>
      <c r="E187" s="65"/>
      <c r="F187" s="65"/>
      <c r="G187" s="65"/>
      <c r="H187" s="65"/>
      <c r="I187" s="65"/>
      <c r="J187" s="65"/>
      <c r="K187" s="65"/>
      <c r="L187" s="65"/>
      <c r="M187" s="65"/>
      <c r="N187" s="2"/>
      <c r="AJ187" s="18"/>
    </row>
    <row r="188" spans="1:36">
      <c r="A188" s="48"/>
      <c r="B188" s="48"/>
      <c r="C188" s="65"/>
      <c r="D188" s="65"/>
      <c r="E188" s="65"/>
      <c r="F188" s="65"/>
      <c r="G188" s="65"/>
      <c r="H188" s="65"/>
      <c r="I188" s="65"/>
      <c r="J188" s="65"/>
      <c r="K188" s="65"/>
      <c r="L188" s="65"/>
      <c r="M188" s="65"/>
      <c r="N188" s="2"/>
      <c r="AJ188" s="18"/>
    </row>
    <row r="189" spans="1:36">
      <c r="A189" s="48"/>
      <c r="B189" s="48"/>
      <c r="C189" s="65"/>
      <c r="D189" s="65"/>
      <c r="E189" s="65"/>
      <c r="F189" s="65"/>
      <c r="G189" s="65"/>
      <c r="H189" s="65"/>
      <c r="I189" s="65"/>
      <c r="J189" s="65"/>
      <c r="K189" s="65"/>
      <c r="L189" s="65"/>
      <c r="M189" s="65"/>
      <c r="N189" s="2"/>
      <c r="AJ189" s="18"/>
    </row>
    <row r="190" spans="1:36">
      <c r="A190" s="48"/>
      <c r="B190" s="48"/>
      <c r="C190" s="65"/>
      <c r="D190" s="65"/>
      <c r="E190" s="65"/>
      <c r="F190" s="65"/>
      <c r="G190" s="65"/>
      <c r="H190" s="65"/>
      <c r="I190" s="65"/>
      <c r="J190" s="65"/>
      <c r="K190" s="65"/>
      <c r="L190" s="65"/>
      <c r="M190" s="65"/>
      <c r="N190" s="2"/>
      <c r="AJ190" s="18"/>
    </row>
    <row r="191" spans="1:36">
      <c r="AJ191" s="18"/>
    </row>
    <row r="192" spans="1:36" ht="15.75">
      <c r="A192" s="214" t="s">
        <v>501</v>
      </c>
      <c r="B192" s="216" t="s">
        <v>83</v>
      </c>
      <c r="C192" s="216" t="s">
        <v>1</v>
      </c>
      <c r="D192" s="216" t="s">
        <v>3</v>
      </c>
      <c r="E192" s="217" t="s">
        <v>5</v>
      </c>
      <c r="F192" s="216" t="s">
        <v>7</v>
      </c>
      <c r="G192" s="216"/>
      <c r="H192" s="216" t="s">
        <v>9</v>
      </c>
      <c r="I192" s="216" t="s">
        <v>13</v>
      </c>
      <c r="J192" s="216" t="s">
        <v>11</v>
      </c>
      <c r="K192" s="219" t="s">
        <v>84</v>
      </c>
      <c r="L192" s="219"/>
      <c r="M192" s="216" t="s">
        <v>19</v>
      </c>
      <c r="N192" s="49"/>
      <c r="AJ192" s="18"/>
    </row>
    <row r="193" spans="1:36" ht="15" customHeight="1">
      <c r="A193" s="215"/>
      <c r="B193" s="216"/>
      <c r="C193" s="216"/>
      <c r="D193" s="216"/>
      <c r="E193" s="217"/>
      <c r="F193" s="53" t="s">
        <v>86</v>
      </c>
      <c r="G193" s="53" t="s">
        <v>87</v>
      </c>
      <c r="H193" s="216"/>
      <c r="I193" s="216"/>
      <c r="J193" s="216"/>
      <c r="K193" s="99" t="s">
        <v>88</v>
      </c>
      <c r="L193" s="99" t="s">
        <v>89</v>
      </c>
      <c r="M193" s="216"/>
      <c r="N193" s="2"/>
      <c r="AJ193" s="18"/>
    </row>
    <row r="194" spans="1:36">
      <c r="A194" s="48"/>
      <c r="B194" s="48"/>
      <c r="C194" s="65" t="s">
        <v>503</v>
      </c>
      <c r="D194" s="65"/>
      <c r="E194" s="65"/>
      <c r="F194" s="65"/>
      <c r="G194" s="65"/>
      <c r="H194" s="65"/>
      <c r="I194" s="65"/>
      <c r="J194" s="62"/>
      <c r="K194" s="62"/>
      <c r="L194" s="62"/>
      <c r="M194" s="62"/>
      <c r="N194" s="2"/>
      <c r="AJ194" s="18"/>
    </row>
    <row r="195" spans="1:36">
      <c r="A195" s="48"/>
      <c r="B195" s="48"/>
      <c r="C195" s="65"/>
      <c r="D195" s="65"/>
      <c r="E195" s="65"/>
      <c r="F195" s="65"/>
      <c r="G195" s="65"/>
      <c r="H195" s="65"/>
      <c r="I195" s="65"/>
      <c r="J195" s="65"/>
      <c r="K195" s="65"/>
      <c r="L195" s="65"/>
      <c r="M195" s="65"/>
      <c r="N195" s="2"/>
      <c r="AJ195" s="18"/>
    </row>
    <row r="196" spans="1:36">
      <c r="A196" s="48"/>
      <c r="B196" s="48"/>
      <c r="C196" s="65"/>
      <c r="D196" s="65"/>
      <c r="E196" s="65"/>
      <c r="F196" s="65"/>
      <c r="G196" s="65"/>
      <c r="H196" s="65"/>
      <c r="I196" s="65"/>
      <c r="J196" s="65"/>
      <c r="K196" s="65"/>
      <c r="L196" s="65"/>
      <c r="M196" s="65"/>
      <c r="N196" s="2"/>
      <c r="AJ196" s="18"/>
    </row>
    <row r="197" spans="1:36">
      <c r="A197" s="48"/>
      <c r="B197" s="48"/>
      <c r="C197" s="65"/>
      <c r="D197" s="65"/>
      <c r="E197" s="65"/>
      <c r="F197" s="65"/>
      <c r="G197" s="65"/>
      <c r="H197" s="65"/>
      <c r="I197" s="65"/>
      <c r="J197" s="65"/>
      <c r="K197" s="65"/>
      <c r="L197" s="65"/>
      <c r="M197" s="65"/>
      <c r="N197" s="2"/>
      <c r="AJ197" s="18"/>
    </row>
    <row r="198" spans="1:36">
      <c r="A198" s="48"/>
      <c r="B198" s="48"/>
      <c r="C198" s="65"/>
      <c r="D198" s="65"/>
      <c r="E198" s="65"/>
      <c r="F198" s="65"/>
      <c r="G198" s="65"/>
      <c r="H198" s="65"/>
      <c r="I198" s="65"/>
      <c r="J198" s="65"/>
      <c r="K198" s="65"/>
      <c r="L198" s="65"/>
      <c r="M198" s="65"/>
      <c r="N198" s="2"/>
      <c r="AJ198" s="18"/>
    </row>
    <row r="199" spans="1:36">
      <c r="A199" s="48"/>
      <c r="B199" s="48"/>
      <c r="C199" s="65"/>
      <c r="D199" s="65"/>
      <c r="E199" s="65"/>
      <c r="F199" s="65"/>
      <c r="G199" s="65"/>
      <c r="H199" s="65"/>
      <c r="I199" s="65"/>
      <c r="J199" s="65"/>
      <c r="K199" s="65"/>
      <c r="L199" s="65"/>
      <c r="M199" s="65"/>
      <c r="N199" s="2"/>
      <c r="AJ199" s="18"/>
    </row>
    <row r="200" spans="1:36">
      <c r="A200" s="48"/>
      <c r="B200" s="48"/>
      <c r="C200" s="65"/>
      <c r="D200" s="65"/>
      <c r="E200" s="65"/>
      <c r="F200" s="65"/>
      <c r="G200" s="65"/>
      <c r="H200" s="65"/>
      <c r="I200" s="65"/>
      <c r="J200" s="65"/>
      <c r="K200" s="65"/>
      <c r="L200" s="65"/>
      <c r="M200" s="65"/>
      <c r="N200" s="2"/>
      <c r="AJ200" s="18"/>
    </row>
    <row r="201" spans="1:36">
      <c r="A201" s="48"/>
      <c r="B201" s="48"/>
      <c r="C201" s="65"/>
      <c r="D201" s="65"/>
      <c r="E201" s="65"/>
      <c r="F201" s="65"/>
      <c r="G201" s="65"/>
      <c r="H201" s="65"/>
      <c r="I201" s="65"/>
      <c r="J201" s="65"/>
      <c r="K201" s="65"/>
      <c r="L201" s="65"/>
      <c r="M201" s="65"/>
      <c r="N201" s="2"/>
      <c r="AJ201" s="18"/>
    </row>
    <row r="202" spans="1:36">
      <c r="A202" s="48"/>
      <c r="B202" s="48"/>
      <c r="C202" s="65"/>
      <c r="D202" s="65"/>
      <c r="E202" s="65"/>
      <c r="F202" s="65"/>
      <c r="G202" s="65"/>
      <c r="H202" s="65"/>
      <c r="I202" s="65"/>
      <c r="J202" s="65"/>
      <c r="K202" s="65"/>
      <c r="L202" s="65"/>
      <c r="M202" s="65"/>
      <c r="N202" s="2"/>
      <c r="AJ202" s="18"/>
    </row>
    <row r="203" spans="1:36">
      <c r="AJ203" s="18"/>
    </row>
    <row r="204" spans="1:36" ht="15.75">
      <c r="A204" s="218" t="s">
        <v>504</v>
      </c>
      <c r="B204" s="216" t="s">
        <v>83</v>
      </c>
      <c r="C204" s="216" t="s">
        <v>1</v>
      </c>
      <c r="D204" s="216" t="s">
        <v>3</v>
      </c>
      <c r="E204" s="217" t="s">
        <v>5</v>
      </c>
      <c r="F204" s="216" t="s">
        <v>7</v>
      </c>
      <c r="G204" s="216"/>
      <c r="H204" s="216" t="s">
        <v>9</v>
      </c>
      <c r="I204" s="216" t="s">
        <v>13</v>
      </c>
      <c r="J204" s="216" t="s">
        <v>11</v>
      </c>
      <c r="K204" s="219" t="s">
        <v>84</v>
      </c>
      <c r="L204" s="219"/>
      <c r="M204" s="216" t="s">
        <v>19</v>
      </c>
      <c r="N204" s="49"/>
      <c r="AJ204" s="18"/>
    </row>
    <row r="205" spans="1:36" ht="15.75">
      <c r="A205" s="218"/>
      <c r="B205" s="216"/>
      <c r="C205" s="216"/>
      <c r="D205" s="216"/>
      <c r="E205" s="217"/>
      <c r="F205" s="53" t="s">
        <v>86</v>
      </c>
      <c r="G205" s="53" t="s">
        <v>87</v>
      </c>
      <c r="H205" s="216"/>
      <c r="I205" s="216"/>
      <c r="J205" s="216"/>
      <c r="K205" s="99" t="s">
        <v>88</v>
      </c>
      <c r="L205" s="99" t="s">
        <v>89</v>
      </c>
      <c r="M205" s="216"/>
      <c r="N205" s="2"/>
      <c r="AJ205" s="18"/>
    </row>
    <row r="206" spans="1:36">
      <c r="A206" s="48"/>
      <c r="B206" s="48"/>
      <c r="C206" s="65"/>
      <c r="D206" s="65"/>
      <c r="E206" s="65"/>
      <c r="F206" s="65"/>
      <c r="G206" s="65"/>
      <c r="H206" s="65"/>
      <c r="I206" s="65"/>
      <c r="J206" s="62"/>
      <c r="K206" s="62"/>
      <c r="L206" s="62"/>
      <c r="M206" s="62"/>
      <c r="N206" s="2"/>
      <c r="AJ206" s="18"/>
    </row>
    <row r="207" spans="1:36">
      <c r="A207" s="48"/>
      <c r="B207" s="48"/>
      <c r="C207" s="65"/>
      <c r="D207" s="65"/>
      <c r="E207" s="65"/>
      <c r="F207" s="65"/>
      <c r="G207" s="65"/>
      <c r="H207" s="65"/>
      <c r="I207" s="65"/>
      <c r="J207" s="65"/>
      <c r="K207" s="65"/>
      <c r="L207" s="65"/>
      <c r="M207" s="65"/>
      <c r="N207" s="2"/>
      <c r="AJ207" s="18"/>
    </row>
    <row r="208" spans="1:36">
      <c r="A208" s="48"/>
      <c r="B208" s="48"/>
      <c r="C208" s="65"/>
      <c r="D208" s="65"/>
      <c r="E208" s="65"/>
      <c r="F208" s="65"/>
      <c r="G208" s="65"/>
      <c r="H208" s="65"/>
      <c r="I208" s="65"/>
      <c r="J208" s="65"/>
      <c r="K208" s="65"/>
      <c r="L208" s="65"/>
      <c r="M208" s="65"/>
      <c r="N208" s="2"/>
      <c r="AJ208" s="18"/>
    </row>
    <row r="209" spans="1:36">
      <c r="A209" s="48"/>
      <c r="B209" s="48"/>
      <c r="C209" s="65"/>
      <c r="D209" s="65"/>
      <c r="E209" s="65"/>
      <c r="F209" s="65"/>
      <c r="G209" s="65"/>
      <c r="H209" s="65"/>
      <c r="I209" s="65"/>
      <c r="J209" s="65"/>
      <c r="K209" s="65"/>
      <c r="L209" s="65"/>
      <c r="M209" s="65"/>
      <c r="N209" s="2"/>
      <c r="AJ209" s="18"/>
    </row>
    <row r="210" spans="1:36">
      <c r="A210" s="48"/>
      <c r="B210" s="48"/>
      <c r="C210" s="65"/>
      <c r="D210" s="65"/>
      <c r="E210" s="65"/>
      <c r="F210" s="65"/>
      <c r="G210" s="65"/>
      <c r="H210" s="65"/>
      <c r="I210" s="65"/>
      <c r="J210" s="65"/>
      <c r="K210" s="65"/>
      <c r="L210" s="65"/>
      <c r="M210" s="65"/>
      <c r="N210" s="2"/>
      <c r="AJ210" s="18"/>
    </row>
    <row r="211" spans="1:36">
      <c r="A211" s="48"/>
      <c r="B211" s="48"/>
      <c r="C211" s="65"/>
      <c r="D211" s="65"/>
      <c r="E211" s="65"/>
      <c r="F211" s="65"/>
      <c r="G211" s="65"/>
      <c r="H211" s="65"/>
      <c r="I211" s="65"/>
      <c r="J211" s="65"/>
      <c r="K211" s="65"/>
      <c r="L211" s="65"/>
      <c r="M211" s="65"/>
      <c r="N211" s="2"/>
      <c r="AJ211" s="18"/>
    </row>
    <row r="212" spans="1:36">
      <c r="A212" s="48"/>
      <c r="B212" s="48"/>
      <c r="C212" s="65"/>
      <c r="D212" s="65"/>
      <c r="E212" s="65"/>
      <c r="F212" s="65"/>
      <c r="G212" s="65"/>
      <c r="H212" s="65"/>
      <c r="I212" s="65"/>
      <c r="J212" s="65"/>
      <c r="K212" s="65"/>
      <c r="L212" s="65"/>
      <c r="M212" s="65"/>
      <c r="N212" s="2"/>
      <c r="AJ212" s="18"/>
    </row>
    <row r="213" spans="1:36">
      <c r="A213" s="48"/>
      <c r="B213" s="48"/>
      <c r="C213" s="65"/>
      <c r="D213" s="65"/>
      <c r="E213" s="65"/>
      <c r="F213" s="65"/>
      <c r="G213" s="65"/>
      <c r="H213" s="65"/>
      <c r="I213" s="65"/>
      <c r="J213" s="65"/>
      <c r="K213" s="65"/>
      <c r="L213" s="65"/>
      <c r="M213" s="65"/>
      <c r="N213" s="2"/>
      <c r="AJ213" s="18"/>
    </row>
    <row r="214" spans="1:36">
      <c r="A214" s="48"/>
      <c r="B214" s="48"/>
      <c r="C214" s="65"/>
      <c r="D214" s="65"/>
      <c r="E214" s="65"/>
      <c r="F214" s="65"/>
      <c r="G214" s="65"/>
      <c r="H214" s="65"/>
      <c r="I214" s="65"/>
      <c r="J214" s="65"/>
      <c r="K214" s="65"/>
      <c r="L214" s="65"/>
      <c r="M214" s="65"/>
      <c r="N214" s="2"/>
      <c r="AJ214" s="18"/>
    </row>
    <row r="215" spans="1:36">
      <c r="A215" s="18"/>
      <c r="B215" s="18"/>
      <c r="C215" s="18"/>
      <c r="D215" s="18"/>
      <c r="E215" s="18"/>
      <c r="F215" s="18"/>
      <c r="G215" s="18"/>
      <c r="H215" s="18"/>
      <c r="I215" s="18"/>
      <c r="J215" s="18"/>
      <c r="K215" s="18"/>
      <c r="L215" s="18"/>
      <c r="M215" s="18"/>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18"/>
    </row>
    <row r="216" spans="1:36">
      <c r="A216" s="18"/>
      <c r="B216" s="18"/>
      <c r="C216" s="18"/>
      <c r="D216" s="18"/>
      <c r="E216" s="18"/>
      <c r="F216" s="18"/>
      <c r="G216" s="18"/>
      <c r="H216" s="18"/>
      <c r="I216" s="18"/>
      <c r="J216" s="18"/>
      <c r="K216" s="18"/>
      <c r="L216" s="18"/>
      <c r="M216" s="18"/>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18"/>
    </row>
  </sheetData>
  <mergeCells count="94">
    <mergeCell ref="A1:AI1"/>
    <mergeCell ref="A2:AI2"/>
    <mergeCell ref="B6:C6"/>
    <mergeCell ref="A8:M8"/>
    <mergeCell ref="N8:X8"/>
    <mergeCell ref="Y8:AI8"/>
    <mergeCell ref="B4:H4"/>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7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43"/>
  <sheetViews>
    <sheetView showGridLines="0" zoomScale="80" zoomScaleNormal="80" zoomScalePageLayoutView="70" workbookViewId="0">
      <selection activeCell="AH20" sqref="AH20"/>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273" t="s">
        <v>71</v>
      </c>
      <c r="C1" s="273"/>
      <c r="D1" s="273"/>
      <c r="E1" s="273"/>
      <c r="F1" s="273"/>
      <c r="G1" s="273"/>
      <c r="H1" s="273"/>
      <c r="I1" s="273"/>
      <c r="J1" s="273"/>
      <c r="K1" s="273"/>
      <c r="L1" s="273"/>
      <c r="M1" s="273"/>
      <c r="N1" s="273"/>
      <c r="O1" s="273"/>
      <c r="P1" s="273"/>
      <c r="Q1" s="273"/>
      <c r="R1" s="273"/>
      <c r="S1" s="273"/>
      <c r="T1" s="273"/>
      <c r="U1" s="273"/>
      <c r="V1" s="273"/>
      <c r="W1" s="273"/>
      <c r="X1" s="11"/>
    </row>
    <row r="2" spans="1:28" s="15" customFormat="1" ht="21" customHeight="1">
      <c r="A2" s="16"/>
      <c r="B2" s="273"/>
      <c r="C2" s="273"/>
      <c r="D2" s="273"/>
      <c r="E2" s="273"/>
      <c r="F2" s="273"/>
      <c r="G2" s="273"/>
      <c r="H2" s="273"/>
      <c r="I2" s="273"/>
      <c r="J2" s="273"/>
      <c r="K2" s="273"/>
      <c r="L2" s="273"/>
      <c r="M2" s="273"/>
      <c r="N2" s="273"/>
      <c r="O2" s="273"/>
      <c r="P2" s="273"/>
      <c r="Q2" s="273"/>
      <c r="R2" s="273"/>
      <c r="S2" s="273"/>
      <c r="T2" s="273"/>
      <c r="U2" s="273"/>
      <c r="V2" s="273"/>
      <c r="W2" s="273"/>
      <c r="X2" s="16"/>
    </row>
    <row r="3" spans="1:28" ht="33.75" customHeight="1">
      <c r="A3" s="11"/>
      <c r="B3" s="279" t="str">
        <f>'Monitoria Anual - 4'!A2</f>
        <v>"Plano de Ação Nacional para a Conservação dos Peixes Rivulídeos Ameaçados de Extinção"</v>
      </c>
      <c r="C3" s="279"/>
      <c r="D3" s="279"/>
      <c r="E3" s="279"/>
      <c r="F3" s="279"/>
      <c r="G3" s="279"/>
      <c r="H3" s="279"/>
      <c r="I3" s="279"/>
      <c r="J3" s="279"/>
      <c r="K3" s="279"/>
      <c r="L3" s="279"/>
      <c r="M3" s="279"/>
      <c r="N3" s="279"/>
      <c r="O3" s="279"/>
      <c r="P3" s="279"/>
      <c r="Q3" s="279"/>
      <c r="R3" s="279"/>
      <c r="S3" s="279"/>
      <c r="T3" s="279"/>
      <c r="U3" s="279"/>
      <c r="V3" s="279"/>
      <c r="W3" s="279"/>
      <c r="X3" s="11"/>
    </row>
    <row r="4" spans="1:28">
      <c r="A4" s="11"/>
      <c r="J4" s="12"/>
      <c r="K4" s="12"/>
      <c r="L4" s="12"/>
      <c r="M4" s="12"/>
      <c r="N4" s="12"/>
      <c r="O4" s="12"/>
      <c r="X4" s="11"/>
    </row>
    <row r="5" spans="1:28" s="2" customFormat="1" ht="45" customHeight="1">
      <c r="A5" s="18"/>
      <c r="B5" s="284" t="s">
        <v>505</v>
      </c>
      <c r="C5" s="284"/>
      <c r="D5" s="285" t="str">
        <f>'Monitoria Anual - 4'!B4</f>
        <v>Consolidar e ampliar estratégias de conservação dos peixes rivulídeos ameaçados de extinção e dos seus ambientes, em cinco anos</v>
      </c>
      <c r="E5" s="285"/>
      <c r="F5" s="285"/>
      <c r="G5" s="285"/>
      <c r="H5" s="285"/>
      <c r="I5" s="285"/>
      <c r="J5" s="285"/>
      <c r="K5" s="285"/>
      <c r="L5" s="285"/>
      <c r="M5" s="286"/>
      <c r="N5" s="13"/>
      <c r="O5" s="13"/>
      <c r="P5" s="13"/>
      <c r="Q5" s="13"/>
      <c r="R5" s="13"/>
      <c r="X5" s="18"/>
    </row>
    <row r="6" spans="1:28">
      <c r="A6" s="11"/>
      <c r="J6" s="12"/>
      <c r="K6" s="12"/>
      <c r="L6" s="12"/>
      <c r="M6" s="12"/>
      <c r="N6" s="12"/>
      <c r="O6" s="12"/>
      <c r="X6" s="11"/>
    </row>
    <row r="7" spans="1:28" ht="26.25" customHeight="1">
      <c r="A7" s="11"/>
      <c r="B7" s="284" t="s">
        <v>75</v>
      </c>
      <c r="C7" s="284"/>
      <c r="D7" s="274" t="str">
        <f>'Monitoria Anual - 4'!B6</f>
        <v>01/10/2016 - 04/10/2016 (virtual)</v>
      </c>
      <c r="E7" s="274"/>
      <c r="F7" s="274"/>
      <c r="G7" s="275"/>
      <c r="H7" s="2"/>
      <c r="I7" s="14"/>
      <c r="J7" s="12"/>
      <c r="K7" s="12"/>
      <c r="L7" s="12"/>
      <c r="M7" s="12"/>
      <c r="N7" s="12"/>
      <c r="O7" s="12"/>
      <c r="X7" s="11"/>
    </row>
    <row r="8" spans="1:28">
      <c r="A8" s="11"/>
      <c r="X8" s="11"/>
    </row>
    <row r="9" spans="1:28" ht="31.5" customHeight="1">
      <c r="A9" s="11"/>
      <c r="B9" s="273" t="s">
        <v>506</v>
      </c>
      <c r="C9" s="273"/>
      <c r="D9" s="273"/>
      <c r="E9" s="273"/>
      <c r="F9" s="273"/>
      <c r="G9" s="273"/>
      <c r="H9" s="273"/>
      <c r="I9" s="273"/>
      <c r="J9" s="273"/>
      <c r="K9" s="273"/>
      <c r="L9" s="273"/>
      <c r="M9" s="273"/>
      <c r="N9" s="273"/>
      <c r="O9" s="273"/>
      <c r="P9" s="273"/>
      <c r="Q9" s="273"/>
      <c r="R9" s="273"/>
      <c r="S9" s="273"/>
      <c r="T9" s="273"/>
      <c r="U9" s="273"/>
      <c r="V9" s="273"/>
      <c r="W9" s="273"/>
      <c r="X9" s="11"/>
    </row>
    <row r="10" spans="1:28">
      <c r="A10" s="11"/>
      <c r="G10" s="10"/>
      <c r="H10" s="10"/>
      <c r="I10" s="10"/>
      <c r="X10" s="11"/>
    </row>
    <row r="11" spans="1:28" ht="15.75">
      <c r="A11" s="11"/>
      <c r="B11" s="274" t="s">
        <v>507</v>
      </c>
      <c r="C11" s="275"/>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280"/>
      <c r="G12" s="280"/>
      <c r="H12" s="113"/>
      <c r="X12" s="11"/>
    </row>
    <row r="13" spans="1:28" ht="33.75" customHeight="1" thickBot="1">
      <c r="A13" s="11"/>
      <c r="C13" s="281" t="s">
        <v>678</v>
      </c>
      <c r="D13" s="282"/>
      <c r="E13" s="282"/>
      <c r="F13" s="282"/>
      <c r="G13" s="283"/>
      <c r="H13" s="3"/>
      <c r="X13" s="11"/>
    </row>
    <row r="14" spans="1:28" s="2" customFormat="1" ht="34.5" customHeight="1" thickBot="1">
      <c r="A14" s="18"/>
      <c r="C14" s="26" t="s">
        <v>509</v>
      </c>
      <c r="D14" s="7" t="s">
        <v>510</v>
      </c>
      <c r="E14" s="8" t="s">
        <v>511</v>
      </c>
      <c r="F14" s="7" t="s">
        <v>512</v>
      </c>
      <c r="G14" s="9" t="s">
        <v>511</v>
      </c>
      <c r="H14" s="6"/>
      <c r="X14" s="18"/>
    </row>
    <row r="15" spans="1:28" ht="15.75">
      <c r="A15" s="11"/>
      <c r="C15" s="81" t="s">
        <v>513</v>
      </c>
      <c r="D15" s="91"/>
      <c r="E15" s="92"/>
      <c r="F15" s="88">
        <f>COUNTA('Monitoria Anual - 4'!S11:S999)</f>
        <v>10</v>
      </c>
      <c r="G15" s="27">
        <f t="shared" ref="G15:G21" si="0">F15/$F$22</f>
        <v>6.9930069930069935E-2</v>
      </c>
      <c r="H15" s="4"/>
      <c r="X15" s="11"/>
    </row>
    <row r="16" spans="1:28" ht="15.75">
      <c r="A16" s="11"/>
      <c r="C16" s="82" t="s">
        <v>514</v>
      </c>
      <c r="D16" s="93">
        <f>COUNTA('Monitoria Anual - 4'!N11:N999)</f>
        <v>2</v>
      </c>
      <c r="E16" s="29">
        <f>D16/$D$22</f>
        <v>1.3333333333333334E-2</v>
      </c>
      <c r="F16" s="89">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c r="A17" s="11"/>
      <c r="C17" s="83" t="s">
        <v>515</v>
      </c>
      <c r="D17" s="93">
        <f>COUNTA('Monitoria Anual - 4'!O11:O999)</f>
        <v>39</v>
      </c>
      <c r="E17" s="29">
        <f>D17/$D$22</f>
        <v>0.26</v>
      </c>
      <c r="F17" s="89">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c r="A18" s="11"/>
      <c r="C18" s="84" t="s">
        <v>516</v>
      </c>
      <c r="D18" s="93">
        <f>COUNTA('Monitoria Anual - 4'!P11:P999)</f>
        <v>29</v>
      </c>
      <c r="E18" s="29">
        <f>D18/$D$22</f>
        <v>0.19333333333333333</v>
      </c>
      <c r="F18" s="89">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c r="A19" s="11"/>
      <c r="C19" s="85" t="s">
        <v>517</v>
      </c>
      <c r="D19" s="93">
        <f>COUNTA('Monitoria Anual - 4'!Q11:Q999)</f>
        <v>38</v>
      </c>
      <c r="E19" s="29">
        <f>D19/$D$22</f>
        <v>0.25333333333333335</v>
      </c>
      <c r="F19" s="89">
        <f t="shared" ref="F19:F20" si="1">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c r="A20" s="11"/>
      <c r="C20" s="86" t="s">
        <v>518</v>
      </c>
      <c r="D20" s="93">
        <f>COUNTA('Monitoria Anual - 4'!R11:R999)</f>
        <v>42</v>
      </c>
      <c r="E20" s="29">
        <f>D20/$D$22</f>
        <v>0.28000000000000003</v>
      </c>
      <c r="F20" s="89">
        <f t="shared" si="1"/>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c r="A21" s="11"/>
      <c r="C21" s="87" t="s">
        <v>519</v>
      </c>
      <c r="D21" s="94"/>
      <c r="E21" s="95"/>
      <c r="F21" s="90">
        <f>'Monitoria Anual - 4'!C166</f>
        <v>3</v>
      </c>
      <c r="G21" s="30">
        <f t="shared" si="0"/>
        <v>2.097902097902098E-2</v>
      </c>
      <c r="H21" s="4"/>
      <c r="X21" s="11"/>
    </row>
    <row r="22" spans="1:28" ht="16.5" thickBot="1">
      <c r="A22" s="11"/>
      <c r="C22" s="96" t="s">
        <v>520</v>
      </c>
      <c r="D22" s="98">
        <f>SUM(D16:D20)</f>
        <v>150</v>
      </c>
      <c r="E22" s="32">
        <f>SUM(E15:E21)</f>
        <v>1</v>
      </c>
      <c r="F22" s="97">
        <f>SUM(F16:F21)</f>
        <v>143</v>
      </c>
      <c r="G22" s="32">
        <f>SUM(G16:G21)</f>
        <v>0.99999999999999989</v>
      </c>
      <c r="H22" s="4"/>
      <c r="X22" s="11"/>
    </row>
    <row r="23" spans="1:28" ht="15.75" thickBot="1">
      <c r="A23" s="11"/>
      <c r="C23" s="76" t="s">
        <v>521</v>
      </c>
      <c r="D23" s="276">
        <f>COUNTIF('Monitoria Anual - 4'!S11:S999,"Agrupada")</f>
        <v>5</v>
      </c>
      <c r="E23" s="277"/>
      <c r="F23" s="277"/>
      <c r="G23" s="278"/>
      <c r="H23" s="5"/>
      <c r="X23" s="11"/>
    </row>
    <row r="24" spans="1:28" ht="15.75" thickBot="1">
      <c r="A24" s="11"/>
      <c r="C24" s="75" t="s">
        <v>522</v>
      </c>
      <c r="D24" s="276">
        <f>COUNTIF('Monitoria Anual - 4'!S11:S161,"Excluída")</f>
        <v>5</v>
      </c>
      <c r="E24" s="277"/>
      <c r="F24" s="277"/>
      <c r="G24" s="278"/>
      <c r="X24" s="11"/>
    </row>
    <row r="25" spans="1:28">
      <c r="A25" s="11"/>
      <c r="X25" s="11"/>
    </row>
    <row r="26" spans="1:28">
      <c r="A26" s="11"/>
      <c r="X26" s="11"/>
    </row>
    <row r="27" spans="1:28" ht="15.75">
      <c r="A27" s="11"/>
      <c r="B27" s="274" t="s">
        <v>523</v>
      </c>
      <c r="C27" s="275"/>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524</v>
      </c>
      <c r="D29" s="69">
        <f>COUNTA('Monitoria Anual - 4'!A11:A160)</f>
        <v>10</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0" t="s">
        <v>525</v>
      </c>
      <c r="D31" s="80" t="s">
        <v>526</v>
      </c>
      <c r="E31" s="19"/>
      <c r="F31" s="20"/>
      <c r="G31" s="21"/>
      <c r="H31" s="23"/>
      <c r="I31" s="24"/>
      <c r="J31" s="25"/>
      <c r="W31" s="1"/>
      <c r="X31" s="11"/>
    </row>
    <row r="32" spans="1:28">
      <c r="A32" s="11"/>
      <c r="C32" s="77" t="s">
        <v>527</v>
      </c>
      <c r="D32" s="101">
        <f>SUM(F32:J32)</f>
        <v>15</v>
      </c>
      <c r="E32" s="34">
        <f>COUNTA('Monitoria Anual - 4'!S11:S25)</f>
        <v>5</v>
      </c>
      <c r="F32" s="67">
        <f>COUNTA('Monitoria Anual - 4'!N11:N25)</f>
        <v>1</v>
      </c>
      <c r="G32" s="67">
        <f>COUNTA('Monitoria Anual - 4'!O11:O25)</f>
        <v>6</v>
      </c>
      <c r="H32" s="67">
        <f>COUNTA('Monitoria Anual - 4'!P11:P25)</f>
        <v>3</v>
      </c>
      <c r="I32" s="67">
        <f>COUNTA('Monitoria Anual - 4'!Q11:Q25)</f>
        <v>1</v>
      </c>
      <c r="J32" s="68">
        <f>COUNTA('Monitoria Anual - 4'!R11:R25)</f>
        <v>4</v>
      </c>
      <c r="W32" s="1"/>
      <c r="X32" s="11"/>
    </row>
    <row r="33" spans="1:24">
      <c r="A33" s="11"/>
      <c r="C33" s="78" t="s">
        <v>528</v>
      </c>
      <c r="D33" s="77">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c r="A34" s="11"/>
      <c r="C34" s="78" t="s">
        <v>529</v>
      </c>
      <c r="D34" s="77">
        <f t="shared" ref="D34:D41" si="2">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c r="A35" s="11"/>
      <c r="C35" s="78" t="s">
        <v>530</v>
      </c>
      <c r="D35" s="77">
        <f t="shared" si="2"/>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c r="A36" s="11"/>
      <c r="C36" s="78" t="s">
        <v>531</v>
      </c>
      <c r="D36" s="77">
        <f t="shared" si="2"/>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c r="A37" s="11"/>
      <c r="C37" s="78" t="s">
        <v>679</v>
      </c>
      <c r="D37" s="77">
        <f t="shared" si="2"/>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c r="A38" s="11"/>
      <c r="C38" s="78" t="s">
        <v>680</v>
      </c>
      <c r="D38" s="77">
        <f t="shared" si="2"/>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c r="A39" s="11"/>
      <c r="C39" s="78" t="s">
        <v>681</v>
      </c>
      <c r="D39" s="77">
        <f t="shared" si="2"/>
        <v>15</v>
      </c>
      <c r="E39" s="35">
        <f>COUNTA('Monitoria Anual - 4'!S116:S130)</f>
        <v>0</v>
      </c>
      <c r="F39" s="36">
        <f>COUNTA('Monitoria Anual - 4'!N116:N130)</f>
        <v>0</v>
      </c>
      <c r="G39" s="36">
        <f>COUNTA('Monitoria Anual - 4'!O116:O130)</f>
        <v>0</v>
      </c>
      <c r="H39" s="36">
        <f>COUNTA('Monitoria Anual - 4'!P116:P130)</f>
        <v>5</v>
      </c>
      <c r="I39" s="36">
        <f>COUNTA('Monitoria Anual - 4'!Q116:Q130)</f>
        <v>7</v>
      </c>
      <c r="J39" s="37">
        <f>COUNTA('Monitoria Anual - 4'!R116:R130)</f>
        <v>3</v>
      </c>
      <c r="W39" s="1"/>
      <c r="X39" s="11"/>
    </row>
    <row r="40" spans="1:24">
      <c r="A40" s="11"/>
      <c r="C40" s="78" t="s">
        <v>682</v>
      </c>
      <c r="D40" s="77">
        <f t="shared" si="2"/>
        <v>15</v>
      </c>
      <c r="E40" s="35">
        <f>COUNTA('Monitoria Anual - 4'!S131:S145)</f>
        <v>0</v>
      </c>
      <c r="F40" s="36">
        <f>COUNTA('Monitoria Anual - 4'!N131:N145)</f>
        <v>0</v>
      </c>
      <c r="G40" s="36">
        <f>COUNTA('Monitoria Anual - 4'!O131:O145)</f>
        <v>4</v>
      </c>
      <c r="H40" s="36">
        <f>COUNTA('Monitoria Anual - 4'!P131:P145)</f>
        <v>4</v>
      </c>
      <c r="I40" s="36">
        <f>COUNTA('Monitoria Anual - 4'!Q131:Q145)</f>
        <v>4</v>
      </c>
      <c r="J40" s="37">
        <f>COUNTA('Monitoria Anual - 4'!R131:R145)</f>
        <v>3</v>
      </c>
      <c r="W40" s="1"/>
      <c r="X40" s="11"/>
    </row>
    <row r="41" spans="1:24" ht="15.75" thickBot="1">
      <c r="A41" s="11"/>
      <c r="C41" s="79" t="s">
        <v>683</v>
      </c>
      <c r="D41" s="102">
        <f t="shared" si="2"/>
        <v>15</v>
      </c>
      <c r="E41" s="38">
        <f>COUNTA('Monitoria Anual - 4'!S146:S160)</f>
        <v>2</v>
      </c>
      <c r="F41" s="39">
        <f>COUNTA('Monitoria Anual - 4'!N146:N160)</f>
        <v>0</v>
      </c>
      <c r="G41" s="39">
        <f>COUNTA('Monitoria Anual - 4'!O146:O160)</f>
        <v>0</v>
      </c>
      <c r="H41" s="39">
        <f>COUNTA('Monitoria Anual - 4'!P146:P160)</f>
        <v>0</v>
      </c>
      <c r="I41" s="39">
        <f>COUNTA('Monitoria Anual - 4'!Q146:Q160)</f>
        <v>12</v>
      </c>
      <c r="J41" s="40">
        <f>COUNTA('Monitoria Anual - 4'!R146:R160)</f>
        <v>3</v>
      </c>
      <c r="W41" s="1"/>
      <c r="X41" s="11"/>
    </row>
    <row r="42" spans="1:24">
      <c r="A42" s="11"/>
      <c r="X42" s="11"/>
    </row>
    <row r="43" spans="1:24">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vB4Wk4rl2BazUkTHv9jdUtVJ3x2RQV6KQh6gWHlZHISu41GUvzMltJfsYrt9iEpqHh+GtG/Awfvhyn0U0c9TSQ==" saltValue="tUmLIfwgxBEtE7SI2DapZ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33bf9ee-423a-49de-b467-001ef4b3c07d">
      <Terms xmlns="http://schemas.microsoft.com/office/infopath/2007/PartnerControls"/>
    </lcf76f155ced4ddcb4097134ff3c332f>
    <TaxCatchAll xmlns="051e38a1-0b00-4501-8a92-3ea274451ba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8" ma:contentTypeDescription="Crie um novo documento." ma:contentTypeScope="" ma:versionID="355180f61c781b6a0bc1603ff0e6a6c0">
  <xsd:schema xmlns:xsd="http://www.w3.org/2001/XMLSchema" xmlns:xs="http://www.w3.org/2001/XMLSchema" xmlns:p="http://schemas.microsoft.com/office/2006/metadata/properties" xmlns:ns2="533bf9ee-423a-49de-b467-001ef4b3c07d" xmlns:ns3="051e38a1-0b00-4501-8a92-3ea274451bac" targetNamespace="http://schemas.microsoft.com/office/2006/metadata/properties" ma:root="true" ma:fieldsID="318647924a2577bf95a559373e8cca89" ns2:_="" ns3:_="">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element name="TaxCatchAll" ma:index="23" nillable="true" ma:displayName="Taxonomy Catch All Column" ma:hidden="true" ma:list="{4c33d54d-7589-4b74-a345-b8476018d2c2}" ma:internalName="TaxCatchAll" ma:showField="CatchAllData" ma:web="051e38a1-0b00-4501-8a92-3ea274451b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533bf9ee-423a-49de-b467-001ef4b3c07d"/>
    <ds:schemaRef ds:uri="051e38a1-0b00-4501-8a92-3ea274451bac"/>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8AFC6457-40AF-401F-8C78-AABFA581F9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3bf9ee-423a-49de-b467-001ef4b3c07d"/>
    <ds:schemaRef ds:uri="051e38a1-0b00-4501-8a92-3ea274451b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Luciana Hitomi Hayashi Martins</cp:lastModifiedBy>
  <cp:revision/>
  <dcterms:created xsi:type="dcterms:W3CDTF">2012-07-30T00:05:19Z</dcterms:created>
  <dcterms:modified xsi:type="dcterms:W3CDTF">2025-02-05T15:06:09Z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y fmtid="{D5CDD505-2E9C-101B-9397-08002B2CF9AE}" pid="3" name="MSIP_Label_3738d5ca-cd4e-433d-8f2a-eee77df5cad2_Enabled">
    <vt:lpwstr>true</vt:lpwstr>
  </property>
  <property fmtid="{D5CDD505-2E9C-101B-9397-08002B2CF9AE}" pid="4" name="MSIP_Label_3738d5ca-cd4e-433d-8f2a-eee77df5cad2_SetDate">
    <vt:lpwstr>2023-09-25T17:54:32Z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3d8219fb-2aa5-45ff-9280-f56fbcad3310</vt:lpwstr>
  </property>
  <property fmtid="{D5CDD505-2E9C-101B-9397-08002B2CF9AE}" pid="9" name="MSIP_Label_3738d5ca-cd4e-433d-8f2a-eee77df5cad2_ContentBits">
    <vt:lpwstr>0</vt:lpwstr>
  </property>
  <property fmtid="{D5CDD505-2E9C-101B-9397-08002B2CF9AE}" pid="10" name="MediaServiceImageTags">
    <vt:lpwstr/>
  </property>
</Properties>
</file>