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defaultThemeVersion="124226"/>
  <mc:AlternateContent xmlns:mc="http://schemas.openxmlformats.org/markup-compatibility/2006">
    <mc:Choice Requires="x15">
      <x15ac:absPath xmlns:x15ac="http://schemas.microsoft.com/office/spreadsheetml/2010/11/ac" url="I:\Gp-A-CGESP-bsa\_COPAN\PAN Rivulideos\2-Monitoria\"/>
    </mc:Choice>
  </mc:AlternateContent>
  <xr:revisionPtr revIDLastSave="0" documentId="10_ncr:100000_{3FA04BC9-520E-415A-96DB-5DAEBCDE0487}" xr6:coauthVersionLast="31" xr6:coauthVersionMax="31" xr10:uidLastSave="{00000000-0000-0000-0000-000000000000}"/>
  <bookViews>
    <workbookView xWindow="0" yWindow="0" windowWidth="24720" windowHeight="12225" tabRatio="793" firstSheet="3" activeTab="9"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6" hidden="1">'Monitoria Anual - 4'!$A$8:$AI$66</definedName>
  </definedNames>
  <calcPr calcId="179017"/>
</workbook>
</file>

<file path=xl/calcChain.xml><?xml version="1.0" encoding="utf-8"?>
<calcChain xmlns="http://schemas.openxmlformats.org/spreadsheetml/2006/main">
  <c r="D15" i="36" l="1"/>
  <c r="Z18" i="49" a="1"/>
  <c r="Z18" i="49"/>
  <c r="G35" i="49"/>
  <c r="G35" i="47"/>
  <c r="D5" i="2"/>
  <c r="J32" i="2"/>
  <c r="F15" i="2"/>
  <c r="J35" i="49"/>
  <c r="I35" i="49"/>
  <c r="H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c r="Z20" i="49" a="1"/>
  <c r="Z20" i="49"/>
  <c r="D20" i="49"/>
  <c r="AA19" i="49" a="1"/>
  <c r="AA19" i="49"/>
  <c r="Z19" i="49" a="1"/>
  <c r="Z19" i="49"/>
  <c r="D19" i="49"/>
  <c r="AA18" i="49" a="1"/>
  <c r="AA18" i="49"/>
  <c r="D18" i="49"/>
  <c r="AA17" i="49" a="1"/>
  <c r="AA17" i="49"/>
  <c r="Z17" i="49" a="1"/>
  <c r="Z17" i="49"/>
  <c r="D17" i="49"/>
  <c r="AA16" i="49"/>
  <c r="Z16" i="49"/>
  <c r="D16" i="49"/>
  <c r="F15" i="49"/>
  <c r="D7" i="49"/>
  <c r="D5" i="49"/>
  <c r="B3" i="49"/>
  <c r="D35" i="49"/>
  <c r="F21" i="49"/>
  <c r="J35" i="47"/>
  <c r="I35" i="47"/>
  <c r="H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c r="Z20" i="47" a="1"/>
  <c r="Z20" i="47"/>
  <c r="D20" i="47"/>
  <c r="AA19" i="47" a="1"/>
  <c r="AA19" i="47"/>
  <c r="Z19" i="47" a="1"/>
  <c r="Z19" i="47"/>
  <c r="D19" i="47"/>
  <c r="AA18" i="47" a="1"/>
  <c r="AA18" i="47"/>
  <c r="Z18" i="47" a="1"/>
  <c r="Z18" i="47"/>
  <c r="D18" i="47"/>
  <c r="AA17" i="47" a="1"/>
  <c r="AA17" i="47"/>
  <c r="Z17" i="47" a="1"/>
  <c r="Z17" i="47"/>
  <c r="D17" i="47"/>
  <c r="AA16" i="47"/>
  <c r="Z16" i="47"/>
  <c r="D16" i="47"/>
  <c r="F15" i="47"/>
  <c r="D7" i="47"/>
  <c r="D5" i="47"/>
  <c r="B3" i="47"/>
  <c r="D33" i="47"/>
  <c r="F21" i="47"/>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c r="Z20" i="45" a="1"/>
  <c r="Z20" i="45"/>
  <c r="D20" i="45"/>
  <c r="AA19" i="45" a="1"/>
  <c r="AA19" i="45"/>
  <c r="Z19" i="45" a="1"/>
  <c r="Z19" i="45"/>
  <c r="D19" i="45"/>
  <c r="AA18" i="45" a="1"/>
  <c r="AA18" i="45"/>
  <c r="Z18" i="45" a="1"/>
  <c r="Z18" i="45"/>
  <c r="D18" i="45"/>
  <c r="AA17" i="45" a="1"/>
  <c r="AA17" i="45"/>
  <c r="Z17" i="45" a="1"/>
  <c r="Z17" i="45"/>
  <c r="D17" i="45"/>
  <c r="AA16" i="45"/>
  <c r="Z16" i="45"/>
  <c r="D16" i="45"/>
  <c r="F15" i="45"/>
  <c r="D7" i="45"/>
  <c r="D5" i="45"/>
  <c r="B3" i="45"/>
  <c r="D34" i="45"/>
  <c r="F21" i="45"/>
  <c r="F33" i="2"/>
  <c r="G33" i="2"/>
  <c r="H33" i="2"/>
  <c r="I33" i="2"/>
  <c r="J33" i="2"/>
  <c r="AA16" i="2"/>
  <c r="Z16" i="2"/>
  <c r="Z17" i="2" a="1"/>
  <c r="Z17" i="2"/>
  <c r="D34" i="49"/>
  <c r="D33" i="49"/>
  <c r="D32" i="49"/>
  <c r="AB19" i="49"/>
  <c r="F19" i="49"/>
  <c r="D35" i="47"/>
  <c r="D34" i="47"/>
  <c r="AB19" i="47"/>
  <c r="F19" i="47"/>
  <c r="D32" i="47"/>
  <c r="AB20" i="47"/>
  <c r="F20" i="47"/>
  <c r="D35" i="45"/>
  <c r="D33" i="45"/>
  <c r="D22" i="45"/>
  <c r="E16" i="45"/>
  <c r="D32" i="45"/>
  <c r="AB16" i="45"/>
  <c r="F16" i="45"/>
  <c r="AB17" i="45"/>
  <c r="F17" i="45"/>
  <c r="D33" i="2"/>
  <c r="AB20" i="45"/>
  <c r="F20" i="45"/>
  <c r="AB18" i="45"/>
  <c r="F18" i="45"/>
  <c r="AB16" i="2"/>
  <c r="D22" i="47"/>
  <c r="E18" i="47"/>
  <c r="AB16" i="47"/>
  <c r="F16" i="47"/>
  <c r="D22" i="49"/>
  <c r="E20" i="49"/>
  <c r="AB16" i="49"/>
  <c r="F16" i="49"/>
  <c r="AB17" i="49"/>
  <c r="F17" i="49"/>
  <c r="AB18" i="49"/>
  <c r="F18" i="49"/>
  <c r="AB20" i="49"/>
  <c r="F20" i="49"/>
  <c r="AB18" i="47"/>
  <c r="F18" i="47"/>
  <c r="AB17" i="47"/>
  <c r="F17" i="47"/>
  <c r="AB19" i="45"/>
  <c r="F19" i="45"/>
  <c r="AA20" i="2" a="1"/>
  <c r="AA20" i="2"/>
  <c r="Z20" i="2" a="1"/>
  <c r="Z20" i="2"/>
  <c r="AA19" i="2" a="1"/>
  <c r="AA19" i="2"/>
  <c r="Z19" i="2" a="1"/>
  <c r="Z19" i="2"/>
  <c r="AA18" i="2" a="1"/>
  <c r="AA18" i="2"/>
  <c r="Z18" i="2" a="1"/>
  <c r="Z18" i="2"/>
  <c r="AA17" i="2" a="1"/>
  <c r="AA17" i="2"/>
  <c r="AB17" i="2"/>
  <c r="E19" i="49"/>
  <c r="E17" i="49"/>
  <c r="E20" i="47"/>
  <c r="E19" i="47"/>
  <c r="E17" i="47"/>
  <c r="E16" i="47"/>
  <c r="E19" i="45"/>
  <c r="E20" i="45"/>
  <c r="E18" i="45"/>
  <c r="E17" i="45"/>
  <c r="AB18" i="2"/>
  <c r="AB20" i="2"/>
  <c r="E18" i="49"/>
  <c r="E16" i="49"/>
  <c r="F22" i="49"/>
  <c r="G19" i="49"/>
  <c r="F22" i="47"/>
  <c r="F22" i="45"/>
  <c r="G17" i="45"/>
  <c r="AB19" i="2"/>
  <c r="D5" i="36"/>
  <c r="F25" i="36"/>
  <c r="G25" i="36"/>
  <c r="F26" i="36"/>
  <c r="G26" i="36"/>
  <c r="F27" i="36"/>
  <c r="G27" i="36"/>
  <c r="F28" i="36"/>
  <c r="G28" i="36"/>
  <c r="D28" i="36" s="1"/>
  <c r="E28" i="36"/>
  <c r="E27" i="36"/>
  <c r="D27" i="36" s="1"/>
  <c r="D22" i="36"/>
  <c r="E26" i="36"/>
  <c r="E25" i="36"/>
  <c r="D17" i="36"/>
  <c r="D18" i="36" s="1"/>
  <c r="D16" i="36"/>
  <c r="D24" i="2"/>
  <c r="D23" i="2"/>
  <c r="D26" i="36"/>
  <c r="E22" i="49"/>
  <c r="G17" i="49"/>
  <c r="G16" i="49"/>
  <c r="E22" i="47"/>
  <c r="E22" i="45"/>
  <c r="D25" i="36"/>
  <c r="G20" i="49"/>
  <c r="G18" i="49"/>
  <c r="G15" i="49"/>
  <c r="G21" i="49"/>
  <c r="G21" i="47"/>
  <c r="G20" i="47"/>
  <c r="G19" i="47"/>
  <c r="G15" i="47"/>
  <c r="G18" i="47"/>
  <c r="G17" i="47"/>
  <c r="G16" i="47"/>
  <c r="G19" i="45"/>
  <c r="G21" i="45"/>
  <c r="G15" i="45"/>
  <c r="G18" i="45"/>
  <c r="G20" i="45"/>
  <c r="G16" i="45"/>
  <c r="D20" i="2"/>
  <c r="F20" i="2"/>
  <c r="D19" i="2"/>
  <c r="F19" i="2"/>
  <c r="D18" i="2"/>
  <c r="F18" i="2"/>
  <c r="D16" i="2"/>
  <c r="F16" i="2"/>
  <c r="D17" i="2"/>
  <c r="F17" i="2"/>
  <c r="D7" i="36"/>
  <c r="B3" i="36"/>
  <c r="G22" i="47"/>
  <c r="G22" i="45"/>
  <c r="G22" i="49"/>
  <c r="D7" i="2"/>
  <c r="D22" i="2"/>
  <c r="E19" i="2"/>
  <c r="E18" i="2"/>
  <c r="E16" i="2"/>
  <c r="E20" i="2"/>
  <c r="E17" i="2"/>
  <c r="E32" i="2"/>
  <c r="G32" i="2"/>
  <c r="H32" i="2"/>
  <c r="I32" i="2"/>
  <c r="G34" i="2"/>
  <c r="H34" i="2"/>
  <c r="I34" i="2"/>
  <c r="J34" i="2"/>
  <c r="G35" i="2"/>
  <c r="H35" i="2"/>
  <c r="I35" i="2"/>
  <c r="J35" i="2"/>
  <c r="F35" i="2"/>
  <c r="F34" i="2"/>
  <c r="F32" i="2"/>
  <c r="E35" i="2"/>
  <c r="E34" i="2"/>
  <c r="E33" i="2"/>
  <c r="F21" i="2"/>
  <c r="D29" i="2"/>
  <c r="B3" i="2"/>
  <c r="D32" i="2"/>
  <c r="D34" i="2"/>
  <c r="D35" i="2"/>
  <c r="F22" i="2"/>
  <c r="G15" i="2"/>
  <c r="G21" i="2"/>
  <c r="G19" i="2"/>
  <c r="G18" i="2"/>
  <c r="G16" i="2"/>
  <c r="G20" i="2"/>
  <c r="G17" i="2"/>
  <c r="E22" i="2"/>
  <c r="G22" i="2"/>
  <c r="E16" i="36" l="1"/>
  <c r="E17" i="36"/>
  <c r="E15" i="36"/>
  <c r="E18" i="36" s="1"/>
</calcChain>
</file>

<file path=xl/sharedStrings.xml><?xml version="1.0" encoding="utf-8"?>
<sst xmlns="http://schemas.openxmlformats.org/spreadsheetml/2006/main" count="3742" uniqueCount="1251">
  <si>
    <t>Objetivo Geral do PAN</t>
  </si>
  <si>
    <t>OBJETIVOS ESPECÍFICOS</t>
  </si>
  <si>
    <t>PLANEJAMENTO DO PAN</t>
  </si>
  <si>
    <t>Ação cujo início planejado é posterior ao período monitorado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</si>
  <si>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</si>
  <si>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</si>
  <si>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</si>
  <si>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</si>
  <si>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</si>
  <si>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</si>
  <si>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</si>
  <si>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</si>
  <si>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</si>
  <si>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</si>
  <si>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</si>
  <si>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</si>
  <si>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</si>
  <si>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</si>
  <si>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</si>
  <si>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</si>
  <si>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</si>
  <si>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X</t>
  </si>
  <si>
    <t>PAINEL DE GESTÃO DO PAN</t>
  </si>
  <si>
    <t>Número de Objetivos Específicos</t>
  </si>
  <si>
    <t>Concluída</t>
  </si>
  <si>
    <t>%</t>
  </si>
  <si>
    <t>TOTAL DE AÇÕES DO PAN</t>
  </si>
  <si>
    <t>PAINEL DE OBJETIVOS ESPECÍFICOS DO PAN</t>
  </si>
  <si>
    <t>Objetivos Específicos</t>
  </si>
  <si>
    <t>Ações</t>
  </si>
  <si>
    <t>OBJETIVO 1</t>
  </si>
  <si>
    <t>OBJETIVO 2</t>
  </si>
  <si>
    <t>OBJETIVO 3</t>
  </si>
  <si>
    <t>OBJETIVO 4</t>
  </si>
  <si>
    <t>OBJETIVO</t>
  </si>
  <si>
    <t xml:space="preserve">SITUAÇÃO ATUAL </t>
  </si>
  <si>
    <t xml:space="preserve">Recomendações ou Observações </t>
  </si>
  <si>
    <t>x</t>
  </si>
  <si>
    <t>PÓS MONITORIA</t>
  </si>
  <si>
    <t>Excluída</t>
  </si>
  <si>
    <t xml:space="preserve">MONITORIA </t>
  </si>
  <si>
    <t>Ação</t>
  </si>
  <si>
    <t>Produto</t>
  </si>
  <si>
    <t>Resultados esperados</t>
  </si>
  <si>
    <t>Período</t>
  </si>
  <si>
    <t>Articulador</t>
  </si>
  <si>
    <t>Custo estimado (R$)</t>
  </si>
  <si>
    <t>Colaboradores</t>
  </si>
  <si>
    <t>Observações</t>
  </si>
  <si>
    <t>Início</t>
  </si>
  <si>
    <t>Fim</t>
  </si>
  <si>
    <t>Nº</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</si>
  <si>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</si>
  <si>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</si>
  <si>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</si>
  <si>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</si>
  <si>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</si>
  <si>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</si>
  <si>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</si>
  <si>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</si>
  <si>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</si>
  <si>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</si>
  <si>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</si>
  <si>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</si>
  <si>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</si>
  <si>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</si>
  <si>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</si>
  <si>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</si>
  <si>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</si>
  <si>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</si>
  <si>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</si>
  <si>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</si>
  <si>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</si>
  <si>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</si>
  <si>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</si>
  <si>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</si>
  <si>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</si>
  <si>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</si>
  <si>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</si>
  <si>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</si>
  <si>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2.14</t>
  </si>
  <si>
    <t>2.15</t>
  </si>
  <si>
    <t>3.1</t>
  </si>
  <si>
    <t>3.2</t>
  </si>
  <si>
    <t>3.3</t>
  </si>
  <si>
    <t>3.4</t>
  </si>
  <si>
    <t>3.5</t>
  </si>
  <si>
    <t>3.6</t>
  </si>
  <si>
    <t>3.7</t>
  </si>
  <si>
    <t>3.8</t>
  </si>
  <si>
    <t>3.9</t>
  </si>
  <si>
    <t>4.1</t>
  </si>
  <si>
    <t>4.2</t>
  </si>
  <si>
    <t>4.3</t>
  </si>
  <si>
    <t>4.4</t>
  </si>
  <si>
    <t>4.5</t>
  </si>
  <si>
    <t>4.6</t>
  </si>
  <si>
    <t>4.7</t>
  </si>
  <si>
    <t>4.8</t>
  </si>
  <si>
    <t>4.9</t>
  </si>
  <si>
    <t>4.10</t>
  </si>
  <si>
    <t>4.11</t>
  </si>
  <si>
    <t>SITUAÇÃO DAS AÇÕES</t>
  </si>
  <si>
    <t>Agrupada</t>
  </si>
  <si>
    <t>PLANO DE AÇÃO NACIONAL DE CONSERVAÇÃO DE ESPÉCIES AMEAÇADAS DE EXTINÇÃO - PAN</t>
  </si>
  <si>
    <t>RESUMO DA SITUAÇÃO DAS AÇÕES DO PAN</t>
  </si>
  <si>
    <t>Ação não iniciada no período previsto</t>
  </si>
  <si>
    <t>Data da monitoria</t>
  </si>
  <si>
    <t>Localização</t>
  </si>
  <si>
    <t>NOVAS AÇÕES:</t>
  </si>
  <si>
    <t>PLANEJAMENTO DE NOVAS AÇÕES</t>
  </si>
  <si>
    <t>OBJETIVO ESPECÍFICO</t>
  </si>
  <si>
    <t>INSERIR O NOME DO OBJETIVO ESPECÍFICO</t>
  </si>
  <si>
    <t>Inserir nova ação</t>
  </si>
  <si>
    <t>Objetivo geral do PAN</t>
  </si>
  <si>
    <t>Não iniciada no período previsto</t>
  </si>
  <si>
    <t>Iniciada e não concluída no período previsto</t>
  </si>
  <si>
    <t>Localidades</t>
  </si>
  <si>
    <t>Área de relevância</t>
  </si>
  <si>
    <t>SITUAÇÃO ATUAL DAS AÇÕES - 1ª MONITORIA (2017)</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</si>
  <si>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</si>
  <si>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</si>
  <si>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</si>
  <si>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</si>
  <si>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</si>
  <si>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</si>
  <si>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</si>
  <si>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</si>
  <si>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Excluídas na Monitoria</t>
  </si>
  <si>
    <t xml:space="preserve"> Ações Agrupadas na Monitoria</t>
  </si>
  <si>
    <t>SITUAÇÃO ATUAL DAS AÇÕES - MONITORIA FINAL (2017)</t>
  </si>
  <si>
    <t>Revisão das localidades</t>
  </si>
  <si>
    <t>Revisão Área de Relevância</t>
  </si>
  <si>
    <t>Revisão do Resultado Esperado</t>
  </si>
  <si>
    <t>1 - (Proteger os biótopos) Realizar esforços para proteger os biótopos remanescentes na região de distribuição das espécies de peixes rivulídeos focais do PAN, impedindo que sejam alterados ou suprimidos em decorrência de atividades agrosilvopastoris, da implantação de empreendimentos (barragens, açudes, rodovias, parques eólicos, portos, complexos hoteleiros, entre outros) e da urbanização.</t>
  </si>
  <si>
    <t>2 - Realizar estudos técnicos e científicos, in situ e ex situ, aplicados à conservação das espécies focais de rivulídeos e seus habitats.</t>
  </si>
  <si>
    <t>3 - Divulgar o conhecimento sobre as espécies focais de rivulídeos, sensibilizando a sociedade sobre a importância das áreas úmidas para sua conservação.</t>
  </si>
  <si>
    <t>4 - Inserir a temática dos rivulídeos na gestão ambiental, subsidiando os órgãos ambientais (federais, estaduais e municipais) para a inclusão de medidas de proteção das espécies e seus habitats nas ações de planejamento, licenciamento, fiscalização, monitoramento e controle.</t>
  </si>
  <si>
    <t>1.16</t>
  </si>
  <si>
    <t>1.17</t>
  </si>
  <si>
    <t>1.18</t>
  </si>
  <si>
    <t>1.19</t>
  </si>
  <si>
    <t xml:space="preserve">Termo de ciência da autoridade </t>
  </si>
  <si>
    <t>Mapa Georreferenciado</t>
  </si>
  <si>
    <t>Operação de Fiscalização</t>
  </si>
  <si>
    <t>Campanha de divulgação</t>
  </si>
  <si>
    <t>Relatório de monitoramento anual por espécie</t>
  </si>
  <si>
    <r>
      <t xml:space="preserve">População de </t>
    </r>
    <r>
      <rPr>
        <i/>
        <sz val="11"/>
        <color indexed="8"/>
        <rFont val="Calibri"/>
        <family val="2"/>
      </rPr>
      <t>Leptolebias marmoratus</t>
    </r>
    <r>
      <rPr>
        <sz val="11"/>
        <color indexed="8"/>
        <rFont val="Calibri"/>
        <family val="2"/>
      </rPr>
      <t xml:space="preserve"> translocada</t>
    </r>
  </si>
  <si>
    <t>Oficialização da inclusão dos habitats na área das UCs</t>
  </si>
  <si>
    <t>Oficialização da proteção</t>
  </si>
  <si>
    <t>Resposta oficial da solicitação</t>
  </si>
  <si>
    <t>Proposta elaborada</t>
  </si>
  <si>
    <t>Reunião de articulação entre pesquisadores, ICMBio e IBAMA, CGMAB (Órgão Ambiental do DNIT)</t>
  </si>
  <si>
    <t>Relatórios; Propostas de medidas protecionistas</t>
  </si>
  <si>
    <t>Medidas mitigatórias e compensações incorporadas</t>
  </si>
  <si>
    <t>Documento oficial do IBRAM ou GDF se comprometendo a realizar ações de conservação e inserindo essas ações no plano de manejo da Unidade</t>
  </si>
  <si>
    <t>Apresentação da proposta de ação de conservação dos Rivulideos nas áreas urbanas</t>
  </si>
  <si>
    <t>Início do PAN</t>
  </si>
  <si>
    <t>Fim do PAN (ação conítnua)</t>
  </si>
  <si>
    <t>Janeiro 2016</t>
  </si>
  <si>
    <t>Dezembro 2017</t>
  </si>
  <si>
    <t>Setembro 2015</t>
  </si>
  <si>
    <t>Setembro 2017</t>
  </si>
  <si>
    <t>agosto 2014</t>
  </si>
  <si>
    <t>Editais elaborados, projetos iniciados e publicações</t>
  </si>
  <si>
    <t>Editais Elaborados, projetos iniciados e publicações</t>
  </si>
  <si>
    <r>
      <t xml:space="preserve">Publicação de documento contendo a estratégia de conservação </t>
    </r>
    <r>
      <rPr>
        <i/>
        <sz val="11"/>
        <color indexed="8"/>
        <rFont val="Calibri"/>
        <family val="2"/>
      </rPr>
      <t>ex situ</t>
    </r>
    <r>
      <rPr>
        <sz val="11"/>
        <color indexed="8"/>
        <rFont val="Calibri"/>
        <family val="2"/>
      </rPr>
      <t xml:space="preserve"> para rivulídeos</t>
    </r>
  </si>
  <si>
    <t>Rede estabelecida</t>
  </si>
  <si>
    <t>Mapa georreferenciado</t>
  </si>
  <si>
    <t>Informação gerada e disponibilizada</t>
  </si>
  <si>
    <t>Projetos iniciados e publicações.</t>
  </si>
  <si>
    <t>Relatório técnico</t>
  </si>
  <si>
    <t>Relatório técnico; Mapa de distribuição</t>
  </si>
  <si>
    <t>Projeto; Relatórios de situação</t>
  </si>
  <si>
    <t xml:space="preserve">Relatório </t>
  </si>
  <si>
    <t>Relatório contendo com as localizações georreferenciadas dos biótopos encontrados, estado de conservação e outras informações relevantes.</t>
  </si>
  <si>
    <r>
      <t xml:space="preserve">Documento formalizando a intenção de incluir ou não ações voltadas para espécie  </t>
    </r>
    <r>
      <rPr>
        <i/>
        <sz val="11"/>
        <color indexed="8"/>
        <rFont val="Calibri"/>
        <family val="2"/>
      </rPr>
      <t xml:space="preserve">S. reticulatus </t>
    </r>
    <r>
      <rPr>
        <sz val="11"/>
        <color indexed="8"/>
        <rFont val="Calibri"/>
        <family val="2"/>
      </rPr>
      <t>no âmbito do PAN Xingú.</t>
    </r>
  </si>
  <si>
    <t>DVD associado ao livro do PAN</t>
  </si>
  <si>
    <t>Cartilha</t>
  </si>
  <si>
    <t>Lista de programas de educação ambiental</t>
  </si>
  <si>
    <t>Progamas de educação ambientais implementados</t>
  </si>
  <si>
    <t>Reuniões, Eventos, Distribuição de Material de Divulgação do PAN, Documento de envio do PAN</t>
  </si>
  <si>
    <t>Eventos realizados</t>
  </si>
  <si>
    <t>Programa de Educação Ambiental elaborado</t>
  </si>
  <si>
    <t>Formalização dessa inserção</t>
  </si>
  <si>
    <t>Cursos de capacitação para os técnicos</t>
  </si>
  <si>
    <t>Banco de dados disponibilizado</t>
  </si>
  <si>
    <t>Documento técnico (Termo de Referência do ICMBio)</t>
  </si>
  <si>
    <t>Formação e atuação do Grupo Técnico</t>
  </si>
  <si>
    <t>Guia</t>
  </si>
  <si>
    <t>Proposta de GT elaborada e encaminhada ao CONAMA</t>
  </si>
  <si>
    <t>Proposta elaborada e apresentada junto à convenção de RAMSAR</t>
  </si>
  <si>
    <t>Realização de reunião participativa entre as inStituições competentes e atores envolvidos</t>
  </si>
  <si>
    <t>Proposta apresentada em uma conferência das partes - COP</t>
  </si>
  <si>
    <t>Relatórios periódicos do CAR sobre o estado de conservação ou recuperação das áreas</t>
  </si>
  <si>
    <t>Ata da reunião</t>
  </si>
  <si>
    <t>Janeiro 2013</t>
  </si>
  <si>
    <t>junho 2015</t>
  </si>
  <si>
    <t>Setembro 2014</t>
  </si>
  <si>
    <t>Fim do PAN</t>
  </si>
  <si>
    <t>Setembro 2013</t>
  </si>
  <si>
    <t>Julho 2017</t>
  </si>
  <si>
    <t>Izabel C. Boock de Garcia (CEPTA)</t>
  </si>
  <si>
    <t>Tatiana L. Pimentel (DIPRO/IBAMA)</t>
  </si>
  <si>
    <t>Henrique Anatole Ramos (IBAMA/GO)</t>
  </si>
  <si>
    <t>Francisco de Assis Neo (CEPTA)</t>
  </si>
  <si>
    <t>Wilson J. E. M. Costa (UFRJ)</t>
  </si>
  <si>
    <t>Cláudia Graça (INEA/RJ)</t>
  </si>
  <si>
    <t>Guilherme Casoni da Rocha (SMA/SP)</t>
  </si>
  <si>
    <t>Tais Nunes de Almeida (INEMA/BA)</t>
  </si>
  <si>
    <t>João Carlos Dotto (FEPAM/RS)</t>
  </si>
  <si>
    <t>Matheus Volcan (Institito Pró-Pampa)</t>
  </si>
  <si>
    <t>Marcelo Burns (Universidade Católica de Pelotas)</t>
  </si>
  <si>
    <t>Antonio Lezama (MMA)</t>
  </si>
  <si>
    <t>Marcelo Raseira (CEPAM)</t>
  </si>
  <si>
    <t>Carlyle M. Coelho (FZB-BH)</t>
  </si>
  <si>
    <t>Wilson Costa (UFRJ)</t>
  </si>
  <si>
    <t>Marco Aurélio Azevedo (FZB/RS)</t>
  </si>
  <si>
    <t>Matheus Volcan (Instituto Pró-Pampa)</t>
  </si>
  <si>
    <t>Maria Angélica Rosa Ribeiro (CEPTA)</t>
  </si>
  <si>
    <t>Tatiana Pimentel (DIPRO/IBAMA)</t>
  </si>
  <si>
    <t>Guilherme Carvalho (FJZB)</t>
  </si>
  <si>
    <t>Brenda Morais (DIPRO/IBAMA)</t>
  </si>
  <si>
    <t>Henrique Anatole (IBAMA/GO)</t>
  </si>
  <si>
    <t>Brenda Morais Soares (DIPRO/IBAMA)</t>
  </si>
  <si>
    <t>Não significativo</t>
  </si>
  <si>
    <t>Cláudia Graça (INEA/RJ), Fabrício E. Tavares (COPAN/ICMBio), Guilherme C. da Rocha (SMA/SP), Tais N. de Almeida (INEMA/BA), Carlyle M. Coelho (FZB/BH), Marcio J. Silva (UNIVASF), João Carlos P. Dotto (FEPAM/RS), Henrique Anatole Ramos (IBAMA/GO)</t>
  </si>
  <si>
    <t>Izabel C. Boock de Garcia, Márcio Joaquim da Silva (UNIVASF), Wilson Costa (UFRJ), Fabricio Tavares (COPAN)</t>
  </si>
  <si>
    <t>Brenda Moraes Soares (IBAMA)</t>
  </si>
  <si>
    <t>Brenda Moraes Soares (IBAMA), Antonio Lezama (MMA), Guilherme Carvalho (FJZB), Izabel C. Boock de Garcia (CEPTA), Marcelo Raseira (CEPAM)</t>
  </si>
  <si>
    <t>Wilson Costa (UFRJ), Guilherme C. da Rocha (SMA/SP), Cláudia Graça (INEA/RJ), Tais N. de Almeida (INEMA/BA), Márcio Joaquim da Silva (UNIVASF), Marco Aurélio Azevedo (Fundação Zoobotânica/RS)</t>
  </si>
  <si>
    <t>Francisco de Assis Neo (CEPTA), Cláudia Graça (INEA/RJ)</t>
  </si>
  <si>
    <t xml:space="preserve">Adriana Ribeiro C. de Deus (CETESB) </t>
  </si>
  <si>
    <t>Cláudia Graça (INEA/RJ), Andréa de Nóbrega Ribeiro (Chefe da FLONA Mário Xavier)</t>
  </si>
  <si>
    <t>Cláudia Graça (INEA/RJ), Andréa de Nóbrega Ribeiro (FLONA Mario Xavier)</t>
  </si>
  <si>
    <t>Marco Aurélio Azevedo (Fundação Zoobotânica/RS)</t>
  </si>
  <si>
    <t xml:space="preserve">Marcelo Burns (Universidade Católica de Pelotas -UCPel), Ricardo Robaldo (Universidade Federal Pelotas), João Viera e Alexandre Garcia (FURG/Laboratorio de Ictiologia), Morevy Cheffe (Grupo de Estudos Especiais de Proteção ao Ambiente Aquático/GEEPAA), Marcelo Cavallini (ICMBio) </t>
  </si>
  <si>
    <t>Márcio Joaquim da Silva, (UNIVASF), Rogério Pessanha Fádel (UNIVASF), Giancarlo Arrais Galvão (UNIVASF), Thiago Carvalho (FZB-BH), Wilson Costa (UFRJ), Raquel Lacerda (DNIT), Maria Angelica Ribeiro (CEPTA), Tatiana Pimentel (IBAMA), Chefe do PARNA Cavernas do Peruaçu/ICMBio</t>
  </si>
  <si>
    <t>Raquel Lacerda (DNIT), Thiago Carvalho (FZB-BH), Márcio Joaquim da Silva (UNIVASF), Tais N. Almeida (INEMA/BA)</t>
  </si>
  <si>
    <t>Henrique Anatole (IBAMA/GO), Brenda Moraes Soares (IBAMA),  ICMBio sede</t>
  </si>
  <si>
    <t>Henrique Anatole (IBAMA/GO), Brenda Moraes Soares (IBAMA),  ICMBio sede, IBAMA sede, Antonio Lezama (MMA), IBAMA/PA</t>
  </si>
  <si>
    <t>Wilson Costa (UFRJ), Thiago A. Carvalho (FZB-BH), Francisco Neo (CEPTA), Guilherme C. da Rocha (SMA/SP), Matheus Volcan (Instituto Pró-Pampa), Marcelo Burns (UCPel)</t>
  </si>
  <si>
    <t>Wilson Costa (UFRJ), Thiago A. Carvalho (FZB-BH), Francisco Neo (CEPTA), Guilherme C. da Rocha (SMA/SP)</t>
  </si>
  <si>
    <r>
      <t>Wilson Costa (UFRJ), Guilherme Carvalho (FJZB), Carlyle Mendes Coelho (FZB-BH), Thiago Carvalho (FZB-BH), Henrique Anatole (IBAMA-GO), Maria Rita Barreto Netto (CEPTA), Samuel Paiva (Embrapa), Adriana Castilho de Deus (CETESB), Claudia Graça (INEA/RJ), Tais N. Almeida (INEMA/BA), Francisco Neo (CEPTA),</t>
    </r>
    <r>
      <rPr>
        <sz val="11"/>
        <rFont val="Calibri"/>
        <family val="2"/>
      </rPr>
      <t xml:space="preserve"> Zoological Society of London</t>
    </r>
  </si>
  <si>
    <t>Wilson Costa (UFRJ), Guilherme Carvalho (FJZB), Carlyle Mendes Coelho (FZB-BH), Thiago Carvalho (FZB-BH), Henrique Anatole (IBAMA-GO), Maria Rita Barreto Netto (CEPTA), Samuel Paiva (Embrapa), Adriana Castilho de Deus (CETESB), Claudia Graça (INEA/RJ), Tais N. Almeida (INEMA/BA), Francisco Neo (CEPTA)</t>
  </si>
  <si>
    <t>Matheus Volcan (Instituto Pró-Pampa), João Carlos Dotto (FEPAM/RS), Marcelo Burns (UCPEL), Luis Esteban Lanés (Pro-Pampa), Ândrio Gonçalves (Pro-Pampa), Morevy Cheffe (GEEPAA), Wilson Costa (UFRJ), IBAMA, COIMP/ICMBio, Márcio J. da Silva (UNIVASF)</t>
  </si>
  <si>
    <t>Henrique Anatole (IBAMA/GO), Samuel Paiva (Embrapa), Maria Rita Barreto Netto (CEPTA), Antonio Lezama (MMA)</t>
  </si>
  <si>
    <t>Guilherme C. da Rocha (SMA/SP), Thiago Carvalho (FZB-BH), Francisco Neo (CEPTA), Adriana C. de Deus (CETESB), Carlyle Mendes (FZB-BH), Maria Anais Barbosa, Pedro Henrique Bragança, Filipe Rangel Pereira e Pedro Fasura Amorim (UFRJ)</t>
  </si>
  <si>
    <t>Tais N. de Almeida (INEMA/BA), Thiago Carvalho (FZB-BH), Francisco Neo (CEPTA), Adriana C. de Deus (CETESB), Carlyle Mendes (FZB-BH), Claudia Graça (INEA/RJ), Maria Anais Barbosa, Pedro Henrique Bragança, Filipe Rangel Pereira e Pedro Fasura Amorim (UFRJ)</t>
  </si>
  <si>
    <t>Marcelo Burns (UCPel), Matheus Volcan e Luis Esteban Lanés (Instituto Pró-Pampa)</t>
  </si>
  <si>
    <t>Equipe do Instituto Pró-Pampa</t>
  </si>
  <si>
    <t>Márcio Joaquim da Silva (UNIVASF), Rogério Pessanha Fádel (UNIVASF), Giancarlo Arrais Galvão (UNIVASF), Thiago Carvalho (FZB-BH), Pedro Fasura Amorim, Pedro Henrique Bragança e Maria Anaís Barbosa (UFRJ)</t>
  </si>
  <si>
    <t>Thiago Carvalho (FZB-BH), Márcio Joaquim da Silva (UNIVASF)</t>
  </si>
  <si>
    <t>Henrique Anatole (IBAMA/GO), IBAMA/PA, UFPA (Campus Altamira), Brenda Moraes Soares (IBAMA sede), Antonio Lezama (MMA), Eletronorte, Maria Rita Barreto Netto (CEPTA), Marcelo Raseira (CEPAM), Maria Anais Barbosa, Pedro Henrique Bragança e Pedro Fasura Amorim (UFRJ)</t>
  </si>
  <si>
    <t>Henrique Anatole (IBAMA/GO), IBAMA/PA, UFPA (Campus Altamira), Brenda Moraes Soares (IBAMA sede), Antonio Lezama (MMA), Eletronorte, Maria Rita Barreto Netto (CEPTA)</t>
  </si>
  <si>
    <t>Henrique Anatole (IBAMA/GO), Brenda Moraes Soares (IBAMA), Antonio Lezama (MMA), Guilherme Carvalho (FJZB), Maria Rita Barreto Netto (CEPTA), Pedro Podestá (UNB), Maria Anais Barbosa, Pedro Henrique Bragança e Pedro Fasura Amorim (UFRJ)</t>
  </si>
  <si>
    <t>Matheus Vocan (IPPAMPA), Henrique Anatole (IBAMA/GO), Wilson Costa (UFRJ)</t>
  </si>
  <si>
    <t>Wilson Costa (UFRJ), Izabel C. Boock de Garcia (CEPTA)</t>
  </si>
  <si>
    <t>Maria Rita Barreto Netto (CEPTA), Henrique Anatole (IBAMA/GO), Wilson Costa (UFRJ)</t>
  </si>
  <si>
    <t>Tais N. Almeida (INEMA/BA), Guilherme C. da Rocha (SMA/SP), Adriana C. de Deus (CETESB), Francisco de Assi Neo (CEPTA), Cláudia Graça (INEA/RJ), Carlyle Mendes (FZB-BH)</t>
  </si>
  <si>
    <t>Marco Aurélio Azevedo (Fundação Zoobotânica/RS), João Carlos Dotto (FEPAM/RS), Marcelo Burns (Universidade Católica de Pelotas), Henrique Ilha (ESEC Taim/ICMBio), NEMA (Sérgio Estima)</t>
  </si>
  <si>
    <t>Matheus Volcan e equipe do Instituto Pró-Pampa</t>
  </si>
  <si>
    <t>Rogerio G. Machado (NEA/CEPTA), Márcio Joaquim da Silva (UNIVASF)</t>
  </si>
  <si>
    <t>Tatiana Pimentel (DIPRO/IBAMA), Brenda Morais Soares (DIPRO/IBAMA), Henrique Anatole (IBAMA/GO), Cláudia Graça (INEA/RJ), Francisco Neo (CEPTA), Tais N. Almeida (INEMA/BA), Guilherme C. da Rocha (SMA/SP), Adriana C. de Deus (CETESB), Carlyle M. Coelho (FZB-BH), Pedro Fasura Amorim, Pedro Henrique Bragança, Maria Anais Barbosa e Wilson Costa (UFRJ)</t>
  </si>
  <si>
    <t>Wilson Costa (UFRJ), Carlyle M. Coelho (FZB-BH), Tais N. Almeida (INEMA/BA), Guilherme C. da Rocha (SMA/SP), Adriana C. de Deus (CETESB), Francisco Neo (CEPTA), Cláudia Graça (INEA/RJ), João Carlos Dotto (FEPAM/RS), ICMBio, Maria Rita Barreto Netto (CEPTA), Antonio Lezama (MMA), Márcio J. da Silva (UNIVASF)</t>
  </si>
  <si>
    <t>Marco Aurélio Azevedo (Fundação Zoobotânica/RS), João Carlos Dotto (FEPAM/RS), Marcelo Burns (Universidade Católica de Pelotas), Matheus Volcan (Insituto Pró-Pampa), DILIC/IBAMA, José Sávio Colares de Melo, Francisco Neo, Rogerio Garcia Machado, Antonio F. Lucas, Paulo Ceccarelli, Carla N. Marcolino Polaz e Maria Rita de C. B. Netto (CEPTA), Guilherme Casoni da Rocha (SMA/SP)</t>
  </si>
  <si>
    <t>Izabel C. Boock de Garcia (CEPTA), Márcio Joaquim da Silva (UNIVASF), Wilson Costa (UFRJ)</t>
  </si>
  <si>
    <t>Wilson Costa (UFRJ), Izabel B. de Garcia (CEPTA)</t>
  </si>
  <si>
    <t>Henrique Anatole (IBAMA/GO), Brenda Morais Soares (DIPRO/IBAMA), DILIC-IBAMA, Antonio Lezama (MMA), Maria Rita Barreto Netto (CEPTA)</t>
  </si>
  <si>
    <t>Henrique Anatole (IBAMA/GO), Marcelo Raseira (CEPAM)</t>
  </si>
  <si>
    <t>Antonio Lezama (MMA), MMA, ICMBio, MPA, IBAMA</t>
  </si>
  <si>
    <t>Henrique Anatole (IBAMA/GO), Wilson Costa (UFRJ)</t>
  </si>
  <si>
    <t>DBFLO - IBAMA, MMA, OEMAS, Guilherme Casoni da Rocha (SMA/SP)</t>
  </si>
  <si>
    <t>Marco Aurélio Azevedo (Fundação Zoobotânica/RS), Matheus Volcan (Instituto Pró-Pampa), Ricardo Castelli (CR-SC/ICMBio), IBAMA (RS, PR)</t>
  </si>
  <si>
    <t xml:space="preserve">Foi elaborada uma planilha com os nomes e contatos nas prefeituras de todos os municípios e governos estaduais . No momento, estamos articulando internamente qual a melhor forma de fazer o comunicado, se via presidência ou CEPTA. </t>
  </si>
  <si>
    <t>Planilha com contatos nos municípios em minuta de Ofício</t>
  </si>
  <si>
    <t>Coordenador do CEPTA acha que o documento terá mais peso se partir da Presidência do ICMBio e DIBIO sugeriu que fosse elaborada uma Nota Técnica ao Diretor para submeter à presidência.  Márcio J. Silva saiu da instituição, recursos.</t>
  </si>
  <si>
    <t>Izabel Boock e Márcio J. Silva.</t>
  </si>
  <si>
    <r>
      <t xml:space="preserve">Discutir a melhor forma de encaminhar o documento. Foi sugerido disponibilizar um ofício geral assinado pelo presidente na página do PAN e fazer uma comunicação via CEPTA aos prefeitos e secretários.  </t>
    </r>
    <r>
      <rPr>
        <sz val="11"/>
        <color indexed="10"/>
        <rFont val="Calibri"/>
        <family val="2"/>
      </rPr>
      <t>Elencar as principais spp, se é possível fazer reunião (casos emergenciais), sem citar as áreas nas quais as app ocorrem (caso a caso) - usar poder de polícia. Nos outros casos, competência COPAN. Todos os meios de comunicação, acesso ao site do PAN. Pedir retorno aos municípios. Ligação telefônica  às prefeituras/câmaras municipais (deputados e vereadores específicos). TEXTO ÚNICO, notificação dos municípios, com registro de peixes anuais (sem locais específicos e nomes das localidades), informando a existência do grupo assessor, ICMBio, com email, telefone, site, etc.</t>
    </r>
  </si>
  <si>
    <t>Foi elaborada uma planilha com os dados de distribuição geográfica das espécies a partir de publicações, com algumas contribuições de dados de campo do membros do grupo. Márcio J. Silva saiu da institução,  dados de ocorrência não disponibilizados, recursos.</t>
  </si>
  <si>
    <t>Planilha com dados georreferenciados</t>
  </si>
  <si>
    <t>Planilha não está completa e não dispomos de pessoa capacitada para elaborar o mapa.</t>
  </si>
  <si>
    <t>Rodar a planilha novamente para o grupo finalizar o preenchimento e solicitar apoio para elaboração do mapa (COAPRO?). Márcio J. Silva tem facilidade com ArcGis, pode ajudar na confecção se dados chegarem até ele. Buscou informações e não há registros de rivulídeos para o médio São Francisco. Dados de coordenadas geográficas com Wilson, estudos sendo realizados a respeito de 4 spp (dados não publicados).</t>
  </si>
  <si>
    <t>Sem informação.</t>
  </si>
  <si>
    <t>Única operação de fiscalização provavelmente foi realizada nos aeroportos internacionais, revistando a bagagem de pessoas determinadas a partir de uma lista de nomes determinada pelo CEPTA, encaminhada para a Polícia Federal (Izabel).</t>
  </si>
  <si>
    <t>Incluir as áreas do PAN na programação das fiscalizações do IBAMA, utilizando as informações disponíveis no CAR como referência (Henrique). Disque-denúncia específico e anônimo para rivulídeos (coleta, perda de habitat)  no site do ICMBio ou telefone, ou utilizar a Linha-Verde do IBAMA (contato seguinte é o CEPTA) - fortalecer sistema que já existe, e fiscalização nos sites de aquaristas (Matheus). Elaborar um formulário (anônimo) no site a respeito dos ambientes dos peixes anuais (email automático para caixa de email de alguém do IBAMA/Estado/Município ou UCs) ou denúncias. Izabel pode ficar com esta tarefa.</t>
  </si>
  <si>
    <t xml:space="preserve">Levantamentos iniciais para possibilidade de implantação no Brasil. Criação de áreas de lazer ao redor das áreas inundadas, valorização e especulação imobiliária. Analisar caso a caso (Henrique). Estudos da lei do Plano Diretor (municípios), com ferramentas que poderiam ser inseridas algumas questões, mas nada específico. </t>
  </si>
  <si>
    <t>Henrique Anatole (IBAMA)</t>
  </si>
  <si>
    <r>
      <t xml:space="preserve">Divulgação de informações sobre as espécies e seus habitats em Parques. Criação de áreas preservadas em regiões específicas (pontual). Estratégias de comunicação, abordagem diferencial nas prefeituras, valorização de áreas, efeito paisagístico, apontar a solução (áreas onde a sociedade possa utilizar), em outros casos (APPs, etc), Ministério Público. Gerar material de orientação, segunda etapa da Ação 1.1 (?). Fazer contato com Roberto Garutti. </t>
    </r>
    <r>
      <rPr>
        <sz val="11"/>
        <color indexed="10"/>
        <rFont val="Calibri"/>
        <family val="2"/>
      </rPr>
      <t xml:space="preserve">Tentar inserir essas áreas na Convenção de Ramsar (políticas públicas). </t>
    </r>
  </si>
  <si>
    <r>
      <t xml:space="preserve">Essa ação terá como base um instrumento que será um protocolo metodológico geral para aplicação nas diversas macro-regiões e também para a Ação 1.2 “Elaboração de mapa georreferenciado com os locais de ocorrência das espécies contempladas neste PAN”. Esse protocolo foi elaborado e enviado a alguns colaboradores para sugestões em maio de 2013. Até o momento não houve manifestação dos colaboradores. </t>
    </r>
    <r>
      <rPr>
        <sz val="11"/>
        <rFont val="Calibri"/>
        <family val="2"/>
      </rPr>
      <t>Foram feitas viagens esporádicas à região dos Lagos, norte do ES e sul da BA. Notou-se ainda um crescente declínio nas populações da Região dos Lagos, constatando-se que o processo de extinção de algumas espécies está prestes a acontecer, incluindo duas espécies apenas agora reconhecidas como válidas (Wilson Costa).</t>
    </r>
    <r>
      <rPr>
        <sz val="11"/>
        <color indexed="10"/>
        <rFont val="Calibri"/>
        <family val="2"/>
      </rPr>
      <t xml:space="preserve"> </t>
    </r>
    <r>
      <rPr>
        <sz val="11"/>
        <rFont val="Calibri"/>
        <family val="2"/>
      </rPr>
      <t>Márcio J. Silva saiu da instituição, UNIVASF não faz monitoramento no médio São Francisco. Foi realizado um monitoramento no São Francisco pela equipe do CEPTA (Izabel).</t>
    </r>
  </si>
  <si>
    <t>Protocolo e relatório anual de monitoramento</t>
  </si>
  <si>
    <t>Possível falha na articulação e na troca de infomações</t>
  </si>
  <si>
    <t>Francisco de Assis Neo</t>
  </si>
  <si>
    <t xml:space="preserve">O Setor de Ictiologia da FZBRS tem realizado estudos na área do Pontal da Barra, município de Pelotas, RS, onde ocorrem Austrrolebias nigrofasciatus, A. woltrstorffi e Cynopoecilus melanotaenia, a fim de subsidiar o órgão licenciador estadual na redefinição de licença de empreendimento impbiliário no local, buscando preservar as áreas de maior importância para os peixes anuais. Além disso, foi solicitado recurso financeiro ao Fundo Nacional do Meio Ambiente, por meio do edital "Demanda espontânea", para a elaboração e execução de projetos de monitoramento das populações de peixes anuais do sul do Brasil (Marco A. Azevedo). Talvez UNIVASF não seja a melhor instituição para realizar o monitoramento, caso exista financiamento, a UFRN (atual instituição Márcio) poderia fazer esse trabalho, contudo enfatiza o aumento do custo com deslocamento, PAN São Francisco (Márcio). Sistematizar as informações. Adaptar o formulário, para atualização anual (colaboração dos pesquisadores) --&gt; SISBIO (ressalva: informação sobre PAN Rivulídeos e se há interesse em participar como colaborador). Formação de grupo oficial (força-tarefa) de monitoramento sistemático nas áreas indicadas (formação de rede de monitoramento). Nomear pessoas em cada região e propor monitoramento duas vezes por ano, para abranger todas as áreas. </t>
  </si>
  <si>
    <t>Dificuldades em acessar o local (área perigosa).</t>
  </si>
  <si>
    <t>Pegar contato de duas pessoas (Wilson) que poderiam facilitar o acesso ao local</t>
  </si>
  <si>
    <t>Nada foi realizado até o momento.</t>
  </si>
  <si>
    <t>Recuperar o contato com a UC (CEPTA)</t>
  </si>
  <si>
    <t>Medidas de proteção, preventivas e/ou mitigadoras de impacto sobre os habitats e populações das duas espécies ameaçadas de extinção ocorrentes na Flona Mario Xavier já foram ou estão sendo implantadas na FLONA desde 2009. Essa ação está sendo bem conduzida com o acompanhamento e supervisão direta da Chefe da Flona que conta também com  a participação/colaboração do CEPTA/ICMBio, do RAN/ICMBio e da Coordenação Regional CR8/RJ. A expectativa é que que possa haver a incorporação das medidas de proteção no futuro Plano de Manejo da FLONA.</t>
  </si>
  <si>
    <t>Proteção diferenciada efetiva</t>
  </si>
  <si>
    <t>É necessário que haja uma maior integração com os setores de licenciamento da DIBIO/ICMBio e/ou de unidades de conservação do ICMBio, que devem ser sensibilizados para otimizar e concentrar esforços para a execução das ações do PAN Rivulídeos dentro de UC´s sob o impacto de obras.</t>
  </si>
  <si>
    <t>O  INEA é órgão licenciador do Arco Metropolitano. Em junho de 2013 foi realizada uma reunião técnica na Flona Mario Xavier, com a participação da analista ambiental do INEA, da Chefe da Flona Mario Xavier e  dos analistas ambientais do CEPTA e do RAN. Não houve um consenso sobre a pertinência dessa ação no atual processo de licenciamento das obras do Arco Metropolitano. Nenhuma solicitação oficial ao INEA/RJ não foi feita até o momento</t>
  </si>
  <si>
    <t>Financiamento do plano de manejo da Flona garantido.</t>
  </si>
  <si>
    <t>Deve-se avaliar a pertinência da  solicitação ao INEA, uma vez que não se sabe se esse condicionante pode ser inserido na atual fase do licenciamento da obra.</t>
  </si>
  <si>
    <t>Além da FLONA, existe uma população no Bosque da Barra - unidade municipal (área de mata de restinga).</t>
  </si>
  <si>
    <t>Espécie de áreas florestadas, recomendação de proteção das áreas.</t>
  </si>
  <si>
    <t>sem informação.</t>
  </si>
  <si>
    <t xml:space="preserve">Existem estudos que podem fundamentar a criação da UC, com abaixo-assinado da população a favor da criação da UC. </t>
  </si>
  <si>
    <t>Falta articulação com a SEMA, identificar pessoa apropriada para informações.</t>
  </si>
  <si>
    <t>Matheus Volcan</t>
  </si>
  <si>
    <t xml:space="preserve"> </t>
  </si>
  <si>
    <t>Estudos ainda não publicados de minha autoria revelaram que a diversidade de espécies nesta pequena área é maior do que se imaginava, reforçando a necessidade da ação (Wilson Costa)</t>
  </si>
  <si>
    <t>Ação ainda não realizada</t>
  </si>
  <si>
    <r>
      <rPr>
        <sz val="11"/>
        <color indexed="10"/>
        <rFont val="Calibri"/>
        <family val="2"/>
      </rPr>
      <t xml:space="preserve">Técnicos da FZBRS se reuniram com o responsável pela área ambiental da obra de duplicação da BR 392 para discutir a criação de uma Unidade de Conservação adjacente à rodovia, para proteger a espécie Austrolebias jaegari (Marco A. Azevedo). --&gt; PERGUNTAR AO MARCO! </t>
    </r>
    <r>
      <rPr>
        <sz val="11"/>
        <color theme="1"/>
        <rFont val="Calibri"/>
        <family val="2"/>
        <scheme val="minor"/>
      </rPr>
      <t>Principal medida é a manutenção do atual uso do solo nesta propriedade (pecuária extensiva). Desta forma, os charcos se manteriam nas  condições naturais.</t>
    </r>
  </si>
  <si>
    <t>Verificar com colaboradores</t>
  </si>
  <si>
    <t xml:space="preserve">Verificar com o pessoal da APA e do Parque </t>
  </si>
  <si>
    <t>Não iniciada</t>
  </si>
  <si>
    <t>Falta de articulação</t>
  </si>
  <si>
    <t>Izabel Boock</t>
  </si>
  <si>
    <t>Fazer um levantamento dos processos de licenciamento e programas de monitoramento existentes. Ajustar o comunicado a todas esferas (estadual, municipal e federal), falar das spp, enviar o sumário executivo, dar exemplos de parcerias de outros PANs. MG e BA. Solicitar os relatórios (cópias) dos empreendimentos de interesse ao ICMBio.</t>
  </si>
  <si>
    <t>Foi encaminhado documento para o IBRAM DF para consolidar a implantação da Reserva Biológica do Guará – DF, colocando no plano de manejo da Unidade ações efetivas para a conservação do biótopo de Simpsonichthys boitonei. Ofício 500.000.107/2013-SUGAP/IBRAM: Resposta informando que o Plano de Manejo está em fase inicial de elaboração com previsão de término para setembro de 2014. Serão realizados levantamentos de dados primários, incluindo amostragem específica para ictiofauna, englobando a familia Rivulidae. Também informa que estão desocupando, cercando e sinalizando a UC. Empresa responsável pela execução: Geo Lógica Consultoria Ambiental Ltda. Contato SUGA - Pedro Salgado (61) 3214-5648 3214-5649.</t>
  </si>
  <si>
    <t>Dificuldade de articulação devido à distância.</t>
  </si>
  <si>
    <t>Marcelo Raseira / Izabel Boock</t>
  </si>
  <si>
    <t>Acompanhar a elaboração do Plano de Manejo.</t>
  </si>
  <si>
    <t>Não foi possível uma articulação durante o processo de elaboração do Plano Diretor d e Brasília. Contudo, um ofício foi encaminhado ao IBRAM solicitando informação sobre a existência de um Plano de Manejo para a REBio do Guará e se o mesmo contemplava algum tipo de proteção específica para S. boitonei. Integrantes do Grupo Assessorem Brasília ficaram de reunir posteriormente. Será necessário averiguar se houve a reunião e os desdobramentos da mesma.</t>
  </si>
  <si>
    <t>Dificuldade de articulação devido à distância, falta de informações...</t>
  </si>
  <si>
    <t>Marcelo Raseira</t>
  </si>
  <si>
    <t>Perdeu o prazo para inserir ações no Plano Diretor. Provável inserção na revisão do Plano.</t>
  </si>
  <si>
    <r>
      <t>Verificar com colaboradores</t>
    </r>
    <r>
      <rPr>
        <sz val="11"/>
        <rFont val="Calibri"/>
        <family val="2"/>
      </rPr>
      <t xml:space="preserve">. </t>
    </r>
    <r>
      <rPr>
        <sz val="11"/>
        <rFont val="Calibri"/>
        <family val="2"/>
      </rPr>
      <t xml:space="preserve">Há estudos em fase final sobre preferências alimentares de espécies da Caatinga, além de outros que envolvem comportamento reprodutivo (Wilson Costa). </t>
    </r>
    <r>
      <rPr>
        <sz val="11"/>
        <color indexed="10"/>
        <rFont val="Calibri"/>
        <family val="2"/>
      </rPr>
      <t xml:space="preserve">Acrescentar dados Matheus (doutorado), estudos de filogenética (Wilson), trabalhos Maria Rita. </t>
    </r>
  </si>
  <si>
    <t xml:space="preserve">Abertura de novo edital da Petrobrás Ambiental e da Fundação O Boticário (contemplando planos de ação). </t>
  </si>
  <si>
    <t xml:space="preserve">Não foi realizada até o momento. No aquário da FZB, existem 7 ssp, nenhuma focal. Reprodução de algumas. </t>
  </si>
  <si>
    <t>Organizar uma reunião sobre cativeiros (e translocações) de rivulídeos, recursos já adquiridos (CEPTA). Lista de espécies potenciais (lista de spp ameaçadas).</t>
  </si>
  <si>
    <t>Não foi realizada. Apenas houve uma troca de e-mails e uma visita ao Zoológico de Londres para ver o programa de conservação que vem sendo desenvolvido para duas espécies de peixes ameaçados. Somente se entrou em contato com alguns poucos responsáveis por conservação ex situ, mas nada de forma formal até o momento.</t>
  </si>
  <si>
    <t>Falta de articulação e agenda.</t>
  </si>
  <si>
    <t xml:space="preserve">Senhorini está no aquário de BH para tentar firmar parceria (Izabel). </t>
  </si>
  <si>
    <t xml:space="preserve">Solicitar apoio da COAPRO e ao Márcio. </t>
  </si>
  <si>
    <t>Uma série de estudos envolvendo informações sobre estrutura genética de populações de rivulídeos estão em andamento ou foram concluídos recentemente. Dados já estão disponíveis para centenas de populações pertencentes a mais de 120 espécies, das quais 31 estão listadas entres as espécies contempladas no PAN (Wilson Costa)</t>
  </si>
  <si>
    <t>Wilson Costa</t>
  </si>
  <si>
    <t xml:space="preserve">Especificar quantas são as focais e implementar esforços para cubrir as demais. </t>
  </si>
  <si>
    <t xml:space="preserve">Em maio/2013, o articulador da ação solicitou à FZBRS que enviasse ofício à STE - Serviços Técnicos de Engenharia S.A. pedindo informações a cerca do cumprimento das condicionantes ambientais envolvendo as populações de peixes rivulídeos afetados pela duplicação da rodovia BR-392, conforme estabelecido durante o licenciamento ambiental. Nesse ofício foram solicitadas cópias dos seguintes documentos: Plano Básico Ambiental do empreendimento; proposta de medidas mitigadoras e compensatórias de impactos aos peixes da família Rivulidae; estudo desenvolvido pelo laboratório de ictiologia da FURG sobre o assunto (Relatório Final); proposta de medidas mitigadoras e compensatórias para os peixes da família Rivulidae; relatório final sobre o resgate de peixes da área; Projeto de Bioindicadores para a BR 392 e relato sobre o andamento das referidas ações mitigadoras e compensatórias, bem como qualquer outra informação pertinente a esse assunto.  Em junho de 2013 o DNIT enviou à FZBRS os documentos solicitados, os quais encontram-se em análise para avaliar se as condicionantes previstas foram atendidas a contento e se há alguma outra providência a ser tomada.  
</t>
  </si>
  <si>
    <t>Marco Aurélio Azevedo (FZBRS) e Izabel Book de Garcia (CEPTA/ICMBio)</t>
  </si>
  <si>
    <t xml:space="preserve">Maior participação dos colaboradores na avaliação dos documentos. Carta ou ofício perguntando sobre o andamento da monitoria, e se estão cumprindo o PBA (simplificar a obtenção das informações). Izabel fará cópias do documento e enviará aos colaboradores. </t>
  </si>
  <si>
    <r>
      <t xml:space="preserve">Foi feita uma viagem de campo para avaliar os biótopos de </t>
    </r>
    <r>
      <rPr>
        <i/>
        <sz val="11"/>
        <rFont val="Calibri"/>
        <family val="2"/>
      </rPr>
      <t xml:space="preserve">A. carvalhoi </t>
    </r>
    <r>
      <rPr>
        <sz val="11"/>
        <rFont val="Calibri"/>
        <family val="2"/>
      </rPr>
      <t xml:space="preserve">e </t>
    </r>
    <r>
      <rPr>
        <i/>
        <sz val="11"/>
        <rFont val="Calibri"/>
        <family val="2"/>
      </rPr>
      <t>A. varzea</t>
    </r>
    <r>
      <rPr>
        <sz val="11"/>
        <rFont val="Calibri"/>
        <family val="2"/>
      </rPr>
      <t xml:space="preserve">. Apesar da estação anormal não ter permitido a captura de exemplares, constatou-se que há ambientes saudáveis e que possivelmente as espécies não estão tão ameaçadas como se imaginava. Isto se notou muito mais na região do rio Iguaçu onde </t>
    </r>
    <r>
      <rPr>
        <i/>
        <sz val="11"/>
        <rFont val="Calibri"/>
        <family val="2"/>
      </rPr>
      <t xml:space="preserve">A. carvalhoi </t>
    </r>
    <r>
      <rPr>
        <sz val="11"/>
        <rFont val="Calibri"/>
        <family val="2"/>
      </rPr>
      <t>ocorre, inclusive constandando-se a presença de uma segunda espécie ainda não descrita (Wilson Costa). Ação realizada. Apenas não foi possível se amostrar o estado do Paraná em busca de populações de Austrolebias carvalhoi. Austrolebias ibicuiensis foi redescoberta e teve sua distribução registrada em quatro pontos de ocorrência. Austrolebias varzea foi reencontrada em sua localidade tipo e em mais uma nova localidade. Austrolebias jaegari foi registrada em sua localidade tipo e em mais uma nova  localidade em Pelotas (Matheus Volcan)</t>
    </r>
  </si>
  <si>
    <t>Wilson Costa e Matheus Volcan</t>
  </si>
  <si>
    <t>Wilson pretende voltar a região, provavelmente 2015.</t>
  </si>
  <si>
    <r>
      <t>Foi realizado levantamento de campo para caracterizar as áreas de ocorrência das espécies de rivulídeos ameaçadas de extinção,</t>
    </r>
    <r>
      <rPr>
        <i/>
        <sz val="11"/>
        <color indexed="8"/>
        <rFont val="Calibri"/>
        <family val="2"/>
      </rPr>
      <t xml:space="preserve"> Hypsolebias fulminantis</t>
    </r>
    <r>
      <rPr>
        <sz val="11"/>
        <color theme="1"/>
        <rFont val="Calibri"/>
        <family val="2"/>
        <scheme val="minor"/>
      </rPr>
      <t xml:space="preserve">, </t>
    </r>
    <r>
      <rPr>
        <i/>
        <sz val="11"/>
        <color indexed="8"/>
        <rFont val="Calibri"/>
        <family val="2"/>
      </rPr>
      <t>Hypsolebias magnificus</t>
    </r>
    <r>
      <rPr>
        <sz val="11"/>
        <color theme="1"/>
        <rFont val="Calibri"/>
        <family val="2"/>
        <scheme val="minor"/>
      </rPr>
      <t xml:space="preserve"> e</t>
    </r>
    <r>
      <rPr>
        <i/>
        <sz val="11"/>
        <color indexed="8"/>
        <rFont val="Calibri"/>
        <family val="2"/>
      </rPr>
      <t xml:space="preserve"> Hypsolebias adornatus</t>
    </r>
    <r>
      <rPr>
        <sz val="11"/>
        <color theme="1"/>
        <rFont val="Calibri"/>
        <family val="2"/>
        <scheme val="minor"/>
      </rPr>
      <t xml:space="preserve"> contemplada no PAN Rivulídeos, para os municípios de Januária, Manga e Pirapora em Minas Gerais além dos municípios de Bom Jesus da Lapa, Guanambi e Malhada no Estado da Bahia. Foram visitadas 23 localidades, sendo que as espécies alvo não foram encontradas, muito provavelmente pela escassez de água nas poças e lagoas, por contaminação originada por dejetos animais e em algumas localidades as área de ocorrência apresentavam grande quantidade de lixo doméstico e restos de construção. Márcio J. Silva saiu da instituição, UNIVASF não realiza pesquisa no médio São Francisco.</t>
    </r>
  </si>
  <si>
    <t>Produto intermediário: relatório da campanha de coleta</t>
  </si>
  <si>
    <t>As espécies-foco não foram localizadas, existe a necessidade de novos esforços de captura.</t>
  </si>
  <si>
    <t>Talvez UNIVASF não seja a melhor instituição para realizar o monitoramento, caso exista financiamento, a UFRN (atual instituição Márcio) poderia fazer esse trabalho, contudo enfatiza o aumento do custo com deslocamento, PAN São Francisco (Márcio).</t>
  </si>
  <si>
    <t xml:space="preserve">Até o momento, foi feito somente contato informal com a Analista Laura Tillmann Viana, da Agência Nacional de Águas. </t>
  </si>
  <si>
    <t>Enviar ofícios solicitando informação à ANA,  e outros Ministérios/Agências (quais?). Buscar dados via CHESF, CODEVASF. Márcio J. Silva saiu da instituição.</t>
  </si>
  <si>
    <r>
      <t xml:space="preserve">Novo estudo de campo na região de Altamira não foi bem sucedida para reencontrar </t>
    </r>
    <r>
      <rPr>
        <i/>
        <sz val="11"/>
        <rFont val="Calibri"/>
        <family val="2"/>
      </rPr>
      <t xml:space="preserve">S. reticulatus. </t>
    </r>
    <r>
      <rPr>
        <sz val="11"/>
        <rFont val="Calibri"/>
        <family val="2"/>
      </rPr>
      <t xml:space="preserve">É possível que a espécie já tenha sido extinta na única região onde era conhecida em função do andamento das obras para construção da hidrelétrica de Belo Monte. A excurção foi feita na época mais favorável do ano para a coleta de peixes anuais. Como em outras tentativas, apenas uma espécie de peixe anual foi encontrada, </t>
    </r>
    <r>
      <rPr>
        <i/>
        <sz val="11"/>
        <rFont val="Calibri"/>
        <family val="2"/>
      </rPr>
      <t>P. xinguensis,</t>
    </r>
    <r>
      <rPr>
        <sz val="11"/>
        <rFont val="Calibri"/>
        <family val="2"/>
      </rPr>
      <t xml:space="preserve">que á muito comum e provavelmente não está ameaçada. (Wilson Costa) </t>
    </r>
  </si>
  <si>
    <t xml:space="preserve">Área do PAN Xingu. </t>
  </si>
  <si>
    <t>Documento encaminhado</t>
  </si>
  <si>
    <t xml:space="preserve">Prof. Dr. Leandro Sousa esclareceu que ele e sua equipe estão investigando o registro de espécies de rivulídeos (peixes anuais S. reticulatus) na área de abrangência do PAN. Diz que obteve sucesso na captura de exemplares de Pituna xinguensis, espécie de peixe anual que ocorre em simpatria com S. reticulatus e também é alvo do PAN-Rivulidae. As informações de localidade já foram passadas à Izabel Boock (CEPTA/ICMBIO). </t>
  </si>
  <si>
    <t>Ao final da análise, o grupo achou desnecessária a inclusão de uma nova ação específica, já que se entendeu que esta espécie já está sendo estudada pela ação 1.2 “Determinar a área de ocorrência dos peixes ornamentais na área do PAN”.</t>
  </si>
  <si>
    <t>Marcelo Raseira e Luciana Crema</t>
  </si>
  <si>
    <t>Observação: esta ação só terá algum sentindo depois que se descobrir o local exato onde esta espécie ocorre (Wilson Costa)</t>
  </si>
  <si>
    <r>
      <t xml:space="preserve">Nova busca foi feita na região da localidade tipo de </t>
    </r>
    <r>
      <rPr>
        <i/>
        <sz val="11"/>
        <rFont val="Calibri"/>
        <family val="2"/>
      </rPr>
      <t>Plesiolebias xavantei</t>
    </r>
    <r>
      <rPr>
        <sz val="11"/>
        <rFont val="Calibri"/>
        <family val="2"/>
      </rPr>
      <t xml:space="preserve">. Parece que todos os ambientes propícios da região foram afogados pela hidrelétrica de Lajeado. É possível que tanto esta espécie como </t>
    </r>
    <r>
      <rPr>
        <i/>
        <sz val="11"/>
        <rFont val="Calibri"/>
        <family val="2"/>
      </rPr>
      <t>Maratecoara  formosa</t>
    </r>
    <r>
      <rPr>
        <sz val="11"/>
        <rFont val="Calibri"/>
        <family val="2"/>
      </rPr>
      <t>estejam extintas (Wilson Costa)</t>
    </r>
  </si>
  <si>
    <t>Wilson Costa.</t>
  </si>
  <si>
    <t>recomendação: ter acesso aos estudos ambientais para a construção de Lajeado (IBAMA) para saber o que foi feito e planejado em termos dos peixes anuais endêmicos da região (Wilson Costa)</t>
  </si>
  <si>
    <t>Falta de recurso</t>
  </si>
  <si>
    <t>Articular o patrocínio ou envio de projeto. Fizemos um orçamento e o valor estimado é de R$30 mil (Izabel). Ideia de fazer um vídeo que estaria disponibilizado na internet. Definir roteiro do filme: qual o público? Colocar sequência de fotos do desenvolvimento dos peixes, foco: PAN ou peixes? (mais abrangente, falar do grupo, ciclo de vida, ambientes, ameaças, PAN); objetivo geral: sensibilização da sociedade, divulgação do PAN; duração: 8 a 10 min; Ideia de desenvolver projeto para estudantes de comunicação/publicidade - levantar as univesidades para parcerias (Petrobrás Ambiental; fazer vinheta em mídia de grande publicidade (TV Brasil - Anatole, Rede Globo - Globo Ecologia/ Terra da Gente - fazer contato); página específica no Youtube ou Facebook (Rogério) - mídia social; reservar um dia de campo para realização de imagens para TV (aproveitar viagens de campo).</t>
  </si>
  <si>
    <t xml:space="preserve">IBAMA: publicação da cartilha (naquela época), educação ambiental + fiscalização. </t>
  </si>
  <si>
    <t>Cartilha informativa: programa de educação ambiental e polícia ambiental (mais geral e ampliada) - reforçar; sensibilização dos órgãos ambientais de fiscalização, com foco nos agentes licenciadores, passa pelo comitê no MMA (restritiva); parceria MMA, ICMBio.</t>
  </si>
  <si>
    <t>Não iniciado - verificar com colaboradores</t>
  </si>
  <si>
    <t xml:space="preserve">Fazer contato com municípios que têm registros das spp focais (ligação telefônica) - Secretaria de Educação (informações de ONGs, etc). </t>
  </si>
  <si>
    <t>Teve início o programa de Educação Ambiental "Conservação na escola: protegendo o mundo do peixe-de-nuvem" em escolas públicas do Rio de Janeiro (Wilson Costa)  e o programa Museu vai à Escola. (Marco Azevedo, ação 3.6)</t>
  </si>
  <si>
    <t xml:space="preserve">Utilizar a cartilha nos programas ambientais. Acompanhar este projeto (como piloto) para replicar para outras áreas de ocorrência dos rivulídeos. Próxima ação/aula: alguém do grupo acompanhar Wilson. </t>
  </si>
  <si>
    <t>Ação ainda não realizada. O IPPampa aguarda a finalização do projeto Peixes Anuais do Pampa para dar início a execução dessa ação.</t>
  </si>
  <si>
    <t>Produto encaminhado para FZB, FEPAM; participação em reuniões de diversos municípios.</t>
  </si>
  <si>
    <t>Matheus Volcan.</t>
  </si>
  <si>
    <t>Ação depende da geração dos resultados do projeto IPPampa (consolidação dos resultados).</t>
  </si>
  <si>
    <t>A primeira atividade de educação ambiental prevista no PAN está programada para ocorer entre 22 e 24 de outubro em uma escola pública do município de Pelotas. Por meio do projeto “O Museu Vai à Escola”, onde parte do acervo museológico do Museu de Ciências Naturais da FZB é levado às escolas por pesquisadores e técnicos, visando familiarizar os estudantes com a Ciência e a biodiversidade de fauna e flora brasileiras, serão desenvolvidas atividades específicas voltadas aos peixes anuais nas escolas e comunidades dos municípios com ocorrência das espécies focais de rivulídeos, visando atingir os objetivos do Plano.</t>
  </si>
  <si>
    <r>
      <t xml:space="preserve">São aguardados recursos financeiros do edital "Demanda espontânea" do Fundo Nacional do Meio Ambiente para incrementar as atividades de educação ambiental e museologia, possibilitando que tenham maior alcance - </t>
    </r>
    <r>
      <rPr>
        <sz val="11"/>
        <color indexed="10"/>
        <rFont val="Calibri"/>
        <family val="2"/>
      </rPr>
      <t>não foi aprovado (RETIRAR ESSA OBSERVAÇÃO?)</t>
    </r>
  </si>
  <si>
    <t>Marco Aurélio Azevedo (FZBRS)</t>
  </si>
  <si>
    <t>Não iniciado</t>
  </si>
  <si>
    <t>Localizar parceiros locais. Vanderval (IEF MG), mobilização local, para auxiliar na logística (deslocamento, custos); identificar principais cidades (Januária,  Itacarambi (MG), Bom Jesus da Lapa, Guanambi, Ibotirama (BA) - boa estrutura existente - área norte), inserção em programa já existente, parceria com Institutos Federais</t>
  </si>
  <si>
    <t xml:space="preserve">Pedido da matriz de ações - tentativa de implantação de projeto de aquário dentro do zoo. </t>
  </si>
  <si>
    <t>Fazer novo contato com PAN Xingu (Marcelo Raseira). Região de Lajeado - habitats totalmente destruídos, possivelmente 3 spp não existam mais (ação de educação ambiental sem sentido). Foram retiradas as spp sem registros há muitos anos, provavelmente extintas, e as spp que provavelmente não estão ameaçadas.</t>
  </si>
  <si>
    <t>Não iniciado. Entrou em contato com a ACADEBio, para inserção do conteúdo na capacitação dos fiscais.</t>
  </si>
  <si>
    <t>Depende da elaboração do material e mapas (ações 1.2 e 4.5)</t>
  </si>
  <si>
    <r>
      <t xml:space="preserve">DIPRO informou que não é possível incluir um módulo específico sobre rivulídeos no programa de formação de fiscais do ICMBio devido a alta carga horária do curso. Além disso, foram realizadas 3 palestras que tratavam sobre os PANs coordenados pelo CEPTA, especialmente sobre o PAN Rivulídeos, para policiais do Curso de Especialização em Policiamento Ambiental do Estado de SP, durante visitas ao CEPTA (cada turma contava com cerca de 50 policiais) </t>
    </r>
    <r>
      <rPr>
        <sz val="11"/>
        <color indexed="10"/>
        <rFont val="Calibri"/>
        <family val="2"/>
      </rPr>
      <t xml:space="preserve">- estudar a possibilidade de deixar 1 dia para capacitação (inserir assunto, cartilha). Curso de fiscalização para órgãos ambientais, promovido pelo IBAMA (realizado em 2010), não está na programação da agenda do IBAMA, fazer em formato mais enxuto (10 dias). </t>
    </r>
  </si>
  <si>
    <t>Informações sistematizadas em um banco de dados fechado (planilha)</t>
  </si>
  <si>
    <t>Planilha Elaborada</t>
  </si>
  <si>
    <t>Falta articulação para tornar as informações disponívies com diferentes níveis de restrição de acesso.</t>
  </si>
  <si>
    <t>SISBIO pretende montar um banco de dados de espécies, talvez possamos encaixar esta ação na mesma plataforma. Henrique está sistematizando as informações (projeto-piloto, banco de dados mais simples, não está georreferenciada e não está online - Access).</t>
  </si>
  <si>
    <t>Pegar material com CECAV para tomar como base. Contato prévio com órgãos licenciadores. Compilar as informações e circular para o grupo do PAN Rivulídeos.</t>
  </si>
  <si>
    <t>Márcio J. Silva saiu da instituição, recursos e articulação de pesquisadores</t>
  </si>
  <si>
    <r>
      <t xml:space="preserve">Maria Rita tentará contato com Antonieta (inteligência IBAMA), sistema de fiscalização nos aeroportos. Esforço de tentar reunir mais nomes de aquaristas estrangeiros e nacionais (tráfico de ovos e rivuídeos para o exterior). Tentar fazer o rastreamento da pessoa no Brasil. Levantar sites e listas de discussão de aquaristas. </t>
    </r>
    <r>
      <rPr>
        <sz val="11"/>
        <color indexed="10"/>
        <rFont val="Calibri"/>
        <family val="2"/>
      </rPr>
      <t>Curso de fiscalização: para ano que vem sobre peixes ornamentais (contato em out/nov de 2014)/ Preparação da ementa para inserção temática de Rivulídeos (Maria Rita)</t>
    </r>
  </si>
  <si>
    <t>Iniciado, mas aguardando publicações científicas para disponibilização de nomes e áreas de ocorrência corretos (Wilson Costa)</t>
  </si>
  <si>
    <t xml:space="preserve">Sugiro uma alteração desta proposta de ação. Creio que manuais independentes para cada bioma teriam um sentido muito mais prático e eficaz. Isto evitaria confusões relativas a nomes de gêneros e espécies restritos  a certos biomas, incluindo-se adaptações didáticas às diferentes formações vegetais e realidades sócio-econômicas (Wilson Costa) </t>
  </si>
  <si>
    <t xml:space="preserve">Obrigatoriedade de realizar trabalho de campo nas épocas certas - considerar sazonalidade), todo empreendimento deve atentar para rivulídeos. Especificar as áreas críticas (coordenadas geográficas) na resolução. Na segunda seção, ampliar as áreas (Henrique). </t>
  </si>
  <si>
    <t>Reunião não foi efetuada, IBAMA e MMA não têm competência legal para isso (MPA - aquicultura). Prejudicada devido Inconsistência do arcabouço legal.</t>
  </si>
  <si>
    <t>Proposta para todos os rivulídeos abrangidos pelo PAN, ovos e peixes.</t>
  </si>
  <si>
    <t>Deixar ação para o próximo ciclo do PAN, aguardando implementação do CAR até 2017.</t>
  </si>
  <si>
    <t>Mapa foi gerado, falta publicação do zoneamento dos parques eólicos para então agendar a reunião.</t>
  </si>
  <si>
    <t xml:space="preserve">Ação 1.1 - Comunicar as autoridades competentes em todas as esferas de governo e em todos os municípios, da ocorrência das espécies de rivulídeos ameaçadas do PAN.                   </t>
  </si>
  <si>
    <t>Mapas atualizados e planilhas com dados georreferenciados.</t>
  </si>
  <si>
    <t>Cartilha (Livreto: Conservação de áreas úmidas urbanas) de boas práticas de ordenamento da expansão urbana.</t>
  </si>
  <si>
    <t xml:space="preserve">Ação 1.5 - Monitoramento das áreas de ocorrência das espécies focais de rivulídeos deste plano, nas áreas da Baixada litorânea de Itaguaí à região dos Lagos e o fundo da Baia de Guanabara no Rio de Janeiro, no norte de Minas Gerais, na região de Januária e Bom Jesus da Lapa (médio São Francisco) e região de Pelotas (RS).  </t>
  </si>
  <si>
    <t>Ação 1.6 - Translocação de exemplares de Leptolebias marmoratus, em carácter excepcional, em função de seu estado crítico de ameaça, de Vila de Cava, em Nova Iguaçu-RJ, para uma área específica, situada na RPPN Campo Escoteiro Geraldo Hugo Nunes, no município de Magé-RJ.</t>
  </si>
  <si>
    <t xml:space="preserve">     Ação 1.10 - Solicitar ao INEA a inclusão das ações do PAN Rivulídeos como medidas compensatórias no processo de licenciamento do Arco Metropolitano do Rio de Janeiro, com ênfase à FLONA Mário Xavier e seu entorno.</t>
  </si>
  <si>
    <t xml:space="preserve">Ação 1.15 - Inserir no processo de licenciamento do Parque Eólico Minuano, município de Chuí, medidas mitigatórias/compensatórias que contemplem as populações da espécie focal Austrolebias prognathuse das espécies sintópicas Austrolebias luteoflammulatus, Austrolebias charrua e Cynopoecilus melanotaenia.  </t>
  </si>
  <si>
    <t>Ação 1.16 - Investigar a possibilidade da ampliação da zona de amortecimento do Parque Nacional Cavernas do Peruaçu e/ou da APA Cavernas do Peruaçu, ou outras medidas que garantam a proteção dos locais de ocorrência de Hypsolebias magnificus, H. sertanejo, H. hellneri e Cynolebias perforatus.</t>
  </si>
  <si>
    <t>Ação excluída.</t>
  </si>
  <si>
    <r>
      <t xml:space="preserve"> Ação 2.1 - Incentivo ao fomento e à realização de pesquisas sobre </t>
    </r>
    <r>
      <rPr>
        <sz val="11"/>
        <color indexed="10"/>
        <rFont val="Calibri"/>
        <family val="2"/>
      </rPr>
      <t>biologia, filogenia, genética, comportamento e ecologia</t>
    </r>
    <r>
      <rPr>
        <sz val="11"/>
        <color theme="1"/>
        <rFont val="Calibri"/>
        <family val="2"/>
        <scheme val="minor"/>
      </rPr>
      <t xml:space="preserve"> de rivulídeos.   </t>
    </r>
  </si>
  <si>
    <r>
      <t xml:space="preserve">Realizar inventário de rivulídeos na região do Baixo Ribeira (Juréia), estado de São Paulo, com enfase na identificação de habitats de </t>
    </r>
    <r>
      <rPr>
        <i/>
        <sz val="11"/>
        <color indexed="10"/>
        <rFont val="Calibri"/>
        <family val="2"/>
      </rPr>
      <t>Campellolebias dorsimaculatus</t>
    </r>
  </si>
  <si>
    <r>
      <t xml:space="preserve">Realizar inventário de rivulídeos na região norte do Espírito Santo ao Sul da Bahia, com ênfase na identificação de habitats de </t>
    </r>
    <r>
      <rPr>
        <i/>
        <sz val="11"/>
        <color indexed="10"/>
        <rFont val="Calibri"/>
        <family val="2"/>
      </rPr>
      <t>Leptolebias leitaoi</t>
    </r>
    <r>
      <rPr>
        <sz val="11"/>
        <color indexed="10"/>
        <rFont val="Calibri"/>
        <family val="2"/>
      </rPr>
      <t>.</t>
    </r>
  </si>
  <si>
    <t>Agrupar com a ação do médio São Francisco (ação 1.5)</t>
  </si>
  <si>
    <r>
      <t>Ação 2.12 - Acompanhar o monitoramento da vazão do lençol freático no médio São Francisco e atuar em casos de diminuição de seu nível.</t>
    </r>
    <r>
      <rPr>
        <sz val="11"/>
        <color indexed="10"/>
        <rFont val="Calibri"/>
        <family val="2"/>
      </rPr>
      <t xml:space="preserve"> (Ainda tenho duvidas sobre esta ação, especialmente com relação a forma como atuaríamos)</t>
    </r>
  </si>
  <si>
    <t>DVD de divulgação</t>
  </si>
  <si>
    <t>Agrupada com ação 3.6</t>
  </si>
  <si>
    <r>
      <t xml:space="preserve">Ação 3.8 - Articular a inclusão do tema dos rivulídeos em programas de educação ambiental existentes, como PAN Xingú, Programa de Educação Ambiental do Zoológico de Brasília e posteriormente outros que surgirem, abordando as espécies focais </t>
    </r>
    <r>
      <rPr>
        <i/>
        <sz val="11"/>
        <rFont val="Calibri"/>
        <family val="2"/>
      </rPr>
      <t>Spectrolebias reticulatus</t>
    </r>
    <r>
      <rPr>
        <sz val="11"/>
        <rFont val="Calibri"/>
        <family val="2"/>
      </rPr>
      <t>e</t>
    </r>
    <r>
      <rPr>
        <sz val="11"/>
        <color indexed="8"/>
        <rFont val="Calibri"/>
        <family val="2"/>
      </rPr>
      <t xml:space="preserve"> </t>
    </r>
    <r>
      <rPr>
        <i/>
        <sz val="11"/>
        <color indexed="8"/>
        <rFont val="Calibri"/>
        <family val="2"/>
      </rPr>
      <t>Simpsonichthys boitonei e</t>
    </r>
    <r>
      <rPr>
        <sz val="11"/>
        <rFont val="Calibri"/>
        <family val="2"/>
      </rPr>
      <t xml:space="preserve"> </t>
    </r>
    <r>
      <rPr>
        <sz val="11"/>
        <color indexed="8"/>
        <rFont val="Calibri"/>
        <family val="2"/>
      </rPr>
      <t xml:space="preserve">as sintópicas </t>
    </r>
    <r>
      <rPr>
        <i/>
        <sz val="11"/>
        <color indexed="8"/>
        <rFont val="Calibri"/>
        <family val="2"/>
      </rPr>
      <t xml:space="preserve"> Plesiolebias altamira </t>
    </r>
    <r>
      <rPr>
        <sz val="11"/>
        <color indexed="8"/>
        <rFont val="Calibri"/>
        <family val="2"/>
      </rPr>
      <t>e</t>
    </r>
    <r>
      <rPr>
        <i/>
        <sz val="11"/>
        <color indexed="8"/>
        <rFont val="Calibri"/>
        <family val="2"/>
      </rPr>
      <t xml:space="preserve"> Pituna xinguensi.</t>
    </r>
  </si>
  <si>
    <t>Ação 4.1 - Capacitação de fiscais, nos três níveis governamentais,  referente à identificação, distribuição geográfica, biologia e ecologia dos rivulídeos ameaçados do PAN.</t>
  </si>
  <si>
    <t>Ação 4.4 - Constituir um grupo técnico para dar suporte às ações de fiscalização, prevendo atividades de inteligência a fim de coibir coleta ilegal nas áreas de ocorrência das espécies ameaçadas de rivulídeos do PAN nas macro-regiões.</t>
  </si>
  <si>
    <t>Ação 4.6 - Elaborar proposta de resolução ao CONAMA que estabeleça áreas de exclusão de empreendimentos nas áreas de ocorrência das espécies de rivulídeos ameaçadas do PAN e agravantes no caso de infrações ambientais.</t>
  </si>
  <si>
    <t>Minuta submetida ao CONAMA (ICMBio/IBAMA).</t>
  </si>
  <si>
    <t>Junho de 2014</t>
  </si>
  <si>
    <t>Ação contínua (Fim do PAN)</t>
  </si>
  <si>
    <t>Janeiro de 2016</t>
  </si>
  <si>
    <t>Após conclusão da ação 2.7</t>
  </si>
  <si>
    <t>Após ação de prospecção 2.8</t>
  </si>
  <si>
    <t>Fim do PAN (ação contínua)</t>
  </si>
  <si>
    <t>Após conclusão da ação 1.2</t>
  </si>
  <si>
    <t>Ação contínua</t>
  </si>
  <si>
    <t>Ampliar o prazo (Wilson) - Dezembro 2017</t>
  </si>
  <si>
    <t>dezembro/2015</t>
  </si>
  <si>
    <r>
      <t xml:space="preserve">Prazo: agosto de 2014 </t>
    </r>
    <r>
      <rPr>
        <sz val="11"/>
        <color indexed="10"/>
        <rFont val="Calibri"/>
        <family val="2"/>
      </rPr>
      <t>(rever)</t>
    </r>
  </si>
  <si>
    <t>dezembro/2014</t>
  </si>
  <si>
    <t>Fevereiro de 2015 (prazo final)</t>
  </si>
  <si>
    <t>Dezembro 2015</t>
  </si>
  <si>
    <t>Substituir articulador (contato inicial Mariana INEMA)</t>
  </si>
  <si>
    <t>Revisar articulador? (retirar Marcelo Burns - entrar em contato). Perguntar ao Marco se ele pode assumir.</t>
  </si>
  <si>
    <t>Trocar o articulador (contatar Antônio). Sugestão: Marcelo Raseira?</t>
  </si>
  <si>
    <t>Substituir Carlyle por Thiago (FZB)</t>
  </si>
  <si>
    <t xml:space="preserve">Substituir articulador, fazer convite para Juciara Pelles (Zoo Bsb). </t>
  </si>
  <si>
    <t>Sustituir Antônio. Fazer convite ao Galucci. Sugestão: Anatole</t>
  </si>
  <si>
    <t>Subtituir articulador pelo Henrique Anatole.</t>
  </si>
  <si>
    <t xml:space="preserve">Caso seja necessário comprar as imagens, rever valores. </t>
  </si>
  <si>
    <t xml:space="preserve">Retirar carlyle de colaboradores e incluir Wilson Costa. </t>
  </si>
  <si>
    <t>Inserir colaboradores: Maria Rita, Marcelo Raseira.</t>
  </si>
  <si>
    <t>Carla Polaz como colaboradora.</t>
  </si>
  <si>
    <t>Rever participação da UNIVASF (Márcio)</t>
  </si>
  <si>
    <t>Incluir PAN Xingu como parceiro.</t>
  </si>
  <si>
    <t>Inserir Izabel como colaboradora.</t>
  </si>
  <si>
    <t>Manutenção do uso atual da terra : proteger o sapinho-da-barriga-vermelha (Melanophryniscus montevidensis) e a lagartixa-das-dunas (Liolaemus occipitalis) consideradas ameaçadas de extinção no Rio Grande do Sul.</t>
  </si>
  <si>
    <t>Excluir UNIVASF.</t>
  </si>
  <si>
    <t>Colaboradores: TODOS do PAN</t>
  </si>
  <si>
    <t>01/04/2014 a 04/04/2014</t>
  </si>
  <si>
    <t>Estabelecer mecanismos de proteção aos rivulídeos deste PAN e anular a perda de habitat das espécies focais em cinco anos.</t>
  </si>
  <si>
    <t>PLANO DE AÇÃO NACIONAL PARA CONSERVAÇÃO DOS PEIXES RIVULÍDEOS AMEAÇADOS DE EXTINÇÃO - PAN Rivulídeos</t>
  </si>
  <si>
    <t>Comunicar as autoridades competentes em todas as esferas de governo e em todos os municípios, da ocorrência das espécies de rivulídeos ameaçadas do PAN.</t>
  </si>
  <si>
    <t>Elaboração de mapa georreferenciado com os locais de ocorrência das espécies contempladas neste PAN.</t>
  </si>
  <si>
    <t>Instituir ações fiscalizatórias específicas para as espécies focais do PAN  nas suas localidades de ocorrência.</t>
  </si>
  <si>
    <t>Divulgar mecanismos para ordenamento da expansão urbana que permitam conciliar esta, com a preservação dos biótopos (ex. parques urbanos de Bogotá).</t>
  </si>
  <si>
    <t>Monitoramento das áreas de ocorrência das espécies focais de rivulídeos deste plano, nas áreas da Baixada litorânea de Itaguaí à região dos Lagos e o fundo da Baia de Guanabara no Rio de Janeiro, a região do Baixo Ribeira (Juréia), em São Paulo e do norte do Espírito Santo ao sul da Bahia, no médio São Francisco e demais áreas bem mapeadas que se mostrarem viáveis.</t>
  </si>
  <si>
    <r>
      <t xml:space="preserve">Translocação de </t>
    </r>
    <r>
      <rPr>
        <i/>
        <sz val="11"/>
        <color indexed="8"/>
        <rFont val="Calibri"/>
        <family val="2"/>
      </rPr>
      <t>Leptolebias marmoratus</t>
    </r>
    <r>
      <rPr>
        <sz val="11"/>
        <color indexed="8"/>
        <rFont val="Calibri"/>
        <family val="2"/>
      </rPr>
      <t>, em carácter excepcional, em função de seu estado crítico de ameaça, de Vila de Cava, em Nova Iguaçu-RJ, para uma área específica, situada na RPPN Campo Escoteiro Geraldo Hugo Nunes, no município de Magé-RJ.</t>
    </r>
  </si>
  <si>
    <r>
      <t xml:space="preserve">Inclusão dos habitats de </t>
    </r>
    <r>
      <rPr>
        <i/>
        <sz val="11"/>
        <color indexed="8"/>
        <rFont val="Calibri"/>
        <family val="2"/>
      </rPr>
      <t xml:space="preserve">Leptolebias marmoratus </t>
    </r>
    <r>
      <rPr>
        <sz val="11"/>
        <color indexed="8"/>
        <rFont val="Calibri"/>
        <family val="2"/>
      </rPr>
      <t xml:space="preserve">e, provavelmente </t>
    </r>
    <r>
      <rPr>
        <i/>
        <sz val="11"/>
        <color indexed="8"/>
        <rFont val="Calibri"/>
        <family val="2"/>
      </rPr>
      <t>Leptolebias opalescens</t>
    </r>
    <r>
      <rPr>
        <sz val="11"/>
        <color indexed="8"/>
        <rFont val="Calibri"/>
        <family val="2"/>
      </rPr>
      <t xml:space="preserve"> nas áreas das UCs: REBIO Tinguá e APA do Alto Iguaçu (em fase de criação), no município de Nova Iguaçu-RJ (Plano de Manejo ou ampliação das Ucs). </t>
    </r>
  </si>
  <si>
    <r>
      <t xml:space="preserve">Inclusão dos habitats de </t>
    </r>
    <r>
      <rPr>
        <i/>
        <sz val="11"/>
        <color indexed="8"/>
        <rFont val="Calibri"/>
        <family val="2"/>
      </rPr>
      <t>Campellolebias  dorsimaculatus</t>
    </r>
    <r>
      <rPr>
        <sz val="11"/>
        <color indexed="8"/>
        <rFont val="Calibri"/>
        <family val="2"/>
      </rPr>
      <t xml:space="preserve"> , </t>
    </r>
    <r>
      <rPr>
        <i/>
        <sz val="11"/>
        <color indexed="8"/>
        <rFont val="Calibri"/>
        <family val="2"/>
      </rPr>
      <t>Leptolebias aureoguttatus</t>
    </r>
    <r>
      <rPr>
        <sz val="11"/>
        <color indexed="8"/>
        <rFont val="Calibri"/>
        <family val="2"/>
      </rPr>
      <t xml:space="preserve"> e </t>
    </r>
    <r>
      <rPr>
        <i/>
        <sz val="11"/>
        <color indexed="8"/>
        <rFont val="Calibri"/>
        <family val="2"/>
      </rPr>
      <t>Atlantirivus santensis</t>
    </r>
    <r>
      <rPr>
        <sz val="11"/>
        <color indexed="8"/>
        <rFont val="Calibri"/>
        <family val="2"/>
      </rPr>
      <t xml:space="preserve"> na ESEC da Juréia, no município de Iguape-SP (Plano de Manejo ou ampliação da UC).</t>
    </r>
  </si>
  <si>
    <r>
      <t xml:space="preserve">Conferir proteção diferenciada às áreas de ocorrência do rivulídeo </t>
    </r>
    <r>
      <rPr>
        <i/>
        <sz val="11"/>
        <color indexed="8"/>
        <rFont val="Calibri"/>
        <family val="2"/>
      </rPr>
      <t>Notholebias minimus</t>
    </r>
    <r>
      <rPr>
        <sz val="11"/>
        <color indexed="8"/>
        <rFont val="Calibri"/>
        <family val="2"/>
      </rPr>
      <t xml:space="preserve"> na FLONA Mário Xavier em Seropédica-RJ, em razão dos impactos dos empreendimentos licenciados (Arco Metropolitano e Minha Casa Minha Vida) no entorno e dentro da Unidade, beneficiando também a rã </t>
    </r>
    <r>
      <rPr>
        <i/>
        <sz val="11"/>
        <color indexed="8"/>
        <rFont val="Calibri"/>
        <family val="2"/>
      </rPr>
      <t>Physalaemus soaresi</t>
    </r>
    <r>
      <rPr>
        <sz val="11"/>
        <color indexed="8"/>
        <rFont val="Calibri"/>
        <family val="2"/>
      </rPr>
      <t>.</t>
    </r>
  </si>
  <si>
    <t xml:space="preserve">Solicitar aos órgãos licenciadores do Arco Metropolitano do Rio de Janeiro que a emissão da sua Licença de Operação esteja condicionada ao financiamento do Plano de Manejo da FLONA Mário Xavier. </t>
  </si>
  <si>
    <r>
      <t xml:space="preserve">Proteger as áreas de ocorrência conhecida da espécie </t>
    </r>
    <r>
      <rPr>
        <i/>
        <sz val="11"/>
        <color indexed="8"/>
        <rFont val="Calibri"/>
        <family val="2"/>
      </rPr>
      <t xml:space="preserve">Leptobebias leitaoi </t>
    </r>
    <r>
      <rPr>
        <sz val="11"/>
        <color indexed="8"/>
        <rFont val="Calibri"/>
        <family val="2"/>
      </rPr>
      <t>na várzea do Rio Mucurí, no município de Mucurí, no extremo sul da Bahia.</t>
    </r>
  </si>
  <si>
    <t>Propor ao CONSEMA (RS) que a área de distribuição das espécies de rivulídeos focais do PAN nos Campos Sulinos seja considerada como fator restritivo no atual zoneamento para a silvicultura.</t>
  </si>
  <si>
    <r>
      <t xml:space="preserve">Propor a criação de uma Unidade de Conservação na várzea do canal São Gonçalo (muncípios de Rio Grande e Pelotas/RS) visando a proteção da espécie focal </t>
    </r>
    <r>
      <rPr>
        <i/>
        <sz val="11"/>
        <color indexed="8"/>
        <rFont val="Calibri"/>
        <family val="2"/>
      </rPr>
      <t>Austrolebias nigrofasciatus</t>
    </r>
    <r>
      <rPr>
        <sz val="11"/>
        <color indexed="8"/>
        <rFont val="Calibri"/>
        <family val="2"/>
      </rPr>
      <t xml:space="preserve"> e as sintópicas (</t>
    </r>
    <r>
      <rPr>
        <i/>
        <sz val="11"/>
        <color indexed="8"/>
        <rFont val="Calibri"/>
        <family val="2"/>
      </rPr>
      <t xml:space="preserve">Austrolebias wolterstoffi </t>
    </r>
    <r>
      <rPr>
        <sz val="11"/>
        <color indexed="8"/>
        <rFont val="Calibri"/>
        <family val="2"/>
      </rPr>
      <t>e</t>
    </r>
    <r>
      <rPr>
        <i/>
        <sz val="11"/>
        <color indexed="8"/>
        <rFont val="Calibri"/>
        <family val="2"/>
      </rPr>
      <t xml:space="preserve"> Cynopoecilus melanotaenia</t>
    </r>
    <r>
      <rPr>
        <sz val="11"/>
        <color indexed="8"/>
        <rFont val="Calibri"/>
        <family val="2"/>
      </rPr>
      <t>).</t>
    </r>
  </si>
  <si>
    <t>Incluir no Programa de Unidades de Conservação na BR-392, no trecho entre os municípios de Pelotas e Rio Grande, a necessidade de contemplar as espécies de rivulídeos do PAN.</t>
  </si>
  <si>
    <r>
      <t xml:space="preserve">Propor a criação de uma Unidade de Conservação na várzea do Arroio Chuí que contemple as populações da espécie focal </t>
    </r>
    <r>
      <rPr>
        <i/>
        <sz val="11"/>
        <color indexed="8"/>
        <rFont val="Calibri"/>
        <family val="2"/>
      </rPr>
      <t xml:space="preserve">Austrolebias prognathus </t>
    </r>
    <r>
      <rPr>
        <sz val="11"/>
        <color indexed="8"/>
        <rFont val="Calibri"/>
        <family val="2"/>
      </rPr>
      <t>e das</t>
    </r>
    <r>
      <rPr>
        <i/>
        <sz val="11"/>
        <color indexed="8"/>
        <rFont val="Calibri"/>
        <family val="2"/>
      </rPr>
      <t xml:space="preserve"> </t>
    </r>
    <r>
      <rPr>
        <sz val="11"/>
        <color indexed="8"/>
        <rFont val="Calibri"/>
        <family val="2"/>
      </rPr>
      <t xml:space="preserve">espécies sintópicas </t>
    </r>
    <r>
      <rPr>
        <i/>
        <sz val="11"/>
        <color indexed="8"/>
        <rFont val="Calibri"/>
        <family val="2"/>
      </rPr>
      <t xml:space="preserve">Austrolebias luteoflammulatus, Austrolebias charrua </t>
    </r>
    <r>
      <rPr>
        <sz val="11"/>
        <color indexed="8"/>
        <rFont val="Calibri"/>
        <family val="2"/>
      </rPr>
      <t>e</t>
    </r>
    <r>
      <rPr>
        <i/>
        <sz val="11"/>
        <color indexed="8"/>
        <rFont val="Calibri"/>
        <family val="2"/>
      </rPr>
      <t xml:space="preserve"> Cynopoecilus melanotaenia </t>
    </r>
    <r>
      <rPr>
        <sz val="11"/>
        <color indexed="8"/>
        <rFont val="Calibri"/>
        <family val="2"/>
      </rPr>
      <t xml:space="preserve">como medida compensatória ou mitigadora para a implantação dos parques eólicos previstos para a região de Santa Vitória do Palmar e Chuí/RS.  </t>
    </r>
  </si>
  <si>
    <t>Investigar e aplicar mecanismos de proteção da região do médio São Francisco no norte de Minas Gerais, de forma a assegurar a proteção de espécies focais, incluindo a geração de informações que permitam agregar valores ecológicos à area.</t>
  </si>
  <si>
    <t>Incorporar nos processos de licenciamento ambiental e programas de monitoramento já existentes na região do médio São Francisco medidas para evitar, mitigar ou compensar os impactos sobre os rivulídeos ameaçados do PAN.</t>
  </si>
  <si>
    <r>
      <t xml:space="preserve">Articular junto ao Instituto do Meio Ambiente e dos Recursos Hídricos do Distrito Federal - Brasília Ambiental (IBRAM) e Governo do Distrito Federal (GDF) para consolidar a implantação da Reserva Biológica do Guará – DF, colocando no plano de manejo da Unidade ações efetivas para a conservação do biótopo de </t>
    </r>
    <r>
      <rPr>
        <i/>
        <sz val="11"/>
        <color indexed="8"/>
        <rFont val="Calibri"/>
        <family val="2"/>
      </rPr>
      <t>Simpsonichthys boitonei</t>
    </r>
    <r>
      <rPr>
        <sz val="11"/>
        <color indexed="8"/>
        <rFont val="Calibri"/>
        <family val="2"/>
      </rPr>
      <t>.</t>
    </r>
  </si>
  <si>
    <t>Realizar a gestão junto ao Governo do Distrito Federal, visando a apresentação de proposta na revisão do Plano Diretor de Ordenamento Territorial do Distrito Federal (PDOT) de ações que levem à conservação dos habitas de rivulídeos, dentro ou nas imediações das áreas urbanas.</t>
  </si>
  <si>
    <t>Incentivo ao fomento e à realização de pesquisas sobre biologia, comportamento e ecologia de rivulídeos.</t>
  </si>
  <si>
    <r>
      <t xml:space="preserve">Apoio a projetos de pesquisa para manutenção de populações viáveis de rivulídeos </t>
    </r>
    <r>
      <rPr>
        <i/>
        <sz val="11"/>
        <color indexed="8"/>
        <rFont val="Calibri"/>
        <family val="2"/>
      </rPr>
      <t>ex situ</t>
    </r>
    <r>
      <rPr>
        <sz val="11"/>
        <color indexed="8"/>
        <rFont val="Calibri"/>
        <family val="2"/>
      </rPr>
      <t>.</t>
    </r>
  </si>
  <si>
    <r>
      <t xml:space="preserve">Definir uma estratégia de conservação </t>
    </r>
    <r>
      <rPr>
        <i/>
        <sz val="11"/>
        <color indexed="8"/>
        <rFont val="Calibri"/>
        <family val="2"/>
      </rPr>
      <t>ex situ</t>
    </r>
    <r>
      <rPr>
        <sz val="11"/>
        <color indexed="8"/>
        <rFont val="Calibri"/>
        <family val="2"/>
      </rPr>
      <t xml:space="preserve"> de rivulídeos por instituições públicas, aquários e zoológicos.</t>
    </r>
  </si>
  <si>
    <r>
      <t xml:space="preserve">Estabelecimento de uma rede de cooperação entre instituições para intercâmbio de informações, pesquisas, material biológico, visando a conservação dos rivulídeos </t>
    </r>
    <r>
      <rPr>
        <i/>
        <sz val="11"/>
        <color indexed="8"/>
        <rFont val="Calibri"/>
        <family val="2"/>
      </rPr>
      <t>ex situ.</t>
    </r>
  </si>
  <si>
    <t>Elaborar mapa de risco das espécies focais de rivulídeos para subsidiar os processos de licencimento ambiental e demais ações de conservação.</t>
  </si>
  <si>
    <t>Gerar e disponibilizar informações da estrutura genética populacional das espécies focais de rivulídeos deste PAN.</t>
  </si>
  <si>
    <r>
      <t>Apoio a projeto de pesquisa</t>
    </r>
    <r>
      <rPr>
        <i/>
        <sz val="11"/>
        <color indexed="8"/>
        <rFont val="Calibri"/>
        <family val="2"/>
      </rPr>
      <t xml:space="preserve"> in situ</t>
    </r>
    <r>
      <rPr>
        <sz val="11"/>
        <color indexed="8"/>
        <rFont val="Calibri"/>
        <family val="2"/>
      </rPr>
      <t xml:space="preserve">, para identificar habitats de </t>
    </r>
    <r>
      <rPr>
        <i/>
        <sz val="11"/>
        <color indexed="8"/>
        <rFont val="Calibri"/>
        <family val="2"/>
      </rPr>
      <t>Campellolebias  dorsimaculatus</t>
    </r>
    <r>
      <rPr>
        <sz val="11"/>
        <color indexed="8"/>
        <rFont val="Calibri"/>
        <family val="2"/>
      </rPr>
      <t xml:space="preserve"> na região litorânea sul do estado de São Paulo, próximo à Iguape-SP. </t>
    </r>
  </si>
  <si>
    <r>
      <t>Apoio a projeto de pesquisa</t>
    </r>
    <r>
      <rPr>
        <i/>
        <sz val="11"/>
        <color indexed="8"/>
        <rFont val="Calibri"/>
        <family val="2"/>
      </rPr>
      <t xml:space="preserve"> in situ</t>
    </r>
    <r>
      <rPr>
        <sz val="11"/>
        <color indexed="8"/>
        <rFont val="Calibri"/>
        <family val="2"/>
      </rPr>
      <t xml:space="preserve">, para identificar habitats de </t>
    </r>
    <r>
      <rPr>
        <i/>
        <sz val="11"/>
        <color indexed="8"/>
        <rFont val="Calibri"/>
        <family val="2"/>
      </rPr>
      <t>Leptolebias leitaoi</t>
    </r>
    <r>
      <rPr>
        <sz val="11"/>
        <color indexed="8"/>
        <rFont val="Calibri"/>
        <family val="2"/>
      </rPr>
      <t xml:space="preserve"> na região do Rio Mucurí, no extremo sul da Bahia.</t>
    </r>
  </si>
  <si>
    <t>Acompanhar junto ao órgão licenciador se as condicionantes e programas ambientais relativas a rivulídeos na área de influencia da BR 392 (RS) estão sendo cumpridas de acordo com o que foi estabelecido no licenciamento ambiental.</t>
  </si>
  <si>
    <r>
      <t xml:space="preserve">Realizar levantamento para identificar novas áreas e confirmar as áreas de ocorrência conhecidas das espécies </t>
    </r>
    <r>
      <rPr>
        <i/>
        <sz val="11"/>
        <color indexed="8"/>
        <rFont val="Calibri"/>
        <family val="2"/>
      </rPr>
      <t>Austrolebias ibicuiensis</t>
    </r>
    <r>
      <rPr>
        <sz val="11"/>
        <color indexed="8"/>
        <rFont val="Calibri"/>
        <family val="2"/>
      </rPr>
      <t xml:space="preserve"> (Santa Maria/RS),</t>
    </r>
    <r>
      <rPr>
        <i/>
        <sz val="11"/>
        <color indexed="8"/>
        <rFont val="Calibri"/>
        <family val="2"/>
      </rPr>
      <t xml:space="preserve"> Austrolebias carvalhoi</t>
    </r>
    <r>
      <rPr>
        <sz val="11"/>
        <color indexed="8"/>
        <rFont val="Calibri"/>
        <family val="2"/>
      </rPr>
      <t xml:space="preserve"> (União da Vitória/RS), </t>
    </r>
    <r>
      <rPr>
        <i/>
        <sz val="11"/>
        <color indexed="8"/>
        <rFont val="Calibri"/>
        <family val="2"/>
      </rPr>
      <t>Austrolebias varzeae</t>
    </r>
    <r>
      <rPr>
        <sz val="11"/>
        <color indexed="8"/>
        <rFont val="Calibri"/>
        <family val="2"/>
      </rPr>
      <t xml:space="preserve"> (Carazinho/RS) e </t>
    </r>
    <r>
      <rPr>
        <i/>
        <sz val="11"/>
        <color indexed="8"/>
        <rFont val="Calibri"/>
        <family val="2"/>
      </rPr>
      <t>Austrolebias jaegari</t>
    </r>
    <r>
      <rPr>
        <sz val="11"/>
        <color indexed="8"/>
        <rFont val="Calibri"/>
        <family val="2"/>
      </rPr>
      <t xml:space="preserve"> (Pelotas e Capão do Leão/RS), para subsidiar a elaboração do mapa de risco e verificar a situação de conservação de suas populações e biótopos.</t>
    </r>
  </si>
  <si>
    <t>Monitoramento das poças com ocorrência das espécies focais na região do médio São Francisco e seu entorno.</t>
  </si>
  <si>
    <t xml:space="preserve"> Levantamento de informação sobre a existência de rede de monitoramento da vazão do lençol freático ao longo do médio São Francisco.</t>
  </si>
  <si>
    <r>
      <t xml:space="preserve"> Realizar a prospecção de biótopos da espécie </t>
    </r>
    <r>
      <rPr>
        <i/>
        <sz val="11"/>
        <color indexed="8"/>
        <rFont val="Calibri"/>
        <family val="2"/>
      </rPr>
      <t>Spectrolebias reticulatus</t>
    </r>
    <r>
      <rPr>
        <sz val="11"/>
        <color indexed="8"/>
        <rFont val="Calibri"/>
        <family val="2"/>
      </rPr>
      <t xml:space="preserve"> na bacia do Xingú.</t>
    </r>
  </si>
  <si>
    <r>
      <t xml:space="preserve">Articular a inclusão de ações para a preservação de biótopos da espécie </t>
    </r>
    <r>
      <rPr>
        <i/>
        <sz val="11"/>
        <color indexed="8"/>
        <rFont val="Calibri"/>
        <family val="2"/>
      </rPr>
      <t>Spectrolebias reticulatus</t>
    </r>
    <r>
      <rPr>
        <sz val="11"/>
        <color indexed="8"/>
        <rFont val="Calibri"/>
        <family val="2"/>
      </rPr>
      <t xml:space="preserve"> dentro do PAN Xingú.</t>
    </r>
  </si>
  <si>
    <r>
      <t xml:space="preserve">Realizar a busca sistemática por novos biótopos das espécies focais de rivulídeos, em ordem de prioridade: </t>
    </r>
    <r>
      <rPr>
        <i/>
        <sz val="11"/>
        <color indexed="8"/>
        <rFont val="Calibri"/>
        <family val="2"/>
      </rPr>
      <t>Cynolebias griseus, Plesiolebias xavantei, Hypsolebias marginatus</t>
    </r>
    <r>
      <rPr>
        <sz val="11"/>
        <color indexed="8"/>
        <rFont val="Calibri"/>
        <family val="2"/>
      </rPr>
      <t xml:space="preserve"> e</t>
    </r>
    <r>
      <rPr>
        <i/>
        <sz val="11"/>
        <color indexed="8"/>
        <rFont val="Calibri"/>
        <family val="2"/>
      </rPr>
      <t xml:space="preserve"> Simpsonichthys boitonei</t>
    </r>
    <r>
      <rPr>
        <sz val="11"/>
        <color indexed="8"/>
        <rFont val="Calibri"/>
        <family val="2"/>
      </rPr>
      <t>.</t>
    </r>
  </si>
  <si>
    <t>Filme do PAN para divulgação.</t>
  </si>
  <si>
    <t>Elaborar cartilhas regionais para uso em atividades de Educação Ambiental.</t>
  </si>
  <si>
    <t>Identificar programas de educação ambiental que possam incluir o tema de conservação dos rivulídeos.</t>
  </si>
  <si>
    <t>Implantação de programas regionais/municipais de educação ambiental, para os diferentes públicos-alvo, considerando as estratégias de proteção às espécies de rivulídeos contempladas neste Plano.</t>
  </si>
  <si>
    <t>Divulgar o PAN nos órgãos municipais de meio ambiente (especialmente nos municípios Carazinho, Santa Maria, Toropi, Jaguarão, Chuí, Pelotas, Capão do Leão, Rio Grande/RS e União da Vitória/PR), instituições regionais envolvidas nas questões ambientais do Rio Grande do Sul (Comitês de Bacia, ONGs, IBAMA, Conselho Municipal de Meio Ambiente de Pelotas/COMPAM, Universidades, outros), instituições envolvidas com atividade agropecuária (EMATER, EMBRAPA, outras) e fóruns políticos (especialmente Câmara Municipal de Pelotas/RS e União da Vitória/PR) com o objetivo de sensibilizar para a importância da conservação das espécies de rivulídeos e seu habitat.</t>
  </si>
  <si>
    <t>Realizar atividades de educação ambiental nas escolas e comunidades dos municípios com ocorrência das espécies focais de rivulídeos do PAN.</t>
  </si>
  <si>
    <t>Elaborar um plano de educação ambiental para ser executado nos municípios de ocorrência das espécies focais na região do médio São Francisco.</t>
  </si>
  <si>
    <r>
      <t xml:space="preserve">Articular a inclusão do tema dos rivulídeos em programas de educação ambiental existentes, como PAN Xingú, Programa de Educação Ambiental do Zoológico de Brasília e posteriormente outros que surgirem, abordando as espécies focais </t>
    </r>
    <r>
      <rPr>
        <i/>
        <sz val="11"/>
        <color indexed="8"/>
        <rFont val="Calibri"/>
        <family val="2"/>
      </rPr>
      <t xml:space="preserve">Plesiolebias xavantei, </t>
    </r>
    <r>
      <rPr>
        <i/>
        <sz val="11"/>
        <rFont val="Calibri"/>
        <family val="2"/>
      </rPr>
      <t xml:space="preserve">Spectrolebias reticulatus, </t>
    </r>
    <r>
      <rPr>
        <i/>
        <sz val="11"/>
        <color indexed="8"/>
        <rFont val="Calibri"/>
        <family val="2"/>
      </rPr>
      <t>Cynolebias griseus,</t>
    </r>
    <r>
      <rPr>
        <sz val="11"/>
        <color indexed="8"/>
        <rFont val="Calibri"/>
        <family val="2"/>
      </rPr>
      <t xml:space="preserve"> </t>
    </r>
    <r>
      <rPr>
        <i/>
        <sz val="11"/>
        <color indexed="8"/>
        <rFont val="Calibri"/>
        <family val="2"/>
      </rPr>
      <t xml:space="preserve">Simpsonichthys boitonei </t>
    </r>
    <r>
      <rPr>
        <sz val="11"/>
        <rFont val="Calibri"/>
        <family val="2"/>
      </rPr>
      <t xml:space="preserve">e </t>
    </r>
    <r>
      <rPr>
        <i/>
        <sz val="11"/>
        <rFont val="Calibri"/>
        <family val="2"/>
      </rPr>
      <t>Hypsolebias marginatus</t>
    </r>
    <r>
      <rPr>
        <sz val="11"/>
        <rFont val="Calibri"/>
        <family val="2"/>
      </rPr>
      <t xml:space="preserve"> </t>
    </r>
    <r>
      <rPr>
        <sz val="11"/>
        <color indexed="8"/>
        <rFont val="Calibri"/>
        <family val="2"/>
      </rPr>
      <t xml:space="preserve">e as sintópicas </t>
    </r>
    <r>
      <rPr>
        <i/>
        <sz val="11"/>
        <color indexed="8"/>
        <rFont val="Calibri"/>
        <family val="2"/>
      </rPr>
      <t xml:space="preserve">Maratecoara formosa, Trigonectes strigabundus, Spectrolebias costai, Pituna compacta, Melanorivulus zygonectes, Hypsolebias multiradiatus, Plesiolebias altamira, Pituna xinguensi, Anablepsoides xinguensis, Hypsolebias flammeus, Hypsolebias notatus </t>
    </r>
    <r>
      <rPr>
        <sz val="11"/>
        <color indexed="8"/>
        <rFont val="Calibri"/>
        <family val="2"/>
      </rPr>
      <t>e</t>
    </r>
    <r>
      <rPr>
        <i/>
        <sz val="11"/>
        <color indexed="8"/>
        <rFont val="Calibri"/>
        <family val="2"/>
      </rPr>
      <t xml:space="preserve"> Melanorivulus pictus.</t>
    </r>
  </si>
  <si>
    <t>Capacitação de técnicos do licenciamento e fiscalização, nos três níveis governamentais,  referente à identificação, distribuição geográfica, biologia e ecologia dos rivulídeos ameaçados do PAN.</t>
  </si>
  <si>
    <t>Sistematização e disponibilização das informações georreferenciadas referentes à distribuição e biótopos das espécies, com diferentes níveis de restrição de acesso aos dados.</t>
  </si>
  <si>
    <t>Elaborar um documento que subsidie tecnicamente os órgãos responsáveis pelos processos de licenciamento ambiental (especialmente para empreendimentos eólicos e portuários, implantação e duplicação de rodovias, barragens, açudagem, irrigação, silvicultura e urbanização), estabelecendo medidas de proteção às espécies de rivulídeos ameaçadas deste PAN e seus habitats.</t>
  </si>
  <si>
    <t>Constituir grupos técnicos regionais para dar suporte às ações de fiscalização, prevendo atividades de inteligência a fim de coibir coleta ilegal nas áreas de ocorrência das espécies ameaçadas de rivulídeos do PAN nas macro-regiões.</t>
  </si>
  <si>
    <t>Elaborar um guia de identificação de todas as espécies de rivulídeos contempladas neste PAN e seus respectivos locais de ocorrência.</t>
  </si>
  <si>
    <t>Elaborar a proposta de criação de um Grupo de Trabalho no CONAMA para a publicação de uma resolução que estabeleça áreas de exclusão de empreendimentos nas áreas de ocorrência das espécies de rivulídeos ameaçadas do PAN e agravantes no caso de infrações ambientais.</t>
  </si>
  <si>
    <t>Avaliar a viabilidade e oportunidade de propor a transformação dos biótopos das espécies focais em Sítios RAMSAR, como forma de reconhecer sua importância.</t>
  </si>
  <si>
    <t>Promover discussão entre MMA, IBAMA, ICMBio e MPA sobre a necessidade de regulamentar as atividades de aquariofilia com as espécies de rivulídeos ameaçadas do PAN.</t>
  </si>
  <si>
    <t>Propor a inclusão na CITES das espécies de rivulídeos anuais.</t>
  </si>
  <si>
    <t>Articular junto ao Cadastro Ambiental Rural - CAR, o acompanhamento da recuperação de APP e reserva legal, priorizando áreas dos biótopos de ocorrência de rivulídeos.</t>
  </si>
  <si>
    <t>Realizar uma reunião técnica para apresentar aos técnicos municipais, estaduais (RS e PR) e federais responsáveis pelo licencimento ambiental o documento técnico e o mapa de distribuição das espécies de rivulídeos focais do PAN nos Campos Sulinos.</t>
  </si>
  <si>
    <t>Nova Ação: Recomendar a exclusão das áreas de ocorrência de espécies de rivulídeos ameaçadas de alterações antrópicas incompatíveis com a conservação, em todas as esferas de governo e em todos os municípios, especialmente nas áreas definidas como críticas (em situações emergenciais - sugiro retirar)</t>
  </si>
  <si>
    <t>Ofício e Mapa com área de exclusão recomendada</t>
  </si>
  <si>
    <t>Nova ação: Fomentar a averbação de Reservas Legais em áreas de biótopos remanescentes conhecidos de espécies focais do PAN.</t>
  </si>
  <si>
    <t>Cópias das matrículas dos registros dos imóveis rurais</t>
  </si>
  <si>
    <t>Depende do retorno dos ofícios da ação 1.1</t>
  </si>
  <si>
    <t>ação contínua</t>
  </si>
  <si>
    <t>Abril de 2014</t>
  </si>
  <si>
    <t>ESTIMAR</t>
  </si>
  <si>
    <t>Luis Esteban Krause Lanés (IPPampa)</t>
  </si>
  <si>
    <t>Francisco Neo (CEPTA/ICMBio), Marcio J. Silva (UFRN), Henrique Anatole Ramos (IBAMA/Sede), Luis Esteban Lanés (IPPampa), Matheus Volcan (IPPampa), Wilson Costa (UFRJ), Thiago Carvalho (FZB-BH)</t>
  </si>
  <si>
    <t>Disponibilizar material de orientação para criação ou ampliação de Reserva Legal.</t>
  </si>
  <si>
    <t>1.20</t>
  </si>
  <si>
    <t>1.21</t>
  </si>
  <si>
    <t>Inserções Midiáticas nacionais e nos municípios de ocorrência de espécies focais</t>
  </si>
  <si>
    <t>Novembro de 2014</t>
  </si>
  <si>
    <t>Márcio J. da Silva (UFRN)</t>
  </si>
  <si>
    <t>Meta do PAN (4 inserções nacionais e 1 em cada município de ocorrência de espécies focais)</t>
  </si>
  <si>
    <r>
      <t xml:space="preserve">Nova ação: divulgação do PAN em comunicações midiáticas. </t>
    </r>
    <r>
      <rPr>
        <sz val="11"/>
        <rFont val="Calibri"/>
        <family val="2"/>
      </rPr>
      <t xml:space="preserve"> (Divulgação das atividades e ações do PAN através de palestras, mesas redondas, etc) / Divulgação do filme em várias mídias  </t>
    </r>
  </si>
  <si>
    <t xml:space="preserve">Comunicar as autoridades competentes em todas as esferas de governo e em todos os municípios, da ocorrência das espécies de rivulídeos ameaçadas do PAN.                   </t>
  </si>
  <si>
    <t xml:space="preserve">Monitoramento das áreas de ocorrência das espécies focais de rivulídeos deste plano, nas áreas da Baixada litorânea de Itaguaí à região dos Lagos e o fundo da Baia de Guanabara no Rio de Janeiro, no norte de Minas Gerais, na região de Januária e Bom Jesus da Lapa (médio São Francisco) e região de Pelotas (RS).  </t>
  </si>
  <si>
    <t>Translocação de exemplares de Leptolebias marmoratus, em carácter excepcional, em função de seu estado crítico de ameaça, de Vila de Cava, em Nova Iguaçu-RJ, para uma área específica, situada na RPPN Campo Escoteiro Geraldo Hugo Nunes, no município de Magé-RJ.</t>
  </si>
  <si>
    <t>Solicitar ao INEA a inclusão das ações do PAN Rivulídeos como medidas compensatórias no processo de licenciamento do Arco Metropolitano do Rio de Janeiro, com ênfase à FLONA Mário Xavier e seu entorno.</t>
  </si>
  <si>
    <t>Tais Nunes de Almeida (INEMA/BA). Substituir articulador, contato inicial Mariana-INEMA</t>
  </si>
  <si>
    <t xml:space="preserve">Marcelo Burns (Universidade Católica de Pelotas -UCPel), Ricardo Robaldo (Universidade Federal Pelotas), João Viera e Alexandre Garcia (FURG/Laboratorio de Ictiologia), Morevy Cheffe (Grupo de Estudos Especiais de Proteção ao Ambiente Aquático/GEEPAA), Marcelo Cavallini (ICMBio), Izabel Boock (CEPTA) </t>
  </si>
  <si>
    <t xml:space="preserve">Inserir no processo de licenciamento do Parque Eólico Minuano, município de Chuí, medidas mitigatórias/compensatórias que contemplem as populações da espécie focal Austrolebias prognathuse das espécies sintópicas Austrolebias luteoflammulatus, Austrolebias charrua e Cynopoecilus melanotaenia.  </t>
  </si>
  <si>
    <t xml:space="preserve"> Investigar a possibilidade da ampliação da zona de amortecimento do Parque Nacional Cavernas do Peruaçu e/ou da APA Cavernas do Peruaçu, ou outras medidas que garantam a proteção dos locais de ocorrência de Hypsolebias magnificus, H. sertanejo, H. hellneri e Cynolebias perforatus.</t>
  </si>
  <si>
    <t>Thiago Carvalho (FZB-BH), Wilson Costa (UFRJ), Raquel Lacerda (DNIT), Maria Angelica Ribeiro (CEPTA), Tatiana Pimentel (IBAMA), Chefe do PARNA Cavernas do Peruaçu/ICMBio</t>
  </si>
  <si>
    <r>
      <t xml:space="preserve">Incentivo ao fomento e à realização de pesquisas sobre </t>
    </r>
    <r>
      <rPr>
        <sz val="11"/>
        <rFont val="Calibri"/>
        <family val="2"/>
      </rPr>
      <t>biologia, filogenia, genética, comportamento e ecologia</t>
    </r>
    <r>
      <rPr>
        <sz val="11"/>
        <rFont val="Calibri"/>
        <family val="2"/>
        <scheme val="minor"/>
      </rPr>
      <t xml:space="preserve"> de rivulídeos.   </t>
    </r>
  </si>
  <si>
    <t>Thiago A. Carvalho (FZB-BH)</t>
  </si>
  <si>
    <r>
      <t xml:space="preserve">Realizar inventário de rivulídeos na região do Baixo Ribeira (Juréia), estado de São Paulo, com enfase na identificação de habitats de </t>
    </r>
    <r>
      <rPr>
        <i/>
        <sz val="11"/>
        <rFont val="Calibri"/>
        <family val="2"/>
      </rPr>
      <t>Campellolebias dorsimaculatus</t>
    </r>
  </si>
  <si>
    <r>
      <t xml:space="preserve">Realizar inventário de rivulídeos na região norte do Espírito Santo ao Sul da Bahia, com ênfase na identificação de habitats de </t>
    </r>
    <r>
      <rPr>
        <i/>
        <sz val="11"/>
        <rFont val="Calibri"/>
        <family val="2"/>
      </rPr>
      <t>Leptolebias leitaoi</t>
    </r>
    <r>
      <rPr>
        <sz val="11"/>
        <rFont val="Calibri"/>
        <family val="2"/>
      </rPr>
      <t>.</t>
    </r>
  </si>
  <si>
    <t>Monitoramento das poças com ocorrência das espécies focais na região do médio São Francisco e seu entorno. (AGRUPADA COM A AÇÃO 1.5)</t>
  </si>
  <si>
    <t>Realizar a gestão junto ao Governo do Distrito Federal, visando a apresentação de proposta na revisão do Plano Diretor de Ordenamento Territorial do Distrito Federal (PDOT) de ações que levem à conservação dos habitas de rivulídeos, dentro ou nas imediações das áreas urbanas. (AÇÃO EXCLUÍDA)</t>
  </si>
  <si>
    <t>Implantação de programas regionais/municipais de educação ambiental, para os diferentes públicos-alvo, considerando as estratégias de proteção às espécies de rivulídeos contempladas neste Plano. (AÇÃO AGRUPADA COM A 3.6)</t>
  </si>
  <si>
    <r>
      <t>Acompanhar o monitoramento da vazão do lençol freático no médio São Francisco e atuar em casos de diminuição de seu nível.</t>
    </r>
    <r>
      <rPr>
        <sz val="11"/>
        <rFont val="Calibri"/>
        <family val="2"/>
      </rPr>
      <t xml:space="preserve"> (Ainda tenho duvidas sobre esta ação, especialmente com relação a forma como atuaríamos)</t>
    </r>
  </si>
  <si>
    <t>Rogério Pessanha Fádel (UNIVASF), Giancarlo Arrais Galvão (UNIVASF), Thiago Carvalho (FZB-BH), Pedro Fasura Amorim, Pedro Henrique Bragança e Maria Anaís Barbosa (UFRJ)</t>
  </si>
  <si>
    <t>Henrique Anatole (IBAMA/GO), IBAMA/PA, UFPA (Campus Altamira), Brenda Moraes Soares (IBAMA sede), Antonio Lezama (MMA), Eletronorte, Maria Rita Barreto Netto (CEPTA), Marcelo Raseira (CEPAM), Maria Anais Barbosa, Pedro Henrique Bragança e Pedro Fasura Amorim (UFRJ), PAN Xingu</t>
  </si>
  <si>
    <t>dezembro 2015</t>
  </si>
  <si>
    <t>Colaboradores: todos do PAN</t>
  </si>
  <si>
    <r>
      <t xml:space="preserve">Guilherme Carvalho (FJZB). </t>
    </r>
    <r>
      <rPr>
        <sz val="11"/>
        <rFont val="Calibri"/>
        <family val="2"/>
      </rPr>
      <t xml:space="preserve">Substituir articulador, fazer convite para Juciara Pelles (Zoo Bsb). </t>
    </r>
  </si>
  <si>
    <r>
      <t xml:space="preserve">Articular a inclusão do tema dos rivulídeos em programas de educação ambiental existentes, como PAN Xingú, Programa de Educação Ambiental do Zoológico de Brasília e posteriormente outros que surgirem, abordando as espécies focais </t>
    </r>
    <r>
      <rPr>
        <i/>
        <sz val="11"/>
        <rFont val="Calibri"/>
        <family val="2"/>
      </rPr>
      <t>Spectrolebias reticulatus</t>
    </r>
    <r>
      <rPr>
        <sz val="11"/>
        <rFont val="Calibri"/>
        <family val="2"/>
      </rPr>
      <t>e</t>
    </r>
    <r>
      <rPr>
        <sz val="11"/>
        <color indexed="8"/>
        <rFont val="Calibri"/>
        <family val="2"/>
      </rPr>
      <t xml:space="preserve"> </t>
    </r>
    <r>
      <rPr>
        <i/>
        <sz val="11"/>
        <color indexed="8"/>
        <rFont val="Calibri"/>
        <family val="2"/>
      </rPr>
      <t>Simpsonichthys boitonei e</t>
    </r>
    <r>
      <rPr>
        <sz val="11"/>
        <rFont val="Calibri"/>
        <family val="2"/>
      </rPr>
      <t xml:space="preserve"> </t>
    </r>
    <r>
      <rPr>
        <sz val="11"/>
        <color indexed="8"/>
        <rFont val="Calibri"/>
        <family val="2"/>
      </rPr>
      <t xml:space="preserve">as sintópicas </t>
    </r>
    <r>
      <rPr>
        <i/>
        <sz val="11"/>
        <color indexed="8"/>
        <rFont val="Calibri"/>
        <family val="2"/>
      </rPr>
      <t xml:space="preserve"> Plesiolebias altamira </t>
    </r>
    <r>
      <rPr>
        <sz val="11"/>
        <color indexed="8"/>
        <rFont val="Calibri"/>
        <family val="2"/>
      </rPr>
      <t>e</t>
    </r>
    <r>
      <rPr>
        <i/>
        <sz val="11"/>
        <color indexed="8"/>
        <rFont val="Calibri"/>
        <family val="2"/>
      </rPr>
      <t xml:space="preserve"> Pituna xinguensi.</t>
    </r>
  </si>
  <si>
    <t>Maria Rita Barreto Netto (CEPTA), Henrique Anatole (IBAMA/GO), Wilson Costa (UFRJ), Marcelo Raseira (CEPAM)</t>
  </si>
  <si>
    <t>Recomendar a exclusão das áreas de ocorrência de espécies de rivulídeos ameaçadas de alterações antrópicas incompatíveis com a conservação, em todas as esferas de governo e em todos os municípios, especialmente nas áreas definidas como críticas (em situações emergenciais - sugiro retirar)</t>
  </si>
  <si>
    <t>Fomentar a averbação de Reservas Legais em áreas de biótopos remanescentes conhecidos de espécies focais do PAN.</t>
  </si>
  <si>
    <r>
      <t xml:space="preserve">Divulgação do PAN em comunicações midiáticas. </t>
    </r>
    <r>
      <rPr>
        <sz val="11"/>
        <rFont val="Calibri"/>
        <family val="2"/>
      </rPr>
      <t xml:space="preserve"> (Divulgação das atividades e ações do PAN através de palestras, mesas redondas, etc) / Divulgação do filme em várias mídias  </t>
    </r>
  </si>
  <si>
    <t>Capacitação de fiscais, nos três níveis governamentais,  referente à identificação, distribuição geográfica, biologia e ecologia dos rivulídeos ameaçados do PAN.</t>
  </si>
  <si>
    <t>Constituir um grupo técnico para dar suporte às ações de fiscalização, prevendo atividades de inteligência a fim de coibir coleta ilegal nas áreas de ocorrência das espécies ameaçadas de rivulídeos do PAN nas macro-regiões.</t>
  </si>
  <si>
    <t>Elaborar proposta de resolução ao CONAMA que estabeleça áreas de exclusão de empreendimentos nas áreas de ocorrência das espécies de rivulídeos ameaçadas do PAN e agravantes no caso de infrações ambientais.</t>
  </si>
  <si>
    <t>Antonio Lezama (MMA). Sustituir Antônio. Fazer convite ao Galucci. Sugestão: Anatole</t>
  </si>
  <si>
    <t>Henrique Anatole (IBAMA/GO), Marcelo Raseira (CEPAM), Carla Polaz (CEPTA)</t>
  </si>
  <si>
    <t>Foi feito o levantamento dos municípios mas o documento ainda não foi elaborado e enviado</t>
  </si>
  <si>
    <t>Um mapa geral inicial foi elaborado, entretanto contatei a Coordenadora do PAN Rivulídeos, Izabel Garcia, devido a escala do mapa que mostra os municípios muito pequenos e/ou muito grandes (exemplos municípios do RJ e Altamira no norte do país). Um mapa com os municípios de ocorrência das espécies contempladas no PAN Rivulídeos no estado do Rio de Janeiro foi elaborado e subsidiou uma campanha de fiscalização do IBAMA em Dezembro de 2014. (Márcio)                                                         Marcio elaborou um mapa geral com a ocorrencia das espécies e wellington organizou uma planilha com dados de ocorrência de todas as espécies ameaçadas de rivulídeos (Izabel)</t>
  </si>
  <si>
    <t>Mapa geral prévio gerado, mapa dos municípios do Estado do Rio de Janeiro em que ocorrem as espécies contempladas no PAN Rivulídeos gerado</t>
  </si>
  <si>
    <t>Escala do mapa</t>
  </si>
  <si>
    <t>Márcio J. Silva e Izabel Boock</t>
  </si>
  <si>
    <t>Apesar do cancelamento de quase todas as operações de fauna e pesca, ocorreram cinco operações de fiscalização, em 2014 e 2015, relacionadas a peixes ornamentais nos estados TO, AM, PA, SP e RJ, mas essas operações não tinham foco na fiscalização de rivulídeos. Não houve flagrante de crime ambiental relacionado ao grupo dos rivulídeos durante a execução dessas operações de fiscalização (Brenda).</t>
  </si>
  <si>
    <t>IBAMA e ICMBio não estão mais utilizando a linha verde (Bel). O contingenciamento orçamentário, forçou o Ibama a focar no desmatamento da Amazônia, cancelando operações de fiscalização de fauna e pesca (Tatiana).                                         Falta de recursos orçamentários, logísticos e humanos para fiscalização de rivulídeos devido a diretrizes do governo federal que determinam a priorização do trabalho de fiscalização do IBAMA concentrado no combate ao desmatamento da Amazônia (Brenda).</t>
  </si>
  <si>
    <t>Izabel,Tatiana Pimentel e Brenda Moraes</t>
  </si>
  <si>
    <t xml:space="preserve">Disponibilizar a linha verde para os estados. Informações gerais sobre as spp que são alvo do PAN. Inventários em áreas de ocorrência ou de influência (caso encontrem as espécies, ligar ou informar CEPTA). Denúncias para MP?. PAN pode orientar ações de denúncias. </t>
  </si>
  <si>
    <t>Melhor entendimento sobre mecanismos para ordenamento da expansão urbana conciliada com preservação de importantes áreas naturais (Brenda).</t>
  </si>
  <si>
    <t>Ainda não se tem um projeto piloto que possa nos servir de referência. Há muitas peculiaridades regionais nas localidades onde existem biótopos das espécies de rivulídeos do PAN (Brenda).</t>
  </si>
  <si>
    <t>Henrique Anatole e Brenda Moraes</t>
  </si>
  <si>
    <r>
      <t xml:space="preserve">Divulgação de informações sobre as espécies e seus habitats em Parques. Criação de áreas preservadas em regiões específicas (pontual). Estratégias de comunicação, abordagem diferencial nas prefeituras, valorização de áreas, efeito paisagístico, apontar a solução (áreas onde a sociedade possa utilizar), em outros casos (APPs, etc), Ministério Público. Gerar material de orientação, segunda etapa da Ação 1.1 (?). Fazer contato com Roberto Garutti. </t>
    </r>
    <r>
      <rPr>
        <b/>
        <sz val="11"/>
        <rFont val="Calibri"/>
        <family val="2"/>
      </rPr>
      <t>Tentar inserir essas áreas na Convenção de Ramsar (políticas públicas). Cartilha (Livreto: Conservação de áreas úmidas urbanas) de boas práticas de ordenamento da expansão urbana.</t>
    </r>
  </si>
  <si>
    <t>No período entre 21 e 24/11/14, na região dos Lagos do Estado do Rio de Janeiro, foi dado início ao monitoramento dos ambientes de ocorrência das espécies focais do Plano de Ação Nacional para Conservação dos Peixes Rivulídeos Ameaçados de Extinção, com a padronização de metodologias de coleta, preenchimento de ficha de monitoramento e nivelamento do grupo para execução dessas atividades em outras regiões prioritárias estabelecidas no PAN Rivulídeos. Foram visitadas as seguintes localidades: Barra de São João/Casimiro de Abreu/RJ; Tucuns-Pró Lagos-acesso à Estação de Tratamento de Água (ETA Búzios)/Armação dos Búzios/RJ;  APA Pau Brasil/Armação dos Búzios/RJ;  Rodovia Amaral Peixoto (RJ 106)/Distrito de Inoã/Maricá/RJ Sampaio Corrêa/RJ e APA de Maricá-Itaipuaçú/Maricá/RJ. De 06 a 15/04/2015 forma feitas coletas de rivulídeos nos estados de Minas Gerais e Bahia em 37 poças d`água, com a captura de aproximadamente 200 exemplares de 5 espécies. Para cada poça amostrada foi preenchido um formulário onde constam dados para verificação do estado de conservação desses ambientes. As coletas e o monitoramento das poças temporárias foram feitas nos municípios de Guanambi/BA, Malhada/BA, Itacarambi/MG, Jaíba/MG e Janaúba/MG (Francisco Neo).                                                                1) Em dezembro de 2013, o Setor de Ictiologia MCN/FZBRS concluiu o "RELATÓRIO SOBRE OS PEIXES ANUAIS DO PONTAL DA BARRA, PELOTAS, RS", que monitorou as populações de Austrolebias nigrofasciatus, A. woltrstorffi e Cynopoecilus melanotaenia do Pontal da Barra entre maio e outubro de 2013, a pedido do órgão licenciador estadual. O relatório foi remetido ao Ministério Público Federal e foi incorporado ao processo que questiona a licença ambiental concedida para o loteamento da área. Em 1º de agosto de 2014, houve audiência na Vara da Justiça Federal em Pelotas em que o relatório foi exposto ao juiz, ao MPF, à FEPAM, ao IPHAE e aos empreendedores. 2) Em 2015, foram realizadas reuniões com pesquisadores na área de ictiologia a fim de colher sugestões para o desenvolvimento de um programa de monitoramento de populações de peixes anuais ameaçados no Rio Grande do Sul, mas o prosseguimento da ação depende da contratação de consultor que se comprometa integralmente com as atividades. 3) Em maio de 2014, o CEPTA/ICMBio e a FZBRS submeteram ao edital do Fundo de Defesa de Direitos Difusos, do Ministério da Justiça,  o projeto "Implementação do Plano de Ação Nacional para Conservação dos Peixes Rivulídeos Ameaçados de Extinção", mas o projeto não foi contemplado (Marco).                                                   Uma viagem foi realizada entre os dias 22 e 24 de Novembro de 2014, na qual foram monitorados 6 biótopos nos municípios de Casimiro de Abreu, Búzios, Sampaio Corrêia e Maricá no estado do Rio de Janeiro. Nesta expedição foram registradas a presença de duas espécies da família Rivulidae (Ophthalmolebias constaceae e Nematolebias whitei) além de ter ocorrido uma conversa com um funcionário da Secretaria de Meio Ambiente do município de Maricá (Sr. Valdir Almeida). Além disso, houve uma campanha, se não me engano, do IBAMA (fiscalização) na qual os agentes contaram com um mapa dos municípios de ocorrência de espécies contempladas no PAN Rivulídeos no estado do RJ. (Márcio)                                   ----------------------------------------------------1 monitoramento feito em novembro de 2014 na região dos Lagos, RJ e um monitoramento feito em abril de 2015 no norte de MG e sudoeste da BA (Thiago).</t>
  </si>
  <si>
    <t>As informações sobre o monitoramento dos ambientes estão contidas em relatório técnico específico, elaborado em dezembro de 2014. Documentos oficiais foram elaborados e enviados. Os peixes coletados no norte de Minas e sul da Bahia serão destinados a trabalhos de comportamento reprodutivo, reprodução, desenvolvimento embrionário e genética no CEPTA e no Aquário de Belo Horizonte/MG (Franisco Neo)                                     Exceto o relatório sobre os peixes anuais do Pontal da Barra, não foram obtidos produtos referentes a essa ação. (Marco)                                                 Monitoramento de 6 biótopos com registro de 2 espécies de Rivulidae. Contato com funcionário da Secretaria de Meio Ambiente do município de Maricá (Márcio)                                       Relatórios de monitoramento. (Thiago)</t>
  </si>
  <si>
    <t>Devido às condições climáticas anormais do último ano não houve formação dos ambientes, impossibilitando o monitoramento (Wilson) .O monitoramento das populações de rivulídeos alvo do PAN nos Campos Sulinos tem esbarrado na falta de recursos para contratação de consultor para elaboração de metodologia e para acompanhamento dos programas de monitoramento. As tentativas de obtenção de recursos via editais de auxílio não têm obtido êxito, uma vez que os projetos não foram contemplados. A indisponibilidade de tempo e as dificuldades de articulação entre os participantes envolvidos também atrapalham o andamento das ações. (Marco)                                                                  Por falta de recurso outras viagens de monitoramento não foram realizadas (Márcio)                                                                           Monitoramento observou pouca presença de rivulídeos no norte de MG, provavelmente devido à época do ano e a seca observada (Thiago)</t>
  </si>
  <si>
    <t>Francisco Neo e Marco Azevedo e Márcio Joaquim, Thiago Carvalho, Wilson Costa</t>
  </si>
  <si>
    <t xml:space="preserve">Não foi realizada nenhuma translocação de exemplares de Leptolebias marmoratus (Francisco). </t>
  </si>
  <si>
    <t>Francisco Neo</t>
  </si>
  <si>
    <t>Francisco Neo e Cláudia Graça</t>
  </si>
  <si>
    <t>nada foi realizado até o momento.</t>
  </si>
  <si>
    <t xml:space="preserve">Guilherme Casoni </t>
  </si>
  <si>
    <t xml:space="preserve">Foi considerada preocupante a situação de segurança das pessoas e dos biótopos remanescentes do rivulídeo Notholebias minimus e da rã Physalemues soaresii frente a possibilidade de acidentes automobilísticos no trecho do Arco Metropolitano no Rio de Janeiro que corta a Flona Mário Xavier/Seropédica/RJ, assim como o não tratamento do esgoto doméstico do conjunto habitacional Minha Casa Minha Vida,  que é lançado sem tratamento dentro da Flona. Em visita técnica ocorrida em novembro de 2015 foi constada a total falta de proteção física nas laterais da rodovia que favorece os acidentes com risco de morte de pessoas por queda de veículos dentro ou ao lado das áreas de ocorrência das espécies. Adicional a isso, constatamos que a ausência de atenção da empresa e da proteção diferenciada recomendada está favorecendo que as enxurradas sejam direcionadas para as áreas de baixio, juntamente com o lixo (o que não é desejável), causando o seu alagamento e/ou assoreamento, assim como aumentando o risco potencial de desmoronamentos da terra-armada sobre os sítios reprodutivos. A presença de lixo tanto de origem local (trabalhadores das empreiteiras) como de veículos é uma constante nas margens da rodovia nesse trecho que corta a Flona. Foi-nos relatado pelo chefe da Flona Mario Xavier que o esgoto residencial procedente do conjunto habitacional "Minha Casa Minha Vida", implantado no entorno da Flona, não está sendo tratado a contento e que, salvo melhor juízo, está sendo lançado de forma bruta no "Valão da Draga", que corta a Flona no sentido perpendicular à rodovia do Arco Metropolitano do Rio de Janeiro. Esse lançamento de esgoto dentro da Flona sem qualquer tratamento pode interferir negativamente nas áreas úmidas onde ocorrem as espécies focais. O Chefe da Flona Mário Xavier foi orientado verbalmente e, posteriormente, por escrito, sobre as medidas necessárias a reversão dos problemas relatados e observados. Em 13 de junho de 2014 foi enviado Memorando nº 172/2014-CEPTA/DIBIO/ICMBio ao Sr. Luiz Felipe de Luca Souza, Coordenador da Coordenação Regional do ICMBio 8 (CR8), solicitando  confirmação da colaboração da CR8 no PAN Rivulídeos nas duas ações afetas à UC. Até o momento não houve resposta ao memorando. O INEA expediu Licença de Instalação LI nº IN 016714 em 22/05/11, com prazo de validade até 19/06/11. Essa LI teve sua validade prorrogada até 19/06/14, por meio do Documento de Averbação nº AVB001218. Segundo Ricardo, em reunião ocorrida em novembro de 2014, com Andréa Ribeiro e Luiz Felipe (ainda coordenador da CR8) e a Diretora de Licenciamento do INEA - Sr.ª Ana Cristina Henney, a Sra. Ana disse que iria ver a possibilidade de emissão de uma LO , pois segundo ela são raros a emissão de LO para rodovia. O AMRJ foi inaugurado no dia 01/07/2014; com a presença da presidenta da república. </t>
  </si>
  <si>
    <t xml:space="preserve">Tentar cercar a área de ocorrência para manter a proteção (cumprir condicionantes)                                    Segundo Ricardo Nogueira, chefe da Flona M. Xavier as obras do AMRJ estão em andamento, praticamente finalizadas, porém do plano de ação emergencial no que diz respeito a UC, está restando apenas a barreira acústica, que segundo previsão da Carmen Lucia da SEGOV - RJ, o prazo seria setembro de 2015. Ainda segundo Ricardo houve uma reunião com a Andréa Ribeiro e Paulo Motta da Coordenação Regional CR8 onde foi levantada a possibilidade de transformar a FLONA em REBIO. A sugestão é que, se for vulgado pertinente e oportuno, que se altere o texto da ação 1.9, incluindo a palavra “integral’ após a palavra “diferenciada”, o que poderia fortalecer a ação, obrigando o ICMBio a mudar a categoria de Flona para Rebio ou para Refúgio da Vida Silvestre, ou para outra modalidade de UC de proteção integral (Francisco). </t>
  </si>
  <si>
    <t xml:space="preserve">Em 13 de junho de 2014 foi enviado Memorando nº 172/2014-CEPTA/DIBIO/ICMBio ao Sr. Luiz Felipe de Luca Souza, Coordenador da Coordenação Regional do ICMBio 8 (CR8), solicitando  confirmação da colaboração da CR8 no PAN Rivulídeos nas duas ações afetas à UC nas duas ações ou em outras que se fizerem necessárias, no âmbito do estado do Rio de Janeiro. Consultamos ainda se o novo Chefe da Flona Mário Xavier, Sr. Ricardo Luiz Nogueira de Souza, poderia ser indicado pela CR8 como novo colaborador, no âmbito da Flona, para dar continuidade nas ações iniciadas ou pendentes.   Até o momento não houve resposta ao memorando. Em 13 de outubro de 2014 foi encaminhado à colaboradora do INEA no PAN rivulídeos, a Analista Ambiental Claudia Graça, Ofício nº 074/2014-CEPTA/DIBIO/ICMBio, comunicando o acidentes automobilístico ocorrido na Flona Mario Xavier em outubro de 2014 e consultando o INEA da possibilidade de inclusão da ações do PAN Rivulídeos como medidas compensatórias no processo de licenciamento do Arco Metropolitano do Rio de Janeiro, com ênfase à Flona Mário Xavier e seu entorno. Até a presente data não houve resposta ao ofício. </t>
  </si>
  <si>
    <t>sem informações da articuladora.</t>
  </si>
  <si>
    <t>Devido às condições climáticas anormais do último ano não houve formação dos ambientes, impossibilitando o reconhecimento das áreas de ocorrência (Wilson).</t>
  </si>
  <si>
    <t xml:space="preserve">Não tenho conhecimento sobre qualquer movimento para a execução dessa ação. </t>
  </si>
  <si>
    <t>Nenhum produto obtido.</t>
  </si>
  <si>
    <t>A indisponibilidade de tempo e as dificuldades de articulação entre os participantes envolvidos também prejudicam o andamento das ações.</t>
  </si>
  <si>
    <t>Marco Azevedo (FZBRS - referente às ações nos Campos Sulinos)</t>
  </si>
  <si>
    <t>Nenhuma ação foi feita durante o último ano em relação à proposição de criação de UC. A área é alvo de uma ação do MPF e nenhuma atividade têm sido registrada na área. Além disso, recentemente o IPHAE RS entrou com o processo de tombamento dos 18 sitios arqueológicos do local, o que inviabilizaria qualquer empreendimento na área. Mas não sei como anda a situação desse processo. (DOCUMENTO EM ANEXO)</t>
  </si>
  <si>
    <t>Entrar em contato com IPHAE, informando sobre a importância biológica (peixes anuais, aves migratórias e ameaçados de extinção).</t>
  </si>
  <si>
    <t>A reunião de articulação não ocorreu até o momento.</t>
  </si>
  <si>
    <t xml:space="preserve">Seria mais apropriado se o articulador escolhido para essa ação fosse representante de instituição federal com papel de gestão, com maior inserção, respaldo e capacidade de articular os contatos entre as entidades envolvidas (pesquisadores, ICMBio e IBAMA, CGMAB). Foi solicitado à Coordenação do PAN Rivulídeos que uma reunião entre as partes fosse agendada. (Marco)                                               Existe um programa de monitoramento, contemplando os rivulídeos. As informações foram repassadas à Izabel. </t>
  </si>
  <si>
    <t>proposição de criação de UC na várzea do arroio Chuí e de medidas mitigatórias/compensatórias contemplando as populações das espécies Austrolebias prognathus, Austrolebias luteoflammulatus, Austrolebias charrua e Cynopoecilus melanotaenia</t>
  </si>
  <si>
    <t>Relatórios técnicos com recomendações</t>
  </si>
  <si>
    <t>Embora tenhamos proposto diversas ações nos relatórios técnicos apresentados, não recebemos nenhum retorno dos empreendedores e dos órgãos ambientais envolvidos, no caso IBAMA e FEPAM. Seria importante que o ICMBio e o PAN Rivulídeos reforçasse essas recomendações e pressionasse os órgãos e empreendedores para atender essas recomendações.</t>
  </si>
  <si>
    <t xml:space="preserve">Não foi feito contato com o PARNA sobre o assunto, mas o monitoramento de 2015 foi realizado nessa região e os dados serão utilizados com esta finalidade também. (Izabel)                                      </t>
  </si>
  <si>
    <t>não tenho novos dados a acrescentar embora saiba da ocorrência de coletas para consultorias na região do médio são francisco (Márcio)                                                        Foi feito um levantamento dos processos de licenciamento em andamento na região, mas ainda não houve contato posterior.(Izabel)</t>
  </si>
  <si>
    <t>Márcio J Silva e Izabel Boock</t>
  </si>
  <si>
    <t>sem informações. Antônio Lezama está em licença. A ação está finalizada. MP está fazendo operação para retirar os ocupantes irregulares, seguido de cercamento e sinalização (Bel).                                                                               Houve articulação com servidores do IBRAM que estão envolvidos diretamente na construção do Plano de Manejo da Reserva Biológica do Guará, no intuito de que seja consolidada a implantação da Unidade de Conservação e que o biótopo da espécie Simpsonichthys boitonei (conhecida popularmente na região como Pirá-Brasília) seja contemplado com ações efetivas de conservação formalizadas no Plano de Manejo (Brenda).</t>
  </si>
  <si>
    <t>O Plano de Manejo da Rebio do Guará está com previsão de publicação para  ainda este ano de 2015. O IBRAM está apenas aguardando os últimos produtos a serem entregues para finalização do Plano de Manejo. Observou-se que existe interesse do IBRAM na preservação da espécie Simpsonichthys boitonei, e que esse rivulídeo, assim como seu biótopo, serão contemplados com ações de conservação que estão sendo formalizadas no conteúdo da minuta do Plano de Manejo (Brenda).</t>
  </si>
  <si>
    <t>Existem relatos de que a obra de alargamento de uma via no entorno da Rebio do Guará prejudicou a formação das poças no último período chuvoso. Este impacto nas poças teria ocorrido devido a um sistema de drenagem do canteiro de obras dessa via, interferindo negativamente nas áreas alagadas adjacentes da Rebio, podendo ter prejudicado a população local de rivulídeos (Brenda).</t>
  </si>
  <si>
    <t>Izabel e Brenda Moraes</t>
  </si>
  <si>
    <t>não iniciada</t>
  </si>
  <si>
    <t>Conforme a tentativa de diálogo e consulta à representantes de órgãos ambientais do RS, a averbação de RL's através dos dados de ocorrência de rivulídeos se mostrou inviável pela legislação e burocracia vigentes. Contudo, após contato com responsáveis pela instituição do Cadastro Ambiental Rural (CAR) no RS, foi manifestada a preocupação com a situação e falta de proteção aos campos úmidos, brejos, charcos e banhados do bioma Pampa. Diante disso foi aventada a possibilidade da utilização dos dados de ocorrência de peixes anuais para compor e determinar a averbação de RL's, a qual foi aceita pelo responsável pela instituição do processo de cadastramento do RS.</t>
  </si>
  <si>
    <t>Os shapes georreferenciados e atualizados sobre a distribuição das espécies de rivulídeos encontradas no Pampa foram cedidos pelo Instituto Pró-Pampa ao responsável pela instituição do CAR no RS (ver detalhes nas Observações). A partir da inserção desses dados na base do órgão ambiental, pretende-se que possível identificar o proprietário do imóvel, e quando este solicite o cadastro, sugerir e negociar a averbação da RL para que contemple os rivulídeos. Importante salientar que conforme a legislação vigente, as RL's averbadas podem manter o uso de solo atual, porém não é permitido outro uso. Por exemplo, uma área dedicada à pecuária, não poderá ser transformada em uma barragem para dessedentação do gado ou suprimento de água, ou então modificada para agricultura e/ou construção de benfeitorias.</t>
  </si>
  <si>
    <t>Entraves burocráticos e políticos dificultam a instituição do CAR em todo o Brasil. No Bioma Pampa, além do boicote por parte dos proprietários, um importante problema é a indefinição da regulamentação, principalmente no que tange à definição de áreas de remanescentes de campo natural. De acordo com instituições acadêmicas e estudos científicos recentes, os campos manejados com a atividade pastoril utilizados para produção pecuária, por serem remanescentes de vegetação nativa, deverão ser considerados como tal na aplicação da Lei de Proteção da Vegetação Nativa, sem prejuízo da continuidade desta atividade.</t>
  </si>
  <si>
    <t xml:space="preserve">Luis Esteban </t>
  </si>
  <si>
    <t>Alguns projetos do CEPTA em andamento; IPPAMPA obteve financiamento através da Fundação O Boticário.</t>
  </si>
  <si>
    <t>Divulgação de projetos financiadores de pesquisa; Projetos realizados de forma independente, sem nenhuma conexão entre si.</t>
  </si>
  <si>
    <t>nenhum produto obtido</t>
  </si>
  <si>
    <t>Falta articular uma rede e organizar os locais onde estas pesquisas estão acontecendo e quais são elas</t>
  </si>
  <si>
    <t>Thiago Carvalho</t>
  </si>
  <si>
    <t>Iniciou-se apenas uma rápida dsicussão com algumas pessoas e algum levantamento de custos, mas nada significativo.</t>
  </si>
  <si>
    <t xml:space="preserve">Sobrecarga de trabalho, falta de articulação e incerteza de recursos </t>
  </si>
  <si>
    <t>Raseira</t>
  </si>
  <si>
    <t xml:space="preserve">Levantamento das instituições interessadas em colaborar, preparação de um texto base para propor protocolos mínimos e reunião para discussão e fechamento. Solicitar documento para Raseira. Realizar reunião com colaboradores, pesquisadores, </t>
  </si>
  <si>
    <t xml:space="preserve">Nada foi feito até o momento (Thiago). CEPTA e Aquário de Bh estão em contato. Outras parcerias estão sendo buscadas. </t>
  </si>
  <si>
    <t xml:space="preserve">sugestão: excluir? </t>
  </si>
  <si>
    <t>É importante que tal rede seja formada em conjunto com as ações 2.3 e 2.2, para que possamos definir metas e objetivos claramente. (Thiago Carvaho)</t>
  </si>
  <si>
    <t>continuo a disposição para fazer os mapas, desde que as coordenadas sejam repassadas (Márcio)                                        Não iniciada. Levantamento prévio de empreendimentos,  (Izabel)</t>
  </si>
  <si>
    <t>Márcio Joaquim e Izabel Boock</t>
  </si>
  <si>
    <t xml:space="preserve">Foram feitos os cariótipos de 3 spp no encontro do PIBIC em BSB, sendo duas do PAN. Série histórica está sendo realizada, dois anos completos, faltam recursos para o terceiro ano (Maria Rita)                                                                </t>
  </si>
  <si>
    <t>Resultados ainda não publicados. Análises de mais três espécies em andamento, H. magnificus e fulminantis (Maria Rita)                        Foram publicados três artigos científicos referentes aos gêneros Nematholebias, Notholebias e Xenurolebias (Wilson)</t>
  </si>
  <si>
    <t>Problemas com recursos financeiros.</t>
  </si>
  <si>
    <t>Maria Rita Netto e Wilson Costa</t>
  </si>
  <si>
    <t xml:space="preserve">Inventário rápido foi realizado em 2012, mas a spp não foi encontrada. Foi solicitado como projeto de pesquisa do ICMBio para 2015 (Izabel).                                                                    Devido às condições climáticas anormais do último ano não houve formação dos ambientes, impossibilitando o monitoramento (Wilson).  </t>
  </si>
  <si>
    <t xml:space="preserve">Não há recursos financeiros disponíveis. </t>
  </si>
  <si>
    <t>Izabel Boock e Wilson Costa</t>
  </si>
  <si>
    <t>Quando for realizar inventário, entrar em contato com Danilo Fava (Izabel)</t>
  </si>
  <si>
    <t>Devido às condições climáticas anormais do último ano não houve formação dos ambientes temporários, impossibilitando a localização de habitats da espécie Leptolebias leitaoi (Wilson).</t>
  </si>
  <si>
    <t xml:space="preserve">Luiza Sarmento-Soares está realizando inventários na região. Este trabalho é independente do PAN, mas será agregado ao PAN (Izabel).                                               </t>
  </si>
  <si>
    <t>Convidar Luiza para reunião de meio-termo</t>
  </si>
  <si>
    <t>Documentos obtidos junto ao DNIT. Foi feito contato com o responsável pelos processos de licenciamento no IBAMA - analista Warley Candido, segundo o qual as condicionantes previstas foram dadas como atendidas, mas houve recomendação para contatar a analista Karin (que teria participado de todas essas tratativas e realizado a análise do relatório final) e o compromisso do analista de encaminhar ofício ao Dnit solicitando a consolidação de todas as informações obtidas sobre as populações de rivulídeos nos processos, incluíndo a localização precisa. (Marco)</t>
  </si>
  <si>
    <t>Os relatórios técnicos do DNIT foram disponibilizados.</t>
  </si>
  <si>
    <t>Os relatórios técnicos do DNIT não são claros em relação à efetividade das ações e condicionantes ambientais relativas aos rivulídeos. Houve substituição do analista responsável pelo processo no IBAMA. Houve pouco  envolvimento dos proponentes da ação, os quais têm mais conhecimento sobre as questões envolvidas e poderiam avaliar a situação com mais propriedade.</t>
  </si>
  <si>
    <t xml:space="preserve">Levantamento na área de distribuição das espécies focais </t>
  </si>
  <si>
    <t>Projeto Peixes anuais dos campos sulinos aprovado.</t>
  </si>
  <si>
    <t>Projeto ainda não começou a ser desenvolvido.</t>
  </si>
  <si>
    <t>Não iniciada - gostaria que esta ação fosse discutida com o grupo para verificar como as informações obtidas podem ser aplicadas e se há real necessidade em mantê-la.</t>
  </si>
  <si>
    <t>Leandro Souza está fazendo levantamento (independente do PAN), mas não localizou a espécie ainda.</t>
  </si>
  <si>
    <t>Ação concluida, aceita e a espécie estaria contemplada no PAN Xingu</t>
  </si>
  <si>
    <t>Devido às condições climáticas anormais do último ano não houve formação dos ambientes temporários, impossibilitando a busca por novos ambientes.</t>
  </si>
  <si>
    <t xml:space="preserve">Não obtivemos recurso para o filme. Estão sendo registradas imagens e vídeos dos rivulídeos em aquários, que poderão ser utilizadas no filme. </t>
  </si>
  <si>
    <t>O Prof. Dr. Wilson Costa teve a iniciativa de iniciar uma cartilha (Tatiana). Maria Regina está compilando conteúdo e Ricardo Torres está fazendo uma cartilha específica para público infantil (Izabel)</t>
  </si>
  <si>
    <t>rascunho</t>
  </si>
  <si>
    <t>Não foi dada continuidade a este trabalho, creio que por falta de fotos identificadoras e questões de autoria dessas fotos. Aqui, posso elaborar a cartilha, no que diz respeito à arte e formatação, no entanto, as informações têm que chegar até a gente, para que a possamos elaborar.</t>
  </si>
  <si>
    <t>Tatiana Pimentel</t>
  </si>
  <si>
    <t>Foi feito o levantamento dos programas de EA existentes nos municípios prioritários e realizado contato com a STE engenharia (BR-392/RS), que nos enviou uma cartilha (Izabel).                                                                   Foi realizada uma aula de título “Conservação de Rivulídeos” na Escola Municipal Vicente Mariano no dia 28 de novembro de 2014 (Wilson).</t>
  </si>
  <si>
    <t>1) Palestra sobre os peixes anuais do Pontal da Barra, Pelotas, RS, proferida no II Seminário Pontal Vivo, em 28 de maio de 2014, em Pelotas, voltado ao público de estudantes e comunidade em geral (Marco Azevedo/FZBRS). 2) Palestra sobre peixes anuais do RS e seus ambientes proferida no  2º Colóquio Riograndense de Conservação de Zonas Úmidas, em 26 de março, em Porto Alegre, voltado a técnicos de instituições de ensino, pesquisa, gestão pública,  licenciamento, planejamento e fiscalização de todo o Estado, bem como do Ministério Público (Marco Azevedo/FZBRS).</t>
  </si>
  <si>
    <t>Eventos realizados.</t>
  </si>
  <si>
    <t>Desconheço o andamento de outras atividades referentes à essa ação. Há pouca troca de informações  entre os colaboradores envolvidos na ação..</t>
  </si>
  <si>
    <t xml:space="preserve">No que se refere aos eventos de educação ambiental destinados à escolas e comunidades dos municípios do RS onde ocorrem espécies alvo do PAN, foi realizado um único evento desse tipo, promovido pela FZBRS, em Pelotas, em 22 e 23 de outubro de 2013. Está agendada uma reunião interna na instituição para elaborar um calendário de eventos que contemple as ações de educação ambiental previstas em todos os PANs em que a FZB está envolvida. </t>
  </si>
  <si>
    <t>Um evento realizado. Tratativas internas (FZBRS) para garantir o atendimento dos compromissos.</t>
  </si>
  <si>
    <t>Faltam recursos para atender a totalidade das atividades previstas. As tentativas de obtenção de recursos via editais de auxílio não têm obtido êxito, uma vez que os projetos não foram contemplados. Seria importante ter conhecimento sobre o andamento das ações gerais de Educação Ambiental, previstas para todas as Macro-Regiões (material didático, cartilhas etc.), sob responsabilidade de outros articuladores.</t>
  </si>
  <si>
    <t>Não iniciado e depende de maior articulação.</t>
  </si>
  <si>
    <t xml:space="preserve">Sem informações. Guilherme Carvalho e Juciara saíram do FJZB. </t>
  </si>
  <si>
    <t>Divulgação do PAN pelo CEPTA: notas técnicas, divulgação em cursos, palestras.</t>
  </si>
  <si>
    <t xml:space="preserve">Foi feita uma reunião de articulação no RJ em maio/2015 com INEA, IBAMA e Policia Ambiental para apresentação do PAN. Ficou acordado que ainda este ano a equipe do PAN terá participação em um evento de capacitação organizado periodicamente pela Policia Ambiental (Izabel).                                                      No âmbito do IBAMA, ainda não foi possível a capacitação dos fiscais referente à identificação, distribuição geográfica, biologia e ecologia dos rivulídeos ameaçados do PAN. Para a capacitação ocorrer é necessário que se publique e disponibilize um Guia de Identificação de Rivulídeos, e não temos isso até o momento. A capacitação dos fiscais do IBAMA poderia funcionar como um projeto piloto para que, a partir daí, se capacite também os fiscais das outras esferas governamentais, através de cooperação técnica. (Brenda) </t>
  </si>
  <si>
    <t>Articulação feita junto ao setor de fiscalização do IBAMA no sentido de demonstrar a importância da capacitação dos fiscais para que sejam aptos a identificar as espécies de rivulídeos ameaçadas e assim desenvolver os trabalhos de coibição da captura ilegal (Brenda).</t>
  </si>
  <si>
    <t>Falta de material didático científico (publicação e disponibilização de Guia de Identificação de Rivulídeos) para amparar o pedido de inserção desse quesito nos cursos de fiscalização e capacitação dos fiscais (Brenda).</t>
  </si>
  <si>
    <t>Izabel Boock e Brenda Moraes</t>
  </si>
  <si>
    <t>O banco de dados foi criado (excel), porém ainda não disponibilizado. O mesmo vem sendo atualizado periodicamente.</t>
  </si>
  <si>
    <t>Não tenho conhecimento sobre qualquer movimento para a execução dessa ação. (Marco).                                                               Foi feito um levantamento de modelos de termos de referencia, mas não iniciada a redação para os rivulideos (Izabel)</t>
  </si>
  <si>
    <t>Marco Azevedo (FZBRS - referente às ações nos Campos Sulinos) e Izabel Boock</t>
  </si>
  <si>
    <t>Foi criado recentemente um Grupo Técnico no âmbito do IBAMA Sede, constituído por servidores dos setores de fiscalização, inteligência, e área técnica ligada a recursos pesqueiros. O objetivo do grupo é a troca de informações e mapeamento dos crimes relacionados aos rivulídeos ameaçados para dar suporte às ações de fiscalização. Nesse momento, estamos incorporando ao grupo servidores de outros estados federativos, para melhor acompanhamento da situação a nível nacional (Brenda).</t>
  </si>
  <si>
    <t xml:space="preserve">Grupo Técnico criado no âmbito do IBAMA. </t>
  </si>
  <si>
    <t>As informações sobre captura ilegal de rivulídeos são esparsas e escassas, dificultando o mapeamento dos crimes.</t>
  </si>
  <si>
    <t>Brenda Moraes</t>
  </si>
  <si>
    <t>Iniciou-se um texto relacionado aos rivulideos, mas  direcionado á inclusão da família ou parte da família estar em anexos da CITES. Atualmente se trabalha nesse texto, que poderá ser aproveitado par a articulação no CONAMA.</t>
  </si>
  <si>
    <t>Potencialmente um texto base para ser discutido.</t>
  </si>
  <si>
    <t>Sem informações. Antônio Lezama está em licença.</t>
  </si>
  <si>
    <t xml:space="preserve">Ação não é viável. Sítios RAMSAR somente para Ucs formais, sendo esta uma diretriz do governo brasileiro. </t>
  </si>
  <si>
    <t>ação concluída.</t>
  </si>
  <si>
    <t>Carla Polaz</t>
  </si>
  <si>
    <t>Alguns levantamentos foram feitos, conversa com o Marcelo Raseira. Dificuldades com adequação de critérios da CITES.</t>
  </si>
  <si>
    <t>nenhum produto obtido.</t>
  </si>
  <si>
    <t>Henrique Anatole</t>
  </si>
  <si>
    <t>Não tenho conhecimento sobre qualquer movimento para a execução dessa ação. (Marco) Sem informações do articulador.</t>
  </si>
  <si>
    <t xml:space="preserve">A colaboração entre os participantes pode ser mais efetiva. A FZBRS pode ajudar a promover alguns desses encontros técnicos com a participação dos colaboradortes das demais instituições. Reuniões  entre os colaboradores do PAN Rivulídeos do RS, para melhorar o fluxo de informações e a cooperação entre as instituições e participantes envolvidos, poderiam dar mais eficiência à execução das ações do PAN. Em novembro de 2014 chegou a ser proposto um encontro desse tipo, mas não houve retorno. Havendo interesse e disponibilidade dos participantes, esses encontros poderiam ocorrer, dando maior agilidade às ações. </t>
  </si>
  <si>
    <r>
      <rPr>
        <sz val="11"/>
        <rFont val="Calibri"/>
        <family val="2"/>
      </rPr>
      <t>Ofício assinado pelo CEPTA, descrição dos ambientes de rivulídeos, deixar claro que município é considerado relevante.</t>
    </r>
    <r>
      <rPr>
        <sz val="11"/>
        <rFont val="Calibri"/>
        <family val="2"/>
        <scheme val="minor"/>
      </rPr>
      <t xml:space="preserve"> Discutir a melhor forma de encaminhar o documento. Foi sugerido disponibilizar um ofício geral assinado pelo presidente na página do PAN e fazer uma comunicação via CEPTA aos prefeito</t>
    </r>
    <r>
      <rPr>
        <sz val="11"/>
        <rFont val="Calibri"/>
        <family val="2"/>
      </rPr>
      <t>s e secretários.  Elencar as principais spp, se é possível fazer reunião (casos emergenciais), sem citar as áreas nas quais as app ocorrem (caso a caso) - usar poder de polícia. Nos outros casos, competência COPAN. Todos os meios de comunicação, acesso ao site do PAN. Pedir retorno aos municípios. Ligação telefônica  às prefeituras/câmaras municipais (deputados e vereadores específicos). TEXTO ÚNICO, notificação dos municípios, com registro de peixes anuais (sem locais específicos e nomes das localidades), informando a existência do grupo assessor, ICMBio, com email, telefone, site, etc.</t>
    </r>
  </si>
  <si>
    <r>
      <rPr>
        <sz val="11"/>
        <rFont val="Calibri"/>
        <family val="2"/>
      </rPr>
      <t xml:space="preserve">Foi sugerida uma atualização desta ação talvez com a sua sub-divisão por “bioma” e também por faixa de ocorrência geográfica da espécie (neste último caso seria necessária uma consulta sobre área potencial de ocorrência das espécies). (Márcio Silva). Fazer mapas por regiões políticas. </t>
    </r>
    <r>
      <rPr>
        <b/>
        <sz val="11"/>
        <rFont val="Calibri"/>
        <family val="2"/>
      </rPr>
      <t xml:space="preserve">Caso seja necessário comprar as imagens, rever valores. </t>
    </r>
    <r>
      <rPr>
        <sz val="11"/>
        <rFont val="Calibri"/>
        <family val="2"/>
        <scheme val="minor"/>
      </rPr>
      <t xml:space="preserve"> Rodar a planilha novamente para o grupo finalizar o preenchimento e solicitar apoio para elaboração do mapa (COAPRO?). Márcio J. Silva tem facilidade com ArcGis, pode ajudar na confecção se dados chegarem até ele. Buscou informações e não há registros de rivulídeos para o médio São Francisco. Dados de coordenadas geográficas com Wilson, estudos sendo realizados a respeito de 4 spp (dados não publicados).</t>
    </r>
  </si>
  <si>
    <r>
      <rPr>
        <sz val="11"/>
        <rFont val="Calibri"/>
        <family val="2"/>
      </rPr>
      <t xml:space="preserve">Reuniões  entre os colaboradores do PAN Rivulídeos do RS, para melhorar o fluxo de informações e a cooperação entre as instituições e participantes envolvidos, poderiam dar mais eficiência à execução das ações do PAN. Em novembro de 2014 chegou a ser proposto um encontro desse tipo, mas não houve retorno. Havendo interesse e disponibilidade dos participantes, esses encontros poderiam ocorrer, dando maior agilidade às ações (Marco). Um novo contato foi realizado com o biólogo André Teixeira em fevereiro de 2015 após Encontro Brasileiro de Ictiologia que fez coletas na região do médio são Francisco em trabalhos de consultoria para construção de ferrovias (Segundo o André foram registradas próximas dos municípios de Bom Jesus da Lapa e de Guanambi algumas populações de espécies dos gêneros Hypsolebias e Cynolebias. Dentre estas, se destacaram os registros H. cf. magnificus, H. fulminantis e H. ghisolfii todas espécies categorizadas em alguma categoria de ameaça (EN ou CR). Ademais, ainda segundo ele foram registrados possíveis indivíduos de H. guanambi. Quanto às condições dos ambientes ele relata antropização e alterações de habitat natural. Contato inicial do André com a Izabel via e-mail. (Márcio) </t>
    </r>
    <r>
      <rPr>
        <sz val="11"/>
        <rFont val="Calibri"/>
        <family val="2"/>
        <scheme val="minor"/>
      </rPr>
      <t xml:space="preserve">O Setor de Ictiologia da FZBRS tem realizado estudos na área do Pontal da Barra, município de Pelotas, RS, onde ocorrem Austrrolebias nigrofasciatus, A. woltrstorffi e Cynopoecilus melanotaenia, a fim de subsidiar o órgão licenciador estadual na redefinição de licença de empreendimento impbiliário no local, buscando preservar as áreas de maior importância para os peixes anuais. Além disso, foi solicitado recurso financeiro ao Fundo Nacional do Meio Ambiente, por meio do edital "Demanda espontânea", para a elaboração e execução de projetos de monitoramento das populações de peixes anuais do sul do Brasil (Marco A. Azevedo). Talvez UNIVASF não seja a melhor instituição para realizar o monitoramento, caso exista financiamento, a UFRN (atual instituição Márcio) poderia fazer esse trabalho, contudo enfatiza o aumento do custo com deslocamento, PAN São Francisco (Márcio). Sistematizar as informações. Adaptar o formulário, para atualização anual (colaboração dos pesquisadores) --&gt; SISBIO (ressalva: informação sobre PAN Rivulídeos e se há interesse em participar como colaborador). Formação de grupo oficial (força-tarefa) de monitoramento sistemático nas áreas indicadas (formação de rede de monitoramento). Nomear pessoas em cada região e propor monitoramento duas vezes por ano, para abranger todas as áreas. </t>
    </r>
    <r>
      <rPr>
        <b/>
        <sz val="11"/>
        <rFont val="Calibri"/>
        <family val="2"/>
      </rPr>
      <t>UFRN (atual instituição Márcio) poderia fazer o monitoramento, contudo enfatiza o aumento do custo com deslocamento, PAN São Francisco (Márcio).</t>
    </r>
  </si>
  <si>
    <r>
      <rPr>
        <sz val="11"/>
        <rFont val="Calibri"/>
        <family val="2"/>
      </rPr>
      <t>Não houve demanda ou comunicação do articulador com os colaboradores sobre a execução dessa ação (Francisco Neo).</t>
    </r>
    <r>
      <rPr>
        <sz val="11"/>
        <rFont val="Calibri"/>
        <family val="2"/>
        <scheme val="minor"/>
      </rPr>
      <t>Pegar contato de duas pessoas (Wilson) que poderiam facilitar o acesso ao local</t>
    </r>
  </si>
  <si>
    <r>
      <t>Rebio Tinguá está no âmbito federal. APA Nova Iguaçu depende de coordenadas dos pontos de coleta, para confecção de mapa de ocorrência e possível inclusão na área da APA (Claudia)</t>
    </r>
    <r>
      <rPr>
        <b/>
        <sz val="11"/>
        <rFont val="Calibri"/>
        <family val="2"/>
      </rPr>
      <t xml:space="preserve">. </t>
    </r>
    <r>
      <rPr>
        <sz val="11"/>
        <rFont val="Calibri"/>
        <family val="2"/>
      </rPr>
      <t>Nenhuma inclusão dos habitats de Leptolebias marmoratus e Leptolebias opalescens foi realizada (Francisco)</t>
    </r>
  </si>
  <si>
    <r>
      <rPr>
        <sz val="11"/>
        <rFont val="Calibri"/>
        <family val="2"/>
      </rPr>
      <t xml:space="preserve">Não houve demanda ou comunicação do articulador com os colaboradores sobre a execução dessa ação (Francisco) </t>
    </r>
    <r>
      <rPr>
        <sz val="11"/>
        <rFont val="Calibri"/>
        <family val="2"/>
        <scheme val="minor"/>
      </rPr>
      <t>Recuperar o contato com a UC (CEPTA)</t>
    </r>
  </si>
  <si>
    <r>
      <rPr>
        <sz val="11"/>
        <rFont val="Calibri"/>
        <family val="2"/>
      </rPr>
      <t>Até a presente data não houve resposta ao ofício e ao memorando. (Francisco). Oficiar INEA para corrigir a espécie que ocorre na FLONA e inserir TR no processo de licenciamento, construir proteção física. Contato com Simone MP RJ e Aline do INEA, para averiguar a situação do empreendimento. Retomar redação da ação na monitoria de meio termo (mais informações)</t>
    </r>
    <r>
      <rPr>
        <sz val="11"/>
        <rFont val="Calibri"/>
        <family val="2"/>
        <scheme val="minor"/>
      </rPr>
      <t>.Além da FLONA, existe uma população no Bosque da Barra - unidade municipal (área de mata de restinga).</t>
    </r>
  </si>
  <si>
    <r>
      <rPr>
        <b/>
        <sz val="11"/>
        <rFont val="Calibri"/>
        <family val="2"/>
      </rPr>
      <t>Tentar inserir áreas de ocorrência de rivulídeos no processo de licenciamento de silvicultura.</t>
    </r>
    <r>
      <rPr>
        <sz val="11"/>
        <rFont val="Calibri"/>
        <family val="2"/>
      </rPr>
      <t xml:space="preserve"> O nome do colaborador Marco Azevedo (FZBRS) foi indicado para representar a FZBRS no CONSEMA/RS em 2015/2016. Se essa indicação for aceita e oficializada, haverá mais autonomia para proposição de diretrizes ao CONSEMA. Entretanto, será necessário que os demais colaboradores, articuladores e coordenadores elaborem uma proposta mais sólida para ser apreciada nesse Conselho. Reuniões  entre os colaboradores do PAN Rivulídeos do RS, para melhorar o fluxo de informações e a cooperação entre as instituições e participantes envolvidos, poderiam dar mais eficiência à execução das ações do PAN. Em novembro de 2014 chegou a ser proposto um encontro desse tipo, mas não houve retorno. Havendo interesse e disponibilidade dos participantes, esses encontros poderiam ocorrer, dando maior agilidade às ações. </t>
    </r>
  </si>
  <si>
    <t>Sugiro que Coordenação do PAN Rivulídeos agende uma reunião entre as partes (M. Azevedo). Estudos ainda não publicados de minha autoria revelaram que a diversidade de espécies nesta pequena área é maior do que se imaginava, reforçando a necessidade da ação (Wilson Costa)</t>
  </si>
  <si>
    <r>
      <rPr>
        <sz val="11"/>
        <rFont val="Calibri"/>
        <family val="2"/>
      </rPr>
      <t xml:space="preserve">Nos parques eólicos Minuano (onde há a maior concentração de A. prognathus), Chuí, Hermenegildo e Geribatu sugerimos nos relatórios de EIA, LP e LI que:
• As áreas onde houve resgate de rivulídeos e realocação de substrato sejam mantidas e preservadas após a implantação total dos parque. 
• As demais áreas com presença confirmada de espécies de peixes anuais também devem ser monitoradas mensalmente após a implantação do parque. 
• Se demarque todas as poças temporárias dentro da AID do parque, de forma semelhante a que é feita para os cerritos, com uso de placas indicando que a área abriga populações de peixes ameaçados de extinção e que não devem ser suprimidas ou perdidas, de forma a evitar e inibir sua supressão.
• O monitoramento seja executado por uma equipe com notório conhecimento em estudos com peixes Rivulidae.
• Se impeça a drenagem, uso e perda das áreas úmidas para o cultivo do arroz dentro da AID do parque, através de uma regulamentação do uso das áreas úmidas nas propriedades.
• Se realizem atividades de educação ambiental nas propriedades, escolas e para a comunidade da região afetada, com objetivo de divulgar a importância dos charcos e banhados para a manutenção da fauna silvestre e conservação dos peixes anuais.
• Como medida compensatória se destinem recursos para a criação de unidades de conservação. Como muitas poças foram perdidas e suprimidas é extremamente recomendável que sejam adquiridas poças na iminência de serem perdidas como forma de compensar as que foram perdidas. Sugerimos a aquisição e proteção de duas áreas (UTM 22H 273665.86; 6269534,41; e 22H 274886,75; 6269682,11) no município do Chuí que contemplam A. charrua e A. luteoflammulatus, A. prognathus e C. melanotaenia. Essas áreas, além das que estão inseridas dentro do parque eólico Minuano, são as mais importantes para a conservação no extremo sul do Rio Grande do Sul, sendo que as duas áreas mencionadas são as que necessitam com maior urgência de ações de conservação, onde uma está sendo perdida pelo avanço da área urbana e o outro por lavouras de arroz. Ambas as poças possuem área inferior a 1 ha, o simples manejo através do cercamento impedindo o avanço da lavoura e da área urbana poderia assegurar a conservação dessas espécies.
• Como medida compensatória se crie uma UC ou se faça um regramento do uso da terra no parque eólico Minuano, que possui uma alta riqueza de espécies e que contem as populações mais “saudáveis” do extremo sul do Brasil. O simples regramento do uso da terra, impedindo que a área seja utilizada para outra atividade rural que não seja a pecuária de forma extensiva, como já vem sendo feito na propriedade, poderia garantir a conservação dessas espécies e compensar as poças perdidas e os impactos às populações de Rivulidae causados em decorrência da implantação do parque. 
</t>
    </r>
    <r>
      <rPr>
        <b/>
        <sz val="11"/>
        <rFont val="Calibri"/>
        <family val="2"/>
      </rPr>
      <t>Técnicos da FZBRS se reuniram com o responsável pela área ambiental da obra de duplicação da BR 392 para discutir a criação de uma Unidade de Conservação adjacente à rodovia, para proteger a espécie Austrolebias jaegari (Marco A. Azevedo). --&gt; PERGUNTAR AO MARCO!</t>
    </r>
    <r>
      <rPr>
        <sz val="11"/>
        <rFont val="Calibri"/>
        <family val="2"/>
      </rPr>
      <t xml:space="preserve"> </t>
    </r>
    <r>
      <rPr>
        <sz val="11"/>
        <rFont val="Calibri"/>
        <family val="2"/>
        <scheme val="minor"/>
      </rPr>
      <t xml:space="preserve">Principal medida é a manutenção do atual uso do solo nesta propriedade (pecuária extensiva). Desta forma, os charcos se manteriam nas  condições naturais. </t>
    </r>
    <r>
      <rPr>
        <b/>
        <sz val="11"/>
        <rFont val="Calibri"/>
        <family val="2"/>
      </rPr>
      <t>Manutenção do uso atual da terra : proteger o sapinho-da-barriga-vermelha (Melanophryniscus montevidensis) e a lagartixa-das-dunas (Liolaemus occipitalis) consideradas ameaçadas de extinção no Rio Grande do Sul.</t>
    </r>
  </si>
  <si>
    <r>
      <rPr>
        <sz val="11"/>
        <rFont val="Calibri"/>
        <family val="2"/>
      </rPr>
      <t xml:space="preserve">Verificar pontos de ocorrência (coordenadas gerográficas - pesquisa exploratória). </t>
    </r>
    <r>
      <rPr>
        <sz val="11"/>
        <rFont val="Calibri"/>
        <family val="2"/>
        <scheme val="minor"/>
      </rPr>
      <t xml:space="preserve">Verificar com o pessoal da APA e do Parque </t>
    </r>
  </si>
  <si>
    <r>
      <rPr>
        <sz val="11"/>
        <rFont val="Calibri"/>
        <family val="2"/>
      </rPr>
      <t xml:space="preserve">Fazer nota técnica às instituições licenciadoras. Fazer um levantamento dos processos de licenciamento e programas de monitoramento existentes no âmbito estadual. </t>
    </r>
    <r>
      <rPr>
        <sz val="11"/>
        <rFont val="Calibri"/>
        <family val="2"/>
        <scheme val="minor"/>
      </rPr>
      <t xml:space="preserve">Ajustar o comunicado a todas esferas (estadual, municipal e federal), falar das spp, enviar o sumário executivo, dar exemplos de parcerias de outros PANs. MG e BA. </t>
    </r>
  </si>
  <si>
    <r>
      <t xml:space="preserve">Solicitar cópia do Plano de Manejo.                                               Foram feitas diversas tentativas de colher informações mais precisas junto ao IBRAM a respeito do possível impacto no alagamento sazonal das poças da Rebio do Guará. Aguardamos a resposta que viria até o dia 18/06/2015, mas não houve manifestação alguma por parte do IBRAM, apesar dos nossos sucessivos telefonemas. </t>
    </r>
    <r>
      <rPr>
        <b/>
        <sz val="11"/>
        <rFont val="Calibri"/>
        <family val="2"/>
      </rPr>
      <t>Sugere-se, então, que o ICMBio, como instituição gestora do PAN, envie um Ofício ao IBRAM solicitando essas informações, se for o caso</t>
    </r>
    <r>
      <rPr>
        <sz val="11"/>
        <rFont val="Calibri"/>
        <family val="2"/>
      </rPr>
      <t xml:space="preserve"> (Brenda).</t>
    </r>
  </si>
  <si>
    <r>
      <rPr>
        <sz val="11"/>
        <rFont val="Calibri"/>
        <family val="2"/>
      </rPr>
      <t xml:space="preserve"> O articulador responsável Luis Esteban Krause Lanés, acordou e repassou os dados solicitados ao servidor público Leonardo Marques Urruth da Secretaria de Estado de Meio Ambiente (RS), DEFAP - Departamento de florestas e áreas protegidas. 
Telefone: (51) 32888138
URL da Homepage: http://www.sema.rs.gov.br                       </t>
    </r>
    <r>
      <rPr>
        <b/>
        <sz val="11"/>
        <rFont val="Calibri"/>
        <family val="2"/>
      </rPr>
      <t xml:space="preserve">Replicar essas ações para outras áreas do PAN. </t>
    </r>
    <r>
      <rPr>
        <sz val="11"/>
        <rFont val="Calibri"/>
        <family val="2"/>
        <scheme val="minor"/>
      </rPr>
      <t>Disponibilizar material de orientação para criação ou ampliação de Reserva Legal.</t>
    </r>
  </si>
  <si>
    <r>
      <rPr>
        <sz val="11"/>
        <rFont val="Calibri"/>
        <family val="2"/>
      </rPr>
      <t xml:space="preserve">Aumentar a rede de colaboradores, e organizar melhor as informações. </t>
    </r>
    <r>
      <rPr>
        <sz val="11"/>
        <rFont val="Calibri"/>
        <family val="2"/>
        <scheme val="minor"/>
      </rPr>
      <t>Organizar uma reunião sobre cativeiros (e translocações) de rivulídeos, recursos já adquiridos (CEPTA). Lista de espécies potenciais (lista de spp ameaçadas).</t>
    </r>
  </si>
  <si>
    <r>
      <t xml:space="preserve">Documento com os protocolos para a conservação ex situ - </t>
    </r>
    <r>
      <rPr>
        <b/>
        <sz val="11"/>
        <rFont val="Calibri"/>
        <family val="2"/>
      </rPr>
      <t>conferir com Raseira se já existe o documento</t>
    </r>
  </si>
  <si>
    <r>
      <rPr>
        <b/>
        <sz val="11"/>
        <rFont val="Calibri"/>
        <family val="2"/>
      </rPr>
      <t xml:space="preserve">Retomar contato com analista Karin (IBAMA). </t>
    </r>
    <r>
      <rPr>
        <sz val="11"/>
        <rFont val="Calibri"/>
        <family val="2"/>
      </rPr>
      <t xml:space="preserve">Maior participação dos colaboradores na avaliação dos documentos e análise da situação, definindo se há necessidade de novas recomendações ou cobranças. Verificar se o analista do IBAMA já obteve as informações consolidadas do DNIT.(M. Azevedo) </t>
    </r>
    <r>
      <rPr>
        <sz val="11"/>
        <rFont val="Calibri"/>
        <family val="2"/>
        <scheme val="minor"/>
      </rPr>
      <t xml:space="preserve">Maior participação dos colaboradores na avaliação dos documentos. Carta ou ofício perguntando sobre o andamento da monitoria, e se estão cumprindo o PBA (simplificar a obtenção das informações). Izabel fará cópias do documento e enviará aos colaboradores. </t>
    </r>
  </si>
  <si>
    <r>
      <rPr>
        <sz val="11"/>
        <rFont val="Calibri"/>
        <family val="2"/>
      </rPr>
      <t xml:space="preserve">Com a aprovação do projeto, financiado pela Fundação O Boticário iremos, nos próximos dois anos, amostrar as áreas de ocorrência das espécies focais no RS e PR, com o objetivo de registrar novas populações e analisar as condições ambientais, tamanho populacional e estado de conservação das espécies.(Matheus) Solicitar mapa de risco para Matheus. </t>
    </r>
    <r>
      <rPr>
        <sz val="11"/>
        <rFont val="Calibri"/>
        <family val="2"/>
        <scheme val="minor"/>
      </rPr>
      <t>Wilson pretende voltar a região, provavelmente 2015.</t>
    </r>
  </si>
  <si>
    <r>
      <rPr>
        <sz val="11"/>
        <rFont val="Calibri"/>
        <family val="2"/>
      </rPr>
      <t>Contatar Leandro Souza, para participar do PAN.</t>
    </r>
    <r>
      <rPr>
        <sz val="11"/>
        <rFont val="Calibri"/>
        <family val="2"/>
        <scheme val="minor"/>
      </rPr>
      <t xml:space="preserve"> Área do PAN Xingu. </t>
    </r>
  </si>
  <si>
    <r>
      <rPr>
        <sz val="11"/>
        <rFont val="Calibri"/>
        <family val="2"/>
      </rPr>
      <t>Finalizar cartilha, com texto e imagens, e repassar à Tatiana para diagramatização (recursos já disponibilizados) - imagens Maria Rita.</t>
    </r>
    <r>
      <rPr>
        <sz val="11"/>
        <rFont val="Calibri"/>
        <family val="2"/>
        <scheme val="minor"/>
      </rPr>
      <t xml:space="preserve"> Cartilha informativa: programa de educação ambiental e polícia ambiental (mais geral e ampliada) - reforçar; sensibilização dos órgãos ambientais de fiscalização, com foco nos agentes licenciadores, passa pelo comitê no MMA (restritiva); parceria MMA, ICMBio.</t>
    </r>
  </si>
  <si>
    <r>
      <rPr>
        <sz val="11"/>
        <rFont val="Calibri"/>
        <family val="2"/>
      </rPr>
      <t>Expandir para prefeituras (programas municipais) (Mariana). Pedir à coordenação de Educação Ambiental ICMBio enviar material de rivulídeos para UCs e Centros.(Rogério)</t>
    </r>
    <r>
      <rPr>
        <sz val="11"/>
        <rFont val="Calibri"/>
        <family val="2"/>
        <scheme val="minor"/>
      </rPr>
      <t xml:space="preserve"> Fazer contato com municípios que têm registros das spp focais (ligação telefônica) - Secretaria de Educação (informações de ONGs, etc). </t>
    </r>
  </si>
  <si>
    <r>
      <rPr>
        <sz val="11"/>
        <rFont val="Calibri"/>
        <family val="2"/>
      </rPr>
      <t xml:space="preserve">A colaboração entre os participantes pode ser mais efetiva. </t>
    </r>
    <r>
      <rPr>
        <b/>
        <sz val="11"/>
        <rFont val="Calibri"/>
        <family val="2"/>
      </rPr>
      <t xml:space="preserve">A FZBRS pode ajudar a promover alguns desses encontros técnicos com a participação dos colaboradortes das demais instituições. </t>
    </r>
    <r>
      <rPr>
        <sz val="11"/>
        <rFont val="Calibri"/>
        <family val="2"/>
      </rPr>
      <t>Reuniões  entre os colaboradores do PAN Rivulídeos do RS, para melhorar o fluxo de informações e a cooperação entre as instituições e participantes envolvidos, poderiam dar mais eficiência à execução das ações do PAN. Em novembro de 2014 chegou a ser proposto um encontro desse tipo, mas não houve retorno. Havendo interesse e disponibilidade dos participantes, esses encontros poderiam ocorrer, dando maior agilidade às ações.</t>
    </r>
    <r>
      <rPr>
        <sz val="11"/>
        <rFont val="Calibri"/>
        <family val="2"/>
        <scheme val="minor"/>
      </rPr>
      <t xml:space="preserve"> Ação depende da geração dos resultados do projeto IPPampa (consolidação dos resultados).</t>
    </r>
  </si>
  <si>
    <r>
      <t xml:space="preserve">Utilizar a cartilha nos programas ambientais. </t>
    </r>
    <r>
      <rPr>
        <b/>
        <sz val="11"/>
        <rFont val="Calibri"/>
        <family val="2"/>
      </rPr>
      <t xml:space="preserve">Acompanhar este projeto (como piloto) para replicar para outras áreas de ocorrência dos rivulídeos. Próxima ação/aula: alguém do grupo acompanhar Wilson.  Utilizar a cartilha nos programas ambientais. </t>
    </r>
  </si>
  <si>
    <r>
      <t xml:space="preserve">Localizar parceiros locais. Vanderval (IEF MG), mobilização local, para auxiliar na logística (deslocamento, custos); identificar principais cidades (Januária,  Itacarambi (MG), Bom Jesus da Lapa, Guanambi, Ibotirama (BA) - boa estrutura existente - área norte), inserção em programa já existente, parceria com Institutos Federais. </t>
    </r>
    <r>
      <rPr>
        <b/>
        <sz val="11"/>
        <rFont val="Calibri"/>
        <family val="2"/>
      </rPr>
      <t xml:space="preserve">Utilizar a cartilha nos programas ambientais. Acompanhar este projeto (como piloto) para replicar para outras áreas de ocorrência dos rivulídeos. Próxima ação/aula: alguém do grupo acompanhar Wilson. </t>
    </r>
  </si>
  <si>
    <r>
      <rPr>
        <sz val="11"/>
        <rFont val="Calibri"/>
        <family val="2"/>
      </rPr>
      <t>Verificar se instituição FJZB tem interesse de articular ação.</t>
    </r>
    <r>
      <rPr>
        <sz val="11"/>
        <rFont val="Calibri"/>
        <family val="2"/>
        <scheme val="minor"/>
      </rPr>
      <t xml:space="preserve"> Fazer novo contato com PAN Xingu (Marcelo Raseira). Região de Lajeado - habitats totalmente destruídos, possivelmente 3 spp não existam mais (ação de educação ambiental sem sentido). Foram retiradas as spp sem registros há muitos anos, provavelmente extintas, e as spp que provavelmente não estão ameaçadas.</t>
    </r>
  </si>
  <si>
    <r>
      <rPr>
        <sz val="11"/>
        <rFont val="Calibri"/>
        <family val="2"/>
      </rPr>
      <t>Tentativa de inserção em mídia televisiva (próximas saídas de campo).</t>
    </r>
    <r>
      <rPr>
        <sz val="11"/>
        <rFont val="Calibri"/>
        <family val="2"/>
        <scheme val="minor"/>
      </rPr>
      <t xml:space="preserve"> Meta do PAN (4 inserções nacionais e 1 em cada município de ocorrência de espécies focais)</t>
    </r>
  </si>
  <si>
    <r>
      <rPr>
        <sz val="11"/>
        <rFont val="Calibri"/>
        <family val="2"/>
      </rPr>
      <t xml:space="preserve">Ampliar para outras regiões. Próxima ação: MG (descobrir se polícia ambiental dos estados das áreas relevantes possuem algum destacamento específico para meio ambiente. </t>
    </r>
    <r>
      <rPr>
        <sz val="11"/>
        <rFont val="Calibri"/>
        <family val="2"/>
        <scheme val="minor"/>
      </rPr>
      <t xml:space="preserve">DIPRO informou que não é possível incluir um módulo específico sobre rivulídeos no programa de formação de fiscais do ICMBio devido a alta carga horária do curso. Além disso, foram realizadas 3 palestras que tratavam sobre os PANs coordenados pelo CEPTA, especialmente sobre o PAN Rivulídeos, para policiais do Curso de Especialização em Policiamento Ambiental do Estado de SP, durante visitas ao CEPTA (cada turma contava com cerca de 50 policiais) </t>
    </r>
    <r>
      <rPr>
        <sz val="11"/>
        <rFont val="Calibri"/>
        <family val="2"/>
      </rPr>
      <t xml:space="preserve">- </t>
    </r>
    <r>
      <rPr>
        <b/>
        <sz val="11"/>
        <rFont val="Calibri"/>
        <family val="2"/>
      </rPr>
      <t xml:space="preserve">estudar a possibilidade de deixar 1 dia para capacitação (inserir assunto, cartilha). Curso de fiscalização para órgãos ambientais, promovido pelo IBAMA (realizado em 2010), não está na programação da agenda do IBAMA, fazer em formato mais enxuto (10 dias). </t>
    </r>
  </si>
  <si>
    <r>
      <rPr>
        <sz val="11"/>
        <rFont val="Calibri"/>
        <family val="2"/>
      </rPr>
      <t xml:space="preserve">Disponibilizar informações em kml dos municípios de ocorrência no site ICMBio e iGeo (ICMBio) - um nível mais restrito e um mais geral, disponibilizar também para Secretarias de Meio Ambiente (fiscalização). </t>
    </r>
    <r>
      <rPr>
        <sz val="11"/>
        <rFont val="Calibri"/>
        <family val="2"/>
        <scheme val="minor"/>
      </rPr>
      <t>SISBIO pretende montar um banco de dados de espécies, talvez possamos encaixar esta ação na mesma plataforma. Henrique está sistematizando as informações (projeto-piloto, banco de dados mais simples, não está georreferenciada e não está online - Access).</t>
    </r>
  </si>
  <si>
    <r>
      <rPr>
        <sz val="11"/>
        <rFont val="Calibri"/>
        <family val="2"/>
      </rPr>
      <t xml:space="preserve">A colaboração entre os participantes pode ser mais efetiva. A FZBRS pode ajudar a promover alguns desses encontros técnicos com a participação dos colaboradortes das demais instituições. Reuniões  entre os colaboradores do PAN Rivulídeos do RS, para melhorar o fluxo de informações e a cooperação entre as instituições e participantes envolvidos, poderiam dar mais eficiência à execução das ações do PAN. Em novembro de 2014 chegou a ser proposto um encontro desse tipo, mas não houve retorno. Havendo interesse e disponibilidade dos participantes, esses encontros poderiam ocorrer, dando maior agilidade às ações (M. Azevedo). </t>
    </r>
    <r>
      <rPr>
        <sz val="11"/>
        <rFont val="Calibri"/>
        <family val="2"/>
        <scheme val="minor"/>
      </rPr>
      <t>Pegar material com CECAV para tomar como base. Contato prévio com órgãos licenciadores. Compilar as informações e circular para o grupo do PAN Rivulídeos.</t>
    </r>
  </si>
  <si>
    <r>
      <rPr>
        <sz val="11"/>
        <rFont val="Calibri"/>
        <family val="2"/>
      </rPr>
      <t xml:space="preserve">Considerar grupo assessor como grupo técnico. Criar rotina de fluxo de informações.                                  </t>
    </r>
    <r>
      <rPr>
        <b/>
        <sz val="11"/>
        <rFont val="Calibri"/>
        <family val="2"/>
      </rPr>
      <t xml:space="preserve">Existe uma proposta de poder acrescentar servidores do ICMBio, que também acompanham o assunto, neste Grupo Técnico </t>
    </r>
    <r>
      <rPr>
        <sz val="11"/>
        <rFont val="Calibri"/>
        <family val="2"/>
      </rPr>
      <t>(Brenda)</t>
    </r>
    <r>
      <rPr>
        <sz val="11"/>
        <rFont val="Calibri"/>
        <family val="2"/>
        <scheme val="minor"/>
      </rPr>
      <t xml:space="preserve">.Maria Rita tentará contato com Antonieta (inteligência IBAMA), sistema de fiscalização nos aeroportos. Esforço de tentar reunir mais nomes de aquaristas estrangeiros e nacionais (tráfico de ovos e rivuídeos para o exterior). Tentar fazer o rastreamento da pessoa no Brasil. Levantar sites e listas de discussão de aquaristas. </t>
    </r>
    <r>
      <rPr>
        <b/>
        <sz val="11"/>
        <rFont val="Calibri"/>
        <family val="2"/>
      </rPr>
      <t>Curso de fiscalização: para ano que vem sobre peixes ornamentais (contato em out/nov de 2014)/ Preparação da ementa para inserção temática de Rivulídeos (Maria Rita)</t>
    </r>
  </si>
  <si>
    <r>
      <rPr>
        <sz val="11"/>
        <rFont val="Calibri"/>
        <family val="2"/>
      </rPr>
      <t>Contatar Raseira.</t>
    </r>
    <r>
      <rPr>
        <sz val="11"/>
        <rFont val="Calibri"/>
        <family val="2"/>
        <scheme val="minor"/>
      </rPr>
      <t xml:space="preserve"> Proposta para todos os rivulídeos abrangidos pelo PAN, ovos e peixes.</t>
    </r>
  </si>
  <si>
    <t>alterar prazo da ação : final de 2015</t>
  </si>
  <si>
    <t>colaborador: Wellington</t>
  </si>
  <si>
    <t>Ação dependente da ação 1.7 (alterar prazo)</t>
  </si>
  <si>
    <t>alterar produto: Oficialização da proteção no Plano de Manejo</t>
  </si>
  <si>
    <t>alterar prazo: 2016</t>
  </si>
  <si>
    <t>Alterar articulador: Marco Aurélio  e alterar prazo : dez/2016</t>
  </si>
  <si>
    <t>prazo: dez/2015</t>
  </si>
  <si>
    <t>Agrupar ação com 1.1 (reescrever texto)</t>
  </si>
  <si>
    <t>alterar prazo: dez/ 2016</t>
  </si>
  <si>
    <t>sugestão: alterar redação (retirar fomento) "realizar pesquisas..., "</t>
  </si>
  <si>
    <t>produto: pesquisas realizadas</t>
  </si>
  <si>
    <t>sugestão: alterar redação  "realizar pesquisas... ex situ "</t>
  </si>
  <si>
    <t>alterar prazo: jun 2016</t>
  </si>
  <si>
    <t>produtos: mapas e shapes parciais (atualização posterior)</t>
  </si>
  <si>
    <t>expandir prazo: dez 2016</t>
  </si>
  <si>
    <t>expandir prazo: fim do PAN</t>
  </si>
  <si>
    <t>sugestão: excluir ação (não factível)</t>
  </si>
  <si>
    <t>expandir prazo: jun 2016</t>
  </si>
  <si>
    <t>expandir prazo: dez 2015</t>
  </si>
  <si>
    <t>incluir Rogério (colaborador)</t>
  </si>
  <si>
    <t>custo: não estimado</t>
  </si>
  <si>
    <t>expandir dez 2015</t>
  </si>
  <si>
    <t xml:space="preserve">alterar articulador: regionais </t>
  </si>
  <si>
    <t xml:space="preserve">alterar articulador: Marco Aurélio  </t>
  </si>
  <si>
    <r>
      <t xml:space="preserve">sugestão - alterar redação: definir/discutir a necessidade de utilização do cativeiro e bancos genéticos para a conservação dos rivulídeos (ex situ) - definir as  estratégias de manejo </t>
    </r>
    <r>
      <rPr>
        <i/>
        <sz val="11"/>
        <rFont val="Calibri"/>
        <family val="2"/>
      </rPr>
      <t>ex situ</t>
    </r>
    <r>
      <rPr>
        <sz val="11"/>
        <rFont val="Calibri"/>
        <family val="2"/>
      </rPr>
      <t xml:space="preserve"> e </t>
    </r>
    <r>
      <rPr>
        <i/>
        <sz val="11"/>
        <rFont val="Calibri"/>
        <family val="2"/>
      </rPr>
      <t>in situ</t>
    </r>
  </si>
  <si>
    <t xml:space="preserve">alterar prazo: dez/2015 </t>
  </si>
  <si>
    <t>alterar produto: espécies de rivulídeos do PAN contempladas em programas de unidades de conservação</t>
  </si>
  <si>
    <t xml:space="preserve"> alterar articulador: Izabel Boock </t>
  </si>
  <si>
    <t>deixar Marco como colaborador</t>
  </si>
  <si>
    <t>custo: não significativo</t>
  </si>
  <si>
    <t xml:space="preserve"> colaborador: Wellington</t>
  </si>
  <si>
    <t>26/04/2016 a 29/04/2016</t>
  </si>
  <si>
    <t>Recomendar a exclusão das áreas de ocorrência de espécies de rivulídeos ameaçadas de alterações antrópicas incompatíveis com a conservação, em todas as esferas de governo e em todos os municípios, especialmente nas áreas definidas como críticas (em situações emergenciais - sugiro retirar) (AÇÃO AGRUPADA COM A 1.1)</t>
  </si>
  <si>
    <t>eleger 1 articulador por macrorregião</t>
  </si>
  <si>
    <t>agrupar com ação 3.5</t>
  </si>
  <si>
    <t>Elaborar um plano de educação ambiental para ser executado nos municípios de ocorrência das espécies focais na região do médio São Francisco. (AÇÃO AGRUPADA COM A 3.5)</t>
  </si>
  <si>
    <t>Izabel C. Boock de Garcia, Márcio Joaquim da Silva (UNIVASF), Wilson Costa (UFRJ), Fabricio Tavares (COPAN), Wellington Peres (CEPTA)</t>
  </si>
  <si>
    <t>Dependente da ação 1.7</t>
  </si>
  <si>
    <t>Oficialização da proteção no Plano de Manejo</t>
  </si>
  <si>
    <t>Espécies de Rivulídeos do PAN contempladas em programas de Unidades de Conservação</t>
  </si>
  <si>
    <t>Marcelo Burns (Universidade Católica de Pelotas -UCPel), Ricardo Robaldo (Universidade Federal Pelotas), João Viera e Alexandre Garcia (FURG/Laboratorio de Ictiologia), Morevy Cheffe (Grupo de Estudos Especiais de Proteção ao Ambiente Aquático/GEEPAA), Marcelo Cavallini (ICMBio), Marco Azevedo (FZB-BH)</t>
  </si>
  <si>
    <t>Izabel C. Boock de Garcia (CEPTA), Wellington Peres (CEPTA)</t>
  </si>
  <si>
    <r>
      <t xml:space="preserve">Realizar pesquisas sobre </t>
    </r>
    <r>
      <rPr>
        <sz val="11"/>
        <rFont val="Calibri"/>
        <family val="2"/>
      </rPr>
      <t>biologia, filogenia, genética, comportamento e ecologia</t>
    </r>
    <r>
      <rPr>
        <sz val="11"/>
        <rFont val="Calibri"/>
        <family val="2"/>
        <scheme val="minor"/>
      </rPr>
      <t xml:space="preserve"> de rivulídeos.   </t>
    </r>
  </si>
  <si>
    <t>Pesquisas realizadas</t>
  </si>
  <si>
    <r>
      <t xml:space="preserve">Realizar pesquisa para manutenção de populações viáveis de rivulídeos </t>
    </r>
    <r>
      <rPr>
        <i/>
        <sz val="11"/>
        <color indexed="8"/>
        <rFont val="Calibri"/>
        <family val="2"/>
      </rPr>
      <t>ex situ</t>
    </r>
    <r>
      <rPr>
        <sz val="11"/>
        <color indexed="8"/>
        <rFont val="Calibri"/>
        <family val="2"/>
      </rPr>
      <t>.</t>
    </r>
  </si>
  <si>
    <r>
      <t>Discutir a necessidade de utilização do cativeiro e bancos genéticos para conservação dos Rivulideos e definir estratégias de manejo</t>
    </r>
    <r>
      <rPr>
        <i/>
        <sz val="11"/>
        <color indexed="8"/>
        <rFont val="Calibri"/>
        <family val="2"/>
      </rPr>
      <t xml:space="preserve"> ex situ </t>
    </r>
    <r>
      <rPr>
        <sz val="11"/>
        <color indexed="8"/>
        <rFont val="Calibri"/>
        <family val="2"/>
      </rPr>
      <t xml:space="preserve">e </t>
    </r>
    <r>
      <rPr>
        <i/>
        <sz val="11"/>
        <color indexed="8"/>
        <rFont val="Calibri"/>
        <family val="2"/>
      </rPr>
      <t>in situ</t>
    </r>
  </si>
  <si>
    <t>Mapas e shapes parciais</t>
  </si>
  <si>
    <t>Maria Rita Barreto Netto (CEPTA), Henrique Anatole (IBAMA/GO), Wilson Costa (UFRJ), Rogerio Gracia (CEPTA)</t>
  </si>
  <si>
    <t>Eleger 1 articulador por macroregião</t>
  </si>
  <si>
    <t>Custo não estimado</t>
  </si>
  <si>
    <t>Alterar para articuladores regionais</t>
  </si>
  <si>
    <t>Promover discussão entre MMA, IBAMA, ICMBio e MPA sobre a necessidade de regulamentar as atividades de aquariofilia com as espécies de rivulídeos ameaçadas do PAN. (AÇÃO EXCLUÍDA)</t>
  </si>
  <si>
    <t>Articular junto ao Cadastro Ambiental Rural - CAR, o acompanhamento da recuperação de APP e reserva legal, priorizando áreas dos biótopos de ocorrência de rivulídeos. (AÇÃO EXCLUÍDA)</t>
  </si>
  <si>
    <t>Foram encaminhados os Ofícios Circulares números 13 a 22/2015 aos 30 municípios prioritários do PAN.</t>
  </si>
  <si>
    <t>4 municípios retornaram por email (Jaiba, Itacarambi, Rio das Ostras e Brasilia) e 1 por telefone (Pelotas)</t>
  </si>
  <si>
    <t>Wellington e Marcio elaboraram os mapas, que estão sendo atualizados sempre que novas informações são apresentadas.</t>
  </si>
  <si>
    <t>Mapa geral e mapa por estado; planilha com dados geográficos</t>
  </si>
  <si>
    <t>Informações das planilhas precisam ser checadas pelos especialistas</t>
  </si>
  <si>
    <t xml:space="preserve">Provavelmente, não foram realizadas novas operações. </t>
  </si>
  <si>
    <t>sem informações</t>
  </si>
  <si>
    <t xml:space="preserve">Falta de recursos para realização de operações de fiscalização. </t>
  </si>
  <si>
    <t>Brenda Morais</t>
  </si>
  <si>
    <t xml:space="preserve">Tentar entrar em contato com Tatiana (IBAMA). Tentar identificar quais ambientes mais vulneráveis para informar a Polícia Ambiental nos estados de ocorrência das spp focais. Identificar pessoa no Ministério Público para atuar como parceiro em denúncias ambientais em áreas de rivulídeos. </t>
  </si>
  <si>
    <t>Não houve avanços nessa ação.</t>
  </si>
  <si>
    <t xml:space="preserve">Incluir rivulídeos nos Planos Diretores dos municípios das áreas relevantes ? Traçar perfil dos 30 municípios, localizar os biótopos (tamanho, etc). </t>
  </si>
  <si>
    <t xml:space="preserve">Relatório e Fichas de campo preenchidas. </t>
  </si>
  <si>
    <t>Falta consolidar as informações das fichas em um relatório com a situação atual de conservação e recomendações importantes para a tomada de decisões/ações de conseravação; Falta de recursos para monitorar as demais regiões. (Francisco Neo)</t>
  </si>
  <si>
    <t>Maria Rita e Francisco Neo</t>
  </si>
  <si>
    <t xml:space="preserve">Compilar as informações do monitoramento de Pelotas (pegar com Matheus). </t>
  </si>
  <si>
    <t>nenhuma expedição de campo foi realizada durante o ano corrente.</t>
  </si>
  <si>
    <t xml:space="preserve"> Retomar contato com REBIO Tinguá para fazerem monitoramento dos biótopos do entorno da UC. Pegar coordenadas das spp com Pedro Amorim e Pedro Bragança. </t>
  </si>
  <si>
    <t>Guilherme Casoni</t>
  </si>
  <si>
    <t xml:space="preserve">Verificar se Mosaico de Ucs protege os habitats das spp em questão. Excluir ação: alteração de limites de UC está fora da vigência do PAN. </t>
  </si>
  <si>
    <t>Pegar informações com Chico Neo (email do gestor da Flona)</t>
  </si>
  <si>
    <t>Retomar contato com INEA, verificar LO (email Luiz)</t>
  </si>
  <si>
    <t>sem informações do articulador.</t>
  </si>
  <si>
    <t xml:space="preserve">Contatar FEPAM e CONSEMA, perguntar ao Marco qual o melhor caminho. Oficializar FEPAM. </t>
  </si>
  <si>
    <t xml:space="preserve">foram encaminhadas notas técnicas pelo CEPTA para a prefeitura de Pelotas, para a FEPAM e Ministério Público Federal a respeito da área. Matheus: Algumas áreas de banhado estão sendo sucessivamente destruídas, principalmente região entre Pontal da Barra e Chácara da Brigada. </t>
  </si>
  <si>
    <t>Izabel Boock e Matheus Volcan</t>
  </si>
  <si>
    <t>Fazer um documento do PAN/ICMBio para enviar à FEPAM solicitando a criação da UC, mapear a área com as coordenadas geográficas (Matheus)</t>
  </si>
  <si>
    <t>com relação ao estabelecido no Programa de Apoio às Unidades de Conservação, o IBAMA já definiu as Unidades de Conservação – UC´s a serem beneficiadas com o recurso da compensação ambiental, e dentre elas está o Parque Nacional da Lagoa do Peixe, sendo que o recurso deverá ser aplicado na regularização fundiária dessa UC, conforme estabelecido pelo ofício nº 02001.010092/2013-84 CCOMP/IBAMA (anexo).
De acordo com a STE , a forma de repasse dos recursos da compensação se dará via indireta, ou seja, através de depósito em conta escritural aberto na Caixa Econômica.  Os trâmites referentes à assinatura do Termo de Compromisso estão em andamento junto à Coordenação Geral de Finanças e Arrecadação do ICMBio, que está adequando o Plano de Trabalho e o Termo de Compromisso já apresentado, em resposta ao ofício nº 504/2016/CGMAB/DPP , enviado pela  Coordenação Geral de Meio Ambiente do DNIT - CGMAB.</t>
  </si>
  <si>
    <t>recursos de compensação destinados ao Parque Nacional Lagoa do Peixe (RS)</t>
  </si>
  <si>
    <t>O Parque já está em funcionamento e existem programas de monitoramento na região.</t>
  </si>
  <si>
    <t>Relatórios de monitoramento da região.</t>
  </si>
  <si>
    <t>Esteban (IPPampa)</t>
  </si>
  <si>
    <t xml:space="preserve">verificar com maria rita as coordenadas de coleta e passar para wellington colocar no mapa (Izabel). Verificar Plano de Manejo do PARNA Cavernas do Peruaçu (ver se existe zona de amortecimento) e se há possibilidade da equipe do PARNA verificar a ocorrência dentro do parque. </t>
  </si>
  <si>
    <t>Foi feito comunicado no ambito municipal, em conjunto com o oficio circular da ação 1.1; ICMBio está trabalhando neste sentido em ambito nacional e o primeiro documento elaborado é referente aos aeródromos (pequenos aeroportos).</t>
  </si>
  <si>
    <t>Relatório de Aeródromos (verificar versão final com Wellington); ofícios circulares</t>
  </si>
  <si>
    <t>Solicitar informações via SIC (Ibama, órgãos licenciadores estaduais e prefeituras). Verificar os EIA mais detalhadamente para entrar em contato com o empreendedor (Mari).</t>
  </si>
  <si>
    <r>
      <t xml:space="preserve">Discutir sobre como ou se devemos fazer assinar um Termo de Ciência. Não encaminhamos os mapas neste primeiro momento. (Izabel). Começar a discutir projetos piloto de educação ambiental nestes municípios. (Raseira: </t>
    </r>
    <r>
      <rPr>
        <b/>
        <sz val="11"/>
        <rFont val="Calibri"/>
        <family val="2"/>
      </rPr>
      <t>movimento "Ficha Verde"</t>
    </r>
    <r>
      <rPr>
        <sz val="11"/>
        <rFont val="Calibri"/>
        <family val="2"/>
      </rPr>
      <t xml:space="preserve"> --&gt; comprometimento de políticos (prefeitos, governadores, etc) com área ambiental). Reenviar ofícios por email e colocar IN 02/2015 - empreendimentos localizados em áreas de ocorrência de spp ameaçadas contempladas em PANs deverão consultar o GAT de cada PAN. Contatar órgãos estaduais de licenciamento para pressionar municípios.</t>
    </r>
  </si>
  <si>
    <r>
      <t xml:space="preserve">Monitoramento de 35 locais na região do norte de Minas e região adjacente ao município de Bom Jesus da Lapa (Maria Rita). Por falta de recursos, em 2015 não foi realizado o monitoramento das áreas da Baixada Litorânea de Itaguaí à região dos Lagos e no fundo da baia de Guanabara, no Estado do Rio de Janeiro.  Algumas  localidades no Norte de Minas Gerais, na região de Januária e Bom Jesus da Lapa (médio São Francisco) foram monitoradas em 2015 e 2016, conforme texto/informação das colaboradoras Maria Rita e Izabel Boock. Não temos informação a respeito de algum monitoramento  realizado na região de Pelotas/RS. Foi feito monitoramento na região do médio São Francisco em 2015 e recentemente (2016). No entanto, foram entregues somente as fichas de campo, que não foi ainda consolidado na forma de relatório.(Francisco Neo). </t>
    </r>
    <r>
      <rPr>
        <b/>
        <sz val="11"/>
        <rFont val="Calibri"/>
        <family val="2"/>
      </rPr>
      <t>Em Pelotas, pegar informações com Matheus.</t>
    </r>
  </si>
  <si>
    <r>
      <t xml:space="preserve">Solicitar aos alunos (Pedro Amorim e Pedro Bragança) do Wilson para verificar em campo a ocorrência da espécie. </t>
    </r>
    <r>
      <rPr>
        <b/>
        <sz val="11"/>
        <rFont val="Calibri"/>
        <family val="2"/>
      </rPr>
      <t>É necessária uma avaliação técnica sobre a viabilidade da translocação do substrato.</t>
    </r>
    <r>
      <rPr>
        <sz val="11"/>
        <rFont val="Calibri"/>
        <family val="2"/>
      </rPr>
      <t xml:space="preserve"> Retomar contato com REBIO Tinguá para fazerem monitoramento dos biótopos do entorno da UC. Obs: translocação de substratos, não de exemplares.</t>
    </r>
  </si>
  <si>
    <r>
      <t xml:space="preserve">Bel encaminhou email para Sr. Valdemilton (Diretor da DIBIO) e Sra. Sara (Cordenadora da COFFA) para indicar novo representante (aguardando resposta). </t>
    </r>
    <r>
      <rPr>
        <b/>
        <sz val="11"/>
        <rFont val="Calibri"/>
        <family val="2"/>
      </rPr>
      <t>Entrar em contato com Luísa Sarmento-Soares (Instituto Mata Atlântica).</t>
    </r>
    <r>
      <rPr>
        <sz val="11"/>
        <rFont val="Calibri"/>
        <family val="2"/>
      </rPr>
      <t xml:space="preserve"> Entrar em contato com Rosana Subirá (sabe pessoa na Bahia - Sofia Campiollo). </t>
    </r>
  </si>
  <si>
    <r>
      <t xml:space="preserve">Estabelecer "selo de compromisso", para garantir que a área não seja afetada futuramente. Carla vai entrar em contato com Fábio Vilela (Dono da empresa de consultoria deste empreendimento - Simbiota). </t>
    </r>
    <r>
      <rPr>
        <b/>
        <sz val="11"/>
        <rFont val="Calibri"/>
        <family val="2"/>
      </rPr>
      <t>Ter acesso ao processo de licenciamento.</t>
    </r>
  </si>
  <si>
    <r>
      <t xml:space="preserve">Mapa com pontos de ocorrência de </t>
    </r>
    <r>
      <rPr>
        <i/>
        <sz val="11"/>
        <rFont val="Calibri"/>
        <family val="2"/>
      </rPr>
      <t>Hypsolebias hellneri</t>
    </r>
  </si>
  <si>
    <t xml:space="preserve">Prazo do CAR foi prorrogado para maio de 2016. </t>
  </si>
  <si>
    <t xml:space="preserve">Os pontos das espécies (para o sul) foram enviados aos órgãos ambientais, para cruzar os dados do SICAR. </t>
  </si>
  <si>
    <t>No Sul há um impasse com relação ao uso das áreas dos pampas.</t>
  </si>
  <si>
    <t xml:space="preserve">Contatar órgãos estaduais licenciadores para ter acesso às informações registradas no SICAR (para todas as macrorregiões). Contatar pessoas do CAR no Serviço Florestal. </t>
  </si>
  <si>
    <t xml:space="preserve">Pesquisas de biologia reprodutiva e parasitária com rivulíeos coletados em Minas Gerais, Bahia e no estado do Rio.( Maria Rita). Laboratório de Genética do CEPTA desenvolvendo pesquisa no Médio São Francisco (Izabel). Pesquisas  desenvolvidas nos pampas gaúchos no Projeto Peixes Anuais dos Campos Sulinos, financiado pela Fundação OBoticário (IPPampa). Na região de Altamira também ocorrem pesquisas com rivulídeos financiadas pela Fundação OBoticário e coordenadas pelo PAN Xingu (pesquisador Leandro Sousa). No Rio, as pesquisas estão paralisadas. </t>
  </si>
  <si>
    <t xml:space="preserve">Relatórios de viagem, relatórios, capítulos em livro, teses de doutorado. </t>
  </si>
  <si>
    <t>Maria Rita e Izabel Boock, Esteban, Marcelo Raseira.</t>
  </si>
  <si>
    <t>Bolsas de iniciação científica disponíveis no CEPTA, escrever Edital PIBIC voltado para rivulídeos. Pensar em pesquisas que precisam ser impulsionadas.</t>
  </si>
  <si>
    <t>Reprodução em cativeiro de duas espécies do PAN Xingu.</t>
  </si>
  <si>
    <t>Verificar a atribuição do ICMBio no novo decreto no que diz respeito à questão de cativeiro.</t>
  </si>
  <si>
    <t xml:space="preserve">É necessário aguardar a definição dos programas de cativeiro. ICMBio pode fazer parte do comitê de avaliação dos programas de cativeiro. </t>
  </si>
  <si>
    <t>Faltam recursos para oficinas/encontros.</t>
  </si>
  <si>
    <t xml:space="preserve">O intercâmbio de informações já ocorre, mesmo que informalmente. Participação do Thiago (Aquário de BH) na expedição do CEPTA, alguns exemplares foram enviados ao aquário. </t>
  </si>
  <si>
    <t>Indefinição sobre conservação ex situ</t>
  </si>
  <si>
    <t>PAN Rivulídeos promove a rede de cooperação, agregando as instituições.</t>
  </si>
  <si>
    <t>Elaborado mapa de risco para aeródromos</t>
  </si>
  <si>
    <t>Mapa para risco em aeródromos</t>
  </si>
  <si>
    <t>Necessário verificar como mapear as demais ameaças</t>
  </si>
  <si>
    <t>Quais camadas de risco utilizar? (degradação de habitat, empreendimentos hidrelétricos planejados e instalados, expansão urbana, agricultura (silvicultura), uso e ocupação do solo, rodovia, ferrovia, gasoduto). Utilizar o programa zonation (tentar apoio da COAPRO - vão fazer mapa para o PAN Baixo Iguaçu)</t>
  </si>
  <si>
    <t xml:space="preserve">Análise genética de seis espécies focais  do PAN rivulídeos. Coleta de populações de H. sertanejo no norte de Minas Gerais. Cláudio Oliveira (Unesp Botucatu) está realizando pesquisa sobre DNA Barcode de espécies de rivulídeos. </t>
  </si>
  <si>
    <t>Em processamento</t>
  </si>
  <si>
    <t>Maria Rita</t>
  </si>
  <si>
    <t>expandir estudos para outras espécies focais.</t>
  </si>
  <si>
    <t>nenhuma expedição a Jureia foi realizada durante o período</t>
  </si>
  <si>
    <t xml:space="preserve">Incluis as spp Leptolebias aureoguttatus e Atlantirivulus santensis. Expandir para mosaico de Ucs. Entrar em contato com Dalton Nielsi (pesquisador autônomo). </t>
  </si>
  <si>
    <t>nenhuma expedição de campo foi realizada durante o período</t>
  </si>
  <si>
    <t xml:space="preserve">Entrar em contato com Luísa Sarmento-Soares (Instituto Mata Atlântica). </t>
  </si>
  <si>
    <t xml:space="preserve">O último contato com o IBAMA era de que as condicionantes previstas tinham sido atendidas. Porém, é necessário entrar em contato com a analista Karin (IBAMA). </t>
  </si>
  <si>
    <t xml:space="preserve">Tentar acesso aos relatórios de monitoramento do IBAMA ou DNIT (Brenda vai entrar em contato com Karin). Compilar as informações disponibilizadas pelo IBAMA em um único relatório. </t>
  </si>
  <si>
    <t>Foram realizadas expedições para União da Vitória, Pelotas e Capão do Leão, porém não foram encontradas as espécies listadas. Porém, foi encontrada Austrolebias araucarianus em São Matheus do Sul. Uma nova expedição para Carazinho e Santa Maria será realizada em maio deste ano.</t>
  </si>
  <si>
    <t>Expedições de campo</t>
  </si>
  <si>
    <r>
      <t xml:space="preserve">Essa ação não se aplica ao CEPTA. O Zoo de Brasília tem intenção de manter populações de rivulídeos.  Ainda estamos trabalhando sozinhos aqui no Aquário, falta fazer uma articulação melhor com outras instituições e até ver quais outras instituições têm interesse em trabalhar com as espécies. Além disso, ainda falta buscar o apoio de alguma universidade ou professor que tenha experiência na manutenção de populações viáveis, para nos ajudar. (Thiago) Hoje, a gestão da fauna está atribuída aos estados. O pesquisador Leandro Sousa está desenvolvendo pesquisa sobre reprodução em cativeiro de duas espécies de rivulídeos: </t>
    </r>
    <r>
      <rPr>
        <i/>
        <sz val="11"/>
        <rFont val="Calibri"/>
        <family val="2"/>
      </rPr>
      <t>Pituna xinguensis</t>
    </r>
    <r>
      <rPr>
        <sz val="11"/>
        <rFont val="Calibri"/>
        <family val="2"/>
      </rPr>
      <t xml:space="preserve"> e </t>
    </r>
    <r>
      <rPr>
        <i/>
        <sz val="11"/>
        <rFont val="Calibri"/>
        <family val="2"/>
      </rPr>
      <t xml:space="preserve">Plesiolebias altamira, </t>
    </r>
    <r>
      <rPr>
        <sz val="11"/>
        <rFont val="Calibri"/>
        <family val="2"/>
      </rPr>
      <t>financiadas pela Fundação OBoticário. Não conseguiram reproduzir Spectrolebias reticulatus.</t>
    </r>
  </si>
  <si>
    <r>
      <t xml:space="preserve">Verificar a atribuição do ICMBio no novo decreto no que diz respeito à questão de cativeiro. </t>
    </r>
    <r>
      <rPr>
        <b/>
        <sz val="11"/>
        <rFont val="Calibri"/>
        <family val="2"/>
      </rPr>
      <t>Sugestão: Promover fóruns de discussão sobre o tema, para discutir mecanismos de controle.</t>
    </r>
    <r>
      <rPr>
        <sz val="11"/>
        <rFont val="Calibri"/>
        <family val="2"/>
      </rPr>
      <t xml:space="preserve"> Avaliar a possibilidade dos aquários (visitação pública) manterem populações de rivulídeos. </t>
    </r>
  </si>
  <si>
    <r>
      <t xml:space="preserve">Retornar a União da Vitória para procurar </t>
    </r>
    <r>
      <rPr>
        <i/>
        <sz val="11"/>
        <rFont val="Calibri"/>
        <family val="2"/>
      </rPr>
      <t xml:space="preserve">Austrolebias carvalho. </t>
    </r>
    <r>
      <rPr>
        <sz val="11"/>
        <rFont val="Calibri"/>
        <family val="2"/>
      </rPr>
      <t xml:space="preserve">Esteban tem interesse nesta espécie, contatá-lo quando tiver qualquer iniciativa (recurso). </t>
    </r>
  </si>
  <si>
    <t>nada foi realizado.</t>
  </si>
  <si>
    <t xml:space="preserve">não há. </t>
  </si>
  <si>
    <t>Acredito que esta ação deva ser excluída, pois não vejo como poderemos atuar em caso de flutuações do nível do lençol freatico.</t>
  </si>
  <si>
    <t>sugestão: Reavaliar esta ação para o segundo ciclo do PAN Rivu.</t>
  </si>
  <si>
    <t xml:space="preserve">Expedições na região estão sendo realizadas pelo pesquisador Leandro Sousa (PAN Xingu). A espécie foi encontrada na região. Um artigo está sendo preparado. </t>
  </si>
  <si>
    <t xml:space="preserve">Expedições de campo  </t>
  </si>
  <si>
    <t xml:space="preserve">Sugestão de alteração de articulador. </t>
  </si>
  <si>
    <t>Nenhuma expedição de campo foi realizada no ano corrente.</t>
  </si>
  <si>
    <t xml:space="preserve">Não existem pessoas do PAN Rivu que trabalhem nesta área (para as spp Cynolebias griseus e Plesiolebias xavantei). Contatar Thiago Pereira (aluno Ricardo Castro - UFT), alguma pessoa indicada pelo RAN em Goiás. Pessoa na Secretaria do Estado de Goiás (Wellington vai entrar em contato). Contatar Pedro Podestá da UNB. </t>
  </si>
  <si>
    <t>Falta de recurso para execução</t>
  </si>
  <si>
    <t xml:space="preserve">Produtora Rastro Selvagem: já fizeram vídeos sobre o pato-mergulhão para o ICMBio (amigos do Esteban). </t>
  </si>
  <si>
    <t>Com a suspensão da portaria 445, optamos por esperar uma definição, pois não queremos imprimir os materiais sem mencionar as espécies que já foram validadas nas oficinas com risco de tornar o material obsoleto. Outro impedimento é a ausência total de recursos para essa finalidade. Aguardar a publicação de nova portaria para confeccionar os materiais de forma correta. Foi feita uma parceria com a AES Tietê para viabilização de material educativo, mas está suspenso em função da diminuição de recursos para esta área na empresa.</t>
  </si>
  <si>
    <t>pré-texto da cartilha elaborado.</t>
  </si>
  <si>
    <t>Falta diagramação do material, imagens dos peixes e recursos.</t>
  </si>
  <si>
    <t>Rogério Garcia</t>
  </si>
  <si>
    <t xml:space="preserve">Contatar CHESF, DNIT para saber se há possibilidade de financiamento de cartilhas para o PAN. Márcio vai ver se consegue alguém para diagramação na UFRN. Escopo definido, será dirigido para cursos de capacitação, fiscalização e setor público (federal, estadual e municipal). Estabelecer multiplicadores (educação ambiental). </t>
  </si>
  <si>
    <t>Os oficios circulares enviados na ação 1.1 trouxeram alguns resultados para esta ação, com a indicação de programas já existentes. Listagem de programas de educação ambiental de ONGs e outras instituições foi elaborada, contendo endereço, telefone e email.</t>
  </si>
  <si>
    <t>Listagem de programas de educação ambiental nos municípios relevantes do PAN Rivu.</t>
  </si>
  <si>
    <t>Pouco retorno por parte das prefeituras consultadas</t>
  </si>
  <si>
    <t xml:space="preserve">Projeto Peixes Anuais do Pampa foi finalizado em 2015 e essa ação refletia um dos objetivos do projeto. Portanto, a ação foi concluída para os municípios citados, com exceção de União da Vitória, que será contemplado ao final do novo projeto Peixes Anuais dos Campos Sulinos, falta encaminhar os resultados por ofício às prefeituras. </t>
  </si>
  <si>
    <t>Divulgação do PAN para os municípios citados (exceto União da Vitória)</t>
  </si>
  <si>
    <t>Esteban IPPampa</t>
  </si>
  <si>
    <t xml:space="preserve">Foram realizadas algumas inserções com a temática do PAN, para policiais ambientais, professores e alunos universitários e Analistas Ambientais do IBAMA-SP. Tivemos o evento do Dia Mundial da Vida Selvagem onde alunos da rede pública, professores, empresas particulares e servidores municipais tiveram a chance de entrar em contato com as definições de PAN e as espécies ameaçadas envolvidas. Todos esses eventos foram realizados nas dependências do CEPTA, assim não houve custos diretos para a realização. </t>
  </si>
  <si>
    <t>Faltaram recursos financeiros para visitas a parceiros, palestras, capacitações  e combustível para veículos. Falta de recursos é o impedimento maior para a execução da ação, temos pessoal técnico e interesse das instituições. No entanto o ICMBio passa por grande contingenciamento e mais ações como essa, correm o risco de não serem executadas neste ano.</t>
  </si>
  <si>
    <t>Recursos de fontes financiadoras externas ao ICMBIO é a esperança para que as ações tenham andamento. Previsão que em 2016 tenhamos ao menos 2 eventos em parceria com o IBAMA.</t>
  </si>
  <si>
    <t>Plesiolebias altamira e Pituna xinguensi estão inseridas no PAN Xingu</t>
  </si>
  <si>
    <t xml:space="preserve">Retomar o contato com Zoo Brasília. Cobrar Raseira para olhar PAN Xingu (educação ambiental). </t>
  </si>
  <si>
    <t xml:space="preserve">Foram realizadas algumas inserções com a temática do PAN, para policiais ambientais, professores e alunos universitários e Analistas Ambientais do IBAMA-SP. Tivemos o evento do Dia Mundial da Vida Selvagem onde alunos da rede pública, professores, empresas particulares e servidores municipais tiveram a chance de entrar em contato com as definições de PAN e as espécies ameaçadas envolvidas. Todos esses eventos foram realizados nas dependências do CEPTA, assim não houve custos diretos para a realização (Rogério). Palestras sobre PAN na USP Ribeirão Preto, entrevista para rádio USP, mesa redonda marcada para discussão da nova lista de espécies ameaçadas (Carla) </t>
  </si>
  <si>
    <t>Palestras, inserções em comunicações midiáticas</t>
  </si>
  <si>
    <t>Rogério Garcia e Carla Polaz</t>
  </si>
  <si>
    <t>Recursos de fontes financiadoras externas ao ICMBIO é a esperança para que as ações tenham andamento. Previsão que em 2016 tenhamos ao menos 2 eventos em parceria com o IBAMA. Divulgar PAN no boletim do SBI, simpósio internacional de ecologia (São Carlos), etc</t>
  </si>
  <si>
    <t>Foram realizadas algumas inserções com a temática do PAN, para policiais ambientais e Analistas Ambientais do IBAMA-SP. O Batalhão da Polícia de SP tem trazido ao CEPTA com frequência, seus alunos dos Cursos de Especialização em Policiamento Ambiental de SP para receber aulas e palestras sobre fiscalização, EA, Lista de Espécies Ameaças e Planos de Ação. É sempre reforçada a eles, a necessidade de atenção na identificação das espécies protegidas com fins de fiscalização e também de educação da comunidade inserida nas áreas de ocorrência. (Rogerio). Em agosto/2015, Carla Polaz ministrou um curso de capacitação para policiais ambientais que atuam na região do Paraiba do Sul, e incluiu um pequeno módulo sobre o PAN Rivulideos. Em nov/15, foi feita apresentação para a Policia Ambiental de SP, no CEPTA. (Izabel)</t>
  </si>
  <si>
    <t>Falta de recursos é o impedimento maior para a execução da ação, temos pessoal técnico e interesse das instituições. No entanto o ICMBio passa por grande contingenciamento e mais ações como essa, correm o risco de não serem executadas neste ano.</t>
  </si>
  <si>
    <t>Rogério Garcia e Izabel Boock</t>
  </si>
  <si>
    <t>Ação encontra-se igual a ultima monitoria. O banco de dados continua sendo atualizado mas não está disponível on line</t>
  </si>
  <si>
    <t>Banco de dados iniciado</t>
  </si>
  <si>
    <t xml:space="preserve">Disponibilizar mapas dos recortes dos municípios no site do PAN (revisar planilha com pontos amostrais dos rivulídeos). </t>
  </si>
  <si>
    <t>Ação não iniciada</t>
  </si>
  <si>
    <t>Foram elaboradas notas técnicas para casos isolados, em resposta ao IBAMA, ICMBio e Ministérios Públicos, mas não foi compilado um documento unificado.</t>
  </si>
  <si>
    <t>Fazer algo semelhante ao Protocolo Mínimo do PAN PS (medidas básicas de mitigação, monitoramento, tipo de habitats) - unir todas as notas técnicas já realizadas pelo CEPTA, recomendações, tipos de empreendimentos e elaborar documento, deixar público no site do PAN e disponibilizá-lo para órgãos licenciadores. Fazer rodada de contribuições com GAT.</t>
  </si>
  <si>
    <t>Existe grupo técnico no IBAMA para ações de inteligência, porém sem muitos avanços.</t>
  </si>
  <si>
    <t xml:space="preserve">Grupo do PAN para repassar as informações/denúncias para alguém da fiscalização do IBAMA. Ter contatos da área de fiscalização dos estados, formar rede de contatos. </t>
  </si>
  <si>
    <r>
      <t xml:space="preserve">A equipe do CEPTA está organizando a viagem para Maio deste ano, onde serão capacitados agentes de fiscalização, gestores, analistas ambientais e demais componentes da área ambiental. Provavelmente será realizado nas dependências do PARNA Cavernas de Peruaçu. No mês de Fevereiro o Tenente Bravo, Coordenador do Curso de Policiamento Ambiental de SP, solicitou oficialmente que o CEPTA ministre cursos e palestras para aprimoramento do conhecimento dos futuros Policiais Ambientais e reciclagem de conhecimento dos demais Policiais Ambientais. O CEPTA, através de seu Coordenador deu seu parecer favorável e assim quando houver ou for necessário o CEPTA ajudará na formação dos Policiais Ambientais enfocando as espécies ameaçadas, os Planos de ação e a Educação Ambiental em momento oportuno. </t>
    </r>
    <r>
      <rPr>
        <b/>
        <sz val="11"/>
        <rFont val="Calibri"/>
        <family val="2"/>
      </rPr>
      <t xml:space="preserve">Sugestão: contatar IBAMA para inserir curso durante a capacitação de fiscais ambientais, 1 ou 2 dias de duração, focar nas spp dos estados em questão. Tentar identificar a agenda de cursos dos policiais ambientais. Identificação das espécies ameaçadas da região. </t>
    </r>
  </si>
  <si>
    <t>ação não factível.</t>
  </si>
  <si>
    <t xml:space="preserve">Ação muito pontual, difícil execução, difícil articulação entre os membros do CONAMA. </t>
  </si>
  <si>
    <t xml:space="preserve"> Não houve avanços. A inclusão na CITES foi estudada, debatida com algumas autoridades administrativas de outros países, mas não houve retorno sobre a viabilidade ou oportunidade da medida.
</t>
  </si>
  <si>
    <t>Discutir novamente a avaliação da CITES para a próxima reunião</t>
  </si>
  <si>
    <t>A reunião não foi realizada.</t>
  </si>
  <si>
    <t>Após a elaboração do documento técnico (ação 4.3), dar ciência aos órgãos estaduais e municipais</t>
  </si>
  <si>
    <t>alterar texto: Instituir ações fiscalizatórias específicas ou que incluam as espécies focais do PAN  nas suas localidades de ocorrência.</t>
  </si>
  <si>
    <t>alterar redação: Elaborar proposta de proteção dos biótopos das espécies de rivulídeos focais do PAN aos 30 municípios das áreas relevantes, anualmente (ação conjunta com 1.1).</t>
  </si>
  <si>
    <t>Documento orientativo para proteção dos biótopos e Mapa dos biótopos por município</t>
  </si>
  <si>
    <t>Incluir Banhado do Timba (RS)</t>
  </si>
  <si>
    <t>alterar: relatório anual por região de monitoramento</t>
  </si>
  <si>
    <t xml:space="preserve">alterar: Translocação de Leptolebias marmoratus, em carácter excepcional, em função de seu estado crítico de ameaça, de Vila de Cava, em Nova Iguaçu-RJ, para uma área específica, situada na RPPN Campo Escoteiro Geraldo Hugo Nunes, no município de Magé-RJ. </t>
  </si>
  <si>
    <t>alterar produto: Medidas de proteção diferenciada implantadas e monitoradas pelo PAN</t>
  </si>
  <si>
    <t>alterar para: Medidas de proteção implementadas</t>
  </si>
  <si>
    <t>alterar: Propor a criação de uma Unidade de Conservação na região entre o Pontal da Barra e Chácara da Brigada (muncípios de Rio Grande e Pelotas/RS) visando a proteção da espécie focal Austrolebias nigrofasciatus e as sintópicas (Austrolebias wolterstoffi e Cynopoecilus melanotaenia).</t>
  </si>
  <si>
    <t>alterar: Proposta elaborada e enviada à FEPAM</t>
  </si>
  <si>
    <t>Medidas mitigatórias/ compensatórias específicas para essas espécies implementadas.</t>
  </si>
  <si>
    <t>alterar prazo: final de 2017</t>
  </si>
  <si>
    <t>alterar articulador: Rogério Garcia (CEPTA)</t>
  </si>
  <si>
    <t>alterar: Fim do PAN</t>
  </si>
  <si>
    <t>alterar: dezembro 2016</t>
  </si>
  <si>
    <r>
      <t xml:space="preserve">alterar: Garantir que medidas mitigatórias/compensatórias contemplem as populações da espécie focal </t>
    </r>
    <r>
      <rPr>
        <i/>
        <sz val="11"/>
        <rFont val="Calibri"/>
        <family val="2"/>
      </rPr>
      <t>Austrolebias prognathus</t>
    </r>
    <r>
      <rPr>
        <sz val="11"/>
        <rFont val="Calibri"/>
        <family val="2"/>
      </rPr>
      <t xml:space="preserve"> e das espécies sintópicas </t>
    </r>
    <r>
      <rPr>
        <i/>
        <sz val="11"/>
        <rFont val="Calibri"/>
        <family val="2"/>
      </rPr>
      <t xml:space="preserve">Austrolebias luteoflammulatus, Austrolebias charrua </t>
    </r>
    <r>
      <rPr>
        <sz val="11"/>
        <rFont val="Calibri"/>
        <family val="2"/>
      </rPr>
      <t xml:space="preserve">e </t>
    </r>
    <r>
      <rPr>
        <i/>
        <sz val="11"/>
        <rFont val="Calibri"/>
        <family val="2"/>
      </rPr>
      <t>Cynopoecilus melanotaenia</t>
    </r>
    <r>
      <rPr>
        <sz val="11"/>
        <rFont val="Calibri"/>
        <family val="2"/>
      </rPr>
      <t xml:space="preserve"> no Parque Eólico Minuano, RS.</t>
    </r>
  </si>
  <si>
    <t>Antonio Lezama (Oceana) - pegar contato, Henrique Anatole (IBAMA)</t>
  </si>
  <si>
    <t>Mandar ofícios com AR</t>
  </si>
  <si>
    <t>alterar: Acessar os dados do Cadastro Ambiental Rural (CAR) sobre Reservas Legais e APPs para sobrepor aos biótopos remanescentes conhecidos de espécies focais do PAN a fim de fomentar medidas de proteção.</t>
  </si>
  <si>
    <t>alterar para Dados das Reservas Legais e APPs das propriedades rurais nos 30 municípios prioritários do PAN</t>
  </si>
  <si>
    <t>Eventos/Fóruns de Discussão</t>
  </si>
  <si>
    <t>Estrutura genética conhecida e divulgada das espécies focais</t>
  </si>
  <si>
    <t xml:space="preserve">Maria Rita Netto </t>
  </si>
  <si>
    <t>alterar: final do PAN</t>
  </si>
  <si>
    <t>alterar Elaborar cartilha do PAN para uso em atividades de Educação Ambiental.</t>
  </si>
  <si>
    <t>Sugestão: alterar para Leandro Sousa (PAN Xingu)</t>
  </si>
  <si>
    <t>alterar para Fim do PAN</t>
  </si>
  <si>
    <t>alterar Fim do PAN</t>
  </si>
  <si>
    <t>fim do PAN</t>
  </si>
  <si>
    <t xml:space="preserve">alterar para:  Implementar ações de Educação Ambiental e realizar atividades para os diferentes públicos-alvo nas escolas e comunidades dos municípios com ocorrência das espécies focais de rivulídeos do PAN,  considerando as estratégias de proteção  contempladas neste Plano. </t>
  </si>
  <si>
    <t>Programas de Educação Ambiental elaborados e implementados e Eventos realizados</t>
  </si>
  <si>
    <t>alterar Inserções midiáticas nacionais e preferencialmente nos municípios de ocorrência de espécies focais</t>
  </si>
  <si>
    <t>alterar: Sistematização e disponibilização das informações georreferenciadas, sob avaliação de demanda,  referentes à distribuição e biótopos das espécies, com diferentes níveis de restrição de acesso aos dados.</t>
  </si>
  <si>
    <t>Documento de orientações para licenciamento disponibilizado no site do PAN</t>
  </si>
  <si>
    <t>alterar para: Constituir uma rede com canais para troca de informações para dar suporte às ações de fiscalização, a fim de coibir coleta ilegal nas áreas de ocorrência das espécies ameaçadas de rivulídeos do PAN nas macro-regiões.</t>
  </si>
  <si>
    <t>Rede de colaboradores e canais acessíveis</t>
  </si>
  <si>
    <t>abril de 2017</t>
  </si>
  <si>
    <r>
      <t xml:space="preserve">Inclusão dos habitats de </t>
    </r>
    <r>
      <rPr>
        <i/>
        <sz val="11"/>
        <color indexed="8"/>
        <rFont val="Calibri"/>
        <family val="2"/>
      </rPr>
      <t>Campellolebias  dorsimaculatus</t>
    </r>
    <r>
      <rPr>
        <sz val="11"/>
        <color indexed="8"/>
        <rFont val="Calibri"/>
        <family val="2"/>
      </rPr>
      <t xml:space="preserve"> , </t>
    </r>
    <r>
      <rPr>
        <i/>
        <sz val="11"/>
        <color indexed="8"/>
        <rFont val="Calibri"/>
        <family val="2"/>
      </rPr>
      <t>Leptolebias aureoguttatus</t>
    </r>
    <r>
      <rPr>
        <sz val="11"/>
        <color indexed="8"/>
        <rFont val="Calibri"/>
        <family val="2"/>
      </rPr>
      <t xml:space="preserve"> e </t>
    </r>
    <r>
      <rPr>
        <i/>
        <sz val="11"/>
        <color indexed="8"/>
        <rFont val="Calibri"/>
        <family val="2"/>
      </rPr>
      <t>Atlantirivus santensis</t>
    </r>
    <r>
      <rPr>
        <sz val="11"/>
        <color indexed="8"/>
        <rFont val="Calibri"/>
        <family val="2"/>
      </rPr>
      <t xml:space="preserve"> na ESEC da Juréia, no município de Iguape-SP (Plano de Manejo ou ampliação da UC). (AÇÃO EXCLUÍDA)</t>
    </r>
  </si>
  <si>
    <t>Incluir no Programa de Unidades de Conservação na BR-392, no trecho entre os municípios de Pelotas e Rio Grande, a necessidade de contemplar as espécies de rivulídeos do PAN. (AÇÃO EXCLUÍDA)</t>
  </si>
  <si>
    <r>
      <t>Acompanhar o monitoramento da vazão do lençol freático no médio São Francisco e atuar em casos de diminuição de seu nível.</t>
    </r>
    <r>
      <rPr>
        <sz val="11"/>
        <rFont val="Calibri"/>
        <family val="2"/>
      </rPr>
      <t xml:space="preserve"> (Ainda tenho duvidas sobre esta ação, especialmente com relação a forma como atuaríamos) (AÇÃO EXCLUÍDA)</t>
    </r>
  </si>
  <si>
    <t xml:space="preserve">Antonio Lezama (MMA). </t>
  </si>
  <si>
    <t>Instituir ações fiscalizatórias específicas ou que incluam as espécies focais do PAN nas suas localidades de ocorrência.</t>
  </si>
  <si>
    <t xml:space="preserve">Comunicar as autoridades competentes em todas as esferas de governo e em todos os municípios, sobre a ocorrência das espécies de rivulídeos ameaçadas do PAN e recomendar a exclusão das áreas de ocorrência de espécies de rivulídeos ameaçadas de alterações antrópicas incompatíveis com a conservação, especialmente nas áreas definidas como críticas.               </t>
  </si>
  <si>
    <t>Elaborar proposta de proteção dos biótopos das espécies de Rivulideos focais do PAN aos 30 municípios das áreas relevantes, anualmente</t>
  </si>
  <si>
    <t>Documento orientativo para proteção dos biótopos e mapa dos biótopos por município.</t>
  </si>
  <si>
    <t>Rogério Garcia (CEPTA)</t>
  </si>
  <si>
    <t>Brenda Moraes Soares (IBAMA), Guilherme Carvalho (FJZB), Izabel C. Boock de Garcia (CEPTA), Marcelo Raseira (CEPAM)</t>
  </si>
  <si>
    <t xml:space="preserve">Monitoramento das áreas de ocorrência das espécies focais de rivulídeos deste plano, nas áreas da Baixada litorânea de Itaguaí à região dos Lagos e o fundo da Baia de Guanabara no Rio de Janeiro, no norte de Minas Gerais, na região de Januária e Bom Jesus da Lapa (médio São Francisco), região de Pelotas (RS) e Banhado do Timba (RS).  </t>
  </si>
  <si>
    <t>Relatório anual por região de monitoramento</t>
  </si>
  <si>
    <r>
      <t xml:space="preserve">Translocação de </t>
    </r>
    <r>
      <rPr>
        <i/>
        <sz val="11"/>
        <color theme="1"/>
        <rFont val="Calibri"/>
        <family val="2"/>
        <scheme val="minor"/>
      </rPr>
      <t>Leptolebias marmoratus</t>
    </r>
    <r>
      <rPr>
        <sz val="11"/>
        <color theme="1"/>
        <rFont val="Calibri"/>
        <family val="2"/>
        <scheme val="minor"/>
      </rPr>
      <t>, em carácter excepcional, em função de seu estado crítico de ameaça, de Vila de Cava, em Nova Iguaçu-RJ, para uma área específica, situada na RPPN Campo Escoteiro Geraldo Hugo Nunes, no município de Magé-RJ.</t>
    </r>
  </si>
  <si>
    <t>Medidas de proteção diferenciada implantadas e monitoradas pelo PAN</t>
  </si>
  <si>
    <t>Medidas de Proteção implantadas</t>
  </si>
  <si>
    <r>
      <t xml:space="preserve">Propor a criação de uma Unidade de Conservação na região entre o Pontal da Barra e Chácara da Brigada (muncípios de Rio Grande e Pelotas/RS) visando a proteção da espécie focal </t>
    </r>
    <r>
      <rPr>
        <i/>
        <sz val="11"/>
        <color indexed="8"/>
        <rFont val="Calibri"/>
        <family val="2"/>
      </rPr>
      <t>Austrolebias nigrofasciatus</t>
    </r>
    <r>
      <rPr>
        <sz val="11"/>
        <color indexed="8"/>
        <rFont val="Calibri"/>
        <family val="2"/>
      </rPr>
      <t xml:space="preserve"> e as sintópicas (</t>
    </r>
    <r>
      <rPr>
        <i/>
        <sz val="11"/>
        <color indexed="8"/>
        <rFont val="Calibri"/>
        <family val="2"/>
      </rPr>
      <t xml:space="preserve">Austrolebias wolterstoffi </t>
    </r>
    <r>
      <rPr>
        <sz val="11"/>
        <color indexed="8"/>
        <rFont val="Calibri"/>
        <family val="2"/>
      </rPr>
      <t>e</t>
    </r>
    <r>
      <rPr>
        <i/>
        <sz val="11"/>
        <color indexed="8"/>
        <rFont val="Calibri"/>
        <family val="2"/>
      </rPr>
      <t xml:space="preserve"> Cynopoecilus melanotaenia</t>
    </r>
    <r>
      <rPr>
        <sz val="11"/>
        <color indexed="8"/>
        <rFont val="Calibri"/>
        <family val="2"/>
      </rPr>
      <t>).</t>
    </r>
  </si>
  <si>
    <t>Proposta elaborada e enviada a FEPAM</t>
  </si>
  <si>
    <r>
      <t xml:space="preserve">Garantir que medidas mitigatórias/compensatórias contemplem as populações da espécie focal Austrolebias </t>
    </r>
    <r>
      <rPr>
        <i/>
        <sz val="11"/>
        <color theme="1"/>
        <rFont val="Calibri"/>
        <family val="2"/>
        <scheme val="minor"/>
      </rPr>
      <t>prognathus</t>
    </r>
    <r>
      <rPr>
        <sz val="11"/>
        <color theme="1"/>
        <rFont val="Calibri"/>
        <family val="2"/>
        <scheme val="minor"/>
      </rPr>
      <t xml:space="preserve">e das espécies sintópicas </t>
    </r>
    <r>
      <rPr>
        <i/>
        <sz val="11"/>
        <color theme="1"/>
        <rFont val="Calibri"/>
        <family val="2"/>
        <scheme val="minor"/>
      </rPr>
      <t>Austrolebias luteoflammulatus</t>
    </r>
    <r>
      <rPr>
        <sz val="11"/>
        <color theme="1"/>
        <rFont val="Calibri"/>
        <family val="2"/>
        <scheme val="minor"/>
      </rPr>
      <t xml:space="preserve">, </t>
    </r>
    <r>
      <rPr>
        <i/>
        <sz val="11"/>
        <color theme="1"/>
        <rFont val="Calibri"/>
        <family val="2"/>
        <scheme val="minor"/>
      </rPr>
      <t xml:space="preserve">Austrolebias charrua </t>
    </r>
    <r>
      <rPr>
        <sz val="11"/>
        <color theme="1"/>
        <rFont val="Calibri"/>
        <family val="2"/>
        <scheme val="minor"/>
      </rPr>
      <t xml:space="preserve">e </t>
    </r>
    <r>
      <rPr>
        <i/>
        <sz val="11"/>
        <color theme="1"/>
        <rFont val="Calibri"/>
        <family val="2"/>
        <scheme val="minor"/>
      </rPr>
      <t xml:space="preserve">Cynopoecilus melanotaenia </t>
    </r>
    <r>
      <rPr>
        <sz val="11"/>
        <color theme="1"/>
        <rFont val="Calibri"/>
        <family val="2"/>
        <scheme val="minor"/>
      </rPr>
      <t>no parque Eólico Minuano, RS.</t>
    </r>
  </si>
  <si>
    <t>Acessar os dados do Cadastro Ambiental Rural (CAR) sobre Reservas Legais e APPs para sobrepor aos biótopos remanescentes conhecidos de espécies focais do PAN a fim de fomentar medidas de proteção.</t>
  </si>
  <si>
    <t>Dados das Reservas Legais e APPs das propriedades rurais nos 30 municípios prioritários do PAN</t>
  </si>
  <si>
    <t>Maria Rita Barreto (CEPTA)</t>
  </si>
  <si>
    <r>
      <t>Wilson Costa (UFRJ), Guilherme Carvalho (FJZB), Carlyle Mendes Coelho (FZB-BH), Thiago Carvalho (FZB-BH), Henrique Anatole (IBAMA-GO), Maria Rita Barreto Netto (CEPTA), Samuel Paiva (Embrapa), Adriana Castilho de Deus (CETESB), Claudia Graça (INEA/RJ), Tais N. Almeida (INEMA/BA), Francisco Neo (CEPTA),</t>
    </r>
    <r>
      <rPr>
        <sz val="11"/>
        <rFont val="Calibri"/>
        <family val="2"/>
      </rPr>
      <t xml:space="preserve"> Zoological Society of London, Marcelo Raseira (CEPAM)</t>
    </r>
  </si>
  <si>
    <t>Elaborar cartilha do PAN para uso em atividades de Educação Ambiental.</t>
  </si>
  <si>
    <t>Implementar ações de educação ambiental e realizar atividades para os diferentes públicos-alvo nas escolas e comunidades dos municípios com ocorrência das espécies focais de rivulídeos do PAN, considerando as estratégias de proteção contempladas neste plano.</t>
  </si>
  <si>
    <t>Programas de Educação Ambiental elaborados e implementados e eventos realizados</t>
  </si>
  <si>
    <t>Inserções Midiáticas nacionais e preferencialmente nos municípios de ocorrência de espécies focais</t>
  </si>
  <si>
    <t>Sistematização e disponibilização das informações georreferenciadas, sob avaliação de demanda,  referentes à distribuição e biótopos das espécies, com diferentes níveis de restrição de acesso aos dados.</t>
  </si>
  <si>
    <t>Constituir uma rede com canais para troca de informações para dar suporte às ações de fiscalização, a fim de coibir coleta ilegal nas áreas de ocorrência das espécies ameaçadas de rivulídeos do PAN nas macro-regiões.</t>
  </si>
  <si>
    <t xml:space="preserve">Rede de Colaboradores e Canais acessiveis </t>
  </si>
  <si>
    <t>01/08/2017 - 04/08/2017</t>
  </si>
  <si>
    <t>junho-18 (ação conítnua)</t>
  </si>
  <si>
    <t>junho-18(ação conítnua)</t>
  </si>
  <si>
    <t>junho-18 (ação contínua)</t>
  </si>
  <si>
    <t>Dissertações, artigos.</t>
  </si>
  <si>
    <t>Thiago Carvalho (FZB-BH)</t>
  </si>
  <si>
    <t>Palestra e minicurso sobre rivulídeos programados para o congresso da Sociedade de Zoológicos e Aquários de 2018. Principal candidato para animal símbolo da campanha do Congresso de 2019. Começo da parceria com Departamento de Aquacultura da UFMG.</t>
  </si>
  <si>
    <t>Nenhum.</t>
  </si>
  <si>
    <t xml:space="preserve">Falta de integração de quem já trabalha com as espécies; Falta de conhecimento e ou interesse por instituições como Universidades e Zoológicos / Aquários. </t>
  </si>
  <si>
    <r>
      <t xml:space="preserve">Cultivo ex situ pouco valorizado. Poucos pesquisadores, falta de integração, falta de pesquisas sobre aspectos de longo prazo, como problemas genéticos ou um possível plano de manejo </t>
    </r>
    <r>
      <rPr>
        <i/>
        <sz val="11"/>
        <rFont val="Calibri"/>
        <family val="2"/>
        <scheme val="minor"/>
      </rPr>
      <t>ex situ.</t>
    </r>
  </si>
  <si>
    <t>Foram encaminhados os Ofícios Circulares números 13 a 22/2015 aos 30 municípios prioritários do PAN (sem termo de ciência).</t>
  </si>
  <si>
    <t>Mapa Geral foi atualizado recentemente.</t>
  </si>
  <si>
    <t>Proposta não elaborada.</t>
  </si>
  <si>
    <t>Alterar data para Fim do PAN</t>
  </si>
  <si>
    <t>Foram elaboradas notas técnicas para casos isolados (2016/2017), em resposta ao IBAMA, ICMBio e Ministérios Públicos, mas não foi compilado um documento unificado.</t>
  </si>
  <si>
    <t>Bancos de dados iniciado, mas não disponível on line.</t>
  </si>
  <si>
    <t>Consultar equipe responsável pelo Portal da Biodiversidade - ICMBio</t>
  </si>
  <si>
    <t>Nada realizado até o momento.</t>
  </si>
  <si>
    <t>Foi realizado um levantamento inicial (lista de programas de Educação Ambiental).</t>
  </si>
  <si>
    <t>Conhecimento está sendo gerado, no entanto, ainda não há resultados disponibilizados. Desenvolvimento de projeto de Mestrado junto a UESB, relacionado ao complexo de espécies flavicaudatos.</t>
  </si>
  <si>
    <t>A ação 2.8 ainda não teve resultado.</t>
  </si>
  <si>
    <t>É necessário esforços para elaborar um documento completo (diagnóstico), indicando as áreas de ocorrência e suas sobreposições com UCs Estaduais e Federal.</t>
  </si>
  <si>
    <t xml:space="preserve">Ação não iniciada </t>
  </si>
  <si>
    <t>Além do mapa de risco em aeródromos o ICMBio está trabalhando com mapa de risco para empreendimentos viários a nível nacional.</t>
  </si>
  <si>
    <t>Pré-texto da cartilha elaborado</t>
  </si>
  <si>
    <t>Foi elaborada uma Nota Técnica pelo CEPTA com sugestões de inclusão de espécies de peixes com comércio nas CITES.</t>
  </si>
  <si>
    <r>
      <t>Relatório SISBIO contendo a localização da espécie (</t>
    </r>
    <r>
      <rPr>
        <i/>
        <sz val="11"/>
        <color theme="1"/>
        <rFont val="Calibri"/>
        <family val="2"/>
        <scheme val="minor"/>
      </rPr>
      <t>S. reticulatus</t>
    </r>
    <r>
      <rPr>
        <sz val="11"/>
        <color theme="1"/>
        <rFont val="Calibri"/>
        <family val="2"/>
        <scheme val="minor"/>
      </rPr>
      <t>), os dados só serão liberados após a publicação de artigo científico.</t>
    </r>
  </si>
  <si>
    <t>Substituir Tais N. Almeida por Marianna de Santana Pinho - INEMA/BA</t>
  </si>
  <si>
    <t>sem descrição do articulador</t>
  </si>
  <si>
    <t>Incluir: Marcio Joaquim da Silva (Pesquisador independente); Excluir: Guilherme Carvalho (FJZB).</t>
  </si>
  <si>
    <t xml:space="preserve">Baixada litorânea de Itaguaí à região dos Lagos e o fundo da Baia de Guanabara no Rio de Janeiro, no norte de Minas Gerais, na região de Januária e Bom Jesus da Lapa (médio São Francisco), região de Pelotas (RS) e Banhado do Timba (RS). </t>
  </si>
  <si>
    <t>Os pontos do RJ foram visitados em Julho e novembro de 2016. MG e BA foram visitados em março e abril de 2017. No entanto, os relatórios não foram consolidados. Região de Banhado do Timba (RS) não foi monitorada nos últimos 2 anos.</t>
  </si>
  <si>
    <t>As Medidas foram implantadas, mas o monitoramento in locu das mesmas não estão sendo realizados de forma sistematica. No entanto, o monitoramento das poças foi realizado em julho de 2016, e  foi constatado peixes nas poças diretamente afetadas pelo empreendimentos. As medidas estão sendo efetivas, e não houve nenhum incidente que demandasse uma visita emergencial nos pontos críticos.</t>
  </si>
  <si>
    <t>Relatório Anual</t>
  </si>
  <si>
    <r>
      <t xml:space="preserve">Proteger as áreas de ocorrência conhecida da espécie </t>
    </r>
    <r>
      <rPr>
        <i/>
        <sz val="11"/>
        <color indexed="8"/>
        <rFont val="Calibri"/>
        <family val="2"/>
      </rPr>
      <t xml:space="preserve">Mucurilebias leitaoi </t>
    </r>
    <r>
      <rPr>
        <sz val="11"/>
        <color indexed="8"/>
        <rFont val="Calibri"/>
        <family val="2"/>
      </rPr>
      <t>na várzea do Rio Mucurí, no município de Mucurí, no extremo sul da Bahia.</t>
    </r>
  </si>
  <si>
    <t>Maria Luisa Sarmento-Soares (UFES)</t>
  </si>
  <si>
    <r>
      <t xml:space="preserve">Maria Luiza esteve na região fazendo prospecção de Rivulidae e registrou apenas uma espécie </t>
    </r>
    <r>
      <rPr>
        <i/>
        <sz val="11"/>
        <color theme="1"/>
        <rFont val="Calibri"/>
        <family val="2"/>
        <scheme val="minor"/>
      </rPr>
      <t>Kryptolebias ocellatus</t>
    </r>
  </si>
  <si>
    <t>Criação de Unidade de Conservação</t>
  </si>
  <si>
    <t>Recomendações no relatório final de monitoramento para conservação da área, solicitação de monitoramento por mais 5 anos, no entanto, sem respostas do empreendimento até o momento. Sem monitoramento em 2017.</t>
  </si>
  <si>
    <t>Aguardar informação para atualização do estatus da ação</t>
  </si>
  <si>
    <t xml:space="preserve"> Inventáriar os potenciais locais de ocorrência de Rivulideos dentro do Mosaico Grande Sertão Veredas - Peruaçu, com ênfase nas espécies Hypsolebias magnificus, H. sertanejo, H. hellneri e Cynolebias perforatus.</t>
  </si>
  <si>
    <t>Verificar PCHs em desenvolvimento, estradas. Avaliar se as espécies de ocorrência são influenciadas pelas PCHs, caso não, focar apenas em estradas.</t>
  </si>
  <si>
    <t>Rio de Janeiro, Bahia, Minas Gerais, Goiais, Rio Grande do Sul (estados a serem priorizados).</t>
  </si>
  <si>
    <t>Esteban falou com Leonardo-SEMA, no entanto, devido aos cortes de verba, não está sendo realizada nenhuma ação, na região do PAMPA. Sugestão: aproximação de orgãos do governo (ex: ICMBio) com os proprietários, para maiores informações, no segundo ciclo do PAN.</t>
  </si>
  <si>
    <t>Verificar os limites do mosaico, para acertar o texto da ação</t>
  </si>
  <si>
    <t>Pesquisas realizadas: Delimitação de unidades evolutivas em peixes anuais do complexo Hypsolebias flavicaudatus (Cyprinodontiformes, Aplocheilidae), mestranda: Rayana Duarte, Orientador: Paulo Roberto Antunes de Melo Afonso-UESB-JEQUIÉ/BA; Desenvolvimento de cultura de fibroblastos para conservação e estudos citogenéticos em peixes anuais (Cyprinodontiformes, Rivulidae), Doutoranda: Fabilene Gomes Paim, Orientador: Claudio de Oliveira-UNESP-Botucatu/SP;
Caracterização testicular de espécies de peixes anuais da Família Rivulidae (Cyprinodontiformes) com status de ameaça de extinção, Bolsista: Maria Luíza Ribeiro Delgado, Coordenadora: Rosicleire Veríssimo Silveira-UNESP-Ilha Solteira/SP; Ecologia trófica de peixes anuais da região Sul do Brasil por meio da metodologia isotópica, Bolsista: Thaiane Defalco, Orientador: José Augusto Senhorini-UNESP-Rio Claro/SP; Reprodução, Larvicultura e Criação de juvenis de uma espécie da família Rivulidae ameaçada de extinção, Bolsista: Guilherme Morais, Orientador: José Augusto Senhorini-CEPTA/ICMBIO-Pirassununga/SP; Aplicação de marcadores citogenéticos para identificação taxonômica e análise da estrutura genital populacional de peixes da família Rivulidae, Bolsista: Lucas Antônio Andriotti, Orientadora: Maria Rita de Cáscia Barreto Netto-CEPTA/ICMBIO-Pirassununga/SP; Manutenção, manejo e reprodução de espécies da família Rivulidae ameaçados de extinção em cativeiro, Responsável: Luiz Sergio Ferreira Martins-CEPTA/ICMBIO-Pirassununga/SP; Restauração da Mata Atlântica: Potencialidades, fragilidades e os conflitos ambientais na Flona Mario Xavier, Seropédica-RJ, Mestrando: Ricardo Luiz Nogueira de Souza, Orientador: Heitor Soares de Farias, UFRRJ/RJ.</t>
  </si>
  <si>
    <t xml:space="preserve"> Agrupar com ação 2.3? O GAT definiu por manter as duas ações independentes</t>
  </si>
  <si>
    <t>Ações mais voltadas para pesquisas in situ</t>
  </si>
  <si>
    <t>Sugestão: Excluir a ação do primeiro ciclo (Acordado no GAT), aguardar a revisão da portaria de cativeiro do ICMBio.</t>
  </si>
  <si>
    <t>Proposta de definição da rede</t>
  </si>
  <si>
    <t>Maria Rita de Cáscia Barreto Netto - CEPTA/ICMBio.</t>
  </si>
  <si>
    <t>Usar REBEA como modelo</t>
  </si>
  <si>
    <t>Mapas por tipologia de empreendimentos e ameaças</t>
  </si>
  <si>
    <t>Foco: rodovias e expansão e/ou consolidação urbana</t>
  </si>
  <si>
    <t>Gerar e disponibilizar informações da estrutura genética populacional de espécies focais de rivulídeos deste PAN.</t>
  </si>
  <si>
    <t>Estrutura genética conhecida e divulgada de espécies focais</t>
  </si>
  <si>
    <r>
      <t xml:space="preserve">Espécies a serem priorizada: </t>
    </r>
    <r>
      <rPr>
        <i/>
        <sz val="11"/>
        <color theme="1"/>
        <rFont val="Calibri"/>
        <family val="2"/>
        <scheme val="minor"/>
      </rPr>
      <t>Hypsolebias fulminantis</t>
    </r>
    <r>
      <rPr>
        <sz val="11"/>
        <color theme="1"/>
        <rFont val="Calibri"/>
        <family val="2"/>
        <scheme val="minor"/>
      </rPr>
      <t xml:space="preserve">, </t>
    </r>
    <r>
      <rPr>
        <i/>
        <sz val="11"/>
        <color theme="1"/>
        <rFont val="Calibri"/>
        <family val="2"/>
        <scheme val="minor"/>
      </rPr>
      <t>Autrolebias nigrofasciatus</t>
    </r>
    <r>
      <rPr>
        <sz val="11"/>
        <color theme="1"/>
        <rFont val="Calibri"/>
        <family val="2"/>
        <scheme val="minor"/>
      </rPr>
      <t>.</t>
    </r>
  </si>
  <si>
    <t>Projeto submetido à DIBIO, porém não houve disponibilização de recursos para sua execução até o momento. Houve 1 coleta em 2017, no entanto, sem sucesso na captura (equipe UNESP-Botucatu).</t>
  </si>
  <si>
    <r>
      <t xml:space="preserve">Realizar inventário de rivulídeos na região norte do Espírito Santo ao Sul da Bahia, com ênfase na identificação de habitats de Mucurilebias </t>
    </r>
    <r>
      <rPr>
        <i/>
        <sz val="11"/>
        <rFont val="Calibri"/>
        <family val="2"/>
      </rPr>
      <t>leitaoi</t>
    </r>
    <r>
      <rPr>
        <sz val="11"/>
        <rFont val="Calibri"/>
        <family val="2"/>
      </rPr>
      <t>.</t>
    </r>
  </si>
  <si>
    <t>Novos esforços foram realizados para Austrolebias carvalhoi e A. varzeae. A. carvalhoi não foi encontrada, entretanto A. varzeae está aparentemente conservada.</t>
  </si>
  <si>
    <t>Leandro Sousa - UFPA/Altamira</t>
  </si>
  <si>
    <t>Hypsolebias marginatus, ambiente totalmente alterado, seria necessário um esforço próprio para a espécie.</t>
  </si>
  <si>
    <r>
      <t xml:space="preserve">Avaliar a viabilidade de translocação de </t>
    </r>
    <r>
      <rPr>
        <i/>
        <sz val="11"/>
        <color theme="1"/>
        <rFont val="Calibri"/>
        <family val="2"/>
        <scheme val="minor"/>
      </rPr>
      <t>Leptolebias marmoratus</t>
    </r>
    <r>
      <rPr>
        <sz val="11"/>
        <color theme="1"/>
        <rFont val="Calibri"/>
        <family val="2"/>
        <scheme val="minor"/>
      </rPr>
      <t>, em carácter excepcional, em função de seu estado crítico de ameaça, de Vila de Cava, em Nova Iguaçu-RJ, para uma área específica, situada na RPPN Campo Escoteiro Geraldo Hugo Nunes, no município de Magé-RJ.</t>
    </r>
  </si>
  <si>
    <t>Relatório da situação da espécie e dos biótopos de Vila de Cava e da RPPN Campo Escoteiro Geraldo Hugo Nunes.</t>
  </si>
  <si>
    <t xml:space="preserve">Espécie não foi registrada na Vila de Cava recentemente (julho/2016). </t>
  </si>
  <si>
    <t>Nova tentativa de coleta será feita com as informações de localização disponibilzadas em artigo científico por Wilson Costa - UFRJ.</t>
  </si>
  <si>
    <t>Foram gravadas algumas imagens de Rivulideos em ambiente natural e em aquários, falta fazer a edição. Vídeo do Instituto Pró-PAMPA disponibilizado no Facebook. Video de bolso do colaborador Rogério Garcia, disponibilizado no Youtube.</t>
  </si>
  <si>
    <t>Reunir dados disponíveis, elaborar sumário executivo, e enviar a articuladora da ação para impressão</t>
  </si>
  <si>
    <t>Divulgar o PAN nos órgãos municipais de meio ambiente (especialmente nos municípios Carazinho, Santa Maria, Toropi, Jaguarão, Chuí, Pelotas, Capão do Leão, Rio Grande/RS e União da Vitória/PR), instituições regionais envolvidas nas questões ambientais do Rio Grande do Sul (Comitês de Bacia, ONGs, IBAMA, Conselho Municipal de Meio Ambiente de Pelotas/COMPAM, Universidades, outros), instituições envolvidas com atividade agropecuária (EMATER, EMBRAPA, outras) e fóruns políticos (especialmente Câmara Municipal de Pelotas/RS e União da Vitória/PR) com o objetivo de sensibilizar para a importância da conservação das espécies de rivulídeos e seu habitat. (Ação Excluída)</t>
  </si>
  <si>
    <t>Ação infactível para este ciclo. Será reavaliada no próximo ciclo.</t>
  </si>
  <si>
    <t>Por contingenciamento de recursos as atividades vem sendo desenvolvidas somente em Porto Alebre, município sem ocorrência de espécies focais (Marco Azevedo - FZB-RS). Atividades vem sendo realizadas em Pirassununga-SP, município sem ocorrência de espécies focais (Izabel Boock - CEPTA).</t>
  </si>
  <si>
    <t>Elaborar um plano de educação ambiental para ser executado nos municípios de ocorrência das espécies focais na região do médio São Francisco. (AÇÃO AGRUPADA COM A 3.6)</t>
  </si>
  <si>
    <r>
      <t xml:space="preserve">Articular a inclusão do tema dos rivulídeos em programas de educação ambiental existentes, como PAN Xingú, Programa de Educação Ambiental do Zoológico de Brasília e posteriormente outros que surgirem, abordando as espécies focais </t>
    </r>
    <r>
      <rPr>
        <i/>
        <sz val="11"/>
        <rFont val="Calibri"/>
        <family val="2"/>
      </rPr>
      <t>Spectrolebias reticulatus</t>
    </r>
    <r>
      <rPr>
        <sz val="11"/>
        <rFont val="Calibri"/>
        <family val="2"/>
      </rPr>
      <t>e</t>
    </r>
    <r>
      <rPr>
        <sz val="11"/>
        <color indexed="8"/>
        <rFont val="Calibri"/>
        <family val="2"/>
      </rPr>
      <t xml:space="preserve"> </t>
    </r>
    <r>
      <rPr>
        <i/>
        <sz val="11"/>
        <color indexed="8"/>
        <rFont val="Calibri"/>
        <family val="2"/>
      </rPr>
      <t>Simpsonichthys boitonei e</t>
    </r>
    <r>
      <rPr>
        <sz val="11"/>
        <rFont val="Calibri"/>
        <family val="2"/>
      </rPr>
      <t xml:space="preserve"> </t>
    </r>
    <r>
      <rPr>
        <sz val="11"/>
        <color indexed="8"/>
        <rFont val="Calibri"/>
        <family val="2"/>
      </rPr>
      <t xml:space="preserve">as sintópicas </t>
    </r>
    <r>
      <rPr>
        <i/>
        <sz val="11"/>
        <color indexed="8"/>
        <rFont val="Calibri"/>
        <family val="2"/>
      </rPr>
      <t xml:space="preserve"> Plesiolebias altamira </t>
    </r>
    <r>
      <rPr>
        <sz val="11"/>
        <color indexed="8"/>
        <rFont val="Calibri"/>
        <family val="2"/>
      </rPr>
      <t>e</t>
    </r>
    <r>
      <rPr>
        <i/>
        <sz val="11"/>
        <color indexed="8"/>
        <rFont val="Calibri"/>
        <family val="2"/>
      </rPr>
      <t xml:space="preserve"> Pituna xinguensis.</t>
    </r>
  </si>
  <si>
    <t>Publicação de reportagem na Folha de São Paulo online em 22 de maio de 2016 (Barriga de aluguel ajuda a preservar peixes ameaçados); Palestra na escola SESI de Pirassununga-SP divulgando o PAN e suas espécies ameaçadas, no dia 22 de junho de 2017; Publicação de vídeo sobre amostragem de Rivulideos do Instituto Pró-Pampa no dia 27 de julho de 2017, na pagina oficial do ICMBio no facebook.</t>
  </si>
  <si>
    <t>Trecho da BR392 com ocorrencia de peixe anuais foi finalizado, e o IBAMA aprovou e concluiu o programa de monitoramento</t>
  </si>
  <si>
    <t>Equipe do PAN tentará enforços de coleta na região para deliberações posteriores.</t>
  </si>
  <si>
    <t>Foram desenvolvidas palestras com a temática de Rivulídeos para policiais ambientais em formação, no estado de São Paulo. Dotto e Esteban participou de palestra com técnicos da FEPAM, com a tematica dos peixes anuais.</t>
  </si>
  <si>
    <t>Realizar levantamento de cursos existentes</t>
  </si>
  <si>
    <t xml:space="preserve">Ação infactível, GAT não teria governança sobre ações de fiscalização, mas entende que sempre que houver uma denuncia, ela será encaminhada aos órgãos competentes. </t>
  </si>
  <si>
    <t>Elaborar um guia de identificação de todas as espécies de rivulídeos contempladas neste PAN e seus respectivos locais de ocorrência (Ação Excluída).</t>
  </si>
  <si>
    <t>Publicação de resolução CONAMA (ICMBio/IBAMA).</t>
  </si>
  <si>
    <t>Izabel Boock - CEPTA</t>
  </si>
  <si>
    <t>Reuniões realizadas junto a FEPAM de Pelotas e SEMA de Porto Alegre.</t>
  </si>
  <si>
    <t>Reenviar ofícios, telefonar para confirmar o recebimento e solicitar resposta por e-mail</t>
  </si>
  <si>
    <t>Livro com a compilação dos principais produtos das ações do PAN e pesquisas.</t>
  </si>
  <si>
    <t>Publicação do Plano de Manejo da REBIO Guará</t>
  </si>
  <si>
    <t>Realização de ações de proteção na área sugerida, por parte das prefeituras, considerando as áreas em licenciamento.</t>
  </si>
  <si>
    <t>Nova Iguaçu e Magé - RJ</t>
  </si>
  <si>
    <t>Mucuri - BA</t>
  </si>
  <si>
    <t>Proteção dos biótopos dentro das propriedades rurais</t>
  </si>
  <si>
    <t>Baixo vale do Ribeira (SP e PR)</t>
  </si>
  <si>
    <t>Norte do ES e Sul da BA (Mucuri)</t>
  </si>
  <si>
    <t>Bacia do rio Xingu</t>
  </si>
  <si>
    <t xml:space="preserve">30 municipios prioritários </t>
  </si>
  <si>
    <t>Várzea do rio Mucuri</t>
  </si>
  <si>
    <t>Medidas mitigatórias/compensatórias específicas para essas espécies implementadas</t>
  </si>
  <si>
    <t>Santa Vitória do Palmar e Chuí - RS</t>
  </si>
  <si>
    <t>Parque Eólico Minuano</t>
  </si>
  <si>
    <t>Médio São Francisco (Norte de MG)</t>
  </si>
  <si>
    <t>Bom Jesus da Lapa-BA, Guanambi-BA, Malhada-BA, Matina-BA, Sítio do Mato-BA; Manga-MG, Itacarambi-MG, Mocambinho-MG</t>
  </si>
  <si>
    <t>Santa Maria-RS, União da Vitória-PR, Carazinho-RS, Pelotas-RS, Capão do Leão-RS</t>
  </si>
  <si>
    <t>Iaciara-GO, Nova Roma-GO, Porto Nacional-TO, Brejinho de Nazaré-TO, Barro Alto-GO, Distrito Federal</t>
  </si>
  <si>
    <t>União da Vitória – PR; Pelotas, Jaguarão, Carazinho, São Pedro do Sul, São Vicente do Sul e Chuí - RS; Itaguaí, Rio de Janeiro, Seropédica, Nova Iguaçu, Casimiro de Abreu, Rio das Ostras, Cabo Frio, Magé, Duque de Caxias – RJ; Iguape- SP; Mucuri - BA; Manga, Itacarambi, Mocambinho - MG; Sítio do Mato e Guanambi – BA; Brasília – DF; Barro Alto – GO; Nova Roma e Flores de Goiás – GO; Altamira – PA; Porto Nacional e Brejinho de Nazaré – TO</t>
  </si>
  <si>
    <t>União da Vitória - PR; Pelotas, Jaguarão, Carazinho, São Pedro do Sul, São Vicente do Sul e Chuí - RS</t>
  </si>
  <si>
    <t>Minuta submetida a DIBIO (ICMBio)</t>
  </si>
  <si>
    <t>Resposta ao ofício de consulta (e-mail ou outro documento oficial)</t>
  </si>
  <si>
    <t>Vídeos de divulgação (p. ex. vinhetas)</t>
  </si>
  <si>
    <t>Realização de Seminário em conjunto com a avaliação final do PAN</t>
  </si>
  <si>
    <t xml:space="preserve">Mapa sobrepondo as áreas de ocorrência dos rivulideos focais com os dados disponíveis do CAR,  nos Estados priorizados. </t>
  </si>
  <si>
    <t>Maria Rita de Cáscia Barreto Netto -CEPTA/ICMBio</t>
  </si>
  <si>
    <t>Luiz Sergio F. Martins - CEPTA/ICMBio</t>
  </si>
  <si>
    <t>Elaborar proposta de proteção dos biótopos das espécies de rivulideos focais do PAN nos 30 municípios prioritários.</t>
  </si>
  <si>
    <t>Subsidiar tecnicamente e demandar ações fiscalizatórias específicas, quando identificadas situações de perigo às espécies focais do PAN.</t>
  </si>
  <si>
    <t xml:space="preserve">Notas técnicas, ofícios, articulação com Ministério Público e órgãos de controle. </t>
  </si>
  <si>
    <t>Mapa geral publicado em meio eletrônico (site PAN na página do ICMBio).</t>
  </si>
  <si>
    <t>Confirmação de Recebimento por e-mail ou documento oficial</t>
  </si>
  <si>
    <t>Incluir: Maria Rita de Cáscia Barreto Netto - CEPTA/ICMBio, Luiz Sergio F.  Martins - CEPTA/ICMBio</t>
  </si>
  <si>
    <t>Incluir: Marianna de Santana Pinho - INEMA/BA</t>
  </si>
  <si>
    <t>Substituir Tais N. Almeida - INEMA/BA por Cristiana Sousa Vieira - SEMA/BA e Marianna de Santana Pinho - INEMA/BA; Incluir: Claudio Fabi - CEPTA/ICMBio, Rogério Garcia - CEPTA/ICMBio.</t>
  </si>
  <si>
    <t>Substituir Tais N. Almeida por Marianna de Santana Pinho - INEMA/BA; Incluir: Wellington Peres - CEPTA</t>
  </si>
  <si>
    <t>Incluir: Wellington Peres - CEPTA/ICMBio</t>
  </si>
  <si>
    <t>Incluir: Marcio Joaquim da Silva (pesquisador independente)</t>
  </si>
  <si>
    <t>Leandro Sousa (UFPA/Altamira)</t>
  </si>
  <si>
    <t>Incluir: Ivan Teixeira (IBAMA/Sede)</t>
  </si>
  <si>
    <t>Ações de educação ambiental que contemplem espécies focais do PAN</t>
  </si>
  <si>
    <r>
      <rPr>
        <sz val="11"/>
        <color rgb="FF00B0F0"/>
        <rFont val="Calibri"/>
        <family val="2"/>
        <scheme val="minor"/>
      </rPr>
      <t>Incluir: Ivan Teixeira (IBAMA/Sede);</t>
    </r>
    <r>
      <rPr>
        <sz val="11"/>
        <color theme="1"/>
        <rFont val="Calibri"/>
        <family val="2"/>
        <scheme val="minor"/>
      </rPr>
      <t xml:space="preserve"> Substituir Tais N. Almeida por Marianna de Santana Pinho - INEMA/BA</t>
    </r>
  </si>
  <si>
    <t>Segundo levantamento, os sítios RAMSAR só podem ser instituidos no Brasil dentre de UCs.</t>
  </si>
  <si>
    <t>Incluir: Marcelo Raseira (CEPAM/ICMBio)</t>
  </si>
  <si>
    <t>Incluir: Josi Ponzetto - CEPTA/ICMBio</t>
  </si>
  <si>
    <t xml:space="preserve">Divulgar o PAN nos órgãos municipais de meio ambiente (especialmente nos municípios Carazinho, Santa Maria, Toropi, Jaguarão, Chuí, Pelotas, Capão do Leão, Rio Grande/RS e União da Vitória/PR), instituições regionais envolvidas nas questões ambientais do Rio Grande do Sul (Comitês de Bacia, ONGs, IBAMA, Conselho Municipal de Meio Ambiente de Pelotas/COMPAM, Universidades, outros), instituições envolvidas com atividade agropecuária (EMATER, EMBRAPA, outras) e fóruns políticos (especialmente Câmara Municipal de Pelotas/RS e União da Vitória/PR) com o objetivo de sensibilizar para a importância da conservação das espécies de rivulídeos e seu habitat. </t>
  </si>
  <si>
    <t>Constituir uma rede com canais para troca de informações para dar suporte às ações de fiscalização, a fim de coibir coleta ilegal nas áreas de ocorrência das espécies ameaçadas de rivulídeos do PAN nas macro-regiões. (AÇÃO EXCLUÍDA)</t>
  </si>
  <si>
    <t>Brenda Moraes Soares (IBAMA), Izabel C. Boock de Garcia (CEPTA), Marcelo Raseira (CEPAM), Marcio Joaquim da Silva (Pesquisador independente).</t>
  </si>
  <si>
    <t>Wilson Costa (UFRJ), Marianna de Santana Pinho - INEMA/BA.</t>
  </si>
  <si>
    <t>Raquel Lacerda (DNIT), Thiago Carvalho (FZB-BH), Márcio Joaquim da Silva (UNIVASF), Marianna de Santana Pinho - INEMA/BA, Wellington Peres - CEPTA.</t>
  </si>
  <si>
    <t>Izabel C. Boock de Garcia (CEPTA), Wellington Peres (CEPTA), Josi Ponzetto - CEPTA/ICMBio.</t>
  </si>
  <si>
    <t>Wilson Costa (UFRJ), Guilherme Carvalho (FJZB), Carlyle Mendes Coelho (FZB-BH), Thiago Carvalho (FZB-BH), Henrique Anatole (IBAMA-GO), Maria Rita Barreto Netto (CEPTA), Samuel Paiva (Embrapa), Adriana Castilho de Deus (CETESB), Claudia Graça (INEA/RJ), Cristiana Sousa Vieira - SEMA/BA e Marianna de Santana Pinho - INEMA/BA, Francisco Neo (CEPTA), Claudio Fabi - CEPTA/ICMBio, Rogério Garcia - CEPTA/ICMBio.</t>
  </si>
  <si>
    <t>Matheus Volcan (Instituto Pró-Pampa), João Carlos Dotto (FEPAM/RS), Marcelo Burns (UCPEL), Luis Esteban Lanés (Pro-Pampa), Ândrio Gonçalves (Pro-Pampa), Morevy Cheffe (GEEPAA), Wilson Costa (UFRJ), IBAMA, COIMP/ICMBio, Márcio J. da Silva (UNIVASF), Wellington Peres - CEPTA/ICMBio.</t>
  </si>
  <si>
    <t>Marianna de Santana Pinho - INEMA/BA, Thiago Carvalho (FZB-BH), Francisco Neo (CEPTA), Adriana C. de Deus (CETESB), Carlyle Mendes (FZB-BH), Claudia Graça (INEA/RJ), Maria Anais Barbosa, Pedro Henrique Bragança, Filipe Rangel Pereira e Pedro Fasura Amorim (UFRJ)</t>
  </si>
  <si>
    <t>Wilson Costa (UFRJ), Izabel C. Boock de Garcia (CEPTA), Marcio Joaquim da Silva (pesquisador independente).</t>
  </si>
  <si>
    <t>Tatiana Pimentel (DIPRO/IBAMA), Brenda Morais Soares (DIPRO/IBAMA), Henrique Anatole (IBAMA/GO), Cláudia Graça (INEA/RJ), Francisco Neo (CEPTA), Marianna de Santana Pinho - INEMA/BA, Guilherme C. da Rocha (SMA/SP), Adriana C. de Deus (CETESB), Carlyle M. Coelho (FZB-BH), Pedro Fasura Amorim, Pedro Henrique Bragança, Maria Anais Barbosa e Wilson Costa (UFRJ), Ivan Teixeira (IBAMA/Sede).</t>
  </si>
  <si>
    <t xml:space="preserve">Brenda Moraes Soares (IBAMA), Ivan Teixeira (IBAMA/Sede) </t>
  </si>
  <si>
    <t>Henrique Anatole (IBAMA/GO), Brenda Moraes Soares (IBAMA), Antonio Lezama (MMA), Guilherme Carvalho (FJZB), Maria Rita Barreto Netto (CEPTA), Pedro Podestá (UNB), Maria Anais Barbosa, Pedro Henrique Bragança e Pedro Fasura Amorim (UFRJ), Ivan Teixeira (IBAMA/Sede).</t>
  </si>
  <si>
    <t>Wilson Costa (UFRJ), Carlyle M. Coelho (FZB-BH),Marianna de Santana Pinho - INEMA/BA, Guilherme C. da Rocha (SMA/SP), Adriana C. de Deus (CETESB), Francisco Neo (CEPTA), Cláudia Graça (INEA/RJ), João Carlos Dotto (FEPAM/RS), ICMBio, Maria Rita Barreto Netto (CEPTA), Antonio Lezama (MMA), Márcio J. da Silva (UNIVASF)</t>
  </si>
  <si>
    <t xml:space="preserve"> Marcelo Raseira (CEPAM/ICMBio)</t>
  </si>
  <si>
    <r>
      <t xml:space="preserve">Avaliar a viabilidade de translocação de </t>
    </r>
    <r>
      <rPr>
        <i/>
        <sz val="11"/>
        <rFont val="Calibri"/>
        <family val="2"/>
        <scheme val="minor"/>
      </rPr>
      <t>Leptolebias marmoratus</t>
    </r>
    <r>
      <rPr>
        <sz val="11"/>
        <rFont val="Calibri"/>
        <family val="2"/>
        <scheme val="minor"/>
      </rPr>
      <t>, em carácter excepcional, em função de seu estado crítico de ameaça, de Vila de Cava, em Nova Iguaçu-RJ, para uma área específica, situada na RPPN Campo Escoteiro Geraldo Hugo Nunes, no município de Magé-RJ.</t>
    </r>
  </si>
  <si>
    <r>
      <t xml:space="preserve">Inclusão dos habitats de </t>
    </r>
    <r>
      <rPr>
        <i/>
        <sz val="11"/>
        <rFont val="Calibri"/>
        <family val="2"/>
      </rPr>
      <t xml:space="preserve">Leptolebias marmoratus </t>
    </r>
    <r>
      <rPr>
        <sz val="11"/>
        <rFont val="Calibri"/>
        <family val="2"/>
      </rPr>
      <t xml:space="preserve">e, provavelmente </t>
    </r>
    <r>
      <rPr>
        <i/>
        <sz val="11"/>
        <rFont val="Calibri"/>
        <family val="2"/>
      </rPr>
      <t>Leptolebias opalescens</t>
    </r>
    <r>
      <rPr>
        <sz val="11"/>
        <rFont val="Calibri"/>
        <family val="2"/>
      </rPr>
      <t xml:space="preserve"> nas áreas das UCs: REBIO Tinguá e APA do Alto Iguaçu (em fase de criação), no município de Nova Iguaçu-RJ (Plano de Manejo ou ampliação das Ucs). </t>
    </r>
  </si>
  <si>
    <r>
      <t xml:space="preserve">Inclusão dos habitats de </t>
    </r>
    <r>
      <rPr>
        <i/>
        <sz val="11"/>
        <rFont val="Calibri"/>
        <family val="2"/>
      </rPr>
      <t>Campellolebias  dorsimaculatus</t>
    </r>
    <r>
      <rPr>
        <sz val="11"/>
        <rFont val="Calibri"/>
        <family val="2"/>
      </rPr>
      <t xml:space="preserve"> , </t>
    </r>
    <r>
      <rPr>
        <i/>
        <sz val="11"/>
        <rFont val="Calibri"/>
        <family val="2"/>
      </rPr>
      <t>Leptolebias aureoguttatus</t>
    </r>
    <r>
      <rPr>
        <sz val="11"/>
        <rFont val="Calibri"/>
        <family val="2"/>
      </rPr>
      <t xml:space="preserve"> e </t>
    </r>
    <r>
      <rPr>
        <i/>
        <sz val="11"/>
        <rFont val="Calibri"/>
        <family val="2"/>
      </rPr>
      <t>Atlantirivus santensis</t>
    </r>
    <r>
      <rPr>
        <sz val="11"/>
        <rFont val="Calibri"/>
        <family val="2"/>
      </rPr>
      <t xml:space="preserve"> na ESEC da Juréia, no município de Iguape-SP (Plano de Manejo ou ampliação da UC). (AÇÃO EXCLUÍDA)</t>
    </r>
  </si>
  <si>
    <r>
      <t xml:space="preserve">Conferir proteção diferenciada às áreas de ocorrência do rivulídeo </t>
    </r>
    <r>
      <rPr>
        <i/>
        <sz val="11"/>
        <rFont val="Calibri"/>
        <family val="2"/>
      </rPr>
      <t>Notholebias minimus</t>
    </r>
    <r>
      <rPr>
        <sz val="11"/>
        <rFont val="Calibri"/>
        <family val="2"/>
      </rPr>
      <t xml:space="preserve"> na FLONA Mário Xavier em Seropédica-RJ, em razão dos impactos dos empreendimentos licenciados (Arco Metropolitano e Minha Casa Minha Vida) no entorno e dentro da Unidade, beneficiando também a rã </t>
    </r>
    <r>
      <rPr>
        <i/>
        <sz val="11"/>
        <rFont val="Calibri"/>
        <family val="2"/>
      </rPr>
      <t>Physalaemus soaresi</t>
    </r>
    <r>
      <rPr>
        <sz val="11"/>
        <rFont val="Calibri"/>
        <family val="2"/>
      </rPr>
      <t>.</t>
    </r>
  </si>
  <si>
    <r>
      <t xml:space="preserve">Proteger as áreas de ocorrência conhecida da espécie </t>
    </r>
    <r>
      <rPr>
        <i/>
        <sz val="11"/>
        <rFont val="Calibri"/>
        <family val="2"/>
      </rPr>
      <t xml:space="preserve">Mucurilebias leitaoi </t>
    </r>
    <r>
      <rPr>
        <sz val="11"/>
        <rFont val="Calibri"/>
        <family val="2"/>
      </rPr>
      <t>na várzea do Rio Mucurí, no município de Mucurí, no extremo sul da Bahia.</t>
    </r>
  </si>
  <si>
    <r>
      <t xml:space="preserve">Propor a criação de uma Unidade de Conservação na região entre o Pontal da Barra e Chácara da Brigada (muncípios de Rio Grande e Pelotas/RS) visando a proteção da espécie focal </t>
    </r>
    <r>
      <rPr>
        <i/>
        <sz val="11"/>
        <rFont val="Calibri"/>
        <family val="2"/>
      </rPr>
      <t>Austrolebias nigrofasciatus</t>
    </r>
    <r>
      <rPr>
        <sz val="11"/>
        <rFont val="Calibri"/>
        <family val="2"/>
      </rPr>
      <t xml:space="preserve"> e as sintópicas (</t>
    </r>
    <r>
      <rPr>
        <i/>
        <sz val="11"/>
        <rFont val="Calibri"/>
        <family val="2"/>
      </rPr>
      <t xml:space="preserve">Austrolebias wolterstoffi </t>
    </r>
    <r>
      <rPr>
        <sz val="11"/>
        <rFont val="Calibri"/>
        <family val="2"/>
      </rPr>
      <t>e</t>
    </r>
    <r>
      <rPr>
        <i/>
        <sz val="11"/>
        <rFont val="Calibri"/>
        <family val="2"/>
      </rPr>
      <t xml:space="preserve"> Cynopoecilus melanotaenia</t>
    </r>
    <r>
      <rPr>
        <sz val="11"/>
        <rFont val="Calibri"/>
        <family val="2"/>
      </rPr>
      <t>).</t>
    </r>
  </si>
  <si>
    <r>
      <t xml:space="preserve">Articular junto ao Instituto do Meio Ambiente e dos Recursos Hídricos do Distrito Federal - Brasília Ambiental (IBRAM) e Governo do Distrito Federal (GDF) para consolidar a implantação da Reserva Biológica do Guará – DF, colocando no plano de manejo da Unidade ações efetivas para a conservação do biótopo de </t>
    </r>
    <r>
      <rPr>
        <i/>
        <sz val="11"/>
        <rFont val="Calibri"/>
        <family val="2"/>
      </rPr>
      <t>Simpsonichthys boitonei</t>
    </r>
    <r>
      <rPr>
        <sz val="11"/>
        <rFont val="Calibri"/>
        <family val="2"/>
      </rPr>
      <t>.</t>
    </r>
  </si>
  <si>
    <r>
      <t xml:space="preserve">Realizar pesquisa para manutenção de populações viáveis de rivulídeos </t>
    </r>
    <r>
      <rPr>
        <i/>
        <sz val="11"/>
        <rFont val="Calibri"/>
        <family val="2"/>
      </rPr>
      <t>ex situ</t>
    </r>
    <r>
      <rPr>
        <sz val="11"/>
        <rFont val="Calibri"/>
        <family val="2"/>
      </rPr>
      <t>.</t>
    </r>
  </si>
  <si>
    <r>
      <t>Discutir a necessidade de utilização do cativeiro e bancos genéticos para conservação dos Rivulideos e definir estratégias de manejo</t>
    </r>
    <r>
      <rPr>
        <i/>
        <sz val="11"/>
        <rFont val="Calibri"/>
        <family val="2"/>
      </rPr>
      <t xml:space="preserve"> ex situ </t>
    </r>
    <r>
      <rPr>
        <sz val="11"/>
        <rFont val="Calibri"/>
        <family val="2"/>
      </rPr>
      <t xml:space="preserve">e </t>
    </r>
    <r>
      <rPr>
        <i/>
        <sz val="11"/>
        <rFont val="Calibri"/>
        <family val="2"/>
      </rPr>
      <t xml:space="preserve">in situ </t>
    </r>
    <r>
      <rPr>
        <sz val="11"/>
        <rFont val="Calibri"/>
        <family val="2"/>
      </rPr>
      <t>(AÇÃO EXCLUÍDA)</t>
    </r>
  </si>
  <si>
    <t>Wilson Costa (UFRJ), Guilherme Carvalho (FJZB), Carlyle Mendes Coelho (FZB-BH), Thiago Carvalho (FZB-BH), Henrique Anatole (IBAMA-GO), Maria Rita Barreto Netto (CEPTA), Samuel Paiva (Embrapa), Adriana Castilho de Deus (CETESB), Claudia Graça (INEA/RJ), Marianna de Santana Pinho - INEMA/BA, Francisco Neo (CEPTA), Zoological Society of London, Marcelo Raseira (CEPAM)</t>
  </si>
  <si>
    <r>
      <t xml:space="preserve">Estabelecimento de uma rede de cooperação entre instituições para intercâmbio de informações, pesquisas, material biológico, visando a conservação dos rivulídeos </t>
    </r>
    <r>
      <rPr>
        <i/>
        <sz val="11"/>
        <rFont val="Calibri"/>
        <family val="2"/>
      </rPr>
      <t>ex situ.</t>
    </r>
  </si>
  <si>
    <r>
      <t xml:space="preserve">Realizar levantamento para identificar novas áreas e confirmar as áreas de ocorrência conhecidas das espécies </t>
    </r>
    <r>
      <rPr>
        <i/>
        <sz val="11"/>
        <rFont val="Calibri"/>
        <family val="2"/>
      </rPr>
      <t>Austrolebias ibicuiensis</t>
    </r>
    <r>
      <rPr>
        <sz val="11"/>
        <rFont val="Calibri"/>
        <family val="2"/>
      </rPr>
      <t xml:space="preserve"> (Santa Maria/RS),</t>
    </r>
    <r>
      <rPr>
        <i/>
        <sz val="11"/>
        <rFont val="Calibri"/>
        <family val="2"/>
      </rPr>
      <t xml:space="preserve"> Austrolebias carvalhoi</t>
    </r>
    <r>
      <rPr>
        <sz val="11"/>
        <rFont val="Calibri"/>
        <family val="2"/>
      </rPr>
      <t xml:space="preserve"> (União da Vitória/RS), </t>
    </r>
    <r>
      <rPr>
        <i/>
        <sz val="11"/>
        <rFont val="Calibri"/>
        <family val="2"/>
      </rPr>
      <t>Austrolebias varzeae</t>
    </r>
    <r>
      <rPr>
        <sz val="11"/>
        <rFont val="Calibri"/>
        <family val="2"/>
      </rPr>
      <t xml:space="preserve"> (Carazinho/RS) e </t>
    </r>
    <r>
      <rPr>
        <i/>
        <sz val="11"/>
        <rFont val="Calibri"/>
        <family val="2"/>
      </rPr>
      <t>Austrolebias jaegari</t>
    </r>
    <r>
      <rPr>
        <sz val="11"/>
        <rFont val="Calibri"/>
        <family val="2"/>
      </rPr>
      <t xml:space="preserve"> (Pelotas e Capão do Leão/RS), para subsidiar a elaboração do mapa de risco e verificar a situação de conservação de suas populações e biótopos.</t>
    </r>
  </si>
  <si>
    <r>
      <t xml:space="preserve"> Realizar a prospecção de biótopos da espécie </t>
    </r>
    <r>
      <rPr>
        <i/>
        <sz val="11"/>
        <rFont val="Calibri"/>
        <family val="2"/>
      </rPr>
      <t>Spectrolebias reticulatus</t>
    </r>
    <r>
      <rPr>
        <sz val="11"/>
        <rFont val="Calibri"/>
        <family val="2"/>
      </rPr>
      <t xml:space="preserve"> na bacia do Xingú.</t>
    </r>
  </si>
  <si>
    <r>
      <t xml:space="preserve">Articular a inclusão de ações para a preservação de biótopos da espécie </t>
    </r>
    <r>
      <rPr>
        <i/>
        <sz val="11"/>
        <rFont val="Calibri"/>
        <family val="2"/>
      </rPr>
      <t>Spectrolebias reticulatus</t>
    </r>
    <r>
      <rPr>
        <sz val="11"/>
        <rFont val="Calibri"/>
        <family val="2"/>
      </rPr>
      <t xml:space="preserve"> dentro do PAN Xingú.</t>
    </r>
  </si>
  <si>
    <r>
      <t xml:space="preserve">Documento formalizando a intenção de incluir ou não ações voltadas para espécie  </t>
    </r>
    <r>
      <rPr>
        <i/>
        <sz val="11"/>
        <rFont val="Calibri"/>
        <family val="2"/>
      </rPr>
      <t xml:space="preserve">S. reticulatus </t>
    </r>
    <r>
      <rPr>
        <sz val="11"/>
        <rFont val="Calibri"/>
        <family val="2"/>
      </rPr>
      <t>no âmbito do PAN Xingú.</t>
    </r>
  </si>
  <si>
    <r>
      <t xml:space="preserve">Realizar a busca sistemática por novos biótopos das espécies focais de rivulídeos, em ordem de prioridade: </t>
    </r>
    <r>
      <rPr>
        <i/>
        <sz val="11"/>
        <rFont val="Calibri"/>
        <family val="2"/>
      </rPr>
      <t>Cynolebias griseus, Plesiolebias xavantei, Hypsolebias marginatus</t>
    </r>
    <r>
      <rPr>
        <sz val="11"/>
        <rFont val="Calibri"/>
        <family val="2"/>
      </rPr>
      <t xml:space="preserve"> e</t>
    </r>
    <r>
      <rPr>
        <i/>
        <sz val="11"/>
        <rFont val="Calibri"/>
        <family val="2"/>
      </rPr>
      <t xml:space="preserve"> Simpsonichthys boitonei</t>
    </r>
    <r>
      <rPr>
        <sz val="11"/>
        <rFont val="Calibri"/>
        <family val="2"/>
      </rPr>
      <t>.</t>
    </r>
  </si>
  <si>
    <r>
      <t xml:space="preserve">Articular a inclusão do tema dos rivulídeos em programas de educação ambiental existentes, como PAN Xingú, Programa de Educação Ambiental do Zoológico de Brasília e posteriormente outros que surgirem, abordando as espécies focais </t>
    </r>
    <r>
      <rPr>
        <i/>
        <sz val="11"/>
        <rFont val="Calibri"/>
        <family val="2"/>
      </rPr>
      <t>Spectrolebias reticulatus</t>
    </r>
    <r>
      <rPr>
        <sz val="11"/>
        <rFont val="Calibri"/>
        <family val="2"/>
      </rPr>
      <t xml:space="preserve">e </t>
    </r>
    <r>
      <rPr>
        <i/>
        <sz val="11"/>
        <rFont val="Calibri"/>
        <family val="2"/>
      </rPr>
      <t>Simpsonichthys boitonei e</t>
    </r>
    <r>
      <rPr>
        <sz val="11"/>
        <rFont val="Calibri"/>
        <family val="2"/>
      </rPr>
      <t xml:space="preserve"> as sintópicas </t>
    </r>
    <r>
      <rPr>
        <i/>
        <sz val="11"/>
        <rFont val="Calibri"/>
        <family val="2"/>
      </rPr>
      <t xml:space="preserve"> Plesiolebias altamira </t>
    </r>
    <r>
      <rPr>
        <sz val="11"/>
        <rFont val="Calibri"/>
        <family val="2"/>
      </rPr>
      <t>e</t>
    </r>
    <r>
      <rPr>
        <i/>
        <sz val="11"/>
        <rFont val="Calibri"/>
        <family val="2"/>
      </rPr>
      <t xml:space="preserve"> Pituna xinguensis.</t>
    </r>
  </si>
  <si>
    <t>1 - Realizar esforços para proteger os biótopos remanescentes na região de distribuição das espécies de peixes rivulídeos focais do PAN, impedindo que sejam alterados ou suprimidos em decorrência de atividades agrosilvopastoris, da implantação de empreendimentos (barragens, açudes, rodovias, parques eólicos, portos, complexos hoteleiros, entre outros) e da urbanização.</t>
  </si>
  <si>
    <t>Planilha de espécies coletadas com coordenadas geográficas disponibilizadas.</t>
  </si>
  <si>
    <t>Acredito que a realizações de reuniões específicas nos municípios/estados, entre o ICMBio e os articuladores/colaboradores locais, seriam importantes para tratar do andamento das ações regionais, ajustes nas estratégias, troca de informações entre os envolvidos e renovação dos compromissos assumidos pelos atores do PAN e pelas instituições envolvidas.</t>
  </si>
  <si>
    <t>Palestras para a Policia Militar Ambiental de São Paulo (2013 a 2017); Apresentação do PAN para IBAMA e INEA/RJ; Apresentação de palestra com técnicos da FEPAM/RS.</t>
  </si>
  <si>
    <t>Nosso banco de dados ainda não está disponibilizado, porém sempre que solicitado, informações pontuais são repassadas aos orgãos de governo.</t>
  </si>
  <si>
    <t xml:space="preserve">A proteção e o monitoramento das duas espécies ameaçadas é parte da condicionante da LI do empreendimento. </t>
  </si>
  <si>
    <t>Mapa de risco para aeródromos</t>
  </si>
  <si>
    <t>Nenhuma ação do CEPTA foi iniciada nesse sentido. Temos o registro da espécie (2006) fornecido pelo colaborador Danilo Fava.</t>
  </si>
  <si>
    <t>Lista de ONGs que desenvolvem ações de EA; Relação de Programas de EA existentes nas prefeituras de Itacarambi/MG, Rio das Ostras/RJ e Brasilia</t>
  </si>
  <si>
    <t>Falta de retorno de 23 prefeituras</t>
  </si>
  <si>
    <t xml:space="preserve">Foram enviados os ofícios, juntamente com o mapa elaborado, para as prefeituras dos 30 municipios. </t>
  </si>
  <si>
    <t>Ação contínua (próximo ciclo). Elaborar mapas por município.</t>
  </si>
  <si>
    <t>A única informação disponível é que um dos pontos de ocorrência está fora da zona de amortecimento da REBIO Tinguá.</t>
  </si>
  <si>
    <t>Ação não realizada por atores do PAN, mas está sendo por outros meios</t>
  </si>
  <si>
    <t>Importante para o próximo ciclo</t>
  </si>
  <si>
    <t>Inventário esta sendo iniciado, ainda é necessaria maior prospecção. É necessário entrar em contato com o mosaico para definir em conjunto medidas de proteção.</t>
  </si>
  <si>
    <t>Não realizada</t>
  </si>
  <si>
    <t>Próximo ciclo</t>
  </si>
  <si>
    <t>PRAZO: 30 dias para elaboração do mapa.</t>
  </si>
  <si>
    <r>
      <t>Ação pode ser iniciada a partir da publicação do plano de manejo ex situ (ICMBio/AZAB). 2</t>
    </r>
    <r>
      <rPr>
        <sz val="10"/>
        <rFont val="Calibri"/>
        <family val="2"/>
        <scheme val="minor"/>
      </rPr>
      <t>o</t>
    </r>
    <r>
      <rPr>
        <sz val="11"/>
        <rFont val="Calibri"/>
        <family val="2"/>
        <scheme val="minor"/>
      </rPr>
      <t xml:space="preserve"> CICLO.</t>
    </r>
  </si>
  <si>
    <t>Foi enviado e-mail solicitando informações a Sede do ICMBio a respeito da implantação da rede, mas não houve retorno. Foi tentado com o grupo de analista ambientais do ICMBio, mas também não houve sucesso.</t>
  </si>
  <si>
    <t>Ação iniciada apenas para o empreendimento "aeródromos",  através de demanda da DIBIO para a fauna ameaçada como um todo. Mapeamento para o Estado do RS - Parques Eólicos (FEPAM), ação indireta.</t>
  </si>
  <si>
    <t>Maria Rita irá verificar se os estudos estão ocorrendo (Unesp-Botucatu)</t>
  </si>
  <si>
    <t>Relatórios Técnicos disponibilizados pelo IBAMA/Empreendedor.</t>
  </si>
  <si>
    <t>Tem sido realizado esforços de coleta na região, no entanto, não se tem encontrado espécies de rivulídeos.</t>
  </si>
  <si>
    <t>Reavaliar área no próximo ciclo do PAN Rivulídeos</t>
  </si>
  <si>
    <t>Espera de publicação de trabalho para disponibilização das informações</t>
  </si>
  <si>
    <r>
      <t>Wilson Costa foi coletar Cynolebias griseus, mas o ambiente estava seco.</t>
    </r>
    <r>
      <rPr>
        <sz val="11"/>
        <color rgb="FF00B0F0"/>
        <rFont val="Calibri"/>
        <family val="2"/>
        <scheme val="minor"/>
      </rPr>
      <t xml:space="preserve"> </t>
    </r>
  </si>
  <si>
    <t>Organizar os videos na aba de produtos do PAN (site ICMBio)</t>
  </si>
  <si>
    <t>Problemas com a diagramação, publicação e impressão (recursos).</t>
  </si>
  <si>
    <t>Sugestão: tentar recurso PNUD. PRAZO: até o fim do ano.</t>
  </si>
  <si>
    <t>Ação continua</t>
  </si>
  <si>
    <t>Não foi viabilizado a inserção da tematica de rivulídeos no curso de fiscalização do IBAMA.</t>
  </si>
  <si>
    <t>Ação cotinua</t>
  </si>
  <si>
    <t xml:space="preserve">Ação prioritária para o 2 ciclo </t>
  </si>
  <si>
    <t xml:space="preserve"> Ação muito pontual, difícil execução, difícil articulação entre os membros do CONAMA. Ação deve ser encaminhada para todos os PANs. tentar novamente ver se a DIBIO apóia essa causa, senão excluiremos definitivamente na próxima oficina</t>
  </si>
  <si>
    <t>Houve consulta à DIBIO pelo MMA sobre a inclusão de especies ameaçadas na lista CITES. CEPTA listou os rivulídeos em uma Nota Técnica e encaminhou à DIBIO, mas o processo está suspenso.</t>
  </si>
  <si>
    <t>21 a 24 de agosto de 2018</t>
  </si>
  <si>
    <t>Confirmação de recebimento por e-mail ou documento oficial</t>
  </si>
  <si>
    <t>União da Vitória – PR; Pelotas, Jaguarão, Carazinho, São Pedro do Sul, São Vicente do Sul e Chuí - RS; Itaguaí, Rio de Janeiro, Seropédica, Nova Iguaçu, Casimiro de Abreu, Rio das Ostras, Cabo Frio, Magé, Duque de Caxias – RJ; Iguape- SP; Mucuri - BA; Manga, Itacarambi, Mocambinho - MG; Sítio do Mato e Guanambi – BA; Brasília – DF; Barro Alto – GO; Nova Roma e Flores de Goiás – GO; Altamira – PA; Porto Nacional e Brejinho de Nazaré – TO.</t>
  </si>
  <si>
    <t>Obtivemos resposta por e-mail das prefeituras de Itacarambi-MG, Jaíba (Mocambinho)-MG, Rio das Ostras-RJ e Brasilia-DF. Estamos em contato também com a pref. de Casimiro de Abreu-RJ. Em Guanambi-BA, foi enviado um novo ofício no dia 29/2018 (pref. e secretaria de meio ambiente). Em Cabo Frio-RJ encaminhamos o Ofício Circular SEI n. 4/2017 e Ofício Circular SEI n. 3/2016.</t>
  </si>
  <si>
    <t>Mapa geral publicado em meio eletrônico (site do PAN na página do ICMBio).</t>
  </si>
  <si>
    <t>Sem retorno sobre as ações de fiscalização demandadas; e internamente demora quanto ao encaminhamento de demandas para a coordenação do PAN.</t>
  </si>
  <si>
    <t>Criação de canal direto para contato com o PAN, IPPampa (redes sociais). Manter ação no 2º ciclo.</t>
  </si>
  <si>
    <t>Região de Pelotas (RS) e Banhado do Timba (RS): equipe do IPPampa realizou o monitoramento. Baixada litorânea de Itaguaí à região dos Lagos e o fundo da Baia de Guanabara no Rio de Janeiro: visitas esporádicas à poças situadas nos seguintes municípios: 2013 -  Rio de Janeiro (Gericinó);  2014 - Casimiro de Abreu; Armação dos Búzios; Sampaio Corrêa, Maricá e Seropédica; 2016 - Casimiro de Abreu (2 visitas), Maricá, Cabo Frio; 2018 - Casimiro de Abreu e Maricá. Região de Januária e Bom Jesus da Lapa (médio São Francisco): 2014 - Itacarambi/MG, Jaíba/MG, Verdelândia/MG, Janaúba/MG; 2015 - Guanambi/BA, Malhada/BA; Manga/MG; Itacarambi/MG, Januária/MG, Jaíba/MG, Janaúba/MG, Levinópolis/MG e Verdelandia/MG; 2016 - Janaúba/MG, Itacarambi/MG, Manga/MG, Jaíba/MG, Januária/MG Verdelândia/MG; 2017 - Janaúba/MG, Jaiba/MG, Verdelandia/MG, Manga/MG, Itacarambi/MG, Janauba/MG, Matias Cardoso/MG, Guanambi/BA, Sitio do Mato/BA, Bom Jesus da Lapa/BA, Malhada/BA, 2018 - Guanambi/BA, Bom Jesus da Lapa/BA, Malhada/BA, Ibotirama/BA, Itaguaçu da Bahia/BA, Sítio do Mato/BA, Manga/MG, Brasilandia de Minas/MG, Janauba/MG, Januaria/MG, Itacarambi/MG, Francisco de Sá/MG e Pirapora/MG.
Mais de 80% concluida.</t>
  </si>
  <si>
    <t>Relatórios do monitoramento.</t>
  </si>
  <si>
    <t xml:space="preserve">Falta de retorno dos relatórios de monitoramento. </t>
  </si>
  <si>
    <r>
      <t xml:space="preserve">O que fazer com a informação gerada nos relatórios de monitoramento? (Francisco Neo). Além das áreas prioritárias, foi apresentado relatório de monitoramento feito em Iguape/SP (2006 e 2013 por Danilo Fava). </t>
    </r>
    <r>
      <rPr>
        <sz val="11"/>
        <color theme="3"/>
        <rFont val="Calibri"/>
        <family val="2"/>
        <scheme val="minor"/>
      </rPr>
      <t>Prazo para recebimento de todos os relatórios: 30/09/2018. Posteriormente Izabel e Francisco organizarão as informações.</t>
    </r>
  </si>
  <si>
    <t>Francisco de Assis Neo (CEPTA/ICMBio), Cláudia Graça (INEA/RJ), Maria Rita de Cáscia Barreto Netto (CEPTA/ICMBio), Luiz Sergio F.  Martins (CEPTA/ICMBio).</t>
  </si>
  <si>
    <t>Visita à Vila de Cava (RJ) em julho de 2016, porém o ambiente estava sem água. Wilson Costa não coletou mais nessa localidade.</t>
  </si>
  <si>
    <t>Dificuldade de visita aos locais e de analisar a viabilidade de translocação da espécie.</t>
  </si>
  <si>
    <t>Descontinuidade do monitoramento dentro da Flona, dificuldade de articulação entre os envolvidos. O Plano de Manejo da Flona, que seria um instrumento para delimitação das áreas, reforçando sua proteção, ainda não foi elaborado.</t>
  </si>
  <si>
    <t>Medidas de proteção implantadas</t>
  </si>
  <si>
    <t>Espécie não encontrada, apesar do esforço de coleta por parte da equipe da pesquisadora Maria Luisa Sarmento Soares .</t>
  </si>
  <si>
    <t>Como mencionado em outras ocasiões, o aterramento e loteamento da área do Pontal da Barra foi suspenso pela Justiça Federal, em parte, devido ao estudo da FZB que demonstrou que a área tem grande importância para a conservação das três espécies de peixes-anuais citadas na ação e precisa ser conservada. Há um processo em andamento para criação de uma Unidade de Conservação no Pontal da Barra, sob articulação da Universidade Federal de Pelotas.</t>
  </si>
  <si>
    <t>A Chácara da Brigada não está no polígono de criação da UC (tentar incluir).</t>
  </si>
  <si>
    <r>
      <t xml:space="preserve">Garantir que medidas mitigatórias/compensatórias contemplem as populações da espécie focal Austrolebias </t>
    </r>
    <r>
      <rPr>
        <i/>
        <sz val="11"/>
        <rFont val="Calibri"/>
        <family val="2"/>
        <scheme val="minor"/>
      </rPr>
      <t xml:space="preserve">prognathus </t>
    </r>
    <r>
      <rPr>
        <sz val="11"/>
        <rFont val="Calibri"/>
        <family val="2"/>
        <scheme val="minor"/>
      </rPr>
      <t xml:space="preserve">e das espécies sintópicas </t>
    </r>
    <r>
      <rPr>
        <i/>
        <sz val="11"/>
        <rFont val="Calibri"/>
        <family val="2"/>
        <scheme val="minor"/>
      </rPr>
      <t>Austrolebias luteoflammulatus</t>
    </r>
    <r>
      <rPr>
        <sz val="11"/>
        <rFont val="Calibri"/>
        <family val="2"/>
        <scheme val="minor"/>
      </rPr>
      <t xml:space="preserve">, </t>
    </r>
    <r>
      <rPr>
        <i/>
        <sz val="11"/>
        <rFont val="Calibri"/>
        <family val="2"/>
        <scheme val="minor"/>
      </rPr>
      <t xml:space="preserve">Austrolebias charrua </t>
    </r>
    <r>
      <rPr>
        <sz val="11"/>
        <rFont val="Calibri"/>
        <family val="2"/>
        <scheme val="minor"/>
      </rPr>
      <t xml:space="preserve">e </t>
    </r>
    <r>
      <rPr>
        <i/>
        <sz val="11"/>
        <rFont val="Calibri"/>
        <family val="2"/>
        <scheme val="minor"/>
      </rPr>
      <t xml:space="preserve">Cynopoecilus melanotaenia </t>
    </r>
    <r>
      <rPr>
        <sz val="11"/>
        <rFont val="Calibri"/>
        <family val="2"/>
        <scheme val="minor"/>
      </rPr>
      <t>no parque Eólico Minuano, RS.</t>
    </r>
  </si>
  <si>
    <t>A equipe do IPPampa não está mais trabalhando na área proposta e o monitoramento por parte do processo de licenciamento foi finalizado.</t>
  </si>
  <si>
    <t>Continuidade do monitoramento na área translocada e nas poças degradadas e perdidas parcialmente. O empreendimento está na fase de renovação da LO.</t>
  </si>
  <si>
    <t xml:space="preserve">Há uma rede de troca de informações, pesquisas e material biológico, especialmente entre os membros colaboradores do PAN. No entanto, não houve oficialização da mesma. </t>
  </si>
  <si>
    <r>
      <t xml:space="preserve">Associação de Zoológicos e Aquários do Brasil - AZAB (acordo firmado entre AZAB e ICMBio inclui a espécie </t>
    </r>
    <r>
      <rPr>
        <i/>
        <sz val="11"/>
        <rFont val="Calibri"/>
        <family val="2"/>
        <scheme val="minor"/>
      </rPr>
      <t>Ophtalmolebias constanciae</t>
    </r>
    <r>
      <rPr>
        <sz val="11"/>
        <rFont val="Calibri"/>
        <family val="2"/>
        <scheme val="minor"/>
      </rPr>
      <t>); FZB/BH e CEPTA (troca de informações sobre manutenção ex situ, visitas técnicas entre as instituições e troca de material biológico para realização de pesquisas ex situ.</t>
    </r>
  </si>
  <si>
    <r>
      <rPr>
        <sz val="11"/>
        <rFont val="Calibri"/>
        <family val="2"/>
        <scheme val="minor"/>
      </rPr>
      <t>Nenhuma ação do CEPTA foi iniciada nesse sentido. A pesquisadora Luisa Sarmen</t>
    </r>
    <r>
      <rPr>
        <sz val="11"/>
        <color theme="1"/>
        <rFont val="Calibri"/>
        <family val="2"/>
        <scheme val="minor"/>
      </rPr>
      <t xml:space="preserve">to e equipe tem desenvolvido estudos em áreas protegidas no norte do Espírito Santo na REBIO Córrego Grande, mas não foram localizadas populações naturais de peixes rivulídeos. </t>
    </r>
  </si>
  <si>
    <t>Izabel Boock (CEPTA)/Luisa Sarmento (INMA - Instituto Nacional da Mata Atlântica)</t>
  </si>
  <si>
    <t>Cartilha para público infantil elaborada (Ricardo Torres)</t>
  </si>
  <si>
    <t>Marco Azevedo (FZB/RS)</t>
  </si>
  <si>
    <t>Marcelo Raseira (CEPAM/ICMBio)</t>
  </si>
  <si>
    <t>Izabel Boock (CEPTA/ICMBio)</t>
  </si>
  <si>
    <t>Francisco Neo e Izabel Boock (CEPTA/ICMBio)</t>
  </si>
  <si>
    <t>Francisco Neo e Maria Rita de C. Barreto Netto (CEPTA/ICMBio)</t>
  </si>
  <si>
    <t>Francisco Neo (CEPTA/ICMBio)</t>
  </si>
  <si>
    <t>Francisco Neo/Izabel Boock (CEPTA/ICMBio)</t>
  </si>
  <si>
    <t>Marco Azevedo (FZB/RS) e Matheus Volcan (IPPampa)</t>
  </si>
  <si>
    <t>Luiz Sergio F. Martins (CEPTA/ICMBio)</t>
  </si>
  <si>
    <t>Matheus Volcan e Luis Esteban Lanés (IPPampa); Mozart Lauxen (IBAMA/RS)</t>
  </si>
  <si>
    <t>Maria Rita de Cáscia Barreto Netto (CEPTA/ICMBio)</t>
  </si>
  <si>
    <t>Falta parte juridica para conseguir averbar areas de ocorrencia de rivulídeos como Reserva Legal</t>
  </si>
  <si>
    <t xml:space="preserve">Mapa sobrepondo as áreas de ocorrência dos rivulideos focais com os dados disponíveis do CAR, nos estados priorizados. </t>
  </si>
  <si>
    <t>Izabel Boock (CEPTA/ICMBio)/Luisa Sarmento (INMA)</t>
  </si>
  <si>
    <t>Diversas pesquisas foram realizadas ao longo do período de implementação do PAN e alguns resultados foram apresentados durante a última monitoria. Há previsão de organizar os resultados em um livro. /Foi realizada amostragens no médio-baixo São Francisco, durante o desenvolvimento da dissertação de mestrado da aluna Leydiane Rodrigues, co-orientada pela professora Luisa Sarmento no PPGSAT em Ilhéus.</t>
  </si>
  <si>
    <t>Sugestão: Criação de repositório ou banco de dados relacionados aos resultados das ação, publicações envolvendo peixes anuais e outros temas relevantes. PRAZO: 30 DIAS (Lista de Publicações). Ação contínua.</t>
  </si>
  <si>
    <t>Artigo submetido e publicações</t>
  </si>
  <si>
    <t>Luciano Medeiros de Araujo (FZB/BH), Matheus Volcan (IPPampa), Maria Rita Barreto Netto (CEPTA/ICMBio) e Neliton Lara (pós graduando UNESP/Rio Claro)</t>
  </si>
  <si>
    <r>
      <t xml:space="preserve">Pesquisas em andamento, artigos científicos submetidos e publicados: Salinity and prey concentrations on annual killifish </t>
    </r>
    <r>
      <rPr>
        <i/>
        <sz val="11"/>
        <rFont val="Calibri"/>
        <family val="2"/>
      </rPr>
      <t>Hypsolebias radiseriatus</t>
    </r>
    <r>
      <rPr>
        <sz val="11"/>
        <rFont val="Calibri"/>
        <family val="2"/>
      </rPr>
      <t xml:space="preserve"> larviculture (Cyprinodontiformes: Rivulidae) submetido, revista Aquaculture Research (Luciano M. de Araujo - FZB/BH); Incubation media affect the survival, pathway and time of embryo development in Neotropical annual fish </t>
    </r>
    <r>
      <rPr>
        <i/>
        <sz val="11"/>
        <rFont val="Calibri"/>
        <family val="2"/>
      </rPr>
      <t>Austrolebias nigrofasciatus</t>
    </r>
    <r>
      <rPr>
        <sz val="11"/>
        <rFont val="Calibri"/>
        <family val="2"/>
      </rPr>
      <t xml:space="preserve"> (Rivulidae), publicado na revista Journal of Fish Biology (Fonseca, A.P. et al.); Growth of Critically Endangered annual fish </t>
    </r>
    <r>
      <rPr>
        <i/>
        <sz val="11"/>
        <rFont val="Calibri"/>
        <family val="2"/>
      </rPr>
      <t>Austrolebias wolterstorffi</t>
    </r>
    <r>
      <rPr>
        <sz val="11"/>
        <rFont val="Calibri"/>
        <family val="2"/>
      </rPr>
      <t xml:space="preserve"> (Cyprinodontiformes: Rivulidae) at different temperatures, publicado na revista Neotropical Ichthyology (Fonseca A.P. et al.);  Metaplasia in swim bladder epithelium of the endangered annual fish Austrolebias nigrofasciatus (Cyprinodontiformes: Rivulidae) results in inadequate swimming and delayed growth, aceito pela revista Neotropical Ichthyology ( Fonseca A.P. et al.); Natural mosaicism in the rivuliid fish </t>
    </r>
    <r>
      <rPr>
        <i/>
        <sz val="11"/>
        <rFont val="Calibri"/>
        <family val="2"/>
      </rPr>
      <t>Hypsolebias sertanejo</t>
    </r>
    <r>
      <rPr>
        <sz val="11"/>
        <rFont val="Calibri"/>
        <family val="2"/>
      </rPr>
      <t xml:space="preserve"> and its implications on the reproduction, resumo publicado no VII Congresso da Sociedade Brasileira de Aquicultura e Biologia Aquática (AQUACIÊNCIA), 2016, Belo Horizonte (Mariana M. Evangelista et al, - pesquisadora voluntária - CEPTA); Protocolo de manutenção de alimento vivo/</t>
    </r>
    <r>
      <rPr>
        <i/>
        <sz val="11"/>
        <rFont val="Calibri"/>
        <family val="2"/>
      </rPr>
      <t>Hyalella</t>
    </r>
    <r>
      <rPr>
        <sz val="11"/>
        <rFont val="Calibri"/>
        <family val="2"/>
      </rPr>
      <t xml:space="preserve">, em andamento (Beatriz G. M. Pedro e Neliton Lara - CEPTA). </t>
    </r>
  </si>
  <si>
    <t>Ação contínua. Prazo necessario deve ser maior que o ciclo do PAN para que todas as espécies focais tenham sua população conhecida. Grupo acredita que houve um grande avanço no conhecimento populacional das espécies focais estudadas desde o inicio do PAN, considerando a ação como concluída.</t>
  </si>
  <si>
    <t>Maria Rita Barreto Netto (CEPTA/ICMBio); Matheus Volcan e Luis Esteban Lanés (IPPampa)</t>
  </si>
  <si>
    <t>Trecho da BR392 com ocorrência de peixe anuais foi finalizado e o IBAMA aprovou e concluiu o programa de monitoramento</t>
  </si>
  <si>
    <r>
      <t xml:space="preserve">Foi realizado o levantamento nas áreas citadas, incluindo novos pontos. No entanto, </t>
    </r>
    <r>
      <rPr>
        <i/>
        <sz val="11"/>
        <color theme="1"/>
        <rFont val="Calibri"/>
        <family val="2"/>
        <scheme val="minor"/>
      </rPr>
      <t>A. carvalhoi</t>
    </r>
    <r>
      <rPr>
        <sz val="11"/>
        <color theme="1"/>
        <rFont val="Calibri"/>
        <family val="2"/>
        <scheme val="minor"/>
      </rPr>
      <t xml:space="preserve"> não foi encontrada.</t>
    </r>
  </si>
  <si>
    <t>Relatório (IPPampa)</t>
  </si>
  <si>
    <t>Leandro Sousa (UFPA) e Izabel Boock (CEPTA/ICMBio)</t>
  </si>
  <si>
    <t xml:space="preserve">Wilson Costa (UFRJ) </t>
  </si>
  <si>
    <t>Falta de recursos e articulação para implementação</t>
  </si>
  <si>
    <r>
      <t xml:space="preserve">Foram realizadas buscas aos biótopos </t>
    </r>
    <r>
      <rPr>
        <i/>
        <sz val="11"/>
        <color theme="1"/>
        <rFont val="Calibri"/>
        <family val="2"/>
        <scheme val="minor"/>
      </rPr>
      <t>C. griseus</t>
    </r>
    <r>
      <rPr>
        <sz val="11"/>
        <color theme="1"/>
        <rFont val="Calibri"/>
        <family val="2"/>
        <scheme val="minor"/>
      </rPr>
      <t>, mas os ambientes estavam secos no período visitado.</t>
    </r>
  </si>
  <si>
    <t>Videos elaborados</t>
  </si>
  <si>
    <t>Foi realizado um levantamento inicial de ONGs que realizam ações educativas nos municípios prioritários; Foi feito contato via ofício aos 30 municípios prioritários e obtivemos resposta por e-mail sobre programas existentes nas seguintes localidades: Itacarambi/MG, Brasília e Rio das Ostras/RJ.</t>
  </si>
  <si>
    <t xml:space="preserve">A atividade foi iniciada, mas apenas um município com ocorrência de espécies focais do PAN (Pelotas) foi contemplado com ações de educação ambiental. </t>
  </si>
  <si>
    <t>A falta de recursos e comprometimento institucional inviabilizou a continuidade das atividades em outros municípios previstos.</t>
  </si>
  <si>
    <r>
      <rPr>
        <i/>
        <sz val="11"/>
        <color theme="1"/>
        <rFont val="Calibri"/>
        <family val="2"/>
        <scheme val="minor"/>
      </rPr>
      <t>Plesiolebias altamira</t>
    </r>
    <r>
      <rPr>
        <sz val="11"/>
        <color theme="1"/>
        <rFont val="Calibri"/>
        <family val="2"/>
        <scheme val="minor"/>
      </rPr>
      <t xml:space="preserve"> e </t>
    </r>
    <r>
      <rPr>
        <i/>
        <sz val="11"/>
        <color theme="1"/>
        <rFont val="Calibri"/>
        <family val="2"/>
        <scheme val="minor"/>
      </rPr>
      <t>Pituna xinguensi</t>
    </r>
    <r>
      <rPr>
        <sz val="11"/>
        <color theme="1"/>
        <rFont val="Calibri"/>
        <family val="2"/>
        <scheme val="minor"/>
      </rPr>
      <t xml:space="preserve"> estão inseridas no PAN Xingu em ação de prospecção (ação1.2), no entanto, este PAN foi encerrado em 2018. </t>
    </r>
  </si>
  <si>
    <t>Zoo BH tem uma iniciativa relacionada a educação ambiental com outras espécies (visita noturna com exposição de rivulídeos - alimento vivo, peixes adultos, ovos, fases embrionárias, etc)</t>
  </si>
  <si>
    <t>Inserções midiáticas nacionais e preferencialmente nos municípios de ocorrência de espécies focais</t>
  </si>
  <si>
    <t>Materiais de divulgação publicados</t>
  </si>
  <si>
    <t>Nenhuma ação do CEPTA foi iniciada nesse sentido no último ano. Foi feita uma atividade de capacitação em conjunto com o PAN Paraiba do Sul (2015) e as capacitações da PMA de São Paulo, realizadas esporadicamente no CEPTA (última realizada em 2017). Dotto e Esteban participaram de palestra com técnicos da FEPAM, com a tematica dos peixes anuais. Um analista ambiental do estado de MG (Januária-MG) foi capacitado e posteriormente repassaria as informações para sua equipe.</t>
  </si>
  <si>
    <t>Banco de dados com acesso restrito</t>
  </si>
  <si>
    <t>Documento não foi elaborado até o momento. São feitas orientações pontuais, de acordo com as demandas de licenciamento, a exemplo do Gasoduto Rota 3 (Maricá/RJ), Terminal Portuario de Ponta Negra (Maricá/RJ) e obras na rodovia BR-116/RS (Pelotas-Porto Alegre), Zoneamento Eólico (RS), IBAMA-RS e RJ inseriram temática dos peixes anuais nos processos de licenciamento.</t>
  </si>
  <si>
    <t>Ação não factível.</t>
  </si>
  <si>
    <t xml:space="preserve"> Ação deveria ser encaminhada por todos os PANs.</t>
  </si>
  <si>
    <t>Henrique Anatole (IBAMA/GO), Marcelo Raseira (CEPAM), Carla Polaz (CEPTA), Marcio Joaquim da Silva (pesquisador independente).</t>
  </si>
  <si>
    <t>Não foi enviada proposta pois o ICMBio tem como diretriz criar sitios Ramsar apenas dentro de Unidades de Conservação e o entendimento do grupo era de que investir na ação não contemplaria a maioria das espécies, pois estão fora de UCs.</t>
  </si>
  <si>
    <t>.Ação deveria ter sido excluída na monitoria anterior</t>
  </si>
  <si>
    <r>
      <t xml:space="preserve">Assim como nas ações 1.12 e 3.5, </t>
    </r>
    <r>
      <rPr>
        <sz val="11"/>
        <color rgb="FF000000"/>
        <rFont val="Calibri"/>
        <family val="2"/>
        <scheme val="minor"/>
      </rPr>
      <t xml:space="preserve">o material exigido para esta ação (documento técnico e  mapa de distribuição das espécies) não foi disponibilizado. Além disso, da mesma forma que outras ações, seriam necessário </t>
    </r>
    <r>
      <rPr>
        <sz val="11"/>
        <color theme="1"/>
        <rFont val="Calibri"/>
        <family val="2"/>
        <scheme val="minor"/>
      </rPr>
      <t>recursos para deslocamento e comprometimento institucional para viabilizar as reuniões técnicas.</t>
    </r>
  </si>
  <si>
    <t>11 mapas indicando 11 espécies focais registradas em propriedades com cadastro divulgado pelo CAR</t>
  </si>
  <si>
    <t>Nota Técnica nº 14/2018/DMA/CGIMP/DIBIO/ICMBio</t>
  </si>
  <si>
    <t>As medidas foram implantadas, porem não houve visita da equipe às localidades após 2016. A seguir algumas informações constantes na análise do cumprimento das condicionantes da LI por parte da Flona MX (Nota Técnica nº 14/2018/DMA/CGIMP/DIBIO/ICMBio (2528258), processo SEI 02126.000159/2014-47): "As condicionantes receberam uma classificação de prioridade, em relação às demandas explicitadas no decorrer do processo de licenciamento, tomando como base as medidas que interferem especificamente na preservação das duas espécies da fauna ameaçadas de extinção, cujo habitat foi diretamente impactado pelo empreendimento. No caso do peixe rivulídeo, Notholebias minimus, o habitat sofre impacto dentro e fora da Unidade e as medidas propostas são parciais, prevendo apenas ações dentro da Unidade. No caso da rã Physalaemus soaresi, por ser endêmica da Unidade, abrange a preservação/recuperação de toda sua área de vida e da totalidade da população da espécie; Projeto de Longo Prazo de Monitoramento das espécies ameaçadas de extinção - a ser implementado com base no Termo de Referência elaborado pelos especialistas dos Centros de Pesquisa e Conservação CEPTA e RAN, a ser iniciado em sequencia ao Programa de Monitoramento de curto e médio prazo. Em novembro de 2017 foi apresentada na Unidade (Flona Mario Xavier), demanda para início dos Programas de Monitoramento previstos como condicionantes, que passarão a ser realizados pela Universidade Estadual do Rio de Janeiro/UERJ (documento SEI 2375861). Apesar da interrupção dos trabalhos de monitoramento, com troca do executor, a condicionante está sendo atendida. Em dezembro de 2017 a chefia da Unidade emitiu a Autorizaçao Direta 001/2017 autorizando o início do trabalho (SEI 2375911). No entanto, o empreendedor não formalizou ao ICMBio a documentação referente à troca do executor, bem como os termos de execução; O mapeamento inicial, constando de cinco pontos de amostragem (habitat das espécies), foi considerado como necessário para manutenção de fluxo gênico e de população viável, no entanto não há análise e avaliação destes dados. Não há informações sobre o tamanho da população da espécie monitorada, em relação à sua viabilidade. Ao contrário, o foco foi dado na comparação da reprodução nos diferente locais. E, apesar da constatação de reprodução ocorrendo em uma das áreas, houve redução da população nas duas áreas amostradas. Nada consta sobre o peixe rivulídeo".</t>
  </si>
  <si>
    <t>Nota Técnica 13/2017 - CEPTA e Nota Técnica 03/2017 - CEPAM</t>
  </si>
  <si>
    <t>Não foi confeccionado um mapa de ocorrencia para cada municipio e sim um mapa geral. Falta de apoio técnico para elaboração de mapas; dificuldade quanto ao retorno de pontos de ocorrencia das espécies pós coleta.</t>
  </si>
  <si>
    <t>Ofício Circular SEI nº 13/2018-CEPTA/DIBIO/ICMBio; Ofício Circular SEI nº 14/2018-CEPTA/DIBIO/ICMBio; Ofício Circular SEI nº 15/2018-CEPTA/DIBIO/ICMBio; Ofício Circular SEI nº 16/2018-CEPTA/DIBIO/ICMBio; Ofício Circular SEI nº 17/2018-CEPTA/DIBIO/ICMBio; Ofício Circular SEI nº 18/2018-CEPTA/DIBIO/ICMBio; Ofício SEI nº 66/2018-CEPTA/DIBIO/ICMBio; Ofício SEI nº 67/2018-CEPTA/DIBIO/ICMBio; Ofício SEI nº 68/2018-CEPTA/DIBIO/ICMBio; Ofício SEI nº 69/2018-CEPTA/DIBIO/ICMBio.</t>
  </si>
  <si>
    <t>Foram enviados ofícios e notas técnicas para subsidiar tecnicamente e demandar ações fiscalizatórias específicas, quando identificadas situações de perigo às espécies de rivulídeos ameaçados de extinção.</t>
  </si>
  <si>
    <t xml:space="preserve">Josi Ponzetto elaborou o mapa de distribuição das espécies contempladas no 1° ciclo do PAN (mapa em grid), que foi publicado no site do PAN/ICMBio </t>
  </si>
  <si>
    <t>Mapa Elaborado e publicado no site do ICMBio (http://www.icmbio.gov.br/portal/images/stories/docs-plano-de-acao/pan-rivulideos/1%C2%BA_ciclo/Mapa_Distribuicao_Rivulideos.jpeg)</t>
  </si>
  <si>
    <t>Ofícios enviados em 2015 aos 30 municípios (Ofícios Circulares n° 13/2015 a 22/2015-CEPTA/ICMBio); Documento enviado a Casimiro de Abreu-RJ (Ofício SEI n° 3/2018-CEPTA/DIBIO/ICMBio). Documento enviado a Prefeitura e Secretaria de Meio Ambiente de Guanambi-BA (Ofício SEI nº 29/2018-CEPTA/DIBIO/ICMBio); Em Cabo Frio-RJ encaminhamos o Ofício Circular SEI nº 3/2016-CNPC Pirassununga-SP/CEPTA/DIBIO/ICMBio e Ofício Circular SEI nº 4/2017-CEPTA/DIBIO/ICMBio.</t>
  </si>
  <si>
    <t>PAR. 02023.000188/2016-29 NLA/RS/IBAMA; Parecer Técnico nº 40/2018-NLA-RS/DITEC-RS/SUPES-RS</t>
  </si>
  <si>
    <t>Ofício 500.000.107/2013-SUGAP/IBRAM</t>
  </si>
  <si>
    <t>O GAT do PAN Xingu entende que a espécie foi contemplada na ação 1.2 daquele PAN: “Determinar a área de ocorrência dos peixes ornamentais na área do PAN”.</t>
  </si>
  <si>
    <t>O servidor aposentado Ricardo Torres e o colaborador Piccinelli elaboraram uma cartilha com objetivo de conscientizar a sociedade sobre a importância de se preservar os ambientes dos peixes rivulídeos.</t>
  </si>
  <si>
    <t xml:space="preserve">No RJ, houve uma reunião, apresentando o PAN, e foi encaminhado ao INEA, IBAMA e Polícia Ambiental Militar, as ocorrências das espécies (Izabel). Denúncias feitas pelo Prof. Dr. Wilson Costa foram imediatamente repassadas à Polícia Federal para as devidas providências (Tatiana).                                </t>
  </si>
  <si>
    <t>Levantamento foi realizado mas documento consolidado ainda não está finalizado (Henrique). Foi feito levantamento bibliográfico e consultas para melhor compreensão a respeito do tema (Brenda).</t>
  </si>
  <si>
    <r>
      <t xml:space="preserve">Foi encaminhado o Ofício 074/2014 - CEPTA/DIBIO/ICMBio, em 13/10/2014 (sem resposta oficial). No processo de licenciamento ambiental da obra, está previsto como medida compensatória aos impactos do habitat da rã </t>
    </r>
    <r>
      <rPr>
        <i/>
        <sz val="11"/>
        <color theme="1"/>
        <rFont val="Calibri"/>
        <family val="2"/>
        <scheme val="minor"/>
      </rPr>
      <t>P. soaresi</t>
    </r>
    <r>
      <rPr>
        <sz val="11"/>
        <color theme="1"/>
        <rFont val="Calibri"/>
        <family val="2"/>
        <scheme val="minor"/>
      </rPr>
      <t xml:space="preserve"> e do peixe</t>
    </r>
    <r>
      <rPr>
        <i/>
        <sz val="11"/>
        <color theme="1"/>
        <rFont val="Calibri"/>
        <family val="2"/>
        <scheme val="minor"/>
      </rPr>
      <t xml:space="preserve"> N. minimus</t>
    </r>
    <r>
      <rPr>
        <sz val="11"/>
        <color theme="1"/>
        <rFont val="Calibri"/>
        <family val="2"/>
        <scheme val="minor"/>
      </rPr>
      <t xml:space="preserve"> o reflorestamento de 9,3 hectares de area degradada dentro da Unidade, em três segmentos já definidos no PRAD apresentado (ainda não atendida). Conforme consta na Nota Técnica nº 14/2018/DMA/CGIMP/DIBIO/ICMBio, apenas o termo de referência que propõe a elaboração do Plano de Manejo está em fase de financiamento pelo Estado/empreendedor, através de aprovação de projeto para captação de recursos na Câmara de Compensação Ambiental. A elaboração do Plano de Manejo da Unidade é uma das ações previstas no PAN Rivulídeos (informação de março/2018).</t>
    </r>
  </si>
  <si>
    <t>Ação não iniciada. Até o momento não tivemos informações sobre áreas de ocorrência da espécie.</t>
  </si>
  <si>
    <t>A proposição ao CONSEMA dependia dos mapa de distribuição das espécies e mapa de riscos, previstos em outras ações, mas não disponibilizados. Por outro lado, está em curso no Rio Grande do Sul, a elaboração do Zoneamento Ecológico Econômico do Estado, coordenado pela SEMA/RS, e da Atualização das Áreas Prioritárias para Conservação do Pampa, coordenado pelo MMA. Em ambos instrumentos, a presença de espécies ameaçadas, inclusive as de peixes-anuais, vem sendo considerada, em algum grau, como fator de restrição de atividades impactantes. Segundo o IPPampa, a proposta enviada para o zoneamento dos Parques Eólicos (2013) atenderia esta ação.</t>
  </si>
  <si>
    <r>
      <t>O mapeamento foi realizado e indicou que apenas 1 espécie (</t>
    </r>
    <r>
      <rPr>
        <i/>
        <sz val="11"/>
        <color theme="1"/>
        <rFont val="Calibri"/>
        <family val="2"/>
        <scheme val="minor"/>
      </rPr>
      <t>Cynolebias griseus</t>
    </r>
    <r>
      <rPr>
        <sz val="11"/>
        <color theme="1"/>
        <rFont val="Calibri"/>
        <family val="2"/>
        <scheme val="minor"/>
      </rPr>
      <t>) de rivulideo está em APP (município de Nova Roma-GO).</t>
    </r>
  </si>
  <si>
    <r>
      <t>Prospecção da localidade citada, com coleta dos gêneros:</t>
    </r>
    <r>
      <rPr>
        <i/>
        <sz val="11"/>
        <color theme="1"/>
        <rFont val="Calibri"/>
        <family val="2"/>
        <scheme val="minor"/>
      </rPr>
      <t xml:space="preserve"> Plesiolebias, Pituna</t>
    </r>
    <r>
      <rPr>
        <sz val="11"/>
        <color theme="1"/>
        <rFont val="Calibri"/>
        <family val="2"/>
        <scheme val="minor"/>
      </rPr>
      <t>, e outros.</t>
    </r>
  </si>
  <si>
    <t>Vídeo elaborado por Rogerio Garcia (YouTube);  videos curtos veiculados no facebook pelo IPPampa durante expedições a campo.</t>
  </si>
  <si>
    <t>A parte de inventário foi iniciada (Itacarambi-MG, Januaria-MG, Manga-MG, Parna Grande Sertão Veredas-MG/BA). Não foi realizado contato com o Mosaico de UCs da região.</t>
  </si>
  <si>
    <t>O CEPTA não participou de nenhuma visita às localidades mencionadas.</t>
  </si>
  <si>
    <t>De acordo com o IBAMA/RS, no âmbito do processo de licenciamento, foi realizado o seguinte: (1) O monitoramento de peixes anuais, durante a operação do parque eólico Minuano, foi realizado nos dois primeiros anos (2015 e 2016); (2) A translocação feita foi de substrato, e não de peixes. Uma área diretamente afetada, com ocorrência potencial de rivulídeos, teve seu substrato translocado para um ponto próximo. O monitoramento posterior constatou a presença de peixes anuais, porém não se tem certeza se os mesmos vieram com o substrato ou se eram provenientes de áreas próximas. Conclui-se, entretanto, que o ambiente artificial formado serviu adequadamente de habitat para o grupo; (3) Como responsável pelo processo, afirmo que a ação 1.15 foi atendida. Após a instalação do empreendimento, foram identificados peixes anuais em mais locais do que antes de sua instalação. Ainda, o empreendimento está passando por processo de renovação de licença e, conforme exposto no Parecer nº 40/2018, o monitoramento terá continuidade por mais dois anos, especialmente para aumentar o conhecimento científico sobre o grupo nesta área.</t>
  </si>
  <si>
    <t>Trabalhos de conclusão de curso apresentados, dissertações de mestrado concluídas e em andamento, publicações</t>
  </si>
  <si>
    <r>
      <t xml:space="preserve">TCC - Lucas Andreoti (CEPTA): Estrutura genética de populações de </t>
    </r>
    <r>
      <rPr>
        <i/>
        <sz val="11"/>
        <rFont val="Calibri"/>
        <family val="2"/>
        <scheme val="minor"/>
      </rPr>
      <t>Nematolebias whitei</t>
    </r>
    <r>
      <rPr>
        <sz val="11"/>
        <rFont val="Calibri"/>
        <family val="2"/>
        <scheme val="minor"/>
      </rPr>
      <t xml:space="preserve">; Mestrado - Rayana Dutra (em andamento): Estrutura populacional/genética do complexo de espécies flavicaudatus (9 espécies); TCC - Genética de populações de </t>
    </r>
    <r>
      <rPr>
        <i/>
        <sz val="11"/>
        <rFont val="Calibri"/>
        <family val="2"/>
        <scheme val="minor"/>
      </rPr>
      <t>Austrolebias nigrofasciatus</t>
    </r>
    <r>
      <rPr>
        <sz val="11"/>
        <rFont val="Calibri"/>
        <family val="2"/>
        <scheme val="minor"/>
      </rPr>
      <t xml:space="preserve"> (espécie focal); Mestrado - Daiana Kaster Garcez,  Lizandra J. Robe (orientadora). 2016. UFRG: </t>
    </r>
    <r>
      <rPr>
        <i/>
        <sz val="11"/>
        <rFont val="Calibri"/>
        <family val="2"/>
        <scheme val="minor"/>
      </rPr>
      <t>Diversidade e estruturação genética do peixe anual Austrolebias wolterstorffi (Cyprinodontiformes: Rivulidae)</t>
    </r>
    <r>
      <rPr>
        <sz val="11"/>
        <rFont val="Calibri"/>
        <family val="2"/>
        <scheme val="minor"/>
      </rPr>
      <t xml:space="preserve">; Mestrado - Crislaine Barbosa,  Lizandra J. Robe (orientadora). UFRG (em andamento): Avaliações filogenéticas e taxonômicas no grupo de espécies de peixes-anuais Austrolebias adloffi (Cyprinodontiformes: Cynolebiidae); Loureiro, M. et al. 2018. Review of the family Rivulidae (Cyprinodontiformes, Aplocheiloidei) and a molecular and morphological phylogeny of the annual fish genus Austrolebias Costa 1998 (espécie focal); TCC - Gabrielli Ozório, Lizandra J. Robe (orientadora), UFRG. 2017. Padrões Micro e Macroevolutivos em Peixes Anuais </t>
    </r>
    <r>
      <rPr>
        <i/>
        <sz val="11"/>
        <rFont val="Calibri"/>
        <family val="2"/>
        <scheme val="minor"/>
      </rPr>
      <t>Cynopoecilus</t>
    </r>
    <r>
      <rPr>
        <sz val="11"/>
        <rFont val="Calibri"/>
        <family val="2"/>
        <scheme val="minor"/>
      </rPr>
      <t xml:space="preserve"> e </t>
    </r>
    <r>
      <rPr>
        <i/>
        <sz val="11"/>
        <rFont val="Calibri"/>
        <family val="2"/>
        <scheme val="minor"/>
      </rPr>
      <t>Austrolebias</t>
    </r>
    <r>
      <rPr>
        <sz val="11"/>
        <rFont val="Calibri"/>
        <family val="2"/>
        <scheme val="minor"/>
      </rPr>
      <t xml:space="preserve"> (Cyprinodontiformes:Rivulidae) ao Longo do Sistema de Drenagens Patos-Mirim (espécie focal); Instituto Pró-Pampa (em andamento): Peixes anuais da Estação Ecológica do Taim (espécies focais).</t>
    </r>
  </si>
  <si>
    <t>Artigo submetido (Lenadro Souza)</t>
  </si>
  <si>
    <t>Publicação de reportagem na Folha de São Paulo online em 22 de maio de 2016 (Barriga de aluguel ajuda a preservar peixes ameaçados); Palestra na escola SESI de Pirassununga-SP divulgando o PAN e suas espécies ameaçadas, no dia 22 de junho de 2017; Publicação de vídeo sobre amostragem de Rivulideos do Instituto Pró-Pampa no dia 27 de julho de 2017, na pagina oficial do ICMBio no Facebook; reportagem sobre os peixes anuais em Casimiro de Abreu (IPPampa/2018); Reportagem Universidade de Guanambi (CEPTA/2018); Reportagem no Jornal local da Globo na região do PARNA Grande Sertão Veredas (CEPTA/2018); Publicação do ICMBio no Congresso Brasileiro de Unidades de Conservação (CBUC/2018).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</si>
</sst>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6]mmmm\-yy;@"/>
    <numFmt numFmtId="165" formatCode="mm/yy;@"/>
    <numFmt numFmtId="166" formatCode="mmmm\-yy;@"/>
    <numFmt numFmtId="167" formatCode="mmm\-yy;@"/>
    <numFmt numFmtId="168" formatCode="#,##0.0"/>
    <numFmt numFmtId="169" formatCode="[$-416]mmm\-yy;@"/>
  </numFmts>
  <fonts count="3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color indexed="8"/>
      <name val="Calibri"/>
      <family val="2"/>
    </font>
    <font>
      <i/>
      <sz val="11"/>
      <color indexed="8"/>
      <name val="Calibri"/>
      <family val="2"/>
    </font>
    <font>
      <sz val="11"/>
      <name val="Calibri"/>
      <family val="2"/>
    </font>
    <font>
      <i/>
      <sz val="11"/>
      <name val="Calibri"/>
      <family val="2"/>
    </font>
    <font>
      <sz val="11"/>
      <color indexed="10"/>
      <name val="Calibri"/>
      <family val="2"/>
    </font>
    <font>
      <u/>
      <sz val="11"/>
      <color theme="1"/>
      <name val="Calibri"/>
      <family val="2"/>
      <scheme val="minor"/>
    </font>
    <font>
      <i/>
      <sz val="11"/>
      <color indexed="10"/>
      <name val="Calibri"/>
      <family val="2"/>
    </font>
    <font>
      <sz val="10"/>
      <name val="Arial"/>
      <family val="2"/>
    </font>
    <font>
      <b/>
      <sz val="11"/>
      <name val="Calibri"/>
      <family val="2"/>
    </font>
    <font>
      <i/>
      <sz val="11"/>
      <color theme="1"/>
      <name val="Calibri"/>
      <family val="2"/>
      <scheme val="minor"/>
    </font>
    <font>
      <i/>
      <sz val="11"/>
      <name val="Calibri"/>
      <family val="2"/>
      <scheme val="minor"/>
    </font>
    <font>
      <sz val="11"/>
      <color rgb="FF00B0F0"/>
      <name val="Calibri"/>
      <family val="2"/>
      <scheme val="minor"/>
    </font>
    <font>
      <sz val="11"/>
      <color theme="1"/>
      <name val="Calibri"/>
      <family val="2"/>
    </font>
    <font>
      <sz val="11"/>
      <color rgb="FF000000"/>
      <name val="Calibri"/>
      <family val="2"/>
      <scheme val="minor"/>
    </font>
    <font>
      <sz val="11"/>
      <color theme="3"/>
      <name val="Calibri"/>
      <family val="2"/>
      <scheme val="minor"/>
    </font>
    <font>
      <sz val="10"/>
      <name val="Calibri"/>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s>
  <borders count="57">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1" fillId="0" borderId="0"/>
    <xf numFmtId="0" fontId="29" fillId="0" borderId="0"/>
  </cellStyleXfs>
  <cellXfs count="518">
    <xf numFmtId="0" fontId="0" fillId="0" borderId="0" xfId="0"/>
    <xf numFmtId="0" fontId="0" fillId="4" borderId="0" xfId="0" applyFill="1"/>
    <xf numFmtId="0" fontId="0" fillId="0" borderId="0" xfId="0" applyAlignment="1">
      <alignment vertical="center"/>
    </xf>
    <xf numFmtId="0" fontId="12" fillId="0" borderId="0" xfId="0" applyFont="1" applyBorder="1" applyAlignment="1">
      <alignment horizontal="center" wrapText="1"/>
    </xf>
    <xf numFmtId="9" fontId="5" fillId="0" borderId="0" xfId="1" applyFont="1" applyBorder="1" applyAlignment="1">
      <alignment horizontal="center"/>
    </xf>
    <xf numFmtId="9" fontId="0" fillId="0" borderId="0" xfId="0" applyNumberFormat="1" applyBorder="1" applyAlignment="1">
      <alignment horizontal="center"/>
    </xf>
    <xf numFmtId="0" fontId="0" fillId="0" borderId="0" xfId="0" applyBorder="1"/>
    <xf numFmtId="0" fontId="2" fillId="0" borderId="0"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2" fillId="0" borderId="0" xfId="0" applyFont="1" applyBorder="1" applyAlignment="1"/>
    <xf numFmtId="0" fontId="0" fillId="19" borderId="0" xfId="0" applyFill="1"/>
    <xf numFmtId="0" fontId="0" fillId="0" borderId="0" xfId="0" applyFill="1"/>
    <xf numFmtId="0" fontId="0" fillId="0" borderId="0" xfId="0" applyFill="1" applyAlignment="1">
      <alignment wrapText="1"/>
    </xf>
    <xf numFmtId="0" fontId="0" fillId="0" borderId="0" xfId="0" applyFill="1" applyAlignment="1">
      <alignment vertical="center"/>
    </xf>
    <xf numFmtId="0" fontId="6" fillId="0" borderId="0" xfId="0" applyFont="1" applyFill="1" applyBorder="1" applyAlignment="1">
      <alignment vertical="center" wrapText="1"/>
    </xf>
    <xf numFmtId="0" fontId="0" fillId="0" borderId="0" xfId="0" applyFill="1" applyBorder="1" applyAlignment="1">
      <alignment horizontal="left" vertical="center"/>
    </xf>
    <xf numFmtId="0" fontId="4" fillId="0" borderId="0" xfId="0" applyFont="1" applyFill="1"/>
    <xf numFmtId="0" fontId="4" fillId="19" borderId="0" xfId="0" applyFont="1" applyFill="1"/>
    <xf numFmtId="0" fontId="0" fillId="0" borderId="0" xfId="0" applyFill="1" applyBorder="1"/>
    <xf numFmtId="0" fontId="14" fillId="0" borderId="0" xfId="0" applyFont="1" applyFill="1" applyAlignment="1">
      <alignment horizontal="left" vertical="center"/>
    </xf>
    <xf numFmtId="0" fontId="0" fillId="19" borderId="0" xfId="0" applyFill="1" applyBorder="1"/>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5" fillId="0" borderId="17" xfId="1" applyFont="1" applyBorder="1" applyAlignment="1">
      <alignment horizontal="center" vertical="center"/>
    </xf>
    <xf numFmtId="0" fontId="15" fillId="0" borderId="2" xfId="0" applyFont="1" applyBorder="1" applyAlignment="1">
      <alignment horizontal="center" vertical="center"/>
    </xf>
    <xf numFmtId="9" fontId="15" fillId="0" borderId="12" xfId="1" applyFont="1" applyBorder="1" applyAlignment="1">
      <alignment horizontal="center" vertical="center"/>
    </xf>
    <xf numFmtId="9" fontId="15" fillId="0" borderId="21" xfId="1" applyFont="1" applyBorder="1" applyAlignment="1">
      <alignment horizontal="center" vertical="center"/>
    </xf>
    <xf numFmtId="0" fontId="16" fillId="0" borderId="19" xfId="0" applyFont="1" applyBorder="1" applyAlignment="1">
      <alignment horizontal="center" vertical="center"/>
    </xf>
    <xf numFmtId="9" fontId="16"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ont="1" applyFill="1" applyBorder="1" applyAlignment="1">
      <alignment horizontal="center"/>
    </xf>
    <xf numFmtId="0" fontId="0" fillId="2" borderId="24" xfId="0" applyFont="1" applyFill="1" applyBorder="1" applyAlignment="1">
      <alignment horizontal="center"/>
    </xf>
    <xf numFmtId="0" fontId="0" fillId="2" borderId="2" xfId="0" applyFont="1" applyFill="1" applyBorder="1" applyAlignment="1">
      <alignment horizontal="center"/>
    </xf>
    <xf numFmtId="0" fontId="0" fillId="2" borderId="12" xfId="0" applyFont="1" applyFill="1" applyBorder="1" applyAlignment="1">
      <alignment horizontal="center"/>
    </xf>
    <xf numFmtId="0" fontId="0" fillId="7" borderId="11" xfId="0" applyFont="1" applyFill="1" applyBorder="1" applyAlignment="1">
      <alignment horizontal="left" vertical="center"/>
    </xf>
    <xf numFmtId="0" fontId="4" fillId="18" borderId="11" xfId="0" applyFont="1" applyFill="1" applyBorder="1" applyAlignment="1">
      <alignment horizontal="left" vertical="center"/>
    </xf>
    <xf numFmtId="0" fontId="0" fillId="10" borderId="11" xfId="0" applyFont="1" applyFill="1" applyBorder="1" applyAlignment="1">
      <alignment horizontal="left" vertical="center"/>
    </xf>
    <xf numFmtId="0" fontId="4" fillId="15" borderId="18" xfId="0" applyFont="1" applyFill="1" applyBorder="1" applyAlignment="1">
      <alignment horizontal="left" vertical="center" wrapText="1"/>
    </xf>
    <xf numFmtId="0" fontId="0" fillId="0" borderId="0" xfId="0" applyFill="1" applyBorder="1" applyAlignment="1">
      <alignment vertical="center"/>
    </xf>
    <xf numFmtId="0" fontId="5" fillId="0" borderId="0" xfId="0" applyFont="1" applyFill="1" applyBorder="1" applyAlignment="1">
      <alignment vertical="center"/>
    </xf>
    <xf numFmtId="0" fontId="5" fillId="0" borderId="23" xfId="0" applyFont="1" applyFill="1" applyBorder="1" applyAlignment="1">
      <alignment vertical="center"/>
    </xf>
    <xf numFmtId="0" fontId="5" fillId="0" borderId="6" xfId="0" applyFont="1" applyFill="1" applyBorder="1" applyAlignment="1">
      <alignment vertical="center"/>
    </xf>
    <xf numFmtId="0" fontId="5" fillId="0" borderId="0" xfId="0" applyFont="1" applyFill="1" applyAlignment="1">
      <alignmen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7" fillId="0" borderId="0" xfId="0" applyFont="1" applyFill="1" applyBorder="1" applyAlignment="1">
      <alignment horizontal="center" vertical="center"/>
    </xf>
    <xf numFmtId="0" fontId="18" fillId="0" borderId="29" xfId="0" applyFont="1" applyFill="1" applyBorder="1" applyAlignment="1">
      <alignment horizontal="left" vertical="center"/>
    </xf>
    <xf numFmtId="0" fontId="18" fillId="0" borderId="28" xfId="0" applyFont="1" applyFill="1" applyBorder="1" applyAlignment="1">
      <alignment horizontal="left" vertical="center"/>
    </xf>
    <xf numFmtId="0" fontId="18" fillId="0" borderId="0" xfId="0" applyFont="1" applyFill="1" applyBorder="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9" fillId="19" borderId="0" xfId="0" applyFont="1" applyFill="1" applyBorder="1" applyAlignment="1">
      <alignment horizontal="right" vertical="center"/>
    </xf>
    <xf numFmtId="0" fontId="20" fillId="16" borderId="27" xfId="0" applyFont="1" applyFill="1" applyBorder="1" applyAlignment="1">
      <alignment horizontal="center" vertical="center"/>
    </xf>
    <xf numFmtId="0" fontId="20" fillId="0" borderId="28" xfId="0" applyFont="1" applyFill="1" applyBorder="1" applyAlignment="1">
      <alignment horizontal="center" vertical="center"/>
    </xf>
    <xf numFmtId="0" fontId="20" fillId="0" borderId="22" xfId="0" applyFont="1" applyFill="1" applyBorder="1" applyAlignment="1">
      <alignment horizontal="center" vertical="center"/>
    </xf>
    <xf numFmtId="0" fontId="0" fillId="19" borderId="0" xfId="0" applyFill="1" applyAlignment="1">
      <alignment vertical="center" wrapText="1"/>
    </xf>
    <xf numFmtId="0" fontId="0" fillId="0" borderId="0" xfId="0" applyFill="1" applyAlignment="1">
      <alignment vertical="center" wrapText="1"/>
    </xf>
    <xf numFmtId="0" fontId="4" fillId="0" borderId="0" xfId="0" applyFont="1" applyFill="1" applyAlignment="1">
      <alignment vertical="center"/>
    </xf>
    <xf numFmtId="0" fontId="0" fillId="0" borderId="4" xfId="0" applyFill="1" applyBorder="1" applyAlignment="1">
      <alignment vertical="center"/>
    </xf>
    <xf numFmtId="0" fontId="0" fillId="0" borderId="4" xfId="0" applyFill="1" applyBorder="1" applyAlignment="1" applyProtection="1">
      <alignment vertical="center"/>
      <protection locked="0"/>
    </xf>
    <xf numFmtId="0" fontId="5" fillId="0" borderId="4" xfId="0" applyFont="1" applyFill="1" applyBorder="1" applyAlignment="1">
      <alignment horizontal="center" vertical="center"/>
    </xf>
    <xf numFmtId="0" fontId="0" fillId="0" borderId="2" xfId="0" applyFill="1" applyBorder="1" applyAlignment="1">
      <alignment vertical="center"/>
    </xf>
    <xf numFmtId="0" fontId="0" fillId="0" borderId="0" xfId="0" applyFill="1" applyAlignment="1">
      <alignment horizontal="center" vertical="center"/>
    </xf>
    <xf numFmtId="0" fontId="0" fillId="0" borderId="0" xfId="0" applyFill="1" applyBorder="1" applyAlignment="1">
      <alignment vertical="center" wrapText="1"/>
    </xf>
    <xf numFmtId="0" fontId="13" fillId="0" borderId="0" xfId="0" applyFont="1" applyBorder="1" applyAlignment="1">
      <alignment horizontal="center"/>
    </xf>
    <xf numFmtId="0" fontId="0" fillId="2" borderId="4" xfId="0" applyFont="1" applyFill="1" applyBorder="1" applyAlignment="1">
      <alignment horizontal="center"/>
    </xf>
    <xf numFmtId="0" fontId="0" fillId="2" borderId="17" xfId="0" applyFont="1" applyFill="1" applyBorder="1" applyAlignment="1">
      <alignment horizontal="center"/>
    </xf>
    <xf numFmtId="0" fontId="3" fillId="0" borderId="7" xfId="0" applyFont="1" applyFill="1" applyBorder="1" applyAlignment="1">
      <alignment horizontal="center" vertical="center"/>
    </xf>
    <xf numFmtId="0" fontId="18" fillId="16" borderId="8" xfId="0" applyFont="1" applyFill="1" applyBorder="1" applyAlignment="1">
      <alignment vertical="center"/>
    </xf>
    <xf numFmtId="0" fontId="18" fillId="16" borderId="9" xfId="0" applyFont="1" applyFill="1" applyBorder="1" applyAlignment="1">
      <alignment vertical="center"/>
    </xf>
    <xf numFmtId="0" fontId="18" fillId="16" borderId="10" xfId="0" applyFont="1" applyFill="1" applyBorder="1" applyAlignment="1">
      <alignment vertical="center"/>
    </xf>
    <xf numFmtId="0" fontId="18" fillId="16" borderId="28" xfId="0" applyFont="1" applyFill="1" applyBorder="1" applyAlignment="1">
      <alignment vertical="center"/>
    </xf>
    <xf numFmtId="0" fontId="0" fillId="0" borderId="28" xfId="0" applyFill="1" applyBorder="1" applyAlignment="1">
      <alignment vertical="center"/>
    </xf>
    <xf numFmtId="0" fontId="4" fillId="13" borderId="41" xfId="0" applyFont="1" applyFill="1" applyBorder="1" applyAlignment="1">
      <alignment horizontal="left" vertical="center"/>
    </xf>
    <xf numFmtId="0" fontId="4" fillId="13" borderId="42" xfId="0" applyFont="1" applyFill="1" applyBorder="1" applyAlignment="1">
      <alignment horizontal="left" vertical="center"/>
    </xf>
    <xf numFmtId="0" fontId="0" fillId="2" borderId="25" xfId="0" applyFont="1" applyFill="1" applyBorder="1" applyAlignment="1">
      <alignment horizontal="center"/>
    </xf>
    <xf numFmtId="0" fontId="0" fillId="2" borderId="26" xfId="0" applyFont="1" applyFill="1" applyBorder="1" applyAlignment="1">
      <alignment horizontal="center"/>
    </xf>
    <xf numFmtId="0" fontId="2" fillId="15" borderId="7" xfId="0" applyFont="1" applyFill="1" applyBorder="1" applyAlignment="1">
      <alignment horizontal="center" vertical="center" wrapText="1"/>
    </xf>
    <xf numFmtId="0" fontId="4"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5" fillId="0" borderId="6" xfId="0" applyFont="1" applyBorder="1" applyAlignment="1">
      <alignment horizontal="center" vertical="center"/>
    </xf>
    <xf numFmtId="0" fontId="15" fillId="0" borderId="24" xfId="0" applyFont="1" applyBorder="1" applyAlignment="1">
      <alignment horizontal="center" vertical="center"/>
    </xf>
    <xf numFmtId="0" fontId="15" fillId="0" borderId="46" xfId="0" applyFont="1" applyBorder="1" applyAlignment="1">
      <alignment horizontal="center" vertical="center"/>
    </xf>
    <xf numFmtId="0" fontId="15" fillId="0" borderId="36" xfId="0" applyFont="1" applyBorder="1" applyAlignment="1">
      <alignment horizontal="center" vertical="center"/>
    </xf>
    <xf numFmtId="9" fontId="15" fillId="0" borderId="31" xfId="1" applyFont="1" applyBorder="1" applyAlignment="1">
      <alignment horizontal="center" vertical="center"/>
    </xf>
    <xf numFmtId="0" fontId="15" fillId="0" borderId="11" xfId="0" applyFont="1" applyBorder="1" applyAlignment="1">
      <alignment horizontal="center" vertical="center"/>
    </xf>
    <xf numFmtId="0" fontId="15" fillId="0" borderId="13" xfId="0" applyFont="1" applyBorder="1" applyAlignment="1">
      <alignment horizontal="center" vertical="center"/>
    </xf>
    <xf numFmtId="9" fontId="15"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6" fillId="0" borderId="32" xfId="0" applyFont="1" applyBorder="1" applyAlignment="1">
      <alignment horizontal="center" vertical="center"/>
    </xf>
    <xf numFmtId="0" fontId="16" fillId="0" borderId="18" xfId="0" applyFont="1" applyBorder="1" applyAlignment="1">
      <alignment horizontal="center" vertical="center"/>
    </xf>
    <xf numFmtId="0" fontId="0" fillId="19" borderId="0" xfId="0" applyFill="1" applyBorder="1" applyAlignment="1">
      <alignment vertical="center" wrapText="1"/>
    </xf>
    <xf numFmtId="0" fontId="0" fillId="19" borderId="0" xfId="0" applyFill="1" applyBorder="1" applyAlignment="1">
      <alignment vertical="center"/>
    </xf>
    <xf numFmtId="164" fontId="21" fillId="6" borderId="2" xfId="0" applyNumberFormat="1" applyFont="1" applyFill="1" applyBorder="1" applyAlignment="1">
      <alignment horizontal="center" vertical="center" wrapText="1"/>
    </xf>
    <xf numFmtId="164" fontId="21" fillId="6" borderId="14" xfId="0" applyNumberFormat="1" applyFont="1" applyFill="1" applyBorder="1" applyAlignment="1">
      <alignment horizontal="center" vertical="center" wrapText="1"/>
    </xf>
    <xf numFmtId="0" fontId="13" fillId="0" borderId="0" xfId="0" applyFont="1" applyBorder="1" applyAlignment="1">
      <alignment horizontal="center"/>
    </xf>
    <xf numFmtId="0" fontId="0" fillId="2" borderId="48" xfId="0" applyFont="1" applyFill="1" applyBorder="1" applyAlignment="1">
      <alignment horizontal="center"/>
    </xf>
    <xf numFmtId="0" fontId="0" fillId="0" borderId="0" xfId="0" applyProtection="1">
      <protection locked="0"/>
    </xf>
    <xf numFmtId="0" fontId="0" fillId="0" borderId="4" xfId="0" applyFill="1" applyBorder="1" applyAlignment="1">
      <alignment horizontal="center" vertical="center"/>
    </xf>
    <xf numFmtId="0" fontId="0" fillId="0" borderId="5" xfId="0" applyFill="1" applyBorder="1" applyAlignment="1">
      <alignment horizontal="center" vertical="center"/>
    </xf>
    <xf numFmtId="0" fontId="0" fillId="19" borderId="0" xfId="0" applyFill="1" applyProtection="1"/>
    <xf numFmtId="0" fontId="0" fillId="0" borderId="0" xfId="0" applyProtection="1"/>
    <xf numFmtId="0" fontId="4" fillId="19" borderId="0" xfId="0" applyFont="1" applyFill="1" applyProtection="1"/>
    <xf numFmtId="0" fontId="4" fillId="0" borderId="0" xfId="0" applyFont="1" applyFill="1" applyProtection="1"/>
    <xf numFmtId="0" fontId="0" fillId="19"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9" borderId="0" xfId="0" applyFill="1" applyAlignment="1" applyProtection="1">
      <alignment vertical="center"/>
    </xf>
    <xf numFmtId="0" fontId="6"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2" fillId="0" borderId="0" xfId="0" applyFont="1" applyBorder="1" applyAlignment="1" applyProtection="1"/>
    <xf numFmtId="0" fontId="5" fillId="0" borderId="0" xfId="0" applyFont="1" applyFill="1" applyBorder="1" applyAlignment="1" applyProtection="1">
      <alignment vertical="center"/>
    </xf>
    <xf numFmtId="0" fontId="0" fillId="0" borderId="0" xfId="0" applyBorder="1" applyProtection="1"/>
    <xf numFmtId="0" fontId="13" fillId="0" borderId="0" xfId="0" applyFont="1" applyBorder="1" applyAlignment="1" applyProtection="1">
      <alignment horizontal="center"/>
    </xf>
    <xf numFmtId="0" fontId="12"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3" xfId="0" applyFont="1" applyFill="1" applyBorder="1" applyAlignment="1" applyProtection="1">
      <alignment horizontal="left" vertical="center"/>
    </xf>
    <xf numFmtId="0" fontId="15" fillId="0" borderId="36" xfId="0" applyFont="1" applyBorder="1" applyAlignment="1" applyProtection="1">
      <alignment horizontal="center" vertical="center"/>
    </xf>
    <xf numFmtId="9" fontId="15" fillId="0" borderId="31" xfId="1" applyFont="1" applyBorder="1" applyAlignment="1" applyProtection="1">
      <alignment horizontal="center" vertical="center"/>
    </xf>
    <xf numFmtId="0" fontId="15" fillId="0" borderId="6" xfId="0" applyFont="1" applyBorder="1" applyAlignment="1" applyProtection="1">
      <alignment horizontal="center" vertical="center"/>
    </xf>
    <xf numFmtId="9" fontId="15" fillId="0" borderId="17" xfId="1" applyFont="1" applyBorder="1" applyAlignment="1" applyProtection="1">
      <alignment horizontal="center" vertical="center"/>
    </xf>
    <xf numFmtId="9" fontId="5" fillId="0" borderId="0" xfId="1" applyFont="1" applyBorder="1" applyAlignment="1" applyProtection="1">
      <alignment horizontal="center"/>
    </xf>
    <xf numFmtId="0" fontId="0" fillId="3" borderId="44" xfId="0" applyFill="1" applyBorder="1" applyAlignment="1" applyProtection="1">
      <alignment horizontal="left" vertical="center"/>
    </xf>
    <xf numFmtId="0" fontId="15" fillId="0" borderId="11" xfId="0" applyFont="1" applyBorder="1" applyAlignment="1" applyProtection="1">
      <alignment horizontal="center" vertical="center"/>
    </xf>
    <xf numFmtId="9" fontId="15" fillId="0" borderId="12" xfId="1" applyFont="1" applyBorder="1" applyAlignment="1" applyProtection="1">
      <alignment horizontal="center" vertical="center"/>
    </xf>
    <xf numFmtId="0" fontId="15" fillId="0" borderId="24" xfId="0" applyFont="1" applyBorder="1" applyAlignment="1" applyProtection="1">
      <alignment horizontal="center" vertical="center"/>
    </xf>
    <xf numFmtId="0" fontId="0" fillId="7" borderId="44" xfId="0" applyFill="1" applyBorder="1" applyAlignment="1" applyProtection="1">
      <alignment horizontal="left" vertical="center"/>
    </xf>
    <xf numFmtId="0" fontId="0" fillId="8" borderId="44" xfId="0" applyFill="1" applyBorder="1" applyAlignment="1" applyProtection="1">
      <alignment horizontal="left" vertical="center"/>
    </xf>
    <xf numFmtId="0" fontId="0" fillId="9" borderId="44" xfId="0" applyFill="1" applyBorder="1" applyAlignment="1" applyProtection="1">
      <alignment horizontal="left" vertical="center"/>
    </xf>
    <xf numFmtId="0" fontId="0" fillId="10" borderId="44" xfId="0" applyFill="1" applyBorder="1" applyAlignment="1" applyProtection="1">
      <alignment horizontal="left" vertical="center"/>
    </xf>
    <xf numFmtId="0" fontId="0" fillId="16" borderId="45" xfId="0" applyFill="1" applyBorder="1" applyAlignment="1" applyProtection="1">
      <alignment horizontal="left" vertical="center"/>
    </xf>
    <xf numFmtId="0" fontId="15" fillId="0" borderId="13" xfId="0" applyFont="1" applyBorder="1" applyAlignment="1" applyProtection="1">
      <alignment horizontal="center" vertical="center"/>
    </xf>
    <xf numFmtId="9" fontId="15" fillId="0" borderId="15" xfId="1" applyFont="1" applyBorder="1" applyAlignment="1" applyProtection="1">
      <alignment horizontal="center" vertical="center"/>
    </xf>
    <xf numFmtId="0" fontId="15" fillId="0" borderId="46" xfId="0" applyFont="1" applyBorder="1" applyAlignment="1" applyProtection="1">
      <alignment horizontal="center" vertical="center"/>
    </xf>
    <xf numFmtId="9" fontId="15"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6" fillId="0" borderId="18" xfId="0" applyFont="1" applyBorder="1" applyAlignment="1" applyProtection="1">
      <alignment horizontal="center" vertical="center"/>
    </xf>
    <xf numFmtId="9" fontId="16" fillId="0" borderId="20" xfId="0" applyNumberFormat="1" applyFont="1" applyBorder="1" applyAlignment="1" applyProtection="1">
      <alignment horizontal="center" vertical="center"/>
    </xf>
    <xf numFmtId="0" fontId="16" fillId="0" borderId="32" xfId="0" applyFont="1" applyBorder="1" applyAlignment="1" applyProtection="1">
      <alignment horizontal="center" vertical="center"/>
    </xf>
    <xf numFmtId="0" fontId="4" fillId="13" borderId="42"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1" xfId="0" applyFont="1" applyFill="1" applyBorder="1" applyAlignment="1" applyProtection="1">
      <alignment horizontal="left" vertical="center"/>
    </xf>
    <xf numFmtId="0" fontId="5" fillId="0" borderId="0" xfId="0" applyFont="1" applyFill="1" applyAlignment="1" applyProtection="1">
      <alignment vertical="center"/>
    </xf>
    <xf numFmtId="0" fontId="14"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5" xfId="0" applyFont="1" applyFill="1" applyBorder="1" applyAlignment="1" applyProtection="1">
      <alignment horizontal="center"/>
    </xf>
    <xf numFmtId="0" fontId="0" fillId="2" borderId="48"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6"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0" borderId="5" xfId="0" applyFill="1" applyBorder="1" applyAlignment="1">
      <alignment horizontal="center" vertical="center"/>
    </xf>
    <xf numFmtId="0" fontId="0" fillId="0" borderId="4" xfId="0" applyFill="1" applyBorder="1" applyAlignment="1">
      <alignment horizontal="center" vertical="center"/>
    </xf>
    <xf numFmtId="0" fontId="22" fillId="0" borderId="2" xfId="0" applyNumberFormat="1" applyFont="1" applyFill="1" applyBorder="1" applyAlignment="1">
      <alignment horizontal="center" vertical="center" wrapText="1"/>
    </xf>
    <xf numFmtId="166" fontId="22" fillId="0" borderId="2" xfId="0" applyNumberFormat="1" applyFont="1" applyFill="1" applyBorder="1" applyAlignment="1">
      <alignment horizontal="center" vertical="center" wrapText="1"/>
    </xf>
    <xf numFmtId="167" fontId="22" fillId="0" borderId="2" xfId="0" applyNumberFormat="1" applyFont="1" applyFill="1" applyBorder="1" applyAlignment="1">
      <alignment horizontal="center" vertical="center" wrapText="1"/>
    </xf>
    <xf numFmtId="4" fontId="22" fillId="0" borderId="2" xfId="0" applyNumberFormat="1" applyFont="1" applyFill="1" applyBorder="1" applyAlignment="1">
      <alignment horizontal="center" vertical="center" wrapText="1"/>
    </xf>
    <xf numFmtId="167" fontId="22" fillId="0" borderId="50" xfId="0" applyNumberFormat="1" applyFont="1" applyFill="1" applyBorder="1" applyAlignment="1">
      <alignment horizontal="center" vertical="center" wrapText="1"/>
    </xf>
    <xf numFmtId="165" fontId="22" fillId="0" borderId="2" xfId="0" applyNumberFormat="1" applyFont="1" applyFill="1" applyBorder="1" applyAlignment="1">
      <alignment horizontal="center" vertical="center" wrapText="1"/>
    </xf>
    <xf numFmtId="168" fontId="22" fillId="0" borderId="2" xfId="0" applyNumberFormat="1" applyFont="1" applyFill="1" applyBorder="1" applyAlignment="1">
      <alignment horizontal="center" vertical="center" wrapText="1"/>
    </xf>
    <xf numFmtId="0" fontId="22" fillId="0" borderId="50" xfId="0" applyNumberFormat="1" applyFont="1" applyFill="1" applyBorder="1" applyAlignment="1">
      <alignment horizontal="center" vertical="center" wrapText="1"/>
    </xf>
    <xf numFmtId="49" fontId="22" fillId="0" borderId="2" xfId="0" applyNumberFormat="1" applyFont="1" applyFill="1" applyBorder="1" applyAlignment="1">
      <alignment horizontal="center" vertical="center" wrapText="1"/>
    </xf>
    <xf numFmtId="4" fontId="22" fillId="0" borderId="2" xfId="0" applyNumberFormat="1" applyFont="1" applyFill="1" applyBorder="1" applyAlignment="1">
      <alignment horizontal="center" vertical="center"/>
    </xf>
    <xf numFmtId="167" fontId="24" fillId="0" borderId="50" xfId="0" applyNumberFormat="1" applyFont="1" applyFill="1" applyBorder="1" applyAlignment="1">
      <alignment horizontal="center" vertical="center" wrapText="1"/>
    </xf>
    <xf numFmtId="165" fontId="24" fillId="0" borderId="2" xfId="0" applyNumberFormat="1" applyFont="1" applyFill="1" applyBorder="1" applyAlignment="1">
      <alignment horizontal="center" vertical="center" wrapText="1"/>
    </xf>
    <xf numFmtId="0" fontId="24" fillId="0" borderId="2" xfId="0" applyNumberFormat="1"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4" fontId="24" fillId="0" borderId="2" xfId="0" applyNumberFormat="1" applyFont="1" applyFill="1" applyBorder="1" applyAlignment="1">
      <alignment horizontal="center" vertical="center" wrapText="1"/>
    </xf>
    <xf numFmtId="0" fontId="22" fillId="0" borderId="2" xfId="0" applyNumberFormat="1" applyFont="1" applyFill="1" applyBorder="1" applyAlignment="1">
      <alignment horizontal="center" vertical="top" wrapText="1"/>
    </xf>
    <xf numFmtId="0" fontId="22" fillId="0" borderId="49" xfId="0" applyNumberFormat="1" applyFont="1" applyFill="1" applyBorder="1" applyAlignment="1">
      <alignment horizontal="center" vertical="center" wrapText="1"/>
    </xf>
    <xf numFmtId="166" fontId="22" fillId="0" borderId="49" xfId="0" applyNumberFormat="1" applyFont="1" applyFill="1" applyBorder="1" applyAlignment="1">
      <alignment horizontal="center" vertical="center" wrapText="1"/>
    </xf>
    <xf numFmtId="167" fontId="22" fillId="0" borderId="49" xfId="0" applyNumberFormat="1" applyFont="1" applyFill="1" applyBorder="1" applyAlignment="1">
      <alignment horizontal="center" vertical="center" wrapText="1"/>
    </xf>
    <xf numFmtId="4" fontId="22" fillId="0" borderId="49" xfId="0" applyNumberFormat="1" applyFont="1" applyFill="1" applyBorder="1" applyAlignment="1">
      <alignment horizontal="center" vertical="center" wrapText="1"/>
    </xf>
    <xf numFmtId="167" fontId="22" fillId="0" borderId="51" xfId="0" applyNumberFormat="1" applyFont="1" applyFill="1" applyBorder="1" applyAlignment="1">
      <alignment horizontal="center" vertical="center" wrapText="1"/>
    </xf>
    <xf numFmtId="0" fontId="0" fillId="0" borderId="4" xfId="0" applyFill="1" applyBorder="1" applyAlignment="1">
      <alignment wrapText="1"/>
    </xf>
    <xf numFmtId="0" fontId="0" fillId="0" borderId="2" xfId="0" applyFill="1" applyBorder="1" applyAlignment="1">
      <alignment wrapText="1"/>
    </xf>
    <xf numFmtId="0" fontId="0" fillId="0" borderId="2" xfId="0" applyFill="1" applyBorder="1" applyAlignment="1"/>
    <xf numFmtId="0" fontId="0" fillId="0" borderId="2" xfId="0" applyFill="1" applyBorder="1" applyAlignment="1">
      <alignment vertical="top" wrapText="1"/>
    </xf>
    <xf numFmtId="0" fontId="16" fillId="0" borderId="2" xfId="0" applyNumberFormat="1" applyFont="1" applyFill="1" applyBorder="1" applyAlignment="1">
      <alignment wrapText="1"/>
    </xf>
    <xf numFmtId="0" fontId="15" fillId="0" borderId="0" xfId="0" applyFont="1" applyFill="1" applyAlignment="1">
      <alignment horizontal="justify" vertical="top"/>
    </xf>
    <xf numFmtId="0" fontId="16" fillId="0" borderId="2" xfId="0" applyFont="1" applyFill="1" applyBorder="1" applyAlignment="1">
      <alignment vertical="top" wrapText="1"/>
    </xf>
    <xf numFmtId="0" fontId="16" fillId="0" borderId="2" xfId="0" applyFont="1" applyFill="1" applyBorder="1" applyAlignment="1">
      <alignment vertical="top"/>
    </xf>
    <xf numFmtId="0" fontId="15" fillId="0" borderId="2" xfId="0" applyFont="1" applyFill="1" applyBorder="1" applyAlignment="1">
      <alignment horizontal="justify"/>
    </xf>
    <xf numFmtId="0" fontId="16" fillId="0" borderId="2" xfId="0" applyFont="1" applyFill="1" applyBorder="1" applyAlignment="1">
      <alignment wrapText="1"/>
    </xf>
    <xf numFmtId="0" fontId="16" fillId="0" borderId="2" xfId="0" applyFont="1" applyFill="1" applyBorder="1"/>
    <xf numFmtId="0" fontId="24" fillId="0" borderId="2" xfId="0" applyFont="1" applyFill="1" applyBorder="1" applyAlignment="1">
      <alignment wrapText="1"/>
    </xf>
    <xf numFmtId="0" fontId="0" fillId="0" borderId="4" xfId="0" applyFill="1" applyBorder="1" applyAlignment="1"/>
    <xf numFmtId="0" fontId="27" fillId="0" borderId="2" xfId="0" applyFont="1" applyFill="1" applyBorder="1"/>
    <xf numFmtId="0" fontId="16" fillId="0" borderId="4" xfId="0" applyFont="1" applyFill="1" applyBorder="1" applyAlignment="1">
      <alignment wrapText="1"/>
    </xf>
    <xf numFmtId="0" fontId="0" fillId="0" borderId="4" xfId="0" applyFill="1" applyBorder="1" applyAlignment="1">
      <alignment vertical="top"/>
    </xf>
    <xf numFmtId="0" fontId="0" fillId="0" borderId="4" xfId="0" applyFill="1" applyBorder="1" applyAlignment="1">
      <alignment vertical="top" wrapText="1"/>
    </xf>
    <xf numFmtId="167" fontId="22" fillId="0" borderId="2" xfId="0" applyNumberFormat="1" applyFont="1" applyFill="1" applyBorder="1" applyAlignment="1">
      <alignment vertical="top" wrapText="1"/>
    </xf>
    <xf numFmtId="0" fontId="0" fillId="0" borderId="0" xfId="0" applyFill="1" applyAlignment="1">
      <alignment vertical="top" wrapText="1"/>
    </xf>
    <xf numFmtId="0" fontId="0" fillId="0" borderId="2" xfId="0" applyFill="1" applyBorder="1" applyAlignment="1">
      <alignment vertical="top"/>
    </xf>
    <xf numFmtId="0" fontId="0" fillId="0" borderId="0" xfId="0" applyFill="1" applyBorder="1" applyAlignment="1">
      <alignment wrapText="1"/>
    </xf>
    <xf numFmtId="0" fontId="0" fillId="0" borderId="52" xfId="0" applyFill="1" applyBorder="1" applyAlignment="1">
      <alignment wrapText="1"/>
    </xf>
    <xf numFmtId="0" fontId="0" fillId="0" borderId="52" xfId="0" applyFill="1" applyBorder="1" applyAlignment="1"/>
    <xf numFmtId="0" fontId="0" fillId="0" borderId="2" xfId="0" applyFill="1" applyBorder="1" applyAlignment="1">
      <alignment vertical="center" wrapText="1"/>
    </xf>
    <xf numFmtId="0" fontId="0" fillId="0" borderId="4" xfId="0" applyFill="1" applyBorder="1" applyAlignment="1">
      <alignment vertical="center" wrapText="1"/>
    </xf>
    <xf numFmtId="0" fontId="0" fillId="0" borderId="4" xfId="0" applyFill="1" applyBorder="1"/>
    <xf numFmtId="17" fontId="0" fillId="0" borderId="53" xfId="0" applyNumberFormat="1" applyFill="1" applyBorder="1"/>
    <xf numFmtId="0" fontId="0" fillId="0" borderId="2" xfId="0" applyFill="1" applyBorder="1"/>
    <xf numFmtId="0" fontId="0" fillId="0" borderId="50" xfId="0" applyFill="1" applyBorder="1" applyAlignment="1">
      <alignment wrapText="1"/>
    </xf>
    <xf numFmtId="0" fontId="0" fillId="0" borderId="50" xfId="0" applyFill="1" applyBorder="1" applyAlignment="1">
      <alignment vertical="top" wrapText="1"/>
    </xf>
    <xf numFmtId="0" fontId="0" fillId="0" borderId="2" xfId="0" applyNumberFormat="1" applyFill="1" applyBorder="1" applyAlignment="1">
      <alignment vertical="top" wrapText="1"/>
    </xf>
    <xf numFmtId="0" fontId="0" fillId="0" borderId="2" xfId="0" applyNumberFormat="1" applyFill="1" applyBorder="1" applyAlignment="1">
      <alignment wrapText="1"/>
    </xf>
    <xf numFmtId="0" fontId="0" fillId="0" borderId="50" xfId="0" applyFill="1" applyBorder="1"/>
    <xf numFmtId="0" fontId="0" fillId="0" borderId="53" xfId="0" applyFill="1" applyBorder="1"/>
    <xf numFmtId="0" fontId="0" fillId="0" borderId="53" xfId="0" applyFill="1" applyBorder="1" applyAlignment="1">
      <alignment wrapText="1"/>
    </xf>
    <xf numFmtId="0" fontId="12" fillId="0" borderId="4" xfId="0" applyFont="1" applyFill="1" applyBorder="1" applyAlignment="1">
      <alignment wrapText="1"/>
    </xf>
    <xf numFmtId="49" fontId="0" fillId="0" borderId="53" xfId="0" applyNumberFormat="1" applyFill="1" applyBorder="1" applyAlignment="1">
      <alignment wrapText="1"/>
    </xf>
    <xf numFmtId="49" fontId="0" fillId="0" borderId="2" xfId="0" applyNumberFormat="1" applyFill="1" applyBorder="1" applyAlignment="1">
      <alignment wrapText="1"/>
    </xf>
    <xf numFmtId="0" fontId="0" fillId="0" borderId="52" xfId="0" applyFill="1" applyBorder="1"/>
    <xf numFmtId="49" fontId="0" fillId="0" borderId="54" xfId="0" applyNumberFormat="1" applyFill="1" applyBorder="1" applyAlignment="1">
      <alignment wrapText="1"/>
    </xf>
    <xf numFmtId="0" fontId="0" fillId="0" borderId="2" xfId="0" applyFill="1" applyBorder="1" applyAlignment="1">
      <alignment horizontal="center" vertical="center" wrapText="1"/>
    </xf>
    <xf numFmtId="0" fontId="0" fillId="4" borderId="2" xfId="0" applyFill="1" applyBorder="1" applyAlignment="1">
      <alignment vertical="center" wrapText="1"/>
    </xf>
    <xf numFmtId="0" fontId="0" fillId="4" borderId="2" xfId="0" applyFill="1" applyBorder="1" applyAlignment="1">
      <alignment vertical="center"/>
    </xf>
    <xf numFmtId="0" fontId="15" fillId="0" borderId="2" xfId="3" applyFont="1" applyBorder="1" applyAlignment="1">
      <alignment wrapText="1"/>
    </xf>
    <xf numFmtId="0" fontId="16" fillId="4" borderId="2" xfId="0" applyFont="1" applyFill="1" applyBorder="1" applyAlignment="1">
      <alignment wrapText="1"/>
    </xf>
    <xf numFmtId="0" fontId="16" fillId="4" borderId="2" xfId="0" applyFont="1" applyFill="1" applyBorder="1" applyAlignment="1">
      <alignment horizontal="left" vertical="center" wrapText="1"/>
    </xf>
    <xf numFmtId="0" fontId="16" fillId="0" borderId="2" xfId="0" applyFont="1" applyFill="1" applyBorder="1" applyAlignment="1">
      <alignment vertical="center"/>
    </xf>
    <xf numFmtId="0" fontId="16" fillId="4" borderId="2" xfId="0" applyFont="1" applyFill="1" applyBorder="1" applyAlignment="1">
      <alignment vertical="center"/>
    </xf>
    <xf numFmtId="0" fontId="0" fillId="0" borderId="4" xfId="0" applyFill="1" applyBorder="1" applyAlignment="1">
      <alignment horizontal="center" vertical="center" wrapText="1"/>
    </xf>
    <xf numFmtId="0" fontId="22" fillId="0" borderId="4" xfId="0" applyNumberFormat="1" applyFont="1" applyFill="1" applyBorder="1" applyAlignment="1">
      <alignment horizontal="center" vertical="center" wrapText="1"/>
    </xf>
    <xf numFmtId="166" fontId="22" fillId="0" borderId="4" xfId="0" applyNumberFormat="1" applyFont="1" applyFill="1" applyBorder="1" applyAlignment="1">
      <alignment horizontal="center" vertical="center" wrapText="1"/>
    </xf>
    <xf numFmtId="167" fontId="22" fillId="0" borderId="4" xfId="0" applyNumberFormat="1" applyFont="1" applyFill="1" applyBorder="1" applyAlignment="1">
      <alignment horizontal="center" vertical="center" wrapText="1"/>
    </xf>
    <xf numFmtId="4" fontId="22" fillId="0" borderId="4"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15" fillId="0" borderId="2" xfId="0" applyFont="1" applyFill="1" applyBorder="1" applyAlignment="1">
      <alignment horizontal="justify" wrapText="1"/>
    </xf>
    <xf numFmtId="0" fontId="0" fillId="0" borderId="2" xfId="0" applyNumberFormat="1" applyFill="1" applyBorder="1" applyAlignment="1">
      <alignment horizontal="center" vertical="top" wrapText="1"/>
    </xf>
    <xf numFmtId="0" fontId="0" fillId="0" borderId="2" xfId="0" applyNumberFormat="1" applyFill="1" applyBorder="1" applyAlignment="1">
      <alignment horizontal="center" vertical="center" wrapText="1"/>
    </xf>
    <xf numFmtId="0" fontId="0" fillId="13" borderId="0" xfId="0" applyFill="1" applyAlignment="1">
      <alignment horizontal="center" vertical="center"/>
    </xf>
    <xf numFmtId="0" fontId="16" fillId="0" borderId="4" xfId="0" applyFont="1" applyFill="1" applyBorder="1" applyAlignment="1">
      <alignment horizontal="center" vertical="center" wrapText="1"/>
    </xf>
    <xf numFmtId="0" fontId="0" fillId="13" borderId="2" xfId="0" applyFill="1" applyBorder="1" applyAlignment="1">
      <alignment horizontal="center" vertical="center"/>
    </xf>
    <xf numFmtId="0" fontId="16" fillId="0" borderId="2" xfId="0" applyFont="1" applyFill="1" applyBorder="1" applyAlignment="1">
      <alignment vertical="center" wrapText="1"/>
    </xf>
    <xf numFmtId="0" fontId="16" fillId="0" borderId="2" xfId="0" applyFont="1" applyFill="1" applyBorder="1" applyAlignment="1">
      <alignment horizontal="center" vertical="center" wrapText="1"/>
    </xf>
    <xf numFmtId="0" fontId="22" fillId="0" borderId="5" xfId="0" applyNumberFormat="1" applyFont="1" applyFill="1" applyBorder="1" applyAlignment="1">
      <alignment horizontal="center" vertical="center" wrapText="1"/>
    </xf>
    <xf numFmtId="0" fontId="0" fillId="0" borderId="3" xfId="0" applyFill="1" applyBorder="1" applyAlignment="1">
      <alignment vertical="center"/>
    </xf>
    <xf numFmtId="166" fontId="22" fillId="0" borderId="5" xfId="0" applyNumberFormat="1" applyFont="1" applyFill="1" applyBorder="1" applyAlignment="1">
      <alignment horizontal="center" vertical="center" wrapText="1"/>
    </xf>
    <xf numFmtId="4" fontId="22" fillId="0" borderId="5" xfId="0" applyNumberFormat="1" applyFont="1" applyFill="1" applyBorder="1" applyAlignment="1">
      <alignment horizontal="center" vertical="center" wrapText="1"/>
    </xf>
    <xf numFmtId="0" fontId="22" fillId="0" borderId="55" xfId="0" applyNumberFormat="1" applyFont="1" applyFill="1" applyBorder="1" applyAlignment="1">
      <alignment horizontal="center" vertical="center" wrapText="1"/>
    </xf>
    <xf numFmtId="0" fontId="22" fillId="0" borderId="53"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4" borderId="2" xfId="0" applyFont="1" applyFill="1" applyBorder="1" applyAlignment="1">
      <alignment horizontal="center" vertical="center"/>
    </xf>
    <xf numFmtId="0" fontId="0" fillId="4" borderId="2" xfId="0" applyFill="1" applyBorder="1" applyAlignment="1">
      <alignment horizontal="center" vertical="center" wrapText="1"/>
    </xf>
    <xf numFmtId="0" fontId="15" fillId="0" borderId="2" xfId="3" applyFont="1" applyBorder="1" applyAlignment="1">
      <alignment horizontal="center" vertical="center" wrapText="1"/>
    </xf>
    <xf numFmtId="0" fontId="5" fillId="0" borderId="2" xfId="0" applyFont="1" applyFill="1" applyBorder="1" applyAlignment="1">
      <alignment horizontal="center" vertical="center"/>
    </xf>
    <xf numFmtId="0" fontId="16" fillId="0" borderId="4" xfId="0" applyFont="1" applyFill="1" applyBorder="1"/>
    <xf numFmtId="0" fontId="16" fillId="0" borderId="0" xfId="0" applyFont="1" applyFill="1"/>
    <xf numFmtId="0" fontId="16" fillId="0" borderId="4" xfId="0" applyFont="1" applyFill="1" applyBorder="1" applyAlignment="1">
      <alignment vertical="center"/>
    </xf>
    <xf numFmtId="0" fontId="16" fillId="0" borderId="4" xfId="0" applyNumberFormat="1" applyFont="1" applyFill="1" applyBorder="1" applyAlignment="1">
      <alignment wrapText="1"/>
    </xf>
    <xf numFmtId="0" fontId="16" fillId="0" borderId="0" xfId="0" applyFont="1" applyFill="1" applyBorder="1" applyAlignment="1">
      <alignment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xf>
    <xf numFmtId="0" fontId="0" fillId="0" borderId="4" xfId="0" applyFill="1" applyBorder="1" applyAlignment="1">
      <alignment horizontal="center" vertical="center"/>
    </xf>
    <xf numFmtId="0" fontId="16" fillId="0" borderId="53" xfId="0" applyFont="1" applyFill="1" applyBorder="1" applyAlignment="1">
      <alignment wrapText="1"/>
    </xf>
    <xf numFmtId="0" fontId="16" fillId="0" borderId="50" xfId="0" applyFont="1" applyFill="1" applyBorder="1" applyAlignment="1">
      <alignment wrapText="1"/>
    </xf>
    <xf numFmtId="0" fontId="16" fillId="0" borderId="50" xfId="0" applyFont="1" applyFill="1" applyBorder="1" applyAlignment="1">
      <alignment horizontal="center" vertical="center" wrapText="1"/>
    </xf>
    <xf numFmtId="0" fontId="16" fillId="0" borderId="50" xfId="0" applyFont="1" applyFill="1" applyBorder="1"/>
    <xf numFmtId="0" fontId="24" fillId="0" borderId="50" xfId="0" applyFont="1" applyFill="1" applyBorder="1" applyAlignment="1">
      <alignment wrapText="1"/>
    </xf>
    <xf numFmtId="0" fontId="16" fillId="0" borderId="50" xfId="0" applyFont="1" applyFill="1" applyBorder="1" applyAlignment="1">
      <alignment vertical="center" wrapText="1"/>
    </xf>
    <xf numFmtId="0" fontId="16" fillId="0" borderId="50" xfId="0" applyFont="1" applyFill="1" applyBorder="1" applyAlignment="1">
      <alignment vertical="top" wrapText="1"/>
    </xf>
    <xf numFmtId="0" fontId="16" fillId="0" borderId="53" xfId="0" applyFont="1" applyFill="1" applyBorder="1" applyAlignment="1">
      <alignment vertical="top" wrapText="1"/>
    </xf>
    <xf numFmtId="0" fontId="16" fillId="0" borderId="53" xfId="0" applyFont="1" applyFill="1" applyBorder="1" applyAlignment="1">
      <alignment vertical="center"/>
    </xf>
    <xf numFmtId="0" fontId="16" fillId="0" borderId="50" xfId="0" applyFont="1" applyFill="1" applyBorder="1" applyAlignment="1">
      <alignment vertical="center"/>
    </xf>
    <xf numFmtId="0" fontId="12" fillId="0" borderId="2" xfId="0" applyFont="1" applyFill="1" applyBorder="1" applyAlignment="1">
      <alignment wrapText="1"/>
    </xf>
    <xf numFmtId="17" fontId="0" fillId="4" borderId="2" xfId="0" applyNumberFormat="1" applyFill="1" applyBorder="1" applyAlignment="1">
      <alignment vertical="center"/>
    </xf>
    <xf numFmtId="0" fontId="16" fillId="0" borderId="4" xfId="0" applyFont="1" applyFill="1" applyBorder="1" applyAlignment="1">
      <alignment horizontal="center" wrapText="1"/>
    </xf>
    <xf numFmtId="0" fontId="16" fillId="0" borderId="4" xfId="0" applyFont="1" applyFill="1" applyBorder="1" applyAlignment="1">
      <alignment vertical="center" wrapText="1"/>
    </xf>
    <xf numFmtId="0" fontId="16" fillId="0" borderId="4" xfId="0" applyFont="1" applyFill="1" applyBorder="1" applyAlignment="1">
      <alignment vertical="top" wrapText="1"/>
    </xf>
    <xf numFmtId="0" fontId="16" fillId="0" borderId="4" xfId="0" applyFont="1" applyFill="1" applyBorder="1" applyAlignment="1">
      <alignment vertical="top"/>
    </xf>
    <xf numFmtId="0" fontId="16" fillId="0" borderId="2" xfId="0" applyFont="1" applyFill="1" applyBorder="1" applyAlignment="1">
      <alignment horizontal="left" vertical="center" wrapText="1" indent="1"/>
    </xf>
    <xf numFmtId="0" fontId="16" fillId="0" borderId="0" xfId="0" applyFont="1" applyFill="1" applyAlignment="1">
      <alignment wrapText="1"/>
    </xf>
    <xf numFmtId="0" fontId="16" fillId="0" borderId="4" xfId="0" applyFont="1" applyFill="1" applyBorder="1" applyAlignment="1">
      <alignment horizontal="left" vertical="top"/>
    </xf>
    <xf numFmtId="0" fontId="16" fillId="0" borderId="0" xfId="0" applyFont="1" applyFill="1" applyAlignment="1">
      <alignment horizontal="left" vertical="center" wrapText="1" indent="1"/>
    </xf>
    <xf numFmtId="0" fontId="16" fillId="0" borderId="0" xfId="0" applyFont="1" applyFill="1" applyAlignment="1">
      <alignment vertical="top" wrapText="1"/>
    </xf>
    <xf numFmtId="0" fontId="16" fillId="0" borderId="2" xfId="0" applyFont="1" applyFill="1" applyBorder="1" applyAlignment="1"/>
    <xf numFmtId="0" fontId="0" fillId="13" borderId="2" xfId="0" applyFill="1" applyBorder="1" applyAlignment="1">
      <alignment horizontal="center" vertical="center" wrapText="1"/>
    </xf>
    <xf numFmtId="0" fontId="16" fillId="0" borderId="0" xfId="0" applyFont="1" applyFill="1" applyAlignment="1">
      <alignment vertical="center" wrapText="1"/>
    </xf>
    <xf numFmtId="17" fontId="16" fillId="0" borderId="4" xfId="0" applyNumberFormat="1" applyFont="1" applyFill="1" applyBorder="1" applyAlignment="1">
      <alignment wrapText="1"/>
    </xf>
    <xf numFmtId="0" fontId="0" fillId="0" borderId="4" xfId="0" applyFill="1" applyBorder="1" applyAlignment="1">
      <alignment horizontal="center" wrapText="1"/>
    </xf>
    <xf numFmtId="0" fontId="0" fillId="0" borderId="2" xfId="0" applyNumberFormat="1" applyFill="1" applyBorder="1" applyAlignment="1">
      <alignment horizontal="center" wrapText="1"/>
    </xf>
    <xf numFmtId="169" fontId="16" fillId="4" borderId="2" xfId="0" applyNumberFormat="1" applyFont="1" applyFill="1" applyBorder="1" applyAlignment="1">
      <alignment horizontal="center" vertical="center"/>
    </xf>
    <xf numFmtId="169" fontId="22" fillId="0" borderId="2" xfId="0" applyNumberFormat="1" applyFont="1" applyFill="1" applyBorder="1" applyAlignment="1">
      <alignment horizontal="center" vertical="center" wrapText="1"/>
    </xf>
    <xf numFmtId="169" fontId="0" fillId="4" borderId="2" xfId="0" applyNumberFormat="1" applyFill="1" applyBorder="1" applyAlignment="1">
      <alignment horizontal="center" vertical="center"/>
    </xf>
    <xf numFmtId="169" fontId="22" fillId="0" borderId="4"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0" fillId="10" borderId="2" xfId="0" applyFill="1" applyBorder="1" applyAlignment="1">
      <alignment horizontal="center" vertical="center"/>
    </xf>
    <xf numFmtId="0" fontId="0" fillId="10" borderId="2" xfId="0" applyFill="1" applyBorder="1" applyAlignment="1">
      <alignment horizontal="center" vertical="center" wrapText="1"/>
    </xf>
    <xf numFmtId="0" fontId="16" fillId="0" borderId="4" xfId="0" applyFont="1" applyFill="1" applyBorder="1" applyAlignment="1">
      <alignment horizontal="left" vertical="top" wrapText="1"/>
    </xf>
    <xf numFmtId="0" fontId="0" fillId="0" borderId="4" xfId="0" applyFill="1" applyBorder="1" applyAlignment="1">
      <alignment horizontal="center" vertical="center" wrapText="1"/>
    </xf>
    <xf numFmtId="17" fontId="0" fillId="0" borderId="2" xfId="0" applyNumberFormat="1" applyFill="1" applyBorder="1" applyAlignment="1">
      <alignment vertical="center"/>
    </xf>
    <xf numFmtId="0" fontId="22" fillId="0" borderId="2" xfId="0" applyNumberFormat="1" applyFont="1" applyFill="1" applyBorder="1" applyAlignment="1">
      <alignment horizontal="left" vertical="center" wrapText="1"/>
    </xf>
    <xf numFmtId="0" fontId="0" fillId="0" borderId="2" xfId="0" applyFill="1" applyBorder="1" applyAlignment="1">
      <alignment horizontal="left" vertical="center" wrapText="1"/>
    </xf>
    <xf numFmtId="0" fontId="33" fillId="0" borderId="4" xfId="0" applyFont="1" applyFill="1" applyBorder="1" applyAlignment="1">
      <alignment vertical="center" wrapText="1"/>
    </xf>
    <xf numFmtId="0" fontId="33" fillId="0" borderId="2" xfId="0" applyFont="1" applyFill="1" applyBorder="1" applyAlignment="1">
      <alignment vertical="center" wrapText="1"/>
    </xf>
    <xf numFmtId="0" fontId="33" fillId="0" borderId="2" xfId="0" applyFont="1" applyFill="1" applyBorder="1" applyAlignment="1">
      <alignment vertical="top" wrapText="1"/>
    </xf>
    <xf numFmtId="0" fontId="33" fillId="0" borderId="2" xfId="0" applyFont="1" applyFill="1" applyBorder="1" applyAlignment="1">
      <alignment vertical="center"/>
    </xf>
    <xf numFmtId="0" fontId="33" fillId="0" borderId="4" xfId="0" applyFont="1" applyFill="1" applyBorder="1" applyAlignment="1">
      <alignment horizontal="center" vertical="center" wrapText="1"/>
    </xf>
    <xf numFmtId="0" fontId="33" fillId="0" borderId="2" xfId="0" applyFont="1" applyFill="1" applyBorder="1" applyAlignment="1">
      <alignment horizontal="center" vertical="center"/>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xf>
    <xf numFmtId="0" fontId="33" fillId="0" borderId="3" xfId="0" applyFont="1" applyFill="1" applyBorder="1" applyAlignment="1">
      <alignment horizontal="center" vertical="center" wrapText="1"/>
    </xf>
    <xf numFmtId="0" fontId="0" fillId="0" borderId="4" xfId="0" applyFill="1" applyBorder="1" applyAlignment="1">
      <alignment horizontal="center" vertical="center" wrapText="1"/>
    </xf>
    <xf numFmtId="166" fontId="24" fillId="0" borderId="2" xfId="0" applyNumberFormat="1" applyFont="1" applyFill="1" applyBorder="1" applyAlignment="1">
      <alignment horizontal="center" vertical="center" wrapText="1"/>
    </xf>
    <xf numFmtId="169" fontId="24" fillId="0" borderId="2" xfId="0" applyNumberFormat="1" applyFont="1" applyFill="1" applyBorder="1" applyAlignment="1">
      <alignment horizontal="center" vertical="center" wrapText="1"/>
    </xf>
    <xf numFmtId="167" fontId="24" fillId="0" borderId="2" xfId="0" applyNumberFormat="1" applyFont="1" applyFill="1" applyBorder="1" applyAlignment="1">
      <alignment horizontal="center" vertical="center" wrapText="1"/>
    </xf>
    <xf numFmtId="0" fontId="24" fillId="0" borderId="2" xfId="0" applyNumberFormat="1" applyFont="1" applyFill="1" applyBorder="1" applyAlignment="1">
      <alignment horizontal="left" vertical="center" wrapText="1"/>
    </xf>
    <xf numFmtId="168" fontId="24" fillId="0" borderId="2" xfId="0" applyNumberFormat="1" applyFont="1" applyFill="1" applyBorder="1" applyAlignment="1">
      <alignment horizontal="center" vertical="center" wrapText="1"/>
    </xf>
    <xf numFmtId="0" fontId="24" fillId="0" borderId="50"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17" fontId="16" fillId="0" borderId="2" xfId="0" applyNumberFormat="1" applyFont="1" applyFill="1" applyBorder="1" applyAlignment="1">
      <alignment horizontal="center" vertical="center"/>
    </xf>
    <xf numFmtId="0" fontId="16" fillId="0" borderId="2" xfId="0" applyFont="1" applyFill="1" applyBorder="1" applyAlignment="1">
      <alignment horizontal="left" vertical="center" wrapText="1"/>
    </xf>
    <xf numFmtId="0" fontId="16" fillId="4" borderId="2" xfId="0" applyFont="1" applyFill="1" applyBorder="1" applyAlignment="1">
      <alignment vertical="center" wrapText="1"/>
    </xf>
    <xf numFmtId="0" fontId="16" fillId="0" borderId="4" xfId="0" applyFont="1" applyFill="1" applyBorder="1" applyAlignment="1">
      <alignment horizontal="center" vertical="center"/>
    </xf>
    <xf numFmtId="0" fontId="24" fillId="0" borderId="5" xfId="0"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4" fontId="24" fillId="0" borderId="5" xfId="0" applyNumberFormat="1" applyFont="1" applyFill="1" applyBorder="1" applyAlignment="1">
      <alignment horizontal="center" vertical="center" wrapText="1"/>
    </xf>
    <xf numFmtId="0" fontId="24" fillId="0" borderId="55" xfId="0" applyNumberFormat="1" applyFont="1" applyFill="1" applyBorder="1" applyAlignment="1">
      <alignment horizontal="center" vertical="center" wrapText="1"/>
    </xf>
    <xf numFmtId="0" fontId="24" fillId="0" borderId="4" xfId="0" applyNumberFormat="1" applyFont="1" applyFill="1" applyBorder="1" applyAlignment="1">
      <alignment horizontal="center" vertical="center" wrapText="1"/>
    </xf>
    <xf numFmtId="169" fontId="24" fillId="0" borderId="4" xfId="0" applyNumberFormat="1" applyFont="1" applyFill="1" applyBorder="1" applyAlignment="1">
      <alignment horizontal="center" vertical="center" wrapText="1"/>
    </xf>
    <xf numFmtId="167" fontId="24" fillId="0" borderId="4" xfId="0" applyNumberFormat="1" applyFont="1" applyFill="1" applyBorder="1" applyAlignment="1">
      <alignment horizontal="center" vertical="center" wrapText="1"/>
    </xf>
    <xf numFmtId="4" fontId="24" fillId="0" borderId="4" xfId="0" applyNumberFormat="1" applyFont="1" applyFill="1" applyBorder="1" applyAlignment="1">
      <alignment horizontal="center" vertical="center" wrapText="1"/>
    </xf>
    <xf numFmtId="0" fontId="24" fillId="0" borderId="53" xfId="0" applyNumberFormat="1" applyFont="1" applyFill="1" applyBorder="1" applyAlignment="1">
      <alignment horizontal="center" vertical="center" wrapText="1"/>
    </xf>
    <xf numFmtId="0" fontId="34" fillId="0" borderId="4" xfId="0" applyFont="1" applyFill="1" applyBorder="1" applyAlignment="1">
      <alignment vertical="center"/>
    </xf>
    <xf numFmtId="0" fontId="34" fillId="0" borderId="4" xfId="0" applyFont="1" applyFill="1" applyBorder="1" applyAlignment="1" applyProtection="1">
      <alignment vertical="center"/>
      <protection locked="0"/>
    </xf>
    <xf numFmtId="0" fontId="0" fillId="0" borderId="4" xfId="0" applyFill="1" applyBorder="1" applyAlignment="1">
      <alignment horizontal="center" vertical="center" wrapText="1"/>
    </xf>
    <xf numFmtId="0" fontId="0" fillId="0" borderId="0" xfId="0" applyAlignment="1">
      <alignment horizontal="justify" vertical="center"/>
    </xf>
    <xf numFmtId="0" fontId="0" fillId="0" borderId="2" xfId="0" applyBorder="1" applyAlignment="1">
      <alignment horizontal="justify" vertical="center"/>
    </xf>
    <xf numFmtId="0" fontId="0" fillId="0" borderId="2" xfId="0" applyBorder="1" applyAlignment="1">
      <alignment wrapText="1"/>
    </xf>
    <xf numFmtId="0" fontId="0" fillId="6" borderId="14" xfId="0" applyFill="1" applyBorder="1" applyAlignment="1">
      <alignment horizontal="center" vertical="top"/>
    </xf>
    <xf numFmtId="164" fontId="21" fillId="6" borderId="14" xfId="0" applyNumberFormat="1" applyFont="1" applyFill="1" applyBorder="1" applyAlignment="1">
      <alignment horizontal="center" vertical="top" wrapText="1"/>
    </xf>
    <xf numFmtId="0" fontId="9" fillId="19" borderId="50" xfId="0" applyFont="1" applyFill="1" applyBorder="1" applyAlignment="1">
      <alignment horizontal="right" vertical="center"/>
    </xf>
    <xf numFmtId="0" fontId="6" fillId="0" borderId="56" xfId="0" applyFont="1" applyFill="1" applyBorder="1" applyAlignment="1">
      <alignment vertical="center" wrapText="1"/>
    </xf>
    <xf numFmtId="0" fontId="0" fillId="0" borderId="56" xfId="0" applyFill="1" applyBorder="1" applyAlignment="1">
      <alignment vertical="center"/>
    </xf>
    <xf numFmtId="0" fontId="0" fillId="0" borderId="24" xfId="0" applyFill="1" applyBorder="1" applyAlignment="1">
      <alignment vertical="center"/>
    </xf>
    <xf numFmtId="0" fontId="9" fillId="19" borderId="50" xfId="0" applyFont="1" applyFill="1" applyBorder="1" applyAlignment="1">
      <alignment horizontal="left" vertical="center"/>
    </xf>
    <xf numFmtId="0" fontId="0" fillId="4" borderId="2" xfId="0" applyFill="1" applyBorder="1" applyAlignment="1">
      <alignment horizontal="center" vertical="center"/>
    </xf>
    <xf numFmtId="0" fontId="16" fillId="4" borderId="2" xfId="0" applyNumberFormat="1" applyFont="1" applyFill="1" applyBorder="1" applyAlignment="1">
      <alignment horizontal="center" vertical="center" wrapText="1"/>
    </xf>
    <xf numFmtId="0" fontId="24" fillId="4" borderId="2" xfId="0" applyNumberFormat="1" applyFont="1" applyFill="1" applyBorder="1" applyAlignment="1">
      <alignment horizontal="center" vertical="center" wrapText="1"/>
    </xf>
    <xf numFmtId="0" fontId="16" fillId="4" borderId="4" xfId="0" applyFont="1" applyFill="1" applyBorder="1" applyAlignment="1">
      <alignment vertical="center"/>
    </xf>
    <xf numFmtId="166" fontId="24" fillId="4" borderId="2" xfId="0" applyNumberFormat="1" applyFont="1" applyFill="1" applyBorder="1" applyAlignment="1">
      <alignment horizontal="center" vertical="center" wrapText="1"/>
    </xf>
    <xf numFmtId="169" fontId="24" fillId="4" borderId="2" xfId="0" applyNumberFormat="1" applyFont="1" applyFill="1" applyBorder="1" applyAlignment="1">
      <alignment horizontal="center" vertical="center" wrapText="1"/>
    </xf>
    <xf numFmtId="4" fontId="24" fillId="4" borderId="2" xfId="0" applyNumberFormat="1" applyFont="1" applyFill="1" applyBorder="1" applyAlignment="1">
      <alignment horizontal="center" vertical="center" wrapText="1"/>
    </xf>
    <xf numFmtId="0" fontId="24" fillId="4" borderId="50" xfId="0" applyNumberFormat="1"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0" xfId="0" applyFont="1" applyFill="1" applyAlignment="1">
      <alignment vertical="center"/>
    </xf>
    <xf numFmtId="0" fontId="34" fillId="4" borderId="4" xfId="0" applyFont="1" applyFill="1" applyBorder="1" applyAlignment="1">
      <alignment vertical="center"/>
    </xf>
    <xf numFmtId="0" fontId="0" fillId="4" borderId="4" xfId="0" applyFill="1" applyBorder="1" applyAlignment="1">
      <alignment vertical="center" wrapText="1"/>
    </xf>
    <xf numFmtId="0" fontId="0" fillId="0" borderId="0" xfId="0" applyAlignment="1">
      <alignment wrapText="1"/>
    </xf>
    <xf numFmtId="0" fontId="16" fillId="4" borderId="4" xfId="0" applyFont="1" applyFill="1" applyBorder="1" applyAlignment="1">
      <alignment vertical="center" wrapText="1"/>
    </xf>
    <xf numFmtId="0" fontId="0" fillId="4" borderId="4" xfId="0" applyFill="1" applyBorder="1" applyAlignment="1">
      <alignment vertical="center"/>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2" xfId="0" applyFont="1" applyFill="1" applyBorder="1" applyAlignment="1">
      <alignment horizontal="center" vertical="center" wrapText="1"/>
    </xf>
    <xf numFmtId="0" fontId="7" fillId="6" borderId="2" xfId="0" applyFont="1" applyFill="1" applyBorder="1" applyAlignment="1">
      <alignment horizontal="center" vertical="center"/>
    </xf>
    <xf numFmtId="0" fontId="15" fillId="6" borderId="2" xfId="0" applyFont="1" applyFill="1" applyBorder="1" applyAlignment="1">
      <alignment horizontal="center" vertical="center"/>
    </xf>
    <xf numFmtId="0" fontId="17" fillId="19" borderId="0" xfId="0" applyFont="1" applyFill="1" applyAlignment="1">
      <alignment horizontal="left" vertical="center"/>
    </xf>
    <xf numFmtId="0" fontId="11" fillId="0" borderId="1" xfId="0" applyFont="1" applyFill="1" applyBorder="1" applyAlignment="1">
      <alignment horizontal="left" vertical="center"/>
    </xf>
    <xf numFmtId="0" fontId="8" fillId="11" borderId="38" xfId="0" applyFont="1" applyFill="1" applyBorder="1" applyAlignment="1">
      <alignment horizontal="center" vertical="center"/>
    </xf>
    <xf numFmtId="0" fontId="8" fillId="11" borderId="40" xfId="0" applyFont="1" applyFill="1" applyBorder="1" applyAlignment="1">
      <alignment horizontal="center" vertical="center"/>
    </xf>
    <xf numFmtId="0" fontId="8" fillId="11" borderId="37"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4"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12" borderId="31"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6" fillId="0" borderId="23" xfId="0" applyFont="1" applyFill="1" applyBorder="1" applyAlignment="1">
      <alignment horizontal="left" vertical="center"/>
    </xf>
    <xf numFmtId="0" fontId="6" fillId="0" borderId="6" xfId="0" applyFont="1" applyFill="1" applyBorder="1" applyAlignment="1">
      <alignment horizontal="left" vertical="center"/>
    </xf>
    <xf numFmtId="0" fontId="19" fillId="0" borderId="23" xfId="0" applyFont="1" applyFill="1" applyBorder="1" applyAlignment="1">
      <alignment horizontal="left" vertical="center"/>
    </xf>
    <xf numFmtId="0" fontId="19" fillId="0" borderId="6" xfId="0" applyFont="1" applyFill="1" applyBorder="1" applyAlignment="1">
      <alignment horizontal="left" vertical="center"/>
    </xf>
    <xf numFmtId="0" fontId="5" fillId="12" borderId="33" xfId="0" applyFont="1" applyFill="1" applyBorder="1" applyAlignment="1">
      <alignment horizontal="center" vertical="center" wrapText="1"/>
    </xf>
    <xf numFmtId="0" fontId="5" fillId="12" borderId="39" xfId="0" applyFont="1" applyFill="1" applyBorder="1" applyAlignment="1">
      <alignment horizontal="center" vertical="center" wrapText="1"/>
    </xf>
    <xf numFmtId="0" fontId="10" fillId="19" borderId="8" xfId="0" applyFont="1" applyFill="1" applyBorder="1" applyAlignment="1">
      <alignment horizontal="center" vertical="center"/>
    </xf>
    <xf numFmtId="0" fontId="10" fillId="19" borderId="9" xfId="0" applyFont="1" applyFill="1" applyBorder="1" applyAlignment="1">
      <alignment horizontal="center" vertical="center"/>
    </xf>
    <xf numFmtId="0" fontId="10" fillId="19" borderId="10" xfId="0" applyFont="1" applyFill="1" applyBorder="1" applyAlignment="1">
      <alignment horizontal="center" vertical="center"/>
    </xf>
    <xf numFmtId="0" fontId="0" fillId="0" borderId="35"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0" fontId="15" fillId="6" borderId="33" xfId="0" applyFont="1" applyFill="1" applyBorder="1" applyAlignment="1">
      <alignment horizontal="center" vertical="center"/>
    </xf>
    <xf numFmtId="0" fontId="15" fillId="6" borderId="34" xfId="0" applyFont="1" applyFill="1" applyBorder="1" applyAlignment="1">
      <alignment horizontal="center" vertical="center"/>
    </xf>
    <xf numFmtId="0" fontId="5" fillId="12" borderId="30"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8" fillId="10" borderId="30"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3" borderId="30"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5" fillId="14" borderId="30"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5" fillId="12" borderId="35" xfId="0" applyFont="1" applyFill="1" applyBorder="1" applyAlignment="1">
      <alignment horizontal="center" vertical="center" wrapText="1"/>
    </xf>
    <xf numFmtId="0" fontId="5" fillId="12" borderId="47" xfId="0" applyFont="1" applyFill="1" applyBorder="1" applyAlignment="1">
      <alignment horizontal="center"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32" xfId="0" applyFont="1" applyFill="1" applyBorder="1" applyAlignment="1">
      <alignment horizontal="center" vertical="center"/>
    </xf>
    <xf numFmtId="0" fontId="5" fillId="14" borderId="33" xfId="0" applyFont="1" applyFill="1" applyBorder="1" applyAlignment="1">
      <alignment horizontal="center" vertical="center" wrapText="1"/>
    </xf>
    <xf numFmtId="0" fontId="5" fillId="14" borderId="39" xfId="0" applyFont="1" applyFill="1" applyBorder="1" applyAlignment="1">
      <alignment horizontal="center" vertical="center" wrapText="1"/>
    </xf>
    <xf numFmtId="0" fontId="5" fillId="12" borderId="36"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8" fillId="8" borderId="14" xfId="0" applyFont="1" applyFill="1" applyBorder="1" applyAlignment="1">
      <alignment horizontal="center" vertical="center" wrapText="1"/>
    </xf>
    <xf numFmtId="1" fontId="8" fillId="9" borderId="30" xfId="0" applyNumberFormat="1" applyFont="1" applyFill="1" applyBorder="1" applyAlignment="1">
      <alignment horizontal="center" vertical="center" wrapText="1"/>
    </xf>
    <xf numFmtId="1" fontId="8" fillId="9" borderId="14" xfId="0" applyNumberFormat="1" applyFont="1" applyFill="1" applyBorder="1" applyAlignment="1">
      <alignment horizontal="center" vertical="center" wrapText="1"/>
    </xf>
    <xf numFmtId="0" fontId="5" fillId="12" borderId="5" xfId="0" applyFont="1" applyFill="1" applyBorder="1" applyAlignment="1">
      <alignment horizontal="center" vertical="center" wrapText="1"/>
    </xf>
    <xf numFmtId="0" fontId="17" fillId="19" borderId="0" xfId="0" applyFont="1" applyFill="1" applyAlignment="1" applyProtection="1">
      <alignment horizontal="center" vertical="center"/>
    </xf>
    <xf numFmtId="0" fontId="5" fillId="0" borderId="23"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16" fillId="0" borderId="8" xfId="0" applyFont="1" applyFill="1" applyBorder="1" applyAlignment="1" applyProtection="1">
      <alignment horizontal="center" vertical="center"/>
    </xf>
    <xf numFmtId="0" fontId="16" fillId="0" borderId="9" xfId="0" applyFont="1" applyFill="1" applyBorder="1" applyAlignment="1" applyProtection="1">
      <alignment horizontal="center" vertical="center"/>
    </xf>
    <xf numFmtId="0" fontId="16" fillId="0" borderId="10" xfId="0" applyFont="1" applyFill="1" applyBorder="1" applyAlignment="1" applyProtection="1">
      <alignment horizontal="center" vertical="center"/>
    </xf>
    <xf numFmtId="0" fontId="18" fillId="0" borderId="23" xfId="0" applyFont="1" applyFill="1" applyBorder="1" applyAlignment="1" applyProtection="1">
      <alignment horizontal="center"/>
    </xf>
    <xf numFmtId="0" fontId="17" fillId="19" borderId="0" xfId="0" applyFont="1" applyFill="1" applyBorder="1" applyAlignment="1" applyProtection="1">
      <alignment horizontal="center" vertical="center"/>
    </xf>
    <xf numFmtId="0" fontId="13" fillId="0" borderId="0" xfId="0" applyFont="1" applyBorder="1" applyAlignment="1" applyProtection="1">
      <alignment horizontal="center"/>
    </xf>
    <xf numFmtId="0" fontId="9" fillId="19" borderId="8" xfId="0" applyFont="1" applyFill="1" applyBorder="1" applyAlignment="1" applyProtection="1">
      <alignment horizontal="center" vertical="center" wrapText="1"/>
    </xf>
    <xf numFmtId="0" fontId="9" fillId="19" borderId="9" xfId="0" applyFont="1" applyFill="1" applyBorder="1" applyAlignment="1" applyProtection="1">
      <alignment horizontal="center" vertical="center" wrapText="1"/>
    </xf>
    <xf numFmtId="0" fontId="9" fillId="19" borderId="10" xfId="0" applyFont="1" applyFill="1" applyBorder="1" applyAlignment="1" applyProtection="1">
      <alignment horizontal="center" vertical="center" wrapText="1"/>
    </xf>
    <xf numFmtId="0" fontId="2" fillId="19" borderId="0" xfId="0" applyFont="1" applyFill="1" applyBorder="1" applyAlignment="1" applyProtection="1">
      <alignment horizontal="center" vertical="center"/>
    </xf>
    <xf numFmtId="0" fontId="6" fillId="0" borderId="23" xfId="0" applyFont="1" applyFill="1" applyBorder="1" applyAlignment="1" applyProtection="1">
      <alignment horizontal="left" vertical="center" wrapText="1"/>
    </xf>
    <xf numFmtId="0" fontId="6" fillId="0" borderId="6" xfId="0" applyFont="1" applyFill="1" applyBorder="1" applyAlignment="1" applyProtection="1">
      <alignment horizontal="left" vertical="center" wrapText="1"/>
    </xf>
    <xf numFmtId="0" fontId="5" fillId="12" borderId="21" xfId="0" applyFont="1" applyFill="1" applyBorder="1" applyAlignment="1">
      <alignment horizontal="center" vertical="center" wrapText="1"/>
    </xf>
    <xf numFmtId="0" fontId="5" fillId="12" borderId="3" xfId="0" applyFont="1" applyFill="1" applyBorder="1" applyAlignment="1">
      <alignment horizontal="center" vertical="center" wrapText="1"/>
    </xf>
    <xf numFmtId="0" fontId="5" fillId="12" borderId="55" xfId="0" applyFont="1" applyFill="1" applyBorder="1" applyAlignment="1">
      <alignment horizontal="center" vertical="center" wrapText="1"/>
    </xf>
    <xf numFmtId="0" fontId="5" fillId="12" borderId="48" xfId="0" applyFont="1" applyFill="1" applyBorder="1" applyAlignment="1">
      <alignment horizontal="center" vertical="center" wrapText="1"/>
    </xf>
    <xf numFmtId="0" fontId="5" fillId="12" borderId="26" xfId="0" applyFont="1" applyFill="1" applyBorder="1" applyAlignment="1">
      <alignment horizontal="center" vertical="center" wrapText="1"/>
    </xf>
    <xf numFmtId="0" fontId="5" fillId="12" borderId="34" xfId="0" applyFont="1" applyFill="1" applyBorder="1" applyAlignment="1">
      <alignment horizontal="center" vertical="center" wrapText="1"/>
    </xf>
    <xf numFmtId="0" fontId="5" fillId="12" borderId="46" xfId="0" applyFont="1" applyFill="1" applyBorder="1" applyAlignment="1">
      <alignment horizontal="center" vertical="center" wrapText="1"/>
    </xf>
    <xf numFmtId="14" fontId="19" fillId="0" borderId="23" xfId="0" applyNumberFormat="1" applyFont="1" applyFill="1" applyBorder="1" applyAlignment="1">
      <alignment horizontal="left" vertical="center"/>
    </xf>
    <xf numFmtId="14" fontId="19" fillId="0" borderId="6" xfId="0" applyNumberFormat="1" applyFont="1" applyFill="1" applyBorder="1" applyAlignment="1">
      <alignment horizontal="left" vertical="center"/>
    </xf>
    <xf numFmtId="0" fontId="5" fillId="0" borderId="23" xfId="0" applyFont="1" applyFill="1" applyBorder="1" applyAlignment="1">
      <alignment horizontal="center" vertical="center"/>
    </xf>
    <xf numFmtId="0" fontId="5" fillId="0" borderId="6" xfId="0" applyFont="1" applyFill="1" applyBorder="1" applyAlignment="1">
      <alignment horizontal="center" vertical="center"/>
    </xf>
    <xf numFmtId="0" fontId="17" fillId="19" borderId="0" xfId="0" applyFont="1" applyFill="1" applyBorder="1" applyAlignment="1">
      <alignment horizontal="center" vertical="center"/>
    </xf>
    <xf numFmtId="0" fontId="13" fillId="0" borderId="0" xfId="0" applyFont="1" applyBorder="1" applyAlignment="1">
      <alignment horizontal="center"/>
    </xf>
    <xf numFmtId="0" fontId="9" fillId="19" borderId="8" xfId="0" applyFont="1" applyFill="1" applyBorder="1" applyAlignment="1">
      <alignment horizontal="center" vertical="center" wrapText="1"/>
    </xf>
    <xf numFmtId="0" fontId="9" fillId="19" borderId="9" xfId="0" applyFont="1" applyFill="1" applyBorder="1" applyAlignment="1">
      <alignment horizontal="center" vertical="center" wrapText="1"/>
    </xf>
    <xf numFmtId="0" fontId="9" fillId="19" borderId="10" xfId="0" applyFont="1" applyFill="1" applyBorder="1" applyAlignment="1">
      <alignment horizontal="center" vertical="center" wrapText="1"/>
    </xf>
    <xf numFmtId="0" fontId="16" fillId="0" borderId="8"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0" xfId="0" applyFont="1" applyFill="1" applyBorder="1" applyAlignment="1">
      <alignment horizontal="center" vertical="center"/>
    </xf>
    <xf numFmtId="0" fontId="17" fillId="19" borderId="0" xfId="0" applyFont="1" applyFill="1" applyAlignment="1">
      <alignment horizontal="center" vertical="center"/>
    </xf>
    <xf numFmtId="0" fontId="18" fillId="0" borderId="23" xfId="0" applyFont="1" applyFill="1" applyBorder="1" applyAlignment="1">
      <alignment horizontal="center"/>
    </xf>
    <xf numFmtId="0" fontId="2" fillId="19" borderId="0" xfId="0" applyFont="1" applyFill="1" applyBorder="1" applyAlignment="1">
      <alignment horizontal="center" vertical="center"/>
    </xf>
    <xf numFmtId="0" fontId="6" fillId="0" borderId="23" xfId="0" applyFont="1" applyFill="1" applyBorder="1" applyAlignment="1">
      <alignment horizontal="left" vertical="center" wrapText="1"/>
    </xf>
    <xf numFmtId="0" fontId="6" fillId="0" borderId="6" xfId="0" applyFont="1" applyFill="1" applyBorder="1" applyAlignment="1">
      <alignment horizontal="left" vertical="center" wrapText="1"/>
    </xf>
    <xf numFmtId="14" fontId="5" fillId="0" borderId="23" xfId="0" applyNumberFormat="1" applyFont="1" applyFill="1" applyBorder="1" applyAlignment="1">
      <alignment horizontal="center" vertical="center"/>
    </xf>
    <xf numFmtId="14" fontId="5" fillId="0" borderId="6" xfId="0" applyNumberFormat="1" applyFont="1" applyFill="1" applyBorder="1" applyAlignment="1">
      <alignment horizontal="center" vertical="center"/>
    </xf>
    <xf numFmtId="0" fontId="0" fillId="0" borderId="5" xfId="0" applyFill="1" applyBorder="1" applyAlignment="1">
      <alignment horizontal="center" vertical="top" wrapText="1"/>
    </xf>
    <xf numFmtId="0" fontId="0" fillId="0" borderId="3" xfId="0" applyFill="1" applyBorder="1" applyAlignment="1">
      <alignment horizontal="center" vertical="top" wrapText="1"/>
    </xf>
    <xf numFmtId="0" fontId="0" fillId="0" borderId="4" xfId="0" applyFill="1" applyBorder="1" applyAlignment="1">
      <alignment horizontal="center" vertical="top" wrapText="1"/>
    </xf>
    <xf numFmtId="0" fontId="0" fillId="0" borderId="35" xfId="0" applyFill="1" applyBorder="1" applyAlignment="1">
      <alignment horizontal="center" vertical="top" wrapText="1"/>
    </xf>
    <xf numFmtId="0" fontId="5" fillId="0" borderId="5"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4" xfId="0" applyFont="1" applyFill="1" applyBorder="1" applyAlignment="1">
      <alignment horizontal="center" vertical="top" wrapText="1"/>
    </xf>
    <xf numFmtId="0" fontId="6" fillId="0" borderId="56" xfId="0" applyFont="1" applyFill="1" applyBorder="1" applyAlignment="1">
      <alignment horizontal="left" vertical="center"/>
    </xf>
    <xf numFmtId="0" fontId="6" fillId="0" borderId="24" xfId="0" applyFont="1" applyFill="1" applyBorder="1" applyAlignment="1">
      <alignment horizontal="left" vertical="center"/>
    </xf>
    <xf numFmtId="0" fontId="19" fillId="0" borderId="56" xfId="0" applyFont="1" applyFill="1" applyBorder="1" applyAlignment="1">
      <alignment horizontal="left" vertical="center"/>
    </xf>
    <xf numFmtId="0" fontId="19" fillId="0" borderId="24" xfId="0" applyFont="1" applyFill="1" applyBorder="1" applyAlignment="1">
      <alignment horizontal="left" vertical="center"/>
    </xf>
    <xf numFmtId="0" fontId="5" fillId="14" borderId="30" xfId="0" applyFont="1" applyFill="1" applyBorder="1" applyAlignment="1">
      <alignment horizontal="center" vertical="top" wrapText="1"/>
    </xf>
    <xf numFmtId="0" fontId="5" fillId="14" borderId="14" xfId="0" applyFont="1" applyFill="1" applyBorder="1" applyAlignment="1">
      <alignment horizontal="center" vertical="top" wrapText="1"/>
    </xf>
    <xf numFmtId="0" fontId="10" fillId="18" borderId="30" xfId="0" applyFont="1" applyFill="1" applyBorder="1" applyAlignment="1">
      <alignment horizontal="center" vertical="top" wrapText="1"/>
    </xf>
    <xf numFmtId="0" fontId="10" fillId="18" borderId="14" xfId="0" applyFont="1" applyFill="1" applyBorder="1" applyAlignment="1">
      <alignment horizontal="center" vertical="top" wrapText="1"/>
    </xf>
    <xf numFmtId="0" fontId="5" fillId="6" borderId="4" xfId="0" applyFont="1" applyFill="1" applyBorder="1" applyAlignment="1">
      <alignment horizontal="center" vertical="top"/>
    </xf>
    <xf numFmtId="0" fontId="5" fillId="6" borderId="14" xfId="0" applyFont="1" applyFill="1" applyBorder="1" applyAlignment="1">
      <alignment horizontal="center" vertical="top"/>
    </xf>
    <xf numFmtId="0" fontId="5" fillId="14" borderId="33" xfId="0" applyFont="1" applyFill="1" applyBorder="1" applyAlignment="1">
      <alignment horizontal="center" vertical="top" wrapText="1"/>
    </xf>
    <xf numFmtId="0" fontId="5" fillId="14" borderId="39" xfId="0" applyFont="1" applyFill="1" applyBorder="1" applyAlignment="1">
      <alignment horizontal="center" vertical="top" wrapText="1"/>
    </xf>
    <xf numFmtId="0" fontId="8" fillId="10" borderId="30" xfId="0" applyFont="1" applyFill="1" applyBorder="1" applyAlignment="1">
      <alignment horizontal="center" vertical="top" wrapText="1"/>
    </xf>
    <xf numFmtId="0" fontId="8" fillId="10" borderId="14" xfId="0" applyFont="1" applyFill="1" applyBorder="1" applyAlignment="1">
      <alignment horizontal="center" vertical="top" wrapText="1"/>
    </xf>
    <xf numFmtId="0" fontId="15" fillId="6" borderId="33" xfId="0" applyFont="1" applyFill="1" applyBorder="1" applyAlignment="1">
      <alignment horizontal="center" vertical="top"/>
    </xf>
    <xf numFmtId="0" fontId="15" fillId="6" borderId="34" xfId="0" applyFont="1" applyFill="1" applyBorder="1" applyAlignment="1">
      <alignment horizontal="center" vertical="top"/>
    </xf>
    <xf numFmtId="0" fontId="8" fillId="7" borderId="30" xfId="0" applyFont="1" applyFill="1" applyBorder="1" applyAlignment="1">
      <alignment horizontal="center" vertical="top" wrapText="1"/>
    </xf>
    <xf numFmtId="0" fontId="8" fillId="7" borderId="14" xfId="0" applyFont="1" applyFill="1" applyBorder="1" applyAlignment="1">
      <alignment horizontal="center" vertical="top" wrapText="1"/>
    </xf>
    <xf numFmtId="0" fontId="19" fillId="4" borderId="56" xfId="0" applyFont="1" applyFill="1" applyBorder="1" applyAlignment="1">
      <alignment horizontal="left" vertical="center"/>
    </xf>
    <xf numFmtId="0" fontId="5" fillId="6" borderId="4" xfId="0" applyFont="1" applyFill="1" applyBorder="1" applyAlignment="1">
      <alignment horizontal="center" vertical="top" wrapText="1"/>
    </xf>
    <xf numFmtId="0" fontId="5" fillId="6" borderId="14" xfId="0" applyFont="1" applyFill="1" applyBorder="1" applyAlignment="1">
      <alignment horizontal="center" vertical="top" wrapText="1"/>
    </xf>
    <xf numFmtId="0" fontId="5" fillId="0" borderId="23" xfId="0" applyFont="1" applyFill="1" applyBorder="1" applyAlignment="1">
      <alignment horizontal="left" vertical="center"/>
    </xf>
    <xf numFmtId="0" fontId="5" fillId="0" borderId="6" xfId="0" applyFont="1" applyFill="1" applyBorder="1" applyAlignment="1">
      <alignment horizontal="left" vertical="center"/>
    </xf>
  </cellXfs>
  <cellStyles count="4">
    <cellStyle name="Normal" xfId="0" builtinId="0"/>
    <cellStyle name="Normal 2" xfId="2" xr:uid="{00000000-0005-0000-0000-000001000000}"/>
    <cellStyle name="Normal 3" xfId="3" xr:uid="{00000000-0005-0000-0000-000002000000}"/>
    <cellStyle name="Porcentagem" xfId="1" builtinId="5"/>
  </cellStyles>
  <dxfs count="52">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rgb="FF0070C0"/>
      </font>
      <fill>
        <patternFill>
          <bgColor rgb="FF0070C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B15407"/>
      <color rgb="FF006600"/>
      <color rgb="FFFF99CC"/>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3</c:v>
                </c:pt>
                <c:pt idx="1">
                  <c:v>1</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9</c:v>
                </c:pt>
                <c:pt idx="1">
                  <c:v>4</c:v>
                </c:pt>
                <c:pt idx="2">
                  <c:v>4</c:v>
                </c:pt>
                <c:pt idx="3">
                  <c:v>8</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4</c:v>
                </c:pt>
                <c:pt idx="1">
                  <c:v>1</c:v>
                </c:pt>
                <c:pt idx="2">
                  <c:v>1</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7</c:v>
                </c:pt>
                <c:pt idx="2">
                  <c:v>3</c:v>
                </c:pt>
                <c:pt idx="3">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2</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87023832"/>
        <c:axId val="387024224"/>
      </c:barChart>
      <c:catAx>
        <c:axId val="387023832"/>
        <c:scaling>
          <c:orientation val="maxMin"/>
        </c:scaling>
        <c:delete val="0"/>
        <c:axPos val="l"/>
        <c:numFmt formatCode="ge\r\a\l" sourceLinked="0"/>
        <c:majorTickMark val="out"/>
        <c:minorTickMark val="none"/>
        <c:tickLblPos val="nextTo"/>
        <c:txPr>
          <a:bodyPr/>
          <a:lstStyle/>
          <a:p>
            <a:pPr>
              <a:defRPr sz="1100"/>
            </a:pPr>
            <a:endParaRPr lang="pt-BR"/>
          </a:p>
        </c:txPr>
        <c:crossAx val="387024224"/>
        <c:crosses val="autoZero"/>
        <c:auto val="1"/>
        <c:lblAlgn val="ctr"/>
        <c:lblOffset val="100"/>
        <c:noMultiLvlLbl val="0"/>
      </c:catAx>
      <c:valAx>
        <c:axId val="387024224"/>
        <c:scaling>
          <c:orientation val="minMax"/>
        </c:scaling>
        <c:delete val="0"/>
        <c:axPos val="t"/>
        <c:majorGridlines/>
        <c:numFmt formatCode="General" sourceLinked="1"/>
        <c:majorTickMark val="out"/>
        <c:minorTickMark val="none"/>
        <c:tickLblPos val="nextTo"/>
        <c:crossAx val="387023832"/>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- 4'!$C$32:$C$35</c:f>
              <c:strCache>
                <c:ptCount val="4"/>
                <c:pt idx="0">
                  <c:v>OBJETIVO 1</c:v>
                </c:pt>
                <c:pt idx="1">
                  <c:v>OBJETIVO 2</c:v>
                </c:pt>
                <c:pt idx="2">
                  <c:v>OBJETIVO 3</c:v>
                </c:pt>
                <c:pt idx="3">
                  <c:v>OBJETIVO 4</c:v>
                </c:pt>
              </c:strCache>
            </c:strRef>
          </c:cat>
          <c:val>
            <c:numRef>
              <c:f>'Painel de Gestão - 4'!$E$32:$E$35</c:f>
              <c:numCache>
                <c:formatCode>General</c:formatCode>
                <c:ptCount val="4"/>
                <c:pt idx="0">
                  <c:v>0</c:v>
                </c:pt>
                <c:pt idx="1">
                  <c:v>1</c:v>
                </c:pt>
                <c:pt idx="2">
                  <c:v>1</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- 4'!$C$32:$C$35</c:f>
              <c:strCache>
                <c:ptCount val="4"/>
                <c:pt idx="0">
                  <c:v>OBJETIVO 1</c:v>
                </c:pt>
                <c:pt idx="1">
                  <c:v>OBJETIVO 2</c:v>
                </c:pt>
                <c:pt idx="2">
                  <c:v>OBJETIVO 3</c:v>
                </c:pt>
                <c:pt idx="3">
                  <c:v>OBJETIVO 4</c:v>
                </c:pt>
              </c:strCache>
            </c:strRef>
          </c:cat>
          <c:val>
            <c:numRef>
              <c:f>'Painel de Gestão - 4'!$F$32:$F$35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- 4'!$G$32:$G$35</c:f>
              <c:numCache>
                <c:formatCode>General</c:formatCode>
                <c:ptCount val="4"/>
                <c:pt idx="0">
                  <c:v>9</c:v>
                </c:pt>
                <c:pt idx="1">
                  <c:v>1</c:v>
                </c:pt>
                <c:pt idx="2">
                  <c:v>2</c:v>
                </c:pt>
                <c:pt idx="3">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- 4'!$H$32:$H$35</c:f>
              <c:numCache>
                <c:formatCode>General</c:formatCode>
                <c:ptCount val="4"/>
                <c:pt idx="0">
                  <c:v>4</c:v>
                </c:pt>
                <c:pt idx="1">
                  <c:v>7</c:v>
                </c:pt>
                <c:pt idx="2">
                  <c:v>2</c:v>
                </c:pt>
                <c:pt idx="3">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- 4'!$I$32:$I$35</c:f>
              <c:numCache>
                <c:formatCode>General</c:formatCode>
                <c:ptCount val="4"/>
                <c:pt idx="0">
                  <c:v>2</c:v>
                </c:pt>
                <c:pt idx="1">
                  <c:v>3</c:v>
                </c:pt>
                <c:pt idx="2">
                  <c:v>2</c:v>
                </c:pt>
                <c:pt idx="3">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- 4'!$J$32:$J$35</c:f>
              <c:numCache>
                <c:formatCode>General</c:formatCode>
                <c:ptCount val="4"/>
                <c:pt idx="0">
                  <c:v>1</c:v>
                </c:pt>
                <c:pt idx="1">
                  <c:v>1</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91158448"/>
        <c:axId val="391158840"/>
      </c:barChart>
      <c:catAx>
        <c:axId val="391158448"/>
        <c:scaling>
          <c:orientation val="maxMin"/>
        </c:scaling>
        <c:delete val="0"/>
        <c:axPos val="l"/>
        <c:numFmt formatCode="ge\r\a\l" sourceLinked="0"/>
        <c:majorTickMark val="out"/>
        <c:minorTickMark val="none"/>
        <c:tickLblPos val="nextTo"/>
        <c:txPr>
          <a:bodyPr/>
          <a:lstStyle/>
          <a:p>
            <a:pPr>
              <a:defRPr sz="1100"/>
            </a:pPr>
            <a:endParaRPr lang="pt-BR"/>
          </a:p>
        </c:txPr>
        <c:crossAx val="391158840"/>
        <c:crosses val="autoZero"/>
        <c:auto val="1"/>
        <c:lblAlgn val="ctr"/>
        <c:lblOffset val="100"/>
        <c:noMultiLvlLbl val="0"/>
      </c:catAx>
      <c:valAx>
        <c:axId val="391158840"/>
        <c:scaling>
          <c:orientation val="minMax"/>
        </c:scaling>
        <c:delete val="0"/>
        <c:axPos val="t"/>
        <c:majorGridlines/>
        <c:numFmt formatCode="General" sourceLinked="1"/>
        <c:majorTickMark val="out"/>
        <c:minorTickMark val="none"/>
        <c:tickLblPos val="nextTo"/>
        <c:crossAx val="3911584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2.3809523809523808E-2</c:v>
                </c:pt>
                <c:pt idx="1">
                  <c:v>0.33333333333333331</c:v>
                </c:pt>
                <c:pt idx="2">
                  <c:v>0.38095238095238093</c:v>
                </c:pt>
                <c:pt idx="3">
                  <c:v>0.21428571428571427</c:v>
                </c:pt>
                <c:pt idx="4">
                  <c:v>4.7619047619047616E-2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2.3809523809523808E-2</c:v>
                </c:pt>
                <c:pt idx="1">
                  <c:v>0.33333333333333331</c:v>
                </c:pt>
                <c:pt idx="2">
                  <c:v>0.38095238095238093</c:v>
                </c:pt>
                <c:pt idx="3">
                  <c:v>0.21428571428571427</c:v>
                </c:pt>
                <c:pt idx="4">
                  <c:v>4.7619047619047616E-2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Final'!$E$25:$E$28</c:f>
              <c:numCache>
                <c:formatCode>General</c:formatCode>
                <c:ptCount val="4"/>
                <c:pt idx="0">
                  <c:v>4</c:v>
                </c:pt>
                <c:pt idx="1">
                  <c:v>2</c:v>
                </c:pt>
                <c:pt idx="2">
                  <c:v>3</c:v>
                </c:pt>
                <c:pt idx="3">
                  <c:v>4</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Final'!$F$25:$F$28</c:f>
              <c:numCache>
                <c:formatCode>General</c:formatCode>
                <c:ptCount val="4"/>
                <c:pt idx="0">
                  <c:v>6</c:v>
                </c:pt>
                <c:pt idx="1">
                  <c:v>4</c:v>
                </c:pt>
                <c:pt idx="2">
                  <c:v>2</c:v>
                </c:pt>
                <c:pt idx="3">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Final'!$G$25:$G$28</c:f>
              <c:numCache>
                <c:formatCode>General</c:formatCode>
                <c:ptCount val="4"/>
                <c:pt idx="0">
                  <c:v>3</c:v>
                </c:pt>
                <c:pt idx="1">
                  <c:v>6</c:v>
                </c:pt>
                <c:pt idx="2">
                  <c:v>5</c:v>
                </c:pt>
                <c:pt idx="3">
                  <c:v>1</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91078960"/>
        <c:axId val="391079352"/>
      </c:barChart>
      <c:catAx>
        <c:axId val="391078960"/>
        <c:scaling>
          <c:orientation val="maxMin"/>
        </c:scaling>
        <c:delete val="0"/>
        <c:axPos val="l"/>
        <c:numFmt formatCode="ge\r\a\l" sourceLinked="0"/>
        <c:majorTickMark val="out"/>
        <c:minorTickMark val="none"/>
        <c:tickLblPos val="nextTo"/>
        <c:crossAx val="391079352"/>
        <c:crosses val="autoZero"/>
        <c:auto val="1"/>
        <c:lblAlgn val="ctr"/>
        <c:lblOffset val="100"/>
        <c:noMultiLvlLbl val="0"/>
      </c:catAx>
      <c:valAx>
        <c:axId val="391079352"/>
        <c:scaling>
          <c:orientation val="minMax"/>
        </c:scaling>
        <c:delete val="0"/>
        <c:axPos val="t"/>
        <c:majorGridlines/>
        <c:numFmt formatCode="General" sourceLinked="1"/>
        <c:majorTickMark val="out"/>
        <c:minorTickMark val="none"/>
        <c:tickLblPos val="nextTo"/>
        <c:crossAx val="39107896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0.30952380952380953</c:v>
                </c:pt>
                <c:pt idx="1">
                  <c:v>0.33333333333333331</c:v>
                </c:pt>
                <c:pt idx="2">
                  <c:v>0.35714285714285715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7.5471698113207544E-2</c:v>
                </c:pt>
                <c:pt idx="1">
                  <c:v>0.47169811320754718</c:v>
                </c:pt>
                <c:pt idx="2">
                  <c:v>0.15094339622641509</c:v>
                </c:pt>
                <c:pt idx="3">
                  <c:v>0.26415094339622641</c:v>
                </c:pt>
                <c:pt idx="4">
                  <c:v>3.7735849056603772E-2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0.08</c:v>
                </c:pt>
                <c:pt idx="1">
                  <c:v>0.44</c:v>
                </c:pt>
                <c:pt idx="2">
                  <c:v>0.14000000000000001</c:v>
                </c:pt>
                <c:pt idx="3">
                  <c:v>0.24</c:v>
                </c:pt>
                <c:pt idx="4">
                  <c:v>0.04</c:v>
                </c:pt>
                <c:pt idx="5">
                  <c:v>0.06</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1</c:v>
                </c:pt>
                <c:pt idx="1">
                  <c:v>0</c:v>
                </c:pt>
                <c:pt idx="2">
                  <c:v>1</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3</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9</c:v>
                </c:pt>
                <c:pt idx="1">
                  <c:v>2</c:v>
                </c:pt>
                <c:pt idx="2">
                  <c:v>4</c:v>
                </c:pt>
                <c:pt idx="3">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4</c:v>
                </c:pt>
                <c:pt idx="1">
                  <c:v>5</c:v>
                </c:pt>
                <c:pt idx="2">
                  <c:v>2</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3</c:v>
                </c:pt>
                <c:pt idx="1">
                  <c:v>6</c:v>
                </c:pt>
                <c:pt idx="2">
                  <c:v>1</c:v>
                </c:pt>
                <c:pt idx="3">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1</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87025792"/>
        <c:axId val="387026184"/>
      </c:barChart>
      <c:catAx>
        <c:axId val="387025792"/>
        <c:scaling>
          <c:orientation val="maxMin"/>
        </c:scaling>
        <c:delete val="0"/>
        <c:axPos val="l"/>
        <c:numFmt formatCode="ge\r\a\l" sourceLinked="0"/>
        <c:majorTickMark val="out"/>
        <c:minorTickMark val="none"/>
        <c:tickLblPos val="nextTo"/>
        <c:txPr>
          <a:bodyPr/>
          <a:lstStyle/>
          <a:p>
            <a:pPr>
              <a:defRPr sz="1100"/>
            </a:pPr>
            <a:endParaRPr lang="pt-BR"/>
          </a:p>
        </c:txPr>
        <c:crossAx val="387026184"/>
        <c:crosses val="autoZero"/>
        <c:auto val="1"/>
        <c:lblAlgn val="ctr"/>
        <c:lblOffset val="100"/>
        <c:noMultiLvlLbl val="0"/>
      </c:catAx>
      <c:valAx>
        <c:axId val="387026184"/>
        <c:scaling>
          <c:orientation val="minMax"/>
        </c:scaling>
        <c:delete val="0"/>
        <c:axPos val="t"/>
        <c:majorGridlines/>
        <c:numFmt formatCode="General" sourceLinked="1"/>
        <c:majorTickMark val="out"/>
        <c:minorTickMark val="none"/>
        <c:tickLblPos val="nextTo"/>
        <c:crossAx val="387025792"/>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0.06</c:v>
                </c:pt>
                <c:pt idx="1">
                  <c:v>0.36</c:v>
                </c:pt>
                <c:pt idx="2">
                  <c:v>0.26</c:v>
                </c:pt>
                <c:pt idx="3">
                  <c:v>0.28000000000000003</c:v>
                </c:pt>
                <c:pt idx="4">
                  <c:v>0.04</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6.25E-2</c:v>
                </c:pt>
                <c:pt idx="1">
                  <c:v>0.33333333333333331</c:v>
                </c:pt>
                <c:pt idx="2">
                  <c:v>0.27083333333333331</c:v>
                </c:pt>
                <c:pt idx="3">
                  <c:v>0.29166666666666669</c:v>
                </c:pt>
                <c:pt idx="4">
                  <c:v>4.1666666666666664E-2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2</c:v>
                </c:pt>
                <c:pt idx="1">
                  <c:v>1</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6</c:v>
                </c:pt>
                <c:pt idx="1">
                  <c:v>4</c:v>
                </c:pt>
                <c:pt idx="2">
                  <c:v>2</c:v>
                </c:pt>
                <c:pt idx="3">
                  <c:v>4</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7</c:v>
                </c:pt>
                <c:pt idx="1">
                  <c:v>3</c:v>
                </c:pt>
                <c:pt idx="2">
                  <c:v>2</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4</c:v>
                </c:pt>
                <c:pt idx="1">
                  <c:v>6</c:v>
                </c:pt>
                <c:pt idx="2">
                  <c:v>3</c:v>
                </c:pt>
                <c:pt idx="3">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1</c:v>
                </c:pt>
                <c:pt idx="1">
                  <c:v>1</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91156488"/>
        <c:axId val="391156880"/>
      </c:barChart>
      <c:catAx>
        <c:axId val="391156488"/>
        <c:scaling>
          <c:orientation val="maxMin"/>
        </c:scaling>
        <c:delete val="0"/>
        <c:axPos val="l"/>
        <c:numFmt formatCode="ge\r\a\l" sourceLinked="0"/>
        <c:majorTickMark val="out"/>
        <c:minorTickMark val="none"/>
        <c:tickLblPos val="nextTo"/>
        <c:txPr>
          <a:bodyPr/>
          <a:lstStyle/>
          <a:p>
            <a:pPr>
              <a:defRPr sz="1100"/>
            </a:pPr>
            <a:endParaRPr lang="pt-BR"/>
          </a:p>
        </c:txPr>
        <c:crossAx val="391156880"/>
        <c:crosses val="autoZero"/>
        <c:auto val="1"/>
        <c:lblAlgn val="ctr"/>
        <c:lblOffset val="100"/>
        <c:noMultiLvlLbl val="0"/>
      </c:catAx>
      <c:valAx>
        <c:axId val="391156880"/>
        <c:scaling>
          <c:orientation val="minMax"/>
        </c:scaling>
        <c:delete val="0"/>
        <c:axPos val="t"/>
        <c:majorGridlines/>
        <c:numFmt formatCode="General" sourceLinked="1"/>
        <c:majorTickMark val="out"/>
        <c:minorTickMark val="none"/>
        <c:tickLblPos val="nextTo"/>
        <c:crossAx val="39115648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2.0833333333333332E-2</c:v>
                </c:pt>
                <c:pt idx="1">
                  <c:v>0.33333333333333331</c:v>
                </c:pt>
                <c:pt idx="2">
                  <c:v>0.29166666666666669</c:v>
                </c:pt>
                <c:pt idx="3">
                  <c:v>0.3125</c:v>
                </c:pt>
                <c:pt idx="4">
                  <c:v>4.1666666666666664E-2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2.2222222222222223E-2</c:v>
                </c:pt>
                <c:pt idx="1">
                  <c:v>0.31111111111111112</c:v>
                </c:pt>
                <c:pt idx="2">
                  <c:v>0.28888888888888886</c:v>
                </c:pt>
                <c:pt idx="3">
                  <c:v>0.33333333333333331</c:v>
                </c:pt>
                <c:pt idx="4">
                  <c:v>4.4444444444444446E-2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10.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hyperlink" Target="#SUM&#193;RIO!A1"/></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28</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28</xdr:col>
      <xdr:colOff>1234440</xdr:colOff>
      <xdr:row>3</xdr:row>
      <xdr:rowOff>60960</xdr:rowOff>
    </xdr:from>
    <xdr:to>
      <xdr:col>31</xdr:col>
      <xdr:colOff>1435417</xdr:colOff>
      <xdr:row>5</xdr:row>
      <xdr:rowOff>133612</xdr:rowOff>
    </xdr:to>
    <xdr:sp macro="" textlink="">
      <xdr:nvSpPr>
        <xdr:cNvPr id="3" name="Retângulo de cantos arredondados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57612915" y="803910"/>
          <a:ext cx="4230052" cy="50127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229"/>
  <sheetViews>
    <sheetView showGridLines="0" topLeftCell="M38" zoomScale="60" zoomScaleNormal="60" workbookViewId="0">
      <selection activeCell="V43" sqref="V43"/>
    </sheetView>
  </sheetViews>
  <sheetFormatPr defaultColWidth="8.85546875" defaultRowHeight="15" x14ac:dyDescent="0.25"/>
  <cols>
    <col min="1" max="1" width="72.5703125" style="15" customWidth="1"/>
    <col min="2" max="2" width="7.28515625" style="15" customWidth="1"/>
    <col min="3" max="3" width="73.5703125" style="15" customWidth="1"/>
    <col min="4" max="4" width="28.28515625" style="15" customWidth="1"/>
    <col min="5" max="5" width="19.42578125" style="15" customWidth="1"/>
    <col min="6" max="6" width="25.7109375" style="15" customWidth="1"/>
    <col min="7" max="7" width="27.5703125" style="15" customWidth="1"/>
    <col min="8" max="12" width="25.140625" style="15" customWidth="1"/>
    <col min="13" max="13" width="27.7109375" style="15" bestFit="1" customWidth="1"/>
    <col min="14" max="19" width="26.7109375" style="65" customWidth="1"/>
    <col min="20" max="20" width="37.85546875" style="15" customWidth="1"/>
    <col min="21" max="21" width="28.7109375" style="15" customWidth="1"/>
    <col min="22" max="22" width="40" style="15" customWidth="1"/>
    <col min="23" max="24" width="26.710937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93" t="s">
        <v>104</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23"/>
    </row>
    <row r="2" spans="1:40" s="47" customFormat="1" ht="33.75" customHeight="1" thickBot="1" x14ac:dyDescent="0.3">
      <c r="A2" s="394" t="s">
        <v>451</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106"/>
    </row>
    <row r="3" spans="1:40" ht="15.75" thickTop="1" x14ac:dyDescent="0.25">
      <c r="AJ3" s="23"/>
    </row>
    <row r="4" spans="1:40" ht="45" customHeight="1" x14ac:dyDescent="0.25">
      <c r="A4" s="60" t="s">
        <v>114</v>
      </c>
      <c r="B4" s="406" t="s">
        <v>450</v>
      </c>
      <c r="C4" s="406"/>
      <c r="D4" s="406"/>
      <c r="E4" s="406"/>
      <c r="F4" s="406"/>
      <c r="G4" s="407"/>
      <c r="H4" s="16"/>
      <c r="I4" s="16"/>
      <c r="J4" s="16"/>
      <c r="K4" s="16"/>
      <c r="L4" s="16"/>
      <c r="M4" s="16"/>
      <c r="N4" s="16"/>
      <c r="O4" s="16"/>
      <c r="P4" s="16"/>
      <c r="Q4" s="16"/>
      <c r="R4" s="16"/>
      <c r="S4" s="47"/>
      <c r="AJ4" s="23"/>
    </row>
    <row r="5" spans="1:40" x14ac:dyDescent="0.25">
      <c r="A5" s="47"/>
      <c r="B5" s="47"/>
      <c r="C5" s="47"/>
      <c r="D5" s="47"/>
      <c r="E5" s="47"/>
      <c r="F5" s="47"/>
      <c r="G5" s="47"/>
      <c r="H5" s="47"/>
      <c r="I5" s="47"/>
      <c r="AJ5" s="23"/>
    </row>
    <row r="6" spans="1:40" ht="27" customHeight="1" x14ac:dyDescent="0.25">
      <c r="A6" s="60" t="s">
        <v>107</v>
      </c>
      <c r="B6" s="408" t="s">
        <v>449</v>
      </c>
      <c r="C6" s="409"/>
      <c r="D6" s="47"/>
      <c r="E6" s="47"/>
      <c r="F6" s="47"/>
      <c r="G6" s="47"/>
      <c r="H6" s="47"/>
      <c r="I6" s="47"/>
      <c r="J6" s="47"/>
      <c r="K6" s="47"/>
      <c r="L6" s="47"/>
      <c r="M6" s="65"/>
      <c r="AJ6" s="23"/>
      <c r="AN6" s="15" t="s">
        <v>103</v>
      </c>
    </row>
    <row r="7" spans="1:40" ht="15.75" thickBot="1" x14ac:dyDescent="0.3">
      <c r="AJ7" s="23"/>
      <c r="AN7" s="66" t="s">
        <v>39</v>
      </c>
    </row>
    <row r="8" spans="1:40" ht="27" customHeight="1" thickBot="1" x14ac:dyDescent="0.3">
      <c r="A8" s="412" t="s">
        <v>2</v>
      </c>
      <c r="B8" s="413"/>
      <c r="C8" s="413"/>
      <c r="D8" s="413"/>
      <c r="E8" s="413"/>
      <c r="F8" s="413"/>
      <c r="G8" s="413"/>
      <c r="H8" s="413"/>
      <c r="I8" s="413"/>
      <c r="J8" s="413"/>
      <c r="K8" s="413"/>
      <c r="L8" s="413"/>
      <c r="M8" s="414"/>
      <c r="N8" s="431" t="s">
        <v>35</v>
      </c>
      <c r="O8" s="432"/>
      <c r="P8" s="432"/>
      <c r="Q8" s="432"/>
      <c r="R8" s="432"/>
      <c r="S8" s="432"/>
      <c r="T8" s="432"/>
      <c r="U8" s="432"/>
      <c r="V8" s="432"/>
      <c r="W8" s="432"/>
      <c r="X8" s="433"/>
      <c r="Y8" s="395" t="s">
        <v>20</v>
      </c>
      <c r="Z8" s="396"/>
      <c r="AA8" s="396"/>
      <c r="AB8" s="396"/>
      <c r="AC8" s="396"/>
      <c r="AD8" s="396"/>
      <c r="AE8" s="396"/>
      <c r="AF8" s="396"/>
      <c r="AG8" s="396"/>
      <c r="AH8" s="396"/>
      <c r="AI8" s="397"/>
      <c r="AJ8" s="23"/>
    </row>
    <row r="9" spans="1:40" ht="64.5" customHeight="1" x14ac:dyDescent="0.25">
      <c r="A9" s="400" t="s">
        <v>1</v>
      </c>
      <c r="B9" s="398" t="s">
        <v>51</v>
      </c>
      <c r="C9" s="398" t="s">
        <v>41</v>
      </c>
      <c r="D9" s="398" t="s">
        <v>42</v>
      </c>
      <c r="E9" s="402" t="s">
        <v>43</v>
      </c>
      <c r="F9" s="398" t="s">
        <v>44</v>
      </c>
      <c r="G9" s="398"/>
      <c r="H9" s="398" t="s">
        <v>45</v>
      </c>
      <c r="I9" s="398" t="s">
        <v>46</v>
      </c>
      <c r="J9" s="398" t="s">
        <v>47</v>
      </c>
      <c r="K9" s="419" t="s">
        <v>108</v>
      </c>
      <c r="L9" s="420"/>
      <c r="M9" s="398" t="s">
        <v>48</v>
      </c>
      <c r="N9" s="438" t="s">
        <v>3</v>
      </c>
      <c r="O9" s="440" t="s">
        <v>106</v>
      </c>
      <c r="P9" s="442" t="s">
        <v>4</v>
      </c>
      <c r="Q9" s="444" t="s">
        <v>5</v>
      </c>
      <c r="R9" s="423" t="s">
        <v>6</v>
      </c>
      <c r="S9" s="425" t="s">
        <v>7</v>
      </c>
      <c r="T9" s="427" t="s">
        <v>8</v>
      </c>
      <c r="U9" s="427" t="s">
        <v>9</v>
      </c>
      <c r="V9" s="427" t="s">
        <v>10</v>
      </c>
      <c r="W9" s="427" t="s">
        <v>11</v>
      </c>
      <c r="X9" s="434" t="s">
        <v>36</v>
      </c>
      <c r="Y9" s="436" t="s">
        <v>12</v>
      </c>
      <c r="Z9" s="421" t="s">
        <v>13</v>
      </c>
      <c r="AA9" s="429" t="s">
        <v>133</v>
      </c>
      <c r="AB9" s="421" t="s">
        <v>14</v>
      </c>
      <c r="AC9" s="421" t="s">
        <v>15</v>
      </c>
      <c r="AD9" s="421" t="s">
        <v>16</v>
      </c>
      <c r="AE9" s="421" t="s">
        <v>17</v>
      </c>
      <c r="AF9" s="410" t="s">
        <v>18</v>
      </c>
      <c r="AG9" s="421" t="s">
        <v>131</v>
      </c>
      <c r="AH9" s="421" t="s">
        <v>132</v>
      </c>
      <c r="AI9" s="404" t="s">
        <v>19</v>
      </c>
      <c r="AJ9" s="23"/>
    </row>
    <row r="10" spans="1:40" ht="45.75" customHeight="1" thickBot="1" x14ac:dyDescent="0.3">
      <c r="A10" s="401"/>
      <c r="B10" s="399"/>
      <c r="C10" s="399"/>
      <c r="D10" s="399"/>
      <c r="E10" s="403"/>
      <c r="F10" s="59" t="s">
        <v>49</v>
      </c>
      <c r="G10" s="59" t="s">
        <v>50</v>
      </c>
      <c r="H10" s="399"/>
      <c r="I10" s="399"/>
      <c r="J10" s="399"/>
      <c r="K10" s="108" t="s">
        <v>117</v>
      </c>
      <c r="L10" s="108" t="s">
        <v>118</v>
      </c>
      <c r="M10" s="399"/>
      <c r="N10" s="439"/>
      <c r="O10" s="441"/>
      <c r="P10" s="443"/>
      <c r="Q10" s="445"/>
      <c r="R10" s="424"/>
      <c r="S10" s="426"/>
      <c r="T10" s="428"/>
      <c r="U10" s="428"/>
      <c r="V10" s="428"/>
      <c r="W10" s="428"/>
      <c r="X10" s="435"/>
      <c r="Y10" s="437"/>
      <c r="Z10" s="422"/>
      <c r="AA10" s="430"/>
      <c r="AB10" s="422"/>
      <c r="AC10" s="422"/>
      <c r="AD10" s="446"/>
      <c r="AE10" s="422"/>
      <c r="AF10" s="411"/>
      <c r="AG10" s="422"/>
      <c r="AH10" s="422"/>
      <c r="AI10" s="405"/>
      <c r="AJ10" s="23"/>
    </row>
    <row r="11" spans="1:40" ht="63.75" customHeight="1" x14ac:dyDescent="0.25">
      <c r="A11" s="415" t="s">
        <v>134</v>
      </c>
      <c r="B11" s="53" t="s">
        <v>52</v>
      </c>
      <c r="C11" s="187" t="s">
        <v>452</v>
      </c>
      <c r="D11" s="187" t="s">
        <v>142</v>
      </c>
      <c r="E11" s="67"/>
      <c r="F11" s="188" t="s">
        <v>157</v>
      </c>
      <c r="G11" s="188">
        <v>41760</v>
      </c>
      <c r="H11" s="189" t="s">
        <v>202</v>
      </c>
      <c r="I11" s="190">
        <v>75000</v>
      </c>
      <c r="J11" s="191" t="s">
        <v>226</v>
      </c>
      <c r="K11" s="67"/>
      <c r="L11" s="67"/>
      <c r="M11" s="67"/>
      <c r="N11" s="67"/>
      <c r="O11" s="68"/>
      <c r="P11" s="67" t="s">
        <v>37</v>
      </c>
      <c r="Q11" s="67"/>
      <c r="R11" s="67"/>
      <c r="S11" s="69"/>
      <c r="T11" s="208" t="s">
        <v>274</v>
      </c>
      <c r="U11" s="208" t="s">
        <v>275</v>
      </c>
      <c r="V11" s="208" t="s">
        <v>276</v>
      </c>
      <c r="W11" s="208" t="s">
        <v>277</v>
      </c>
      <c r="X11" s="208" t="s">
        <v>278</v>
      </c>
      <c r="Y11" s="208" t="s">
        <v>397</v>
      </c>
      <c r="Z11" s="233"/>
      <c r="AA11" s="67"/>
      <c r="AB11" s="233" t="s">
        <v>157</v>
      </c>
      <c r="AC11" s="234" t="s">
        <v>418</v>
      </c>
      <c r="AD11" s="231"/>
      <c r="AE11" s="232" t="s">
        <v>225</v>
      </c>
      <c r="AF11" s="232"/>
      <c r="AG11" s="67"/>
      <c r="AH11" s="67"/>
      <c r="AI11" s="232"/>
      <c r="AJ11" s="23"/>
    </row>
    <row r="12" spans="1:40" ht="56.25" customHeight="1" x14ac:dyDescent="0.25">
      <c r="A12" s="416"/>
      <c r="B12" s="52" t="s">
        <v>53</v>
      </c>
      <c r="C12" s="187" t="s">
        <v>453</v>
      </c>
      <c r="D12" s="187" t="s">
        <v>143</v>
      </c>
      <c r="E12" s="70"/>
      <c r="F12" s="188" t="s">
        <v>157</v>
      </c>
      <c r="G12" s="188">
        <v>41640</v>
      </c>
      <c r="H12" s="189" t="s">
        <v>202</v>
      </c>
      <c r="I12" s="190">
        <v>5000</v>
      </c>
      <c r="J12" s="191" t="s">
        <v>227</v>
      </c>
      <c r="K12" s="70"/>
      <c r="L12" s="70"/>
      <c r="M12" s="70"/>
      <c r="N12" s="67"/>
      <c r="O12" s="67"/>
      <c r="P12" s="67"/>
      <c r="Q12" s="67" t="s">
        <v>37</v>
      </c>
      <c r="R12" s="67"/>
      <c r="S12" s="69"/>
      <c r="T12" s="209" t="s">
        <v>279</v>
      </c>
      <c r="U12" s="209" t="s">
        <v>280</v>
      </c>
      <c r="V12" s="209" t="s">
        <v>281</v>
      </c>
      <c r="W12" s="209" t="s">
        <v>277</v>
      </c>
      <c r="X12" s="209" t="s">
        <v>282</v>
      </c>
      <c r="Y12" s="235"/>
      <c r="Z12" s="209" t="s">
        <v>398</v>
      </c>
      <c r="AA12" s="70"/>
      <c r="AB12" s="209" t="s">
        <v>157</v>
      </c>
      <c r="AC12" s="236" t="s">
        <v>419</v>
      </c>
      <c r="AD12" s="231"/>
      <c r="AE12" s="231" t="s">
        <v>439</v>
      </c>
      <c r="AF12" s="231"/>
      <c r="AG12" s="70"/>
      <c r="AH12" s="70"/>
      <c r="AI12" s="231"/>
      <c r="AJ12" s="23"/>
    </row>
    <row r="13" spans="1:40" ht="48.75" customHeight="1" x14ac:dyDescent="0.25">
      <c r="A13" s="416"/>
      <c r="B13" s="52" t="s">
        <v>54</v>
      </c>
      <c r="C13" s="187" t="s">
        <v>454</v>
      </c>
      <c r="D13" s="192" t="s">
        <v>144</v>
      </c>
      <c r="E13" s="70"/>
      <c r="F13" s="188" t="s">
        <v>157</v>
      </c>
      <c r="G13" s="188" t="s">
        <v>158</v>
      </c>
      <c r="H13" s="187" t="s">
        <v>203</v>
      </c>
      <c r="I13" s="193">
        <v>70000</v>
      </c>
      <c r="J13" s="194" t="s">
        <v>228</v>
      </c>
      <c r="K13" s="70"/>
      <c r="L13" s="70"/>
      <c r="M13" s="70"/>
      <c r="N13" s="67"/>
      <c r="O13" s="67"/>
      <c r="P13" s="67" t="s">
        <v>37</v>
      </c>
      <c r="Q13" s="67"/>
      <c r="R13" s="67"/>
      <c r="S13" s="69"/>
      <c r="T13" s="210" t="s">
        <v>283</v>
      </c>
      <c r="U13" s="210"/>
      <c r="V13" s="209" t="s">
        <v>284</v>
      </c>
      <c r="W13" s="210"/>
      <c r="X13" s="209" t="s">
        <v>285</v>
      </c>
      <c r="Y13" s="235"/>
      <c r="Z13" s="235"/>
      <c r="AA13" s="70"/>
      <c r="AB13" s="209" t="s">
        <v>157</v>
      </c>
      <c r="AC13" s="236" t="s">
        <v>419</v>
      </c>
      <c r="AD13" s="231"/>
      <c r="AE13" s="231"/>
      <c r="AF13" s="231"/>
      <c r="AG13" s="70"/>
      <c r="AH13" s="70"/>
      <c r="AI13" s="231"/>
      <c r="AJ13" s="23"/>
    </row>
    <row r="14" spans="1:40" ht="57.75" customHeight="1" x14ac:dyDescent="0.25">
      <c r="A14" s="416"/>
      <c r="B14" s="52" t="s">
        <v>55</v>
      </c>
      <c r="C14" s="192" t="s">
        <v>455</v>
      </c>
      <c r="D14" s="187" t="s">
        <v>145</v>
      </c>
      <c r="E14" s="70"/>
      <c r="F14" s="188" t="s">
        <v>157</v>
      </c>
      <c r="G14" s="188" t="s">
        <v>158</v>
      </c>
      <c r="H14" s="187" t="s">
        <v>204</v>
      </c>
      <c r="I14" s="190">
        <v>500000</v>
      </c>
      <c r="J14" s="194" t="s">
        <v>229</v>
      </c>
      <c r="K14" s="70"/>
      <c r="L14" s="70"/>
      <c r="M14" s="70"/>
      <c r="N14" s="67"/>
      <c r="O14" s="67"/>
      <c r="P14" s="67" t="s">
        <v>37</v>
      </c>
      <c r="Q14" s="67"/>
      <c r="R14" s="67"/>
      <c r="S14" s="69"/>
      <c r="T14" s="211" t="s">
        <v>286</v>
      </c>
      <c r="U14" s="210"/>
      <c r="V14" s="210"/>
      <c r="W14" s="210" t="s">
        <v>287</v>
      </c>
      <c r="X14" s="209" t="s">
        <v>288</v>
      </c>
      <c r="Y14" s="235"/>
      <c r="Z14" s="209" t="s">
        <v>399</v>
      </c>
      <c r="AA14" s="70"/>
      <c r="AB14" s="211" t="s">
        <v>157</v>
      </c>
      <c r="AC14" s="237" t="s">
        <v>419</v>
      </c>
      <c r="AD14" s="231"/>
      <c r="AE14" s="231"/>
      <c r="AF14" s="231"/>
      <c r="AG14" s="70"/>
      <c r="AH14" s="70"/>
      <c r="AI14" s="231"/>
      <c r="AJ14" s="23"/>
    </row>
    <row r="15" spans="1:40" ht="94.5" customHeight="1" x14ac:dyDescent="0.25">
      <c r="A15" s="416"/>
      <c r="B15" s="52" t="s">
        <v>56</v>
      </c>
      <c r="C15" s="187" t="s">
        <v>456</v>
      </c>
      <c r="D15" s="187" t="s">
        <v>146</v>
      </c>
      <c r="E15" s="70"/>
      <c r="F15" s="188" t="s">
        <v>157</v>
      </c>
      <c r="G15" s="188" t="s">
        <v>158</v>
      </c>
      <c r="H15" s="187" t="s">
        <v>205</v>
      </c>
      <c r="I15" s="190">
        <v>300000</v>
      </c>
      <c r="J15" s="191" t="s">
        <v>230</v>
      </c>
      <c r="K15" s="70"/>
      <c r="L15" s="70"/>
      <c r="M15" s="70"/>
      <c r="N15" s="67"/>
      <c r="O15" s="67"/>
      <c r="P15" s="67" t="s">
        <v>37</v>
      </c>
      <c r="Q15" s="67"/>
      <c r="R15" s="67"/>
      <c r="S15" s="69"/>
      <c r="T15" s="212" t="s">
        <v>289</v>
      </c>
      <c r="U15" s="213" t="s">
        <v>290</v>
      </c>
      <c r="V15" s="214" t="s">
        <v>291</v>
      </c>
      <c r="W15" s="215" t="s">
        <v>292</v>
      </c>
      <c r="X15" s="209" t="s">
        <v>293</v>
      </c>
      <c r="Y15" s="238" t="s">
        <v>400</v>
      </c>
      <c r="Z15" s="227"/>
      <c r="AA15" s="70"/>
      <c r="AB15" s="211" t="s">
        <v>157</v>
      </c>
      <c r="AC15" s="237" t="s">
        <v>419</v>
      </c>
      <c r="AD15" s="231"/>
      <c r="AE15" s="231"/>
      <c r="AF15" s="231"/>
      <c r="AG15" s="70"/>
      <c r="AH15" s="70"/>
      <c r="AI15" s="231"/>
      <c r="AJ15" s="23"/>
    </row>
    <row r="16" spans="1:40" ht="75" customHeight="1" x14ac:dyDescent="0.25">
      <c r="A16" s="416"/>
      <c r="B16" s="52" t="s">
        <v>57</v>
      </c>
      <c r="C16" s="187" t="s">
        <v>457</v>
      </c>
      <c r="D16" s="187" t="s">
        <v>147</v>
      </c>
      <c r="E16" s="70"/>
      <c r="F16" s="188" t="s">
        <v>157</v>
      </c>
      <c r="G16" s="188">
        <v>41974</v>
      </c>
      <c r="H16" s="189" t="s">
        <v>206</v>
      </c>
      <c r="I16" s="190">
        <v>10000</v>
      </c>
      <c r="J16" s="191" t="s">
        <v>231</v>
      </c>
      <c r="K16" s="70"/>
      <c r="L16" s="70"/>
      <c r="M16" s="70"/>
      <c r="N16" s="67"/>
      <c r="O16" s="67" t="s">
        <v>37</v>
      </c>
      <c r="P16" s="67"/>
      <c r="Q16" s="67"/>
      <c r="R16" s="67"/>
      <c r="S16" s="69"/>
      <c r="T16" s="209" t="s">
        <v>294</v>
      </c>
      <c r="U16" s="210"/>
      <c r="V16" s="210"/>
      <c r="W16" s="210"/>
      <c r="X16" s="209" t="s">
        <v>295</v>
      </c>
      <c r="Y16" s="239" t="s">
        <v>401</v>
      </c>
      <c r="Z16" s="235"/>
      <c r="AA16" s="70"/>
      <c r="AB16" s="235"/>
      <c r="AC16" s="240" t="s">
        <v>420</v>
      </c>
      <c r="AD16" s="231"/>
      <c r="AE16" s="231"/>
      <c r="AF16" s="231"/>
      <c r="AG16" s="70"/>
      <c r="AH16" s="70"/>
      <c r="AI16" s="231"/>
      <c r="AJ16" s="23"/>
    </row>
    <row r="17" spans="1:36" ht="68.25" customHeight="1" x14ac:dyDescent="0.25">
      <c r="A17" s="416"/>
      <c r="B17" s="52" t="s">
        <v>58</v>
      </c>
      <c r="C17" s="192" t="s">
        <v>458</v>
      </c>
      <c r="D17" s="192" t="s">
        <v>148</v>
      </c>
      <c r="E17" s="70"/>
      <c r="F17" s="188" t="s">
        <v>157</v>
      </c>
      <c r="G17" s="188" t="s">
        <v>158</v>
      </c>
      <c r="H17" s="189" t="s">
        <v>207</v>
      </c>
      <c r="I17" s="193">
        <v>10000</v>
      </c>
      <c r="J17" s="194" t="s">
        <v>205</v>
      </c>
      <c r="K17" s="70"/>
      <c r="L17" s="70"/>
      <c r="M17" s="70"/>
      <c r="N17" s="67"/>
      <c r="O17" s="67" t="s">
        <v>37</v>
      </c>
      <c r="P17" s="67"/>
      <c r="Q17" s="67"/>
      <c r="R17" s="67"/>
      <c r="S17" s="69"/>
      <c r="T17" s="210" t="s">
        <v>296</v>
      </c>
      <c r="U17" s="210"/>
      <c r="V17" s="210"/>
      <c r="W17" s="210"/>
      <c r="X17" s="209" t="s">
        <v>297</v>
      </c>
      <c r="Y17" s="235"/>
      <c r="Z17" s="235"/>
      <c r="AA17" s="70"/>
      <c r="AB17" s="211" t="s">
        <v>157</v>
      </c>
      <c r="AC17" s="237" t="s">
        <v>419</v>
      </c>
      <c r="AD17" s="231"/>
      <c r="AE17" s="231"/>
      <c r="AF17" s="231"/>
      <c r="AG17" s="70"/>
      <c r="AH17" s="70"/>
      <c r="AI17" s="231"/>
      <c r="AJ17" s="23"/>
    </row>
    <row r="18" spans="1:36" ht="68.25" customHeight="1" x14ac:dyDescent="0.25">
      <c r="A18" s="416"/>
      <c r="B18" s="52" t="s">
        <v>59</v>
      </c>
      <c r="C18" s="187" t="s">
        <v>459</v>
      </c>
      <c r="D18" s="192" t="s">
        <v>148</v>
      </c>
      <c r="E18" s="70"/>
      <c r="F18" s="188" t="s">
        <v>159</v>
      </c>
      <c r="G18" s="188" t="s">
        <v>160</v>
      </c>
      <c r="H18" s="187" t="s">
        <v>208</v>
      </c>
      <c r="I18" s="193">
        <v>10000</v>
      </c>
      <c r="J18" s="194" t="s">
        <v>232</v>
      </c>
      <c r="K18" s="70"/>
      <c r="L18" s="70"/>
      <c r="M18" s="70"/>
      <c r="N18" s="67" t="s">
        <v>37</v>
      </c>
      <c r="O18" s="67"/>
      <c r="P18" s="67"/>
      <c r="Q18" s="67"/>
      <c r="R18" s="67"/>
      <c r="S18" s="69"/>
      <c r="T18" s="210"/>
      <c r="U18" s="210"/>
      <c r="V18" s="210"/>
      <c r="W18" s="210"/>
      <c r="X18" s="210"/>
      <c r="Y18" s="235"/>
      <c r="Z18" s="235"/>
      <c r="AA18" s="70"/>
      <c r="AB18" s="209" t="s">
        <v>421</v>
      </c>
      <c r="AC18" s="240"/>
      <c r="AD18" s="231"/>
      <c r="AE18" s="231"/>
      <c r="AF18" s="231"/>
      <c r="AG18" s="70"/>
      <c r="AH18" s="70"/>
      <c r="AI18" s="231"/>
      <c r="AJ18" s="23"/>
    </row>
    <row r="19" spans="1:36" ht="89.25" customHeight="1" x14ac:dyDescent="0.25">
      <c r="A19" s="416"/>
      <c r="B19" s="52" t="s">
        <v>60</v>
      </c>
      <c r="C19" s="187" t="s">
        <v>460</v>
      </c>
      <c r="D19" s="187" t="s">
        <v>149</v>
      </c>
      <c r="E19" s="70"/>
      <c r="F19" s="188" t="s">
        <v>157</v>
      </c>
      <c r="G19" s="188" t="s">
        <v>158</v>
      </c>
      <c r="H19" s="187" t="s">
        <v>205</v>
      </c>
      <c r="I19" s="190">
        <v>10000</v>
      </c>
      <c r="J19" s="194" t="s">
        <v>233</v>
      </c>
      <c r="K19" s="70"/>
      <c r="L19" s="70"/>
      <c r="M19" s="70"/>
      <c r="N19" s="67"/>
      <c r="O19" s="67"/>
      <c r="P19" s="67"/>
      <c r="Q19" s="67" t="s">
        <v>37</v>
      </c>
      <c r="R19" s="67"/>
      <c r="S19" s="69"/>
      <c r="T19" s="216" t="s">
        <v>298</v>
      </c>
      <c r="U19" s="217" t="s">
        <v>299</v>
      </c>
      <c r="V19" s="216" t="s">
        <v>300</v>
      </c>
      <c r="W19" s="218" t="s">
        <v>292</v>
      </c>
      <c r="X19" s="210"/>
      <c r="Y19" s="216"/>
      <c r="Z19" s="235"/>
      <c r="AA19" s="70"/>
      <c r="AB19" s="211" t="s">
        <v>157</v>
      </c>
      <c r="AC19" s="237" t="s">
        <v>419</v>
      </c>
      <c r="AD19" s="231"/>
      <c r="AE19" s="231"/>
      <c r="AF19" s="231"/>
      <c r="AG19" s="70"/>
      <c r="AH19" s="70"/>
      <c r="AI19" s="231"/>
      <c r="AJ19" s="23"/>
    </row>
    <row r="20" spans="1:36" ht="62.25" customHeight="1" x14ac:dyDescent="0.25">
      <c r="A20" s="416"/>
      <c r="B20" s="52" t="s">
        <v>61</v>
      </c>
      <c r="C20" s="192" t="s">
        <v>461</v>
      </c>
      <c r="D20" s="187" t="s">
        <v>150</v>
      </c>
      <c r="E20" s="70"/>
      <c r="F20" s="188" t="s">
        <v>157</v>
      </c>
      <c r="G20" s="188">
        <v>41609</v>
      </c>
      <c r="H20" s="192" t="s">
        <v>205</v>
      </c>
      <c r="I20" s="190">
        <v>5000</v>
      </c>
      <c r="J20" s="194" t="s">
        <v>234</v>
      </c>
      <c r="K20" s="70"/>
      <c r="L20" s="70"/>
      <c r="M20" s="70"/>
      <c r="N20" s="67"/>
      <c r="O20" s="67" t="s">
        <v>37</v>
      </c>
      <c r="P20" s="67"/>
      <c r="Q20" s="67"/>
      <c r="R20" s="67"/>
      <c r="S20" s="69"/>
      <c r="T20" s="216" t="s">
        <v>301</v>
      </c>
      <c r="U20" s="216" t="s">
        <v>302</v>
      </c>
      <c r="V20" s="217" t="s">
        <v>303</v>
      </c>
      <c r="W20" s="218" t="s">
        <v>292</v>
      </c>
      <c r="X20" s="209" t="s">
        <v>304</v>
      </c>
      <c r="Y20" s="216" t="s">
        <v>402</v>
      </c>
      <c r="Z20" s="235"/>
      <c r="AA20" s="70"/>
      <c r="AB20" s="235"/>
      <c r="AC20" s="240"/>
      <c r="AD20" s="231"/>
      <c r="AE20" s="231"/>
      <c r="AF20" s="231"/>
      <c r="AG20" s="70"/>
      <c r="AH20" s="70"/>
      <c r="AI20" s="231"/>
      <c r="AJ20" s="23"/>
    </row>
    <row r="21" spans="1:36" ht="54.75" customHeight="1" x14ac:dyDescent="0.25">
      <c r="A21" s="416"/>
      <c r="B21" s="52" t="s">
        <v>62</v>
      </c>
      <c r="C21" s="187" t="s">
        <v>462</v>
      </c>
      <c r="D21" s="187" t="s">
        <v>149</v>
      </c>
      <c r="E21" s="70"/>
      <c r="F21" s="188" t="s">
        <v>157</v>
      </c>
      <c r="G21" s="188" t="s">
        <v>158</v>
      </c>
      <c r="H21" s="187" t="s">
        <v>209</v>
      </c>
      <c r="I21" s="190">
        <v>30000</v>
      </c>
      <c r="J21" s="194" t="s">
        <v>215</v>
      </c>
      <c r="K21" s="70"/>
      <c r="L21" s="70"/>
      <c r="M21" s="70"/>
      <c r="N21" s="67"/>
      <c r="O21" s="67" t="s">
        <v>37</v>
      </c>
      <c r="P21" s="67"/>
      <c r="Q21" s="67"/>
      <c r="R21" s="67"/>
      <c r="S21" s="69"/>
      <c r="T21" s="210"/>
      <c r="U21" s="210"/>
      <c r="V21" s="210"/>
      <c r="W21" s="210"/>
      <c r="X21" s="209" t="s">
        <v>305</v>
      </c>
      <c r="Y21" s="13"/>
      <c r="Z21" s="235"/>
      <c r="AA21" s="70"/>
      <c r="AB21" s="211" t="s">
        <v>422</v>
      </c>
      <c r="AC21" s="237" t="s">
        <v>419</v>
      </c>
      <c r="AD21" s="231" t="s">
        <v>432</v>
      </c>
      <c r="AF21" s="231" t="s">
        <v>440</v>
      </c>
      <c r="AG21" s="70"/>
      <c r="AH21" s="70"/>
      <c r="AI21" s="231"/>
      <c r="AJ21" s="23"/>
    </row>
    <row r="22" spans="1:36" ht="62.25" customHeight="1" x14ac:dyDescent="0.25">
      <c r="A22" s="416"/>
      <c r="B22" s="52" t="s">
        <v>63</v>
      </c>
      <c r="C22" s="187" t="s">
        <v>463</v>
      </c>
      <c r="D22" s="187" t="s">
        <v>151</v>
      </c>
      <c r="E22" s="70"/>
      <c r="F22" s="188" t="s">
        <v>157</v>
      </c>
      <c r="G22" s="188">
        <v>41609</v>
      </c>
      <c r="H22" s="189" t="s">
        <v>210</v>
      </c>
      <c r="I22" s="190" t="s">
        <v>225</v>
      </c>
      <c r="J22" s="191" t="s">
        <v>235</v>
      </c>
      <c r="K22" s="70"/>
      <c r="L22" s="70"/>
      <c r="M22" s="70"/>
      <c r="N22" s="67"/>
      <c r="O22" s="67" t="s">
        <v>37</v>
      </c>
      <c r="P22" s="67"/>
      <c r="Q22" s="67"/>
      <c r="R22" s="67"/>
      <c r="S22" s="69"/>
      <c r="T22" s="210" t="s">
        <v>306</v>
      </c>
      <c r="U22" s="210"/>
      <c r="V22" s="210"/>
      <c r="W22" s="210"/>
      <c r="X22" s="210"/>
      <c r="Y22" s="235"/>
      <c r="Z22" s="235"/>
      <c r="AA22" s="70"/>
      <c r="AB22" s="235"/>
      <c r="AC22" s="240"/>
      <c r="AD22" s="231"/>
      <c r="AE22" s="231"/>
      <c r="AF22" s="231"/>
      <c r="AG22" s="70"/>
      <c r="AH22" s="70"/>
      <c r="AI22" s="231"/>
      <c r="AJ22" s="23"/>
    </row>
    <row r="23" spans="1:36" ht="70.5" customHeight="1" x14ac:dyDescent="0.25">
      <c r="A23" s="416"/>
      <c r="B23" s="52" t="s">
        <v>64</v>
      </c>
      <c r="C23" s="187" t="s">
        <v>464</v>
      </c>
      <c r="D23" s="192" t="s">
        <v>151</v>
      </c>
      <c r="E23" s="70"/>
      <c r="F23" s="188" t="s">
        <v>161</v>
      </c>
      <c r="G23" s="188" t="s">
        <v>162</v>
      </c>
      <c r="H23" s="189" t="s">
        <v>211</v>
      </c>
      <c r="I23" s="193">
        <v>30000</v>
      </c>
      <c r="J23" s="194" t="s">
        <v>236</v>
      </c>
      <c r="K23" s="70"/>
      <c r="L23" s="70"/>
      <c r="M23" s="70"/>
      <c r="N23" s="67" t="s">
        <v>37</v>
      </c>
      <c r="O23" s="67"/>
      <c r="P23" s="67"/>
      <c r="Q23" s="67"/>
      <c r="R23" s="67"/>
      <c r="S23" s="69"/>
      <c r="T23" s="209" t="s">
        <v>307</v>
      </c>
      <c r="U23" s="210"/>
      <c r="V23" s="209" t="s">
        <v>308</v>
      </c>
      <c r="W23" s="210" t="s">
        <v>309</v>
      </c>
      <c r="X23" s="14" t="s">
        <v>310</v>
      </c>
      <c r="Y23" s="227"/>
      <c r="Z23" s="235"/>
      <c r="AA23" s="70"/>
      <c r="AB23" s="235"/>
      <c r="AC23" s="240"/>
      <c r="AD23" s="231"/>
      <c r="AE23" s="231"/>
      <c r="AF23" s="231"/>
      <c r="AG23" s="70"/>
      <c r="AH23" s="70"/>
      <c r="AI23" s="231" t="s">
        <v>445</v>
      </c>
      <c r="AJ23" s="23"/>
    </row>
    <row r="24" spans="1:36" ht="65.25" customHeight="1" x14ac:dyDescent="0.25">
      <c r="A24" s="416"/>
      <c r="B24" s="52" t="s">
        <v>65</v>
      </c>
      <c r="C24" s="192" t="s">
        <v>465</v>
      </c>
      <c r="D24" s="192" t="s">
        <v>152</v>
      </c>
      <c r="E24" s="70"/>
      <c r="F24" s="188" t="s">
        <v>157</v>
      </c>
      <c r="G24" s="188">
        <v>41791</v>
      </c>
      <c r="H24" s="189" t="s">
        <v>212</v>
      </c>
      <c r="I24" s="193">
        <v>10000</v>
      </c>
      <c r="J24" s="194" t="s">
        <v>236</v>
      </c>
      <c r="K24" s="70"/>
      <c r="L24" s="70"/>
      <c r="M24" s="70"/>
      <c r="N24" s="67"/>
      <c r="O24" s="67" t="s">
        <v>37</v>
      </c>
      <c r="P24" s="67"/>
      <c r="Q24" s="67"/>
      <c r="R24" s="67"/>
      <c r="S24" s="69"/>
      <c r="T24" s="210"/>
      <c r="U24" s="210"/>
      <c r="V24" s="210"/>
      <c r="W24" s="210"/>
      <c r="X24" s="219" t="s">
        <v>311</v>
      </c>
      <c r="Y24" s="235"/>
      <c r="Z24" s="235"/>
      <c r="AA24" s="70"/>
      <c r="AB24" s="235"/>
      <c r="AC24" s="240"/>
      <c r="AD24" s="231" t="s">
        <v>433</v>
      </c>
      <c r="AE24" s="231"/>
      <c r="AF24" s="231"/>
      <c r="AG24" s="70"/>
      <c r="AH24" s="70"/>
      <c r="AI24" s="231"/>
      <c r="AJ24" s="23"/>
    </row>
    <row r="25" spans="1:36" ht="118.5" customHeight="1" x14ac:dyDescent="0.25">
      <c r="A25" s="416"/>
      <c r="B25" s="52" t="s">
        <v>66</v>
      </c>
      <c r="C25" s="187" t="s">
        <v>466</v>
      </c>
      <c r="D25" s="192" t="s">
        <v>151</v>
      </c>
      <c r="E25" s="70"/>
      <c r="F25" s="188" t="s">
        <v>161</v>
      </c>
      <c r="G25" s="188">
        <v>42979</v>
      </c>
      <c r="H25" s="189" t="s">
        <v>211</v>
      </c>
      <c r="I25" s="190">
        <v>30000</v>
      </c>
      <c r="J25" s="194" t="s">
        <v>236</v>
      </c>
      <c r="K25" s="70"/>
      <c r="L25" s="70"/>
      <c r="M25" s="70"/>
      <c r="N25" s="67" t="s">
        <v>37</v>
      </c>
      <c r="O25" s="67"/>
      <c r="P25" s="67"/>
      <c r="Q25" s="67"/>
      <c r="R25" s="67"/>
      <c r="S25" s="69"/>
      <c r="T25" s="210" t="s">
        <v>312</v>
      </c>
      <c r="U25" s="210"/>
      <c r="V25" s="210"/>
      <c r="W25" s="210" t="s">
        <v>309</v>
      </c>
      <c r="X25" s="209" t="s">
        <v>313</v>
      </c>
      <c r="Y25" s="239" t="s">
        <v>403</v>
      </c>
      <c r="Z25" s="235"/>
      <c r="AA25" s="70"/>
      <c r="AB25" s="235"/>
      <c r="AC25" s="240"/>
      <c r="AD25" s="231"/>
      <c r="AE25" s="231"/>
      <c r="AF25" s="231"/>
      <c r="AG25" s="70"/>
      <c r="AH25" s="70"/>
      <c r="AI25" s="231" t="s">
        <v>446</v>
      </c>
      <c r="AJ25" s="23"/>
    </row>
    <row r="26" spans="1:36" ht="69" customHeight="1" x14ac:dyDescent="0.25">
      <c r="A26" s="416"/>
      <c r="B26" s="52" t="s">
        <v>138</v>
      </c>
      <c r="C26" s="187" t="s">
        <v>467</v>
      </c>
      <c r="D26" s="187" t="s">
        <v>153</v>
      </c>
      <c r="E26" s="70"/>
      <c r="F26" s="188" t="s">
        <v>157</v>
      </c>
      <c r="G26" s="188" t="s">
        <v>162</v>
      </c>
      <c r="H26" s="189" t="s">
        <v>202</v>
      </c>
      <c r="I26" s="190">
        <v>200000</v>
      </c>
      <c r="J26" s="194" t="s">
        <v>237</v>
      </c>
      <c r="K26" s="70"/>
      <c r="L26" s="70"/>
      <c r="M26" s="70"/>
      <c r="N26" s="67"/>
      <c r="O26" s="67" t="s">
        <v>37</v>
      </c>
      <c r="P26" s="67"/>
      <c r="Q26" s="67"/>
      <c r="R26" s="67"/>
      <c r="S26" s="69"/>
      <c r="T26" s="210" t="s">
        <v>314</v>
      </c>
      <c r="U26" s="210"/>
      <c r="V26" s="210"/>
      <c r="W26" s="210"/>
      <c r="X26" s="209" t="s">
        <v>315</v>
      </c>
      <c r="Y26" s="209" t="s">
        <v>404</v>
      </c>
      <c r="Z26" s="235"/>
      <c r="AA26" s="70"/>
      <c r="AB26" s="235"/>
      <c r="AC26" s="240"/>
      <c r="AD26" s="231"/>
      <c r="AE26" s="231"/>
      <c r="AF26" s="231"/>
      <c r="AG26" s="70"/>
      <c r="AH26" s="70"/>
      <c r="AI26" s="231" t="s">
        <v>447</v>
      </c>
      <c r="AJ26" s="23"/>
    </row>
    <row r="27" spans="1:36" ht="75" customHeight="1" x14ac:dyDescent="0.25">
      <c r="A27" s="416"/>
      <c r="B27" s="52" t="s">
        <v>139</v>
      </c>
      <c r="C27" s="187" t="s">
        <v>468</v>
      </c>
      <c r="D27" s="187" t="s">
        <v>154</v>
      </c>
      <c r="E27" s="70"/>
      <c r="F27" s="188" t="s">
        <v>157</v>
      </c>
      <c r="G27" s="195" t="s">
        <v>163</v>
      </c>
      <c r="H27" s="189" t="s">
        <v>202</v>
      </c>
      <c r="I27" s="196">
        <v>10000</v>
      </c>
      <c r="J27" s="191" t="s">
        <v>238</v>
      </c>
      <c r="K27" s="70"/>
      <c r="L27" s="70"/>
      <c r="M27" s="70"/>
      <c r="N27" s="67"/>
      <c r="O27" s="67" t="s">
        <v>37</v>
      </c>
      <c r="P27" s="67"/>
      <c r="Q27" s="67"/>
      <c r="R27" s="67"/>
      <c r="S27" s="69"/>
      <c r="T27" s="210" t="s">
        <v>316</v>
      </c>
      <c r="U27" s="210"/>
      <c r="V27" s="210" t="s">
        <v>317</v>
      </c>
      <c r="W27" s="210" t="s">
        <v>318</v>
      </c>
      <c r="X27" s="209" t="s">
        <v>319</v>
      </c>
      <c r="Y27" s="235"/>
      <c r="Z27" s="235"/>
      <c r="AA27" s="70"/>
      <c r="AB27" s="235"/>
      <c r="AC27" s="240"/>
      <c r="AD27" s="231"/>
      <c r="AE27" s="231"/>
      <c r="AF27" s="231"/>
      <c r="AG27" s="70"/>
      <c r="AH27" s="70"/>
      <c r="AI27" s="231"/>
      <c r="AJ27" s="23"/>
    </row>
    <row r="28" spans="1:36" ht="99" customHeight="1" x14ac:dyDescent="0.25">
      <c r="A28" s="416"/>
      <c r="B28" s="52" t="s">
        <v>140</v>
      </c>
      <c r="C28" s="187" t="s">
        <v>469</v>
      </c>
      <c r="D28" s="187" t="s">
        <v>155</v>
      </c>
      <c r="E28" s="70"/>
      <c r="F28" s="188" t="s">
        <v>157</v>
      </c>
      <c r="G28" s="188">
        <v>41974</v>
      </c>
      <c r="H28" s="189" t="s">
        <v>213</v>
      </c>
      <c r="I28" s="190" t="s">
        <v>225</v>
      </c>
      <c r="J28" s="191" t="s">
        <v>239</v>
      </c>
      <c r="K28" s="70"/>
      <c r="L28" s="70"/>
      <c r="M28" s="70"/>
      <c r="N28" s="67"/>
      <c r="O28" s="67"/>
      <c r="P28" s="67"/>
      <c r="Q28" s="67" t="s">
        <v>37</v>
      </c>
      <c r="R28" s="67"/>
      <c r="S28" s="69"/>
      <c r="T28" s="208" t="s">
        <v>320</v>
      </c>
      <c r="U28" s="220"/>
      <c r="V28" s="208" t="s">
        <v>321</v>
      </c>
      <c r="W28" s="208" t="s">
        <v>322</v>
      </c>
      <c r="X28" s="208" t="s">
        <v>323</v>
      </c>
      <c r="Y28" s="233"/>
      <c r="Z28" s="233"/>
      <c r="AA28" s="70"/>
      <c r="AB28" s="233"/>
      <c r="AC28" s="241"/>
      <c r="AD28" s="231" t="s">
        <v>434</v>
      </c>
      <c r="AE28" s="231"/>
      <c r="AF28" s="231"/>
      <c r="AG28" s="70"/>
      <c r="AH28" s="70"/>
      <c r="AI28" s="231"/>
      <c r="AJ28" s="23"/>
    </row>
    <row r="29" spans="1:36" ht="82.5" customHeight="1" x14ac:dyDescent="0.25">
      <c r="A29" s="417"/>
      <c r="B29" s="71" t="s">
        <v>141</v>
      </c>
      <c r="C29" s="187" t="s">
        <v>470</v>
      </c>
      <c r="D29" s="187" t="s">
        <v>156</v>
      </c>
      <c r="E29" s="70"/>
      <c r="F29" s="188" t="s">
        <v>157</v>
      </c>
      <c r="G29" s="188" t="s">
        <v>158</v>
      </c>
      <c r="H29" s="189" t="s">
        <v>214</v>
      </c>
      <c r="I29" s="190">
        <v>100000</v>
      </c>
      <c r="J29" s="189" t="s">
        <v>240</v>
      </c>
      <c r="K29" s="70"/>
      <c r="L29" s="70"/>
      <c r="M29" s="70"/>
      <c r="N29" s="67"/>
      <c r="O29" s="67" t="s">
        <v>37</v>
      </c>
      <c r="P29" s="67"/>
      <c r="Q29" s="67"/>
      <c r="R29" s="67"/>
      <c r="S29" s="69" t="s">
        <v>39</v>
      </c>
      <c r="T29" s="208" t="s">
        <v>324</v>
      </c>
      <c r="U29" s="220"/>
      <c r="V29" s="208" t="s">
        <v>325</v>
      </c>
      <c r="W29" s="220" t="s">
        <v>326</v>
      </c>
      <c r="X29" s="208" t="s">
        <v>327</v>
      </c>
      <c r="Y29" s="233" t="s">
        <v>405</v>
      </c>
      <c r="Z29" s="233"/>
      <c r="AA29" s="70"/>
      <c r="AB29" s="233"/>
      <c r="AC29" s="241"/>
      <c r="AD29" s="231"/>
      <c r="AE29" s="231"/>
      <c r="AF29" s="231"/>
      <c r="AG29" s="70"/>
      <c r="AH29" s="70"/>
      <c r="AI29" s="231"/>
      <c r="AJ29" s="23"/>
    </row>
    <row r="30" spans="1:36" ht="66" customHeight="1" x14ac:dyDescent="0.25">
      <c r="A30" s="418" t="s">
        <v>135</v>
      </c>
      <c r="B30" s="52" t="s">
        <v>67</v>
      </c>
      <c r="C30" s="187" t="s">
        <v>471</v>
      </c>
      <c r="D30" s="187" t="s">
        <v>164</v>
      </c>
      <c r="E30" s="70"/>
      <c r="F30" s="188" t="s">
        <v>157</v>
      </c>
      <c r="G30" s="188" t="s">
        <v>158</v>
      </c>
      <c r="H30" s="189" t="s">
        <v>202</v>
      </c>
      <c r="I30" s="190">
        <v>30000</v>
      </c>
      <c r="J30" s="191" t="s">
        <v>241</v>
      </c>
      <c r="K30" s="70"/>
      <c r="L30" s="70"/>
      <c r="M30" s="70"/>
      <c r="N30" s="67"/>
      <c r="O30" s="67"/>
      <c r="P30" s="67"/>
      <c r="Q30" s="67" t="s">
        <v>37</v>
      </c>
      <c r="R30" s="67"/>
      <c r="S30" s="69"/>
      <c r="T30" s="208" t="s">
        <v>328</v>
      </c>
      <c r="U30" s="220"/>
      <c r="V30" s="220"/>
      <c r="W30" s="220"/>
      <c r="X30" s="208" t="s">
        <v>329</v>
      </c>
      <c r="Y30" s="208" t="s">
        <v>406</v>
      </c>
      <c r="Z30" s="233"/>
      <c r="AA30" s="70"/>
      <c r="AB30" s="233"/>
      <c r="AC30" s="241"/>
      <c r="AD30" s="231"/>
      <c r="AE30" s="231"/>
      <c r="AF30" s="231"/>
      <c r="AG30" s="70"/>
      <c r="AH30" s="70"/>
      <c r="AI30" s="231"/>
      <c r="AJ30" s="23"/>
    </row>
    <row r="31" spans="1:36" ht="63.75" customHeight="1" x14ac:dyDescent="0.25">
      <c r="A31" s="416"/>
      <c r="B31" s="52" t="s">
        <v>68</v>
      </c>
      <c r="C31" s="187" t="s">
        <v>472</v>
      </c>
      <c r="D31" s="187" t="s">
        <v>165</v>
      </c>
      <c r="E31" s="70"/>
      <c r="F31" s="188" t="s">
        <v>196</v>
      </c>
      <c r="G31" s="188" t="s">
        <v>158</v>
      </c>
      <c r="H31" s="189" t="s">
        <v>215</v>
      </c>
      <c r="I31" s="190">
        <v>50000</v>
      </c>
      <c r="J31" s="191" t="s">
        <v>242</v>
      </c>
      <c r="K31" s="70"/>
      <c r="L31" s="70"/>
      <c r="M31" s="70"/>
      <c r="N31" s="67"/>
      <c r="O31" s="67" t="s">
        <v>37</v>
      </c>
      <c r="P31" s="67"/>
      <c r="Q31" s="67"/>
      <c r="R31" s="67"/>
      <c r="S31" s="69"/>
      <c r="T31" s="208" t="s">
        <v>330</v>
      </c>
      <c r="U31" s="220"/>
      <c r="V31" s="220"/>
      <c r="W31" s="220"/>
      <c r="X31" s="208" t="s">
        <v>331</v>
      </c>
      <c r="Y31" s="233"/>
      <c r="Z31" s="233"/>
      <c r="AA31" s="70"/>
      <c r="AB31" s="233"/>
      <c r="AC31" s="241"/>
      <c r="AD31" s="231" t="s">
        <v>435</v>
      </c>
      <c r="AE31" s="231"/>
      <c r="AF31" s="231"/>
      <c r="AG31" s="70"/>
      <c r="AH31" s="70"/>
      <c r="AI31" s="231"/>
      <c r="AJ31" s="23"/>
    </row>
    <row r="32" spans="1:36" ht="70.5" customHeight="1" x14ac:dyDescent="0.25">
      <c r="A32" s="416"/>
      <c r="B32" s="52" t="s">
        <v>69</v>
      </c>
      <c r="C32" s="192" t="s">
        <v>473</v>
      </c>
      <c r="D32" s="187" t="s">
        <v>166</v>
      </c>
      <c r="E32" s="67"/>
      <c r="F32" s="188" t="s">
        <v>157</v>
      </c>
      <c r="G32" s="195" t="s">
        <v>197</v>
      </c>
      <c r="H32" s="189" t="s">
        <v>214</v>
      </c>
      <c r="I32" s="190">
        <v>100000</v>
      </c>
      <c r="J32" s="194" t="s">
        <v>243</v>
      </c>
      <c r="K32" s="67"/>
      <c r="L32" s="67"/>
      <c r="M32" s="67"/>
      <c r="N32" s="67"/>
      <c r="O32" s="67"/>
      <c r="P32" s="67"/>
      <c r="Q32" s="67" t="s">
        <v>37</v>
      </c>
      <c r="R32" s="67"/>
      <c r="S32" s="69"/>
      <c r="T32" s="208" t="s">
        <v>332</v>
      </c>
      <c r="U32" s="220"/>
      <c r="V32" s="220" t="s">
        <v>333</v>
      </c>
      <c r="W32" s="220" t="s">
        <v>326</v>
      </c>
      <c r="X32" s="220"/>
      <c r="Y32" s="233"/>
      <c r="Z32" s="233"/>
      <c r="AA32" s="67"/>
      <c r="AB32" s="235"/>
      <c r="AC32" s="242" t="s">
        <v>423</v>
      </c>
      <c r="AD32" s="231"/>
      <c r="AE32" s="232"/>
      <c r="AF32" s="232"/>
      <c r="AG32" s="67"/>
      <c r="AH32" s="67"/>
      <c r="AI32" s="232"/>
      <c r="AJ32" s="23"/>
    </row>
    <row r="33" spans="1:36" ht="61.5" customHeight="1" x14ac:dyDescent="0.25">
      <c r="A33" s="416"/>
      <c r="B33" s="52" t="s">
        <v>70</v>
      </c>
      <c r="C33" s="187" t="s">
        <v>474</v>
      </c>
      <c r="D33" s="192" t="s">
        <v>167</v>
      </c>
      <c r="E33" s="67"/>
      <c r="F33" s="195" t="s">
        <v>198</v>
      </c>
      <c r="G33" s="188" t="s">
        <v>199</v>
      </c>
      <c r="H33" s="187" t="s">
        <v>215</v>
      </c>
      <c r="I33" s="190">
        <v>250000</v>
      </c>
      <c r="J33" s="194" t="s">
        <v>244</v>
      </c>
      <c r="K33" s="67"/>
      <c r="L33" s="67"/>
      <c r="M33" s="67"/>
      <c r="N33" s="67" t="s">
        <v>37</v>
      </c>
      <c r="O33" s="67"/>
      <c r="P33" s="67"/>
      <c r="Q33" s="67"/>
      <c r="R33" s="67"/>
      <c r="S33" s="69"/>
      <c r="T33" s="208" t="s">
        <v>334</v>
      </c>
      <c r="U33" s="220"/>
      <c r="V33" s="220"/>
      <c r="W33" s="220"/>
      <c r="X33" s="220"/>
      <c r="Y33" s="233"/>
      <c r="Z33" s="233"/>
      <c r="AA33" s="67"/>
      <c r="AB33" s="233"/>
      <c r="AC33" s="241"/>
      <c r="AD33" s="231"/>
      <c r="AE33" s="232"/>
      <c r="AF33" s="232"/>
      <c r="AG33" s="67"/>
      <c r="AH33" s="67"/>
      <c r="AI33" s="232"/>
      <c r="AJ33" s="23"/>
    </row>
    <row r="34" spans="1:36" ht="56.25" customHeight="1" x14ac:dyDescent="0.25">
      <c r="A34" s="416"/>
      <c r="B34" s="52" t="s">
        <v>71</v>
      </c>
      <c r="C34" s="192" t="s">
        <v>475</v>
      </c>
      <c r="D34" s="187" t="s">
        <v>168</v>
      </c>
      <c r="E34" s="67"/>
      <c r="F34" s="188" t="s">
        <v>200</v>
      </c>
      <c r="G34" s="188" t="s">
        <v>198</v>
      </c>
      <c r="H34" s="188" t="s">
        <v>202</v>
      </c>
      <c r="I34" s="190">
        <v>5000</v>
      </c>
      <c r="J34" s="197" t="s">
        <v>245</v>
      </c>
      <c r="K34" s="67"/>
      <c r="L34" s="67"/>
      <c r="M34" s="67"/>
      <c r="N34" s="67"/>
      <c r="O34" s="67" t="s">
        <v>37</v>
      </c>
      <c r="P34" s="67"/>
      <c r="Q34" s="67"/>
      <c r="R34" s="67"/>
      <c r="S34" s="69"/>
      <c r="T34" s="221"/>
      <c r="U34" s="220"/>
      <c r="V34" s="220"/>
      <c r="W34" s="220" t="s">
        <v>318</v>
      </c>
      <c r="X34" s="208" t="s">
        <v>335</v>
      </c>
      <c r="Y34" s="233"/>
      <c r="Z34" s="233"/>
      <c r="AA34" s="67"/>
      <c r="AB34" s="208" t="s">
        <v>424</v>
      </c>
      <c r="AC34" s="241"/>
      <c r="AD34" s="231"/>
      <c r="AE34" s="232"/>
      <c r="AF34" s="232"/>
      <c r="AG34" s="67"/>
      <c r="AH34" s="67"/>
      <c r="AI34" s="232"/>
      <c r="AJ34" s="23"/>
    </row>
    <row r="35" spans="1:36" ht="62.25" customHeight="1" x14ac:dyDescent="0.25">
      <c r="A35" s="416"/>
      <c r="B35" s="52" t="s">
        <v>72</v>
      </c>
      <c r="C35" s="187" t="s">
        <v>476</v>
      </c>
      <c r="D35" s="187" t="s">
        <v>169</v>
      </c>
      <c r="E35" s="67"/>
      <c r="F35" s="188" t="s">
        <v>157</v>
      </c>
      <c r="G35" s="188" t="s">
        <v>158</v>
      </c>
      <c r="H35" s="187" t="s">
        <v>216</v>
      </c>
      <c r="I35" s="190">
        <v>70000</v>
      </c>
      <c r="J35" s="194" t="s">
        <v>246</v>
      </c>
      <c r="K35" s="67"/>
      <c r="L35" s="67"/>
      <c r="M35" s="67"/>
      <c r="N35" s="67"/>
      <c r="O35" s="67"/>
      <c r="P35" s="67"/>
      <c r="Q35" s="67" t="s">
        <v>37</v>
      </c>
      <c r="R35" s="67"/>
      <c r="S35" s="69"/>
      <c r="T35" s="222" t="s">
        <v>336</v>
      </c>
      <c r="U35" s="220"/>
      <c r="V35" s="220"/>
      <c r="W35" s="220" t="s">
        <v>337</v>
      </c>
      <c r="X35" s="208" t="s">
        <v>338</v>
      </c>
      <c r="Y35" s="233"/>
      <c r="Z35" s="233"/>
      <c r="AA35" s="67"/>
      <c r="AB35" s="233"/>
      <c r="AC35" s="241" t="s">
        <v>425</v>
      </c>
      <c r="AD35" s="231"/>
      <c r="AE35" s="232"/>
      <c r="AF35" s="232"/>
      <c r="AG35" s="67"/>
      <c r="AH35" s="67"/>
      <c r="AI35" s="232"/>
      <c r="AJ35" s="23"/>
    </row>
    <row r="36" spans="1:36" ht="52.5" customHeight="1" x14ac:dyDescent="0.25">
      <c r="A36" s="416"/>
      <c r="B36" s="52" t="s">
        <v>73</v>
      </c>
      <c r="C36" s="187" t="s">
        <v>477</v>
      </c>
      <c r="D36" s="187" t="s">
        <v>170</v>
      </c>
      <c r="E36" s="67"/>
      <c r="F36" s="188" t="s">
        <v>157</v>
      </c>
      <c r="G36" s="188" t="s">
        <v>158</v>
      </c>
      <c r="H36" s="187" t="s">
        <v>216</v>
      </c>
      <c r="I36" s="190">
        <v>30000</v>
      </c>
      <c r="J36" s="191" t="s">
        <v>247</v>
      </c>
      <c r="K36" s="67"/>
      <c r="L36" s="67"/>
      <c r="M36" s="67"/>
      <c r="N36" s="67"/>
      <c r="O36" s="67" t="s">
        <v>37</v>
      </c>
      <c r="P36" s="67"/>
      <c r="Q36" s="67"/>
      <c r="R36" s="67"/>
      <c r="S36" s="69"/>
      <c r="T36" s="220"/>
      <c r="U36" s="220"/>
      <c r="V36" s="220"/>
      <c r="W36" s="220"/>
      <c r="X36" s="220"/>
      <c r="Y36" s="243" t="s">
        <v>407</v>
      </c>
      <c r="Z36" s="233"/>
      <c r="AA36" s="67"/>
      <c r="AB36" s="233"/>
      <c r="AC36" s="241"/>
      <c r="AD36" s="231"/>
      <c r="AE36" s="232"/>
      <c r="AF36" s="232"/>
      <c r="AG36" s="67"/>
      <c r="AH36" s="67"/>
      <c r="AI36" s="232"/>
      <c r="AJ36" s="23"/>
    </row>
    <row r="37" spans="1:36" ht="50.25" customHeight="1" x14ac:dyDescent="0.25">
      <c r="A37" s="416"/>
      <c r="B37" s="52" t="s">
        <v>74</v>
      </c>
      <c r="C37" s="187" t="s">
        <v>478</v>
      </c>
      <c r="D37" s="187" t="s">
        <v>170</v>
      </c>
      <c r="E37" s="67"/>
      <c r="F37" s="188" t="s">
        <v>157</v>
      </c>
      <c r="G37" s="188" t="s">
        <v>158</v>
      </c>
      <c r="H37" s="189" t="s">
        <v>216</v>
      </c>
      <c r="I37" s="190">
        <v>50000</v>
      </c>
      <c r="J37" s="191" t="s">
        <v>248</v>
      </c>
      <c r="K37" s="67"/>
      <c r="L37" s="67"/>
      <c r="M37" s="67"/>
      <c r="N37" s="67"/>
      <c r="O37" s="67" t="s">
        <v>37</v>
      </c>
      <c r="P37" s="67"/>
      <c r="Q37" s="67"/>
      <c r="R37" s="67"/>
      <c r="S37" s="69"/>
      <c r="T37" s="220"/>
      <c r="U37" s="220"/>
      <c r="V37" s="220"/>
      <c r="W37" s="220"/>
      <c r="X37" s="220"/>
      <c r="Y37" s="243" t="s">
        <v>408</v>
      </c>
      <c r="Z37" s="209"/>
      <c r="AA37" s="67"/>
      <c r="AB37" s="233"/>
      <c r="AC37" s="241"/>
      <c r="AD37" s="231"/>
      <c r="AE37" s="232"/>
      <c r="AF37" s="232"/>
      <c r="AG37" s="67"/>
      <c r="AH37" s="67"/>
      <c r="AI37" s="232"/>
      <c r="AJ37" s="23"/>
    </row>
    <row r="38" spans="1:36" ht="72.75" customHeight="1" x14ac:dyDescent="0.25">
      <c r="A38" s="416"/>
      <c r="B38" s="52" t="s">
        <v>75</v>
      </c>
      <c r="C38" s="192" t="s">
        <v>479</v>
      </c>
      <c r="D38" s="192" t="s">
        <v>171</v>
      </c>
      <c r="E38" s="67"/>
      <c r="F38" s="188" t="s">
        <v>157</v>
      </c>
      <c r="G38" s="188">
        <v>41852</v>
      </c>
      <c r="H38" s="187" t="s">
        <v>217</v>
      </c>
      <c r="I38" s="190" t="s">
        <v>225</v>
      </c>
      <c r="J38" s="194" t="s">
        <v>249</v>
      </c>
      <c r="K38" s="67"/>
      <c r="L38" s="67"/>
      <c r="M38" s="67"/>
      <c r="N38" s="67"/>
      <c r="O38" s="67"/>
      <c r="P38" s="67"/>
      <c r="Q38" s="67" t="s">
        <v>37</v>
      </c>
      <c r="R38" s="67"/>
      <c r="S38" s="69"/>
      <c r="T38" s="208" t="s">
        <v>339</v>
      </c>
      <c r="U38" s="223"/>
      <c r="V38" s="223"/>
      <c r="W38" s="224" t="s">
        <v>340</v>
      </c>
      <c r="X38" s="224" t="s">
        <v>341</v>
      </c>
      <c r="Y38" s="233"/>
      <c r="Z38" s="233"/>
      <c r="AA38" s="67"/>
      <c r="AB38" s="233"/>
      <c r="AC38" s="241"/>
      <c r="AD38" s="231"/>
      <c r="AE38" s="232"/>
      <c r="AF38" s="232"/>
      <c r="AG38" s="67"/>
      <c r="AH38" s="67"/>
      <c r="AI38" s="232"/>
      <c r="AJ38" s="23"/>
    </row>
    <row r="39" spans="1:36" ht="129" customHeight="1" x14ac:dyDescent="0.25">
      <c r="A39" s="416"/>
      <c r="B39" s="52" t="s">
        <v>76</v>
      </c>
      <c r="C39" s="187" t="s">
        <v>480</v>
      </c>
      <c r="D39" s="192" t="s">
        <v>172</v>
      </c>
      <c r="E39" s="67"/>
      <c r="F39" s="188" t="s">
        <v>157</v>
      </c>
      <c r="G39" s="188">
        <v>42217</v>
      </c>
      <c r="H39" s="187" t="s">
        <v>218</v>
      </c>
      <c r="I39" s="193">
        <v>10000</v>
      </c>
      <c r="J39" s="194" t="s">
        <v>250</v>
      </c>
      <c r="K39" s="67"/>
      <c r="L39" s="67"/>
      <c r="M39" s="67"/>
      <c r="N39" s="67"/>
      <c r="O39" s="67"/>
      <c r="P39" s="67"/>
      <c r="Q39" s="67"/>
      <c r="R39" s="67" t="s">
        <v>37</v>
      </c>
      <c r="S39" s="69"/>
      <c r="T39" s="222" t="s">
        <v>342</v>
      </c>
      <c r="U39" s="220"/>
      <c r="V39" s="220"/>
      <c r="W39" s="208" t="s">
        <v>343</v>
      </c>
      <c r="X39" s="208" t="s">
        <v>344</v>
      </c>
      <c r="Y39" s="233"/>
      <c r="Z39" s="233"/>
      <c r="AA39" s="67"/>
      <c r="AB39" s="233"/>
      <c r="AC39" s="241"/>
      <c r="AD39" s="231"/>
      <c r="AE39" s="232"/>
      <c r="AF39" s="232"/>
      <c r="AG39" s="67"/>
      <c r="AH39" s="67"/>
      <c r="AI39" s="232"/>
      <c r="AJ39" s="23"/>
    </row>
    <row r="40" spans="1:36" ht="52.5" customHeight="1" x14ac:dyDescent="0.25">
      <c r="A40" s="416"/>
      <c r="B40" s="52" t="s">
        <v>77</v>
      </c>
      <c r="C40" s="187" t="s">
        <v>481</v>
      </c>
      <c r="D40" s="187" t="s">
        <v>173</v>
      </c>
      <c r="E40" s="67"/>
      <c r="F40" s="188" t="s">
        <v>157</v>
      </c>
      <c r="G40" s="188" t="s">
        <v>158</v>
      </c>
      <c r="H40" s="189" t="s">
        <v>219</v>
      </c>
      <c r="I40" s="190">
        <v>200000</v>
      </c>
      <c r="J40" s="191" t="s">
        <v>251</v>
      </c>
      <c r="K40" s="67"/>
      <c r="L40" s="67"/>
      <c r="M40" s="67"/>
      <c r="N40" s="67"/>
      <c r="O40" s="67"/>
      <c r="P40" s="67"/>
      <c r="Q40" s="67" t="s">
        <v>37</v>
      </c>
      <c r="R40" s="67"/>
      <c r="S40" s="69" t="s">
        <v>103</v>
      </c>
      <c r="T40" s="208" t="s">
        <v>345</v>
      </c>
      <c r="U40" s="224" t="s">
        <v>346</v>
      </c>
      <c r="V40" s="224" t="s">
        <v>347</v>
      </c>
      <c r="W40" s="225" t="s">
        <v>219</v>
      </c>
      <c r="X40" s="226" t="s">
        <v>348</v>
      </c>
      <c r="Y40" s="224" t="s">
        <v>409</v>
      </c>
      <c r="Z40" s="233"/>
      <c r="AA40" s="67"/>
      <c r="AB40" s="233"/>
      <c r="AC40" s="241"/>
      <c r="AD40" s="231"/>
      <c r="AE40" s="232"/>
      <c r="AF40" s="232" t="s">
        <v>443</v>
      </c>
      <c r="AG40" s="67"/>
      <c r="AH40" s="67"/>
      <c r="AI40" s="232"/>
      <c r="AJ40" s="23"/>
    </row>
    <row r="41" spans="1:36" ht="46.5" customHeight="1" x14ac:dyDescent="0.25">
      <c r="A41" s="416"/>
      <c r="B41" s="52" t="s">
        <v>78</v>
      </c>
      <c r="C41" s="187" t="s">
        <v>482</v>
      </c>
      <c r="D41" s="187" t="s">
        <v>174</v>
      </c>
      <c r="E41" s="67"/>
      <c r="F41" s="188" t="s">
        <v>157</v>
      </c>
      <c r="G41" s="188" t="s">
        <v>158</v>
      </c>
      <c r="H41" s="189" t="s">
        <v>202</v>
      </c>
      <c r="I41" s="190" t="s">
        <v>225</v>
      </c>
      <c r="J41" s="191" t="s">
        <v>252</v>
      </c>
      <c r="K41" s="67"/>
      <c r="L41" s="67"/>
      <c r="M41" s="67"/>
      <c r="N41" s="67"/>
      <c r="O41" s="67"/>
      <c r="P41" s="67" t="s">
        <v>37</v>
      </c>
      <c r="Q41" s="67"/>
      <c r="R41" s="67"/>
      <c r="S41" s="69"/>
      <c r="T41" s="209" t="s">
        <v>349</v>
      </c>
      <c r="U41" s="210"/>
      <c r="V41" s="210" t="s">
        <v>317</v>
      </c>
      <c r="W41" s="210" t="s">
        <v>318</v>
      </c>
      <c r="X41" s="209" t="s">
        <v>350</v>
      </c>
      <c r="Y41" s="209" t="s">
        <v>410</v>
      </c>
      <c r="Z41" s="235"/>
      <c r="AA41" s="67"/>
      <c r="AB41" s="235"/>
      <c r="AC41" s="241" t="s">
        <v>425</v>
      </c>
      <c r="AD41" s="231"/>
      <c r="AE41" s="232"/>
      <c r="AF41" s="232"/>
      <c r="AG41" s="67"/>
      <c r="AH41" s="67"/>
      <c r="AI41" s="232"/>
      <c r="AJ41" s="23"/>
    </row>
    <row r="42" spans="1:36" ht="63" customHeight="1" x14ac:dyDescent="0.25">
      <c r="A42" s="416"/>
      <c r="B42" s="52" t="s">
        <v>79</v>
      </c>
      <c r="C42" s="187" t="s">
        <v>483</v>
      </c>
      <c r="D42" s="187" t="s">
        <v>175</v>
      </c>
      <c r="E42" s="67"/>
      <c r="F42" s="188" t="s">
        <v>157</v>
      </c>
      <c r="G42" s="188">
        <v>42156</v>
      </c>
      <c r="H42" s="187" t="s">
        <v>216</v>
      </c>
      <c r="I42" s="190">
        <v>150000</v>
      </c>
      <c r="J42" s="194" t="s">
        <v>253</v>
      </c>
      <c r="K42" s="67"/>
      <c r="L42" s="67"/>
      <c r="M42" s="67"/>
      <c r="N42" s="67"/>
      <c r="O42" s="67"/>
      <c r="P42" s="67"/>
      <c r="Q42" s="67" t="s">
        <v>37</v>
      </c>
      <c r="R42" s="67"/>
      <c r="S42" s="69"/>
      <c r="T42" s="217" t="s">
        <v>351</v>
      </c>
      <c r="U42" s="217"/>
      <c r="V42" s="210"/>
      <c r="W42" s="210" t="s">
        <v>337</v>
      </c>
      <c r="X42" s="209" t="s">
        <v>352</v>
      </c>
      <c r="Y42" s="235"/>
      <c r="Z42" s="235"/>
      <c r="AA42" s="67"/>
      <c r="AB42" s="235"/>
      <c r="AC42" s="240"/>
      <c r="AD42" s="231"/>
      <c r="AE42" s="232"/>
      <c r="AF42" s="232" t="s">
        <v>444</v>
      </c>
      <c r="AG42" s="67"/>
      <c r="AH42" s="67"/>
      <c r="AI42" s="232"/>
      <c r="AJ42" s="23"/>
    </row>
    <row r="43" spans="1:36" ht="85.5" customHeight="1" x14ac:dyDescent="0.25">
      <c r="A43" s="416"/>
      <c r="B43" s="52" t="s">
        <v>80</v>
      </c>
      <c r="C43" s="187" t="s">
        <v>484</v>
      </c>
      <c r="D43" s="187" t="s">
        <v>176</v>
      </c>
      <c r="E43" s="67"/>
      <c r="F43" s="188" t="s">
        <v>157</v>
      </c>
      <c r="G43" s="188">
        <v>42156</v>
      </c>
      <c r="H43" s="187" t="s">
        <v>214</v>
      </c>
      <c r="I43" s="190" t="s">
        <v>225</v>
      </c>
      <c r="J43" s="194" t="s">
        <v>254</v>
      </c>
      <c r="K43" s="67"/>
      <c r="L43" s="67"/>
      <c r="M43" s="67"/>
      <c r="N43" s="67"/>
      <c r="O43" s="67"/>
      <c r="P43" s="67"/>
      <c r="Q43" s="67"/>
      <c r="R43" s="67" t="s">
        <v>37</v>
      </c>
      <c r="S43" s="69"/>
      <c r="T43" s="210" t="s">
        <v>353</v>
      </c>
      <c r="U43" s="209" t="s">
        <v>354</v>
      </c>
      <c r="V43" s="209" t="s">
        <v>355</v>
      </c>
      <c r="W43" s="209" t="s">
        <v>356</v>
      </c>
      <c r="X43" s="217" t="s">
        <v>357</v>
      </c>
      <c r="Y43" s="235"/>
      <c r="Z43" s="235"/>
      <c r="AA43" s="67"/>
      <c r="AB43" s="235"/>
      <c r="AC43" s="240"/>
      <c r="AD43" s="231"/>
      <c r="AE43" s="232"/>
      <c r="AF43" s="232"/>
      <c r="AG43" s="67"/>
      <c r="AH43" s="67"/>
      <c r="AI43" s="232"/>
      <c r="AJ43" s="23"/>
    </row>
    <row r="44" spans="1:36" ht="69" customHeight="1" x14ac:dyDescent="0.25">
      <c r="A44" s="417"/>
      <c r="B44" s="52" t="s">
        <v>81</v>
      </c>
      <c r="C44" s="187" t="s">
        <v>485</v>
      </c>
      <c r="D44" s="187" t="s">
        <v>175</v>
      </c>
      <c r="E44" s="67"/>
      <c r="F44" s="188" t="s">
        <v>157</v>
      </c>
      <c r="G44" s="188">
        <v>42156</v>
      </c>
      <c r="H44" s="187" t="s">
        <v>216</v>
      </c>
      <c r="I44" s="190">
        <v>400000</v>
      </c>
      <c r="J44" s="194" t="s">
        <v>255</v>
      </c>
      <c r="K44" s="67"/>
      <c r="L44" s="67"/>
      <c r="M44" s="67"/>
      <c r="N44" s="67"/>
      <c r="O44" s="67"/>
      <c r="P44" s="67"/>
      <c r="Q44" s="67" t="s">
        <v>37</v>
      </c>
      <c r="R44" s="67"/>
      <c r="S44" s="69"/>
      <c r="T44" s="222" t="s">
        <v>358</v>
      </c>
      <c r="U44" s="220"/>
      <c r="V44" s="220"/>
      <c r="W44" s="220" t="s">
        <v>359</v>
      </c>
      <c r="X44" s="222" t="s">
        <v>360</v>
      </c>
      <c r="Y44" s="233"/>
      <c r="Z44" s="233"/>
      <c r="AA44" s="67"/>
      <c r="AB44" s="243" t="s">
        <v>426</v>
      </c>
      <c r="AC44" s="241"/>
      <c r="AD44" s="231"/>
      <c r="AE44" s="232"/>
      <c r="AF44" s="232"/>
      <c r="AG44" s="67"/>
      <c r="AH44" s="67"/>
      <c r="AI44" s="232"/>
      <c r="AJ44" s="23"/>
    </row>
    <row r="45" spans="1:36" ht="33.75" customHeight="1" x14ac:dyDescent="0.25">
      <c r="A45" s="418" t="s">
        <v>136</v>
      </c>
      <c r="B45" s="52" t="s">
        <v>82</v>
      </c>
      <c r="C45" s="198" t="s">
        <v>486</v>
      </c>
      <c r="D45" s="199" t="s">
        <v>177</v>
      </c>
      <c r="E45" s="70"/>
      <c r="F45" s="188" t="s">
        <v>157</v>
      </c>
      <c r="G45" s="200" t="s">
        <v>197</v>
      </c>
      <c r="H45" s="201" t="s">
        <v>202</v>
      </c>
      <c r="I45" s="201">
        <v>30000</v>
      </c>
      <c r="J45" s="197" t="s">
        <v>256</v>
      </c>
      <c r="K45" s="70"/>
      <c r="L45" s="70"/>
      <c r="M45" s="70"/>
      <c r="N45" s="67"/>
      <c r="O45" s="67" t="s">
        <v>37</v>
      </c>
      <c r="P45" s="67"/>
      <c r="Q45" s="67"/>
      <c r="R45" s="67"/>
      <c r="S45" s="69"/>
      <c r="T45" s="220" t="s">
        <v>316</v>
      </c>
      <c r="U45" s="220"/>
      <c r="V45" s="220" t="s">
        <v>361</v>
      </c>
      <c r="W45" s="220" t="s">
        <v>318</v>
      </c>
      <c r="X45" s="208" t="s">
        <v>362</v>
      </c>
      <c r="Y45" s="208"/>
      <c r="Z45" s="208" t="s">
        <v>411</v>
      </c>
      <c r="AA45" s="70"/>
      <c r="AB45" s="233"/>
      <c r="AC45" s="244" t="s">
        <v>427</v>
      </c>
      <c r="AD45" s="231"/>
      <c r="AE45" s="231"/>
      <c r="AF45" s="231"/>
      <c r="AG45" s="70"/>
      <c r="AH45" s="70"/>
      <c r="AI45" s="231" t="s">
        <v>448</v>
      </c>
      <c r="AJ45" s="23"/>
    </row>
    <row r="46" spans="1:36" ht="47.25" customHeight="1" x14ac:dyDescent="0.25">
      <c r="A46" s="416"/>
      <c r="B46" s="52" t="s">
        <v>83</v>
      </c>
      <c r="C46" s="187" t="s">
        <v>487</v>
      </c>
      <c r="D46" s="187" t="s">
        <v>178</v>
      </c>
      <c r="E46" s="70"/>
      <c r="F46" s="188" t="s">
        <v>157</v>
      </c>
      <c r="G46" s="188">
        <v>41791</v>
      </c>
      <c r="H46" s="187" t="s">
        <v>220</v>
      </c>
      <c r="I46" s="190">
        <v>30000</v>
      </c>
      <c r="J46" s="191" t="s">
        <v>257</v>
      </c>
      <c r="K46" s="70"/>
      <c r="L46" s="70"/>
      <c r="M46" s="70"/>
      <c r="N46" s="67"/>
      <c r="O46" s="67" t="s">
        <v>37</v>
      </c>
      <c r="P46" s="67"/>
      <c r="Q46" s="67"/>
      <c r="R46" s="67"/>
      <c r="S46" s="69"/>
      <c r="T46" s="208" t="s">
        <v>363</v>
      </c>
      <c r="U46" s="220"/>
      <c r="V46" s="220"/>
      <c r="W46" s="220"/>
      <c r="X46" s="208" t="s">
        <v>364</v>
      </c>
      <c r="Y46" s="233"/>
      <c r="Z46" s="233"/>
      <c r="AA46" s="70"/>
      <c r="AB46" s="233"/>
      <c r="AC46" s="242" t="s">
        <v>428</v>
      </c>
      <c r="AD46" s="231"/>
      <c r="AE46" s="231"/>
      <c r="AF46" s="231"/>
      <c r="AG46" s="70"/>
      <c r="AH46" s="70"/>
      <c r="AI46" s="231"/>
      <c r="AJ46" s="23"/>
    </row>
    <row r="47" spans="1:36" ht="50.25" customHeight="1" x14ac:dyDescent="0.25">
      <c r="A47" s="416"/>
      <c r="B47" s="52" t="s">
        <v>84</v>
      </c>
      <c r="C47" s="187" t="s">
        <v>488</v>
      </c>
      <c r="D47" s="187" t="s">
        <v>179</v>
      </c>
      <c r="E47" s="70"/>
      <c r="F47" s="188" t="s">
        <v>157</v>
      </c>
      <c r="G47" s="188">
        <v>41821</v>
      </c>
      <c r="H47" s="189" t="s">
        <v>202</v>
      </c>
      <c r="I47" s="190" t="s">
        <v>225</v>
      </c>
      <c r="J47" s="194" t="s">
        <v>258</v>
      </c>
      <c r="K47" s="70"/>
      <c r="L47" s="70"/>
      <c r="M47" s="70"/>
      <c r="N47" s="67"/>
      <c r="O47" s="67" t="s">
        <v>37</v>
      </c>
      <c r="P47" s="67"/>
      <c r="Q47" s="67"/>
      <c r="R47" s="67"/>
      <c r="S47" s="69"/>
      <c r="T47" s="208" t="s">
        <v>365</v>
      </c>
      <c r="U47" s="220"/>
      <c r="V47" s="220" t="s">
        <v>317</v>
      </c>
      <c r="W47" s="220" t="s">
        <v>318</v>
      </c>
      <c r="X47" s="208" t="s">
        <v>366</v>
      </c>
      <c r="Y47" s="233"/>
      <c r="Z47" s="233"/>
      <c r="AA47" s="70"/>
      <c r="AB47" s="233"/>
      <c r="AC47" s="241"/>
      <c r="AD47" s="231"/>
      <c r="AE47" s="231"/>
      <c r="AF47" s="231"/>
      <c r="AG47" s="70"/>
      <c r="AH47" s="70"/>
      <c r="AI47" s="231"/>
      <c r="AJ47" s="23"/>
    </row>
    <row r="48" spans="1:36" ht="72" customHeight="1" x14ac:dyDescent="0.25">
      <c r="A48" s="416"/>
      <c r="B48" s="52" t="s">
        <v>85</v>
      </c>
      <c r="C48" s="187" t="s">
        <v>489</v>
      </c>
      <c r="D48" s="187" t="s">
        <v>180</v>
      </c>
      <c r="E48" s="67"/>
      <c r="F48" s="188" t="s">
        <v>157</v>
      </c>
      <c r="G48" s="188" t="s">
        <v>158</v>
      </c>
      <c r="H48" s="187" t="s">
        <v>216</v>
      </c>
      <c r="I48" s="190">
        <v>1000000</v>
      </c>
      <c r="J48" s="191" t="s">
        <v>259</v>
      </c>
      <c r="K48" s="67"/>
      <c r="L48" s="67"/>
      <c r="M48" s="67"/>
      <c r="N48" s="67"/>
      <c r="O48" s="67"/>
      <c r="P48" s="67"/>
      <c r="Q48" s="67" t="s">
        <v>37</v>
      </c>
      <c r="R48" s="67"/>
      <c r="S48" s="69" t="s">
        <v>103</v>
      </c>
      <c r="T48" s="222" t="s">
        <v>367</v>
      </c>
      <c r="U48" s="220"/>
      <c r="V48" s="220"/>
      <c r="W48" s="220" t="s">
        <v>337</v>
      </c>
      <c r="X48" s="208" t="s">
        <v>368</v>
      </c>
      <c r="Y48" s="233" t="s">
        <v>412</v>
      </c>
      <c r="Z48" s="233"/>
      <c r="AA48" s="67"/>
      <c r="AB48" s="233"/>
      <c r="AC48" s="241"/>
      <c r="AD48" s="231"/>
      <c r="AE48" s="232"/>
      <c r="AF48" s="232"/>
      <c r="AG48" s="67"/>
      <c r="AH48" s="67"/>
      <c r="AI48" s="232"/>
      <c r="AJ48" s="23"/>
    </row>
    <row r="49" spans="1:36" ht="163.5" customHeight="1" x14ac:dyDescent="0.25">
      <c r="A49" s="416"/>
      <c r="B49" s="52" t="s">
        <v>86</v>
      </c>
      <c r="C49" s="202" t="s">
        <v>490</v>
      </c>
      <c r="D49" s="187" t="s">
        <v>181</v>
      </c>
      <c r="E49" s="67"/>
      <c r="F49" s="188" t="s">
        <v>157</v>
      </c>
      <c r="G49" s="188" t="s">
        <v>158</v>
      </c>
      <c r="H49" s="189" t="s">
        <v>218</v>
      </c>
      <c r="I49" s="201">
        <v>100000</v>
      </c>
      <c r="J49" s="194" t="s">
        <v>260</v>
      </c>
      <c r="K49" s="67"/>
      <c r="L49" s="67"/>
      <c r="M49" s="67"/>
      <c r="N49" s="67"/>
      <c r="O49" s="67"/>
      <c r="P49" s="67"/>
      <c r="Q49" s="67" t="s">
        <v>37</v>
      </c>
      <c r="R49" s="67"/>
      <c r="S49" s="69"/>
      <c r="T49" s="224" t="s">
        <v>369</v>
      </c>
      <c r="U49" s="224" t="s">
        <v>370</v>
      </c>
      <c r="V49" s="223"/>
      <c r="W49" s="223" t="s">
        <v>371</v>
      </c>
      <c r="X49" s="224" t="s">
        <v>372</v>
      </c>
      <c r="Y49" s="233"/>
      <c r="Z49" s="233"/>
      <c r="AA49" s="67"/>
      <c r="AB49" s="233"/>
      <c r="AC49" s="241"/>
      <c r="AD49" s="231"/>
      <c r="AE49" s="232"/>
      <c r="AF49" s="232"/>
      <c r="AG49" s="67"/>
      <c r="AH49" s="67"/>
      <c r="AI49" s="232"/>
      <c r="AJ49" s="23"/>
    </row>
    <row r="50" spans="1:36" ht="66" customHeight="1" x14ac:dyDescent="0.25">
      <c r="A50" s="416"/>
      <c r="B50" s="52" t="s">
        <v>87</v>
      </c>
      <c r="C50" s="187" t="s">
        <v>491</v>
      </c>
      <c r="D50" s="187" t="s">
        <v>182</v>
      </c>
      <c r="E50" s="67"/>
      <c r="F50" s="188" t="s">
        <v>157</v>
      </c>
      <c r="G50" s="188" t="s">
        <v>158</v>
      </c>
      <c r="H50" s="189" t="s">
        <v>217</v>
      </c>
      <c r="I50" s="201">
        <v>130000</v>
      </c>
      <c r="J50" s="191" t="s">
        <v>261</v>
      </c>
      <c r="K50" s="67"/>
      <c r="L50" s="67"/>
      <c r="M50" s="67"/>
      <c r="N50" s="67"/>
      <c r="O50" s="67"/>
      <c r="P50" s="67"/>
      <c r="Q50" s="67" t="s">
        <v>37</v>
      </c>
      <c r="R50" s="67"/>
      <c r="S50" s="69"/>
      <c r="T50" s="208" t="s">
        <v>373</v>
      </c>
      <c r="U50" s="223"/>
      <c r="V50" s="224" t="s">
        <v>374</v>
      </c>
      <c r="W50" s="208" t="s">
        <v>375</v>
      </c>
      <c r="X50" s="220"/>
      <c r="Y50" s="233"/>
      <c r="Z50" s="233"/>
      <c r="AA50" s="67"/>
      <c r="AB50" s="233"/>
      <c r="AC50" s="241"/>
      <c r="AD50" s="231"/>
      <c r="AE50" s="232"/>
      <c r="AF50" s="232"/>
      <c r="AG50" s="67"/>
      <c r="AH50" s="67"/>
      <c r="AI50" s="232"/>
      <c r="AJ50" s="23"/>
    </row>
    <row r="51" spans="1:36" ht="58.5" customHeight="1" x14ac:dyDescent="0.25">
      <c r="A51" s="416"/>
      <c r="B51" s="52" t="s">
        <v>88</v>
      </c>
      <c r="C51" s="187" t="s">
        <v>492</v>
      </c>
      <c r="D51" s="192" t="s">
        <v>183</v>
      </c>
      <c r="E51" s="67"/>
      <c r="F51" s="188" t="s">
        <v>157</v>
      </c>
      <c r="G51" s="188">
        <v>41791</v>
      </c>
      <c r="H51" s="189" t="s">
        <v>202</v>
      </c>
      <c r="I51" s="190">
        <v>70000</v>
      </c>
      <c r="J51" s="194" t="s">
        <v>262</v>
      </c>
      <c r="K51" s="67"/>
      <c r="L51" s="67"/>
      <c r="M51" s="67"/>
      <c r="N51" s="67"/>
      <c r="O51" s="67" t="s">
        <v>37</v>
      </c>
      <c r="P51" s="67"/>
      <c r="Q51" s="67"/>
      <c r="R51" s="67"/>
      <c r="S51" s="69"/>
      <c r="T51" s="220" t="s">
        <v>376</v>
      </c>
      <c r="U51" s="220"/>
      <c r="V51" s="220" t="s">
        <v>317</v>
      </c>
      <c r="W51" s="220" t="s">
        <v>318</v>
      </c>
      <c r="X51" s="208" t="s">
        <v>377</v>
      </c>
      <c r="Y51" s="233"/>
      <c r="Z51" s="233"/>
      <c r="AA51" s="67"/>
      <c r="AB51" s="233"/>
      <c r="AC51" s="241"/>
      <c r="AD51" s="231"/>
      <c r="AE51" s="232"/>
      <c r="AF51" s="232"/>
      <c r="AG51" s="67"/>
      <c r="AH51" s="67"/>
      <c r="AI51" s="232"/>
      <c r="AJ51" s="23"/>
    </row>
    <row r="52" spans="1:36" ht="176.25" customHeight="1" x14ac:dyDescent="0.25">
      <c r="A52" s="416"/>
      <c r="B52" s="52" t="s">
        <v>89</v>
      </c>
      <c r="C52" s="187" t="s">
        <v>493</v>
      </c>
      <c r="D52" s="187" t="s">
        <v>184</v>
      </c>
      <c r="E52" s="67"/>
      <c r="F52" s="188" t="s">
        <v>157</v>
      </c>
      <c r="G52" s="188">
        <v>41791</v>
      </c>
      <c r="H52" s="187" t="s">
        <v>221</v>
      </c>
      <c r="I52" s="190">
        <v>50000</v>
      </c>
      <c r="J52" s="194" t="s">
        <v>258</v>
      </c>
      <c r="K52" s="67"/>
      <c r="L52" s="67"/>
      <c r="M52" s="67"/>
      <c r="N52" s="67"/>
      <c r="O52" s="67"/>
      <c r="P52" s="67" t="s">
        <v>37</v>
      </c>
      <c r="Q52" s="67"/>
      <c r="R52" s="67"/>
      <c r="S52" s="69"/>
      <c r="T52" s="224" t="s">
        <v>378</v>
      </c>
      <c r="U52" s="223"/>
      <c r="V52" s="223"/>
      <c r="W52" s="220"/>
      <c r="X52" s="224" t="s">
        <v>379</v>
      </c>
      <c r="Y52" s="187" t="s">
        <v>413</v>
      </c>
      <c r="Z52" s="233"/>
      <c r="AA52" s="67"/>
      <c r="AB52" s="233"/>
      <c r="AC52" s="13"/>
      <c r="AD52" s="231" t="s">
        <v>436</v>
      </c>
      <c r="AF52" s="232" t="s">
        <v>441</v>
      </c>
      <c r="AG52" s="67"/>
      <c r="AH52" s="67"/>
      <c r="AI52" s="232"/>
      <c r="AJ52" s="23"/>
    </row>
    <row r="53" spans="1:36" ht="62.25" customHeight="1" x14ac:dyDescent="0.25">
      <c r="A53" s="418" t="s">
        <v>137</v>
      </c>
      <c r="B53" s="52" t="s">
        <v>91</v>
      </c>
      <c r="C53" s="187" t="s">
        <v>494</v>
      </c>
      <c r="D53" s="187" t="s">
        <v>185</v>
      </c>
      <c r="E53" s="70"/>
      <c r="F53" s="188" t="s">
        <v>157</v>
      </c>
      <c r="G53" s="188" t="s">
        <v>158</v>
      </c>
      <c r="H53" s="189" t="s">
        <v>202</v>
      </c>
      <c r="I53" s="190">
        <v>200000</v>
      </c>
      <c r="J53" s="194" t="s">
        <v>263</v>
      </c>
      <c r="K53" s="70"/>
      <c r="L53" s="70"/>
      <c r="M53" s="70"/>
      <c r="N53" s="67"/>
      <c r="O53" s="67" t="s">
        <v>21</v>
      </c>
      <c r="P53" s="67"/>
      <c r="Q53" s="67"/>
      <c r="R53" s="67"/>
      <c r="S53" s="69"/>
      <c r="T53" s="211" t="s">
        <v>380</v>
      </c>
      <c r="U53" s="227"/>
      <c r="V53" s="211" t="s">
        <v>381</v>
      </c>
      <c r="W53" s="210" t="s">
        <v>318</v>
      </c>
      <c r="X53" s="209" t="s">
        <v>382</v>
      </c>
      <c r="Y53" s="211" t="s">
        <v>414</v>
      </c>
      <c r="Z53" s="235"/>
      <c r="AA53" s="70"/>
      <c r="AB53" s="235"/>
      <c r="AC53" s="240"/>
      <c r="AD53" s="231"/>
      <c r="AE53" s="231"/>
      <c r="AF53" s="231"/>
      <c r="AG53" s="70"/>
      <c r="AH53" s="70"/>
      <c r="AI53" s="231"/>
      <c r="AJ53" s="23"/>
    </row>
    <row r="54" spans="1:36" ht="60" customHeight="1" x14ac:dyDescent="0.25">
      <c r="A54" s="416"/>
      <c r="B54" s="52" t="s">
        <v>92</v>
      </c>
      <c r="C54" s="187" t="s">
        <v>495</v>
      </c>
      <c r="D54" s="187" t="s">
        <v>186</v>
      </c>
      <c r="E54" s="70"/>
      <c r="F54" s="188" t="s">
        <v>157</v>
      </c>
      <c r="G54" s="188" t="s">
        <v>158</v>
      </c>
      <c r="H54" s="189" t="s">
        <v>202</v>
      </c>
      <c r="I54" s="190">
        <v>300000</v>
      </c>
      <c r="J54" s="194" t="s">
        <v>264</v>
      </c>
      <c r="K54" s="70"/>
      <c r="L54" s="70"/>
      <c r="M54" s="70"/>
      <c r="N54" s="67"/>
      <c r="O54" s="67"/>
      <c r="P54" s="67"/>
      <c r="Q54" s="67" t="s">
        <v>37</v>
      </c>
      <c r="R54" s="67"/>
      <c r="S54" s="69"/>
      <c r="T54" s="209" t="s">
        <v>383</v>
      </c>
      <c r="U54" s="210" t="s">
        <v>384</v>
      </c>
      <c r="V54" s="209" t="s">
        <v>385</v>
      </c>
      <c r="W54" s="210" t="s">
        <v>318</v>
      </c>
      <c r="X54" s="209" t="s">
        <v>386</v>
      </c>
      <c r="Y54" s="235"/>
      <c r="Z54" s="235"/>
      <c r="AA54" s="70"/>
      <c r="AB54" s="235"/>
      <c r="AC54" s="240"/>
      <c r="AD54" s="231"/>
      <c r="AE54" s="231"/>
      <c r="AF54" s="231"/>
      <c r="AG54" s="70"/>
      <c r="AH54" s="70"/>
      <c r="AI54" s="231"/>
      <c r="AJ54" s="23"/>
    </row>
    <row r="55" spans="1:36" ht="101.25" customHeight="1" x14ac:dyDescent="0.25">
      <c r="A55" s="416"/>
      <c r="B55" s="52" t="s">
        <v>93</v>
      </c>
      <c r="C55" s="187" t="s">
        <v>496</v>
      </c>
      <c r="D55" s="187" t="s">
        <v>187</v>
      </c>
      <c r="E55" s="70"/>
      <c r="F55" s="188" t="s">
        <v>157</v>
      </c>
      <c r="G55" s="188" t="s">
        <v>158</v>
      </c>
      <c r="H55" s="187" t="s">
        <v>202</v>
      </c>
      <c r="I55" s="190">
        <v>60000</v>
      </c>
      <c r="J55" s="194" t="s">
        <v>265</v>
      </c>
      <c r="K55" s="70"/>
      <c r="L55" s="70"/>
      <c r="M55" s="70"/>
      <c r="N55" s="67"/>
      <c r="O55" s="67" t="s">
        <v>37</v>
      </c>
      <c r="P55" s="67"/>
      <c r="Q55" s="67"/>
      <c r="R55" s="67"/>
      <c r="S55" s="69"/>
      <c r="T55" s="210" t="s">
        <v>376</v>
      </c>
      <c r="U55" s="210"/>
      <c r="V55" s="210" t="s">
        <v>317</v>
      </c>
      <c r="W55" s="210" t="s">
        <v>318</v>
      </c>
      <c r="X55" s="209" t="s">
        <v>387</v>
      </c>
      <c r="Y55" s="235"/>
      <c r="Z55" s="235"/>
      <c r="AA55" s="70"/>
      <c r="AB55" s="245" t="s">
        <v>429</v>
      </c>
      <c r="AC55" s="240"/>
      <c r="AD55" s="231"/>
      <c r="AE55" s="231"/>
      <c r="AF55" s="231"/>
      <c r="AG55" s="70"/>
      <c r="AH55" s="70"/>
      <c r="AI55" s="231"/>
      <c r="AJ55" s="23"/>
    </row>
    <row r="56" spans="1:36" ht="71.25" customHeight="1" x14ac:dyDescent="0.25">
      <c r="A56" s="416"/>
      <c r="B56" s="52" t="s">
        <v>94</v>
      </c>
      <c r="C56" s="187" t="s">
        <v>497</v>
      </c>
      <c r="D56" s="187" t="s">
        <v>188</v>
      </c>
      <c r="E56" s="70"/>
      <c r="F56" s="188" t="s">
        <v>157</v>
      </c>
      <c r="G56" s="188" t="s">
        <v>158</v>
      </c>
      <c r="H56" s="189" t="s">
        <v>222</v>
      </c>
      <c r="I56" s="190">
        <v>15000</v>
      </c>
      <c r="J56" s="191" t="s">
        <v>266</v>
      </c>
      <c r="K56" s="70"/>
      <c r="L56" s="70"/>
      <c r="M56" s="70"/>
      <c r="N56" s="67"/>
      <c r="O56" s="67" t="s">
        <v>37</v>
      </c>
      <c r="P56" s="67"/>
      <c r="Q56" s="67"/>
      <c r="R56" s="67"/>
      <c r="S56" s="69"/>
      <c r="T56" s="210"/>
      <c r="U56" s="210"/>
      <c r="V56" s="209" t="s">
        <v>388</v>
      </c>
      <c r="W56" s="210"/>
      <c r="X56" s="209" t="s">
        <v>389</v>
      </c>
      <c r="Y56" s="187" t="s">
        <v>415</v>
      </c>
      <c r="Z56" s="235"/>
      <c r="AA56" s="70"/>
      <c r="AB56" s="235"/>
      <c r="AC56" s="240"/>
      <c r="AD56" s="231"/>
      <c r="AE56" s="231"/>
      <c r="AF56" s="231"/>
      <c r="AG56" s="70"/>
      <c r="AH56" s="70"/>
      <c r="AI56" s="231"/>
      <c r="AJ56" s="23"/>
    </row>
    <row r="57" spans="1:36" ht="80.25" customHeight="1" x14ac:dyDescent="0.25">
      <c r="A57" s="416"/>
      <c r="B57" s="52" t="s">
        <v>95</v>
      </c>
      <c r="C57" s="187" t="s">
        <v>498</v>
      </c>
      <c r="D57" s="187" t="s">
        <v>189</v>
      </c>
      <c r="E57" s="70"/>
      <c r="F57" s="188" t="s">
        <v>157</v>
      </c>
      <c r="G57" s="188">
        <v>41791</v>
      </c>
      <c r="H57" s="187" t="s">
        <v>220</v>
      </c>
      <c r="I57" s="190">
        <v>50000</v>
      </c>
      <c r="J57" s="191" t="s">
        <v>267</v>
      </c>
      <c r="K57" s="70"/>
      <c r="L57" s="70"/>
      <c r="M57" s="70"/>
      <c r="N57" s="67"/>
      <c r="O57" s="67"/>
      <c r="P57" s="67" t="s">
        <v>37</v>
      </c>
      <c r="Q57" s="67"/>
      <c r="R57" s="67"/>
      <c r="S57" s="69" t="s">
        <v>39</v>
      </c>
      <c r="T57" s="217" t="s">
        <v>390</v>
      </c>
      <c r="U57" s="210"/>
      <c r="V57" s="210"/>
      <c r="W57" s="210" t="s">
        <v>359</v>
      </c>
      <c r="X57" s="217" t="s">
        <v>391</v>
      </c>
      <c r="Y57" s="235"/>
      <c r="Z57" s="235"/>
      <c r="AA57" s="70"/>
      <c r="AB57" s="235"/>
      <c r="AC57" s="240"/>
      <c r="AD57" s="231"/>
      <c r="AE57" s="231"/>
      <c r="AF57" s="231"/>
      <c r="AG57" s="70"/>
      <c r="AH57" s="70"/>
      <c r="AI57" s="231"/>
      <c r="AJ57" s="23"/>
    </row>
    <row r="58" spans="1:36" ht="83.25" customHeight="1" x14ac:dyDescent="0.25">
      <c r="A58" s="416"/>
      <c r="B58" s="52" t="s">
        <v>96</v>
      </c>
      <c r="C58" s="187" t="s">
        <v>499</v>
      </c>
      <c r="D58" s="187" t="s">
        <v>190</v>
      </c>
      <c r="E58" s="70"/>
      <c r="F58" s="188" t="s">
        <v>157</v>
      </c>
      <c r="G58" s="188">
        <v>42156</v>
      </c>
      <c r="H58" s="187" t="s">
        <v>214</v>
      </c>
      <c r="I58" s="190">
        <v>150000</v>
      </c>
      <c r="J58" s="194" t="s">
        <v>268</v>
      </c>
      <c r="K58" s="70"/>
      <c r="L58" s="70"/>
      <c r="M58" s="70"/>
      <c r="N58" s="67"/>
      <c r="O58" s="67" t="s">
        <v>37</v>
      </c>
      <c r="P58" s="67"/>
      <c r="Q58" s="67"/>
      <c r="R58" s="67"/>
      <c r="S58" s="69"/>
      <c r="T58" s="210" t="s">
        <v>296</v>
      </c>
      <c r="U58" s="210"/>
      <c r="V58" s="210" t="s">
        <v>333</v>
      </c>
      <c r="W58" s="210" t="s">
        <v>326</v>
      </c>
      <c r="X58" s="228" t="s">
        <v>392</v>
      </c>
      <c r="Y58" s="187" t="s">
        <v>416</v>
      </c>
      <c r="Z58" s="209" t="s">
        <v>417</v>
      </c>
      <c r="AA58" s="70"/>
      <c r="AB58" s="235"/>
      <c r="AC58" s="240"/>
      <c r="AD58" s="231"/>
      <c r="AE58" s="231"/>
      <c r="AF58" s="231"/>
      <c r="AG58" s="70"/>
      <c r="AH58" s="70"/>
      <c r="AI58" s="231"/>
      <c r="AJ58" s="23"/>
    </row>
    <row r="59" spans="1:36" ht="60" customHeight="1" x14ac:dyDescent="0.25">
      <c r="A59" s="416"/>
      <c r="B59" s="52" t="s">
        <v>97</v>
      </c>
      <c r="C59" s="187" t="s">
        <v>500</v>
      </c>
      <c r="D59" s="187" t="s">
        <v>191</v>
      </c>
      <c r="E59" s="70"/>
      <c r="F59" s="188" t="s">
        <v>157</v>
      </c>
      <c r="G59" s="188">
        <v>42156</v>
      </c>
      <c r="H59" s="187" t="s">
        <v>213</v>
      </c>
      <c r="I59" s="190">
        <v>150000</v>
      </c>
      <c r="J59" s="194" t="s">
        <v>269</v>
      </c>
      <c r="K59" s="70"/>
      <c r="L59" s="70"/>
      <c r="M59" s="70"/>
      <c r="N59" s="67"/>
      <c r="O59" s="67"/>
      <c r="P59" s="67" t="s">
        <v>37</v>
      </c>
      <c r="Q59" s="67"/>
      <c r="R59" s="67"/>
      <c r="S59" s="69"/>
      <c r="T59" s="210"/>
      <c r="U59" s="210"/>
      <c r="V59" s="210"/>
      <c r="W59" s="210"/>
      <c r="X59" s="210"/>
      <c r="Y59" s="235"/>
      <c r="Z59" s="235"/>
      <c r="AA59" s="70"/>
      <c r="AB59" s="13"/>
      <c r="AC59" s="240"/>
      <c r="AD59" s="231" t="s">
        <v>437</v>
      </c>
      <c r="AF59" s="231" t="s">
        <v>442</v>
      </c>
      <c r="AG59" s="70"/>
      <c r="AH59" s="70"/>
      <c r="AI59" s="231"/>
      <c r="AJ59" s="23"/>
    </row>
    <row r="60" spans="1:36" ht="63.75" customHeight="1" x14ac:dyDescent="0.25">
      <c r="A60" s="416"/>
      <c r="B60" s="52" t="s">
        <v>98</v>
      </c>
      <c r="C60" s="192" t="s">
        <v>501</v>
      </c>
      <c r="D60" s="187" t="s">
        <v>192</v>
      </c>
      <c r="E60" s="70"/>
      <c r="F60" s="188" t="s">
        <v>157</v>
      </c>
      <c r="G60" s="188">
        <v>42156</v>
      </c>
      <c r="H60" s="187" t="s">
        <v>223</v>
      </c>
      <c r="I60" s="190">
        <v>50000</v>
      </c>
      <c r="J60" s="194" t="s">
        <v>270</v>
      </c>
      <c r="K60" s="70"/>
      <c r="L60" s="70"/>
      <c r="M60" s="70"/>
      <c r="N60" s="67"/>
      <c r="O60" s="67" t="s">
        <v>37</v>
      </c>
      <c r="P60" s="67"/>
      <c r="Q60" s="67"/>
      <c r="R60" s="67"/>
      <c r="S60" s="69" t="s">
        <v>39</v>
      </c>
      <c r="T60" s="209" t="s">
        <v>393</v>
      </c>
      <c r="U60" s="210"/>
      <c r="V60" s="210"/>
      <c r="W60" s="210"/>
      <c r="X60" s="210"/>
      <c r="Y60" s="235"/>
      <c r="Z60" s="235"/>
      <c r="AA60" s="70"/>
      <c r="AB60" s="235"/>
      <c r="AC60" s="240"/>
      <c r="AD60" s="231"/>
      <c r="AE60" s="231"/>
      <c r="AF60" s="231"/>
      <c r="AG60" s="70"/>
      <c r="AH60" s="70"/>
      <c r="AI60" s="231"/>
      <c r="AJ60" s="23"/>
    </row>
    <row r="61" spans="1:36" ht="52.5" customHeight="1" x14ac:dyDescent="0.25">
      <c r="A61" s="416"/>
      <c r="B61" s="52" t="s">
        <v>99</v>
      </c>
      <c r="C61" s="187" t="s">
        <v>502</v>
      </c>
      <c r="D61" s="187" t="s">
        <v>193</v>
      </c>
      <c r="E61" s="67"/>
      <c r="F61" s="188" t="s">
        <v>157</v>
      </c>
      <c r="G61" s="188" t="s">
        <v>158</v>
      </c>
      <c r="H61" s="189" t="s">
        <v>213</v>
      </c>
      <c r="I61" s="190" t="s">
        <v>225</v>
      </c>
      <c r="J61" s="191" t="s">
        <v>271</v>
      </c>
      <c r="K61" s="67"/>
      <c r="L61" s="67"/>
      <c r="M61" s="67"/>
      <c r="N61" s="67"/>
      <c r="O61" s="67" t="s">
        <v>37</v>
      </c>
      <c r="P61" s="67"/>
      <c r="Q61" s="67"/>
      <c r="R61" s="67"/>
      <c r="S61" s="69"/>
      <c r="T61" s="220"/>
      <c r="U61" s="220"/>
      <c r="V61" s="220"/>
      <c r="W61" s="220"/>
      <c r="X61" s="208" t="s">
        <v>394</v>
      </c>
      <c r="Y61" s="233"/>
      <c r="Z61" s="233"/>
      <c r="AA61" s="67"/>
      <c r="AB61" s="235"/>
      <c r="AC61" s="242" t="s">
        <v>430</v>
      </c>
      <c r="AD61" s="231" t="s">
        <v>438</v>
      </c>
      <c r="AE61" s="232"/>
      <c r="AF61" s="232"/>
      <c r="AG61" s="67"/>
      <c r="AH61" s="67"/>
      <c r="AI61" s="232"/>
      <c r="AJ61" s="23"/>
    </row>
    <row r="62" spans="1:36" ht="81.75" customHeight="1" x14ac:dyDescent="0.25">
      <c r="A62" s="416"/>
      <c r="B62" s="52" t="s">
        <v>100</v>
      </c>
      <c r="C62" s="187" t="s">
        <v>503</v>
      </c>
      <c r="D62" s="192" t="s">
        <v>194</v>
      </c>
      <c r="E62" s="67"/>
      <c r="F62" s="188" t="s">
        <v>157</v>
      </c>
      <c r="G62" s="188" t="s">
        <v>201</v>
      </c>
      <c r="H62" s="187" t="s">
        <v>224</v>
      </c>
      <c r="I62" s="190" t="s">
        <v>225</v>
      </c>
      <c r="J62" s="194" t="s">
        <v>272</v>
      </c>
      <c r="K62" s="67"/>
      <c r="L62" s="67"/>
      <c r="M62" s="67"/>
      <c r="N62" s="67"/>
      <c r="O62" s="67" t="s">
        <v>37</v>
      </c>
      <c r="P62" s="67"/>
      <c r="Q62" s="67"/>
      <c r="R62" s="67"/>
      <c r="S62" s="69" t="s">
        <v>39</v>
      </c>
      <c r="T62" s="220"/>
      <c r="U62" s="220"/>
      <c r="V62" s="220"/>
      <c r="W62" s="220"/>
      <c r="X62" s="208" t="s">
        <v>395</v>
      </c>
      <c r="Y62" s="233"/>
      <c r="Z62" s="233"/>
      <c r="AA62" s="67"/>
      <c r="AB62" s="233"/>
      <c r="AC62" s="241"/>
      <c r="AD62" s="231"/>
      <c r="AE62" s="232"/>
      <c r="AF62" s="232"/>
      <c r="AG62" s="67"/>
      <c r="AH62" s="67"/>
      <c r="AI62" s="232"/>
      <c r="AJ62" s="23"/>
    </row>
    <row r="63" spans="1:36" ht="73.5" customHeight="1" thickBot="1" x14ac:dyDescent="0.3">
      <c r="A63" s="417"/>
      <c r="B63" s="52" t="s">
        <v>101</v>
      </c>
      <c r="C63" s="203" t="s">
        <v>504</v>
      </c>
      <c r="D63" s="203" t="s">
        <v>195</v>
      </c>
      <c r="E63" s="67"/>
      <c r="F63" s="204" t="s">
        <v>157</v>
      </c>
      <c r="G63" s="188">
        <v>41487</v>
      </c>
      <c r="H63" s="205" t="s">
        <v>210</v>
      </c>
      <c r="I63" s="206">
        <v>50000</v>
      </c>
      <c r="J63" s="207" t="s">
        <v>273</v>
      </c>
      <c r="K63" s="67"/>
      <c r="L63" s="67"/>
      <c r="M63" s="67"/>
      <c r="N63" s="67"/>
      <c r="O63" s="67" t="s">
        <v>37</v>
      </c>
      <c r="P63" s="67"/>
      <c r="Q63" s="67"/>
      <c r="R63" s="67"/>
      <c r="S63" s="69"/>
      <c r="T63" s="229" t="s">
        <v>396</v>
      </c>
      <c r="U63" s="230"/>
      <c r="V63" s="230"/>
      <c r="W63" s="230"/>
      <c r="X63" s="230"/>
      <c r="Y63" s="246"/>
      <c r="Z63" s="246"/>
      <c r="AA63" s="67"/>
      <c r="AB63" s="246"/>
      <c r="AC63" s="247" t="s">
        <v>431</v>
      </c>
      <c r="AD63" s="231"/>
      <c r="AE63" s="232"/>
      <c r="AF63" s="232"/>
      <c r="AG63" s="67"/>
      <c r="AH63" s="67"/>
      <c r="AI63" s="232"/>
      <c r="AJ63" s="23"/>
    </row>
    <row r="64" spans="1:36" ht="15.75" thickTop="1" x14ac:dyDescent="0.25">
      <c r="AJ64" s="23"/>
    </row>
    <row r="65" spans="1:36" x14ac:dyDescent="0.25">
      <c r="B65" s="71"/>
      <c r="AJ65" s="23"/>
    </row>
    <row r="66" spans="1:36" ht="15.75" thickBot="1" x14ac:dyDescent="0.3">
      <c r="L66" s="81"/>
      <c r="AJ66" s="23"/>
    </row>
    <row r="67" spans="1:36" ht="26.25" customHeight="1" thickBot="1" x14ac:dyDescent="0.3">
      <c r="A67" s="77" t="s">
        <v>110</v>
      </c>
      <c r="B67" s="78"/>
      <c r="C67" s="78"/>
      <c r="D67" s="78"/>
      <c r="E67" s="78"/>
      <c r="F67" s="78"/>
      <c r="G67" s="78"/>
      <c r="H67" s="78"/>
      <c r="I67" s="78"/>
      <c r="J67" s="78"/>
      <c r="K67" s="78"/>
      <c r="L67" s="80"/>
      <c r="M67" s="79"/>
      <c r="AJ67" s="23"/>
    </row>
    <row r="68" spans="1:36" ht="26.25" customHeight="1" thickBot="1" x14ac:dyDescent="0.3">
      <c r="A68" s="55"/>
      <c r="B68" s="56"/>
      <c r="C68" s="56"/>
      <c r="D68" s="57"/>
      <c r="E68" s="57"/>
      <c r="F68" s="57"/>
      <c r="G68" s="57"/>
      <c r="H68" s="57"/>
      <c r="I68" s="57"/>
      <c r="J68" s="57"/>
      <c r="K68" s="57"/>
      <c r="L68" s="57"/>
      <c r="M68" s="57"/>
      <c r="N68" s="57"/>
      <c r="AJ68" s="23"/>
    </row>
    <row r="69" spans="1:36" ht="43.5" customHeight="1" thickBot="1" x14ac:dyDescent="0.3">
      <c r="A69" s="61" t="s">
        <v>109</v>
      </c>
      <c r="B69" s="62"/>
      <c r="C69" s="63">
        <v>3</v>
      </c>
      <c r="AJ69" s="23"/>
    </row>
    <row r="70" spans="1:36" x14ac:dyDescent="0.25">
      <c r="AJ70" s="23"/>
    </row>
    <row r="71" spans="1:36" ht="15.75" x14ac:dyDescent="0.25">
      <c r="A71" s="387" t="s">
        <v>111</v>
      </c>
      <c r="B71" s="389" t="s">
        <v>51</v>
      </c>
      <c r="C71" s="389" t="s">
        <v>41</v>
      </c>
      <c r="D71" s="389" t="s">
        <v>42</v>
      </c>
      <c r="E71" s="390" t="s">
        <v>43</v>
      </c>
      <c r="F71" s="389" t="s">
        <v>44</v>
      </c>
      <c r="G71" s="389"/>
      <c r="H71" s="389" t="s">
        <v>45</v>
      </c>
      <c r="I71" s="389" t="s">
        <v>46</v>
      </c>
      <c r="J71" s="392" t="s">
        <v>47</v>
      </c>
      <c r="K71" s="392" t="s">
        <v>108</v>
      </c>
      <c r="L71" s="392"/>
      <c r="M71" s="392" t="s">
        <v>48</v>
      </c>
      <c r="N71" s="54"/>
      <c r="AJ71" s="23"/>
    </row>
    <row r="72" spans="1:36" ht="15.75" x14ac:dyDescent="0.25">
      <c r="A72" s="388"/>
      <c r="B72" s="389"/>
      <c r="C72" s="389"/>
      <c r="D72" s="389"/>
      <c r="E72" s="390"/>
      <c r="F72" s="58" t="s">
        <v>49</v>
      </c>
      <c r="G72" s="58" t="s">
        <v>50</v>
      </c>
      <c r="H72" s="389"/>
      <c r="I72" s="389"/>
      <c r="J72" s="392"/>
      <c r="K72" s="107" t="s">
        <v>117</v>
      </c>
      <c r="L72" s="107" t="s">
        <v>118</v>
      </c>
      <c r="M72" s="392"/>
      <c r="N72" s="47"/>
      <c r="AJ72" s="23"/>
    </row>
    <row r="73" spans="1:36" ht="150" x14ac:dyDescent="0.25">
      <c r="A73" s="248" t="s">
        <v>134</v>
      </c>
      <c r="B73" s="52" t="s">
        <v>516</v>
      </c>
      <c r="C73" s="231" t="s">
        <v>505</v>
      </c>
      <c r="D73" s="231" t="s">
        <v>506</v>
      </c>
      <c r="E73" s="70"/>
      <c r="F73" s="249" t="s">
        <v>509</v>
      </c>
      <c r="G73" s="249" t="s">
        <v>510</v>
      </c>
      <c r="H73" s="249" t="s">
        <v>202</v>
      </c>
      <c r="I73" s="249" t="s">
        <v>225</v>
      </c>
      <c r="J73" s="249" t="s">
        <v>514</v>
      </c>
      <c r="K73" s="67"/>
      <c r="L73" s="67"/>
      <c r="M73" s="67"/>
      <c r="N73" s="47"/>
      <c r="AJ73" s="23"/>
    </row>
    <row r="74" spans="1:36" ht="90" x14ac:dyDescent="0.25">
      <c r="A74" s="248" t="s">
        <v>134</v>
      </c>
      <c r="B74" s="52" t="s">
        <v>517</v>
      </c>
      <c r="C74" s="231" t="s">
        <v>507</v>
      </c>
      <c r="D74" s="231" t="s">
        <v>508</v>
      </c>
      <c r="E74" s="70"/>
      <c r="F74" s="250" t="s">
        <v>511</v>
      </c>
      <c r="G74" s="250" t="s">
        <v>510</v>
      </c>
      <c r="H74" s="249" t="s">
        <v>513</v>
      </c>
      <c r="I74" s="248" t="s">
        <v>512</v>
      </c>
      <c r="J74" s="249" t="s">
        <v>202</v>
      </c>
      <c r="K74" s="70"/>
      <c r="L74" s="70"/>
      <c r="M74" s="249" t="s">
        <v>515</v>
      </c>
      <c r="N74" s="47"/>
      <c r="AJ74" s="23"/>
    </row>
    <row r="75" spans="1:36" s="47" customFormat="1" x14ac:dyDescent="0.25">
      <c r="N75" s="72"/>
      <c r="O75" s="72"/>
      <c r="P75" s="72"/>
      <c r="Q75" s="72"/>
      <c r="R75" s="72"/>
      <c r="S75" s="72"/>
      <c r="AJ75" s="106"/>
    </row>
    <row r="76" spans="1:36" ht="15.75" x14ac:dyDescent="0.25">
      <c r="A76" s="387" t="s">
        <v>111</v>
      </c>
      <c r="B76" s="389" t="s">
        <v>51</v>
      </c>
      <c r="C76" s="389" t="s">
        <v>41</v>
      </c>
      <c r="D76" s="389" t="s">
        <v>42</v>
      </c>
      <c r="E76" s="390" t="s">
        <v>43</v>
      </c>
      <c r="F76" s="389" t="s">
        <v>44</v>
      </c>
      <c r="G76" s="389"/>
      <c r="H76" s="389" t="s">
        <v>45</v>
      </c>
      <c r="I76" s="389" t="s">
        <v>46</v>
      </c>
      <c r="J76" s="389" t="s">
        <v>47</v>
      </c>
      <c r="K76" s="392" t="s">
        <v>108</v>
      </c>
      <c r="L76" s="392"/>
      <c r="M76" s="389" t="s">
        <v>48</v>
      </c>
      <c r="N76" s="54"/>
      <c r="AJ76" s="23"/>
    </row>
    <row r="77" spans="1:36" ht="15" customHeight="1" x14ac:dyDescent="0.25">
      <c r="A77" s="388"/>
      <c r="B77" s="389"/>
      <c r="C77" s="389"/>
      <c r="D77" s="389"/>
      <c r="E77" s="390"/>
      <c r="F77" s="58" t="s">
        <v>49</v>
      </c>
      <c r="G77" s="58" t="s">
        <v>50</v>
      </c>
      <c r="H77" s="389"/>
      <c r="I77" s="389"/>
      <c r="J77" s="389"/>
      <c r="K77" s="107" t="s">
        <v>117</v>
      </c>
      <c r="L77" s="107" t="s">
        <v>118</v>
      </c>
      <c r="M77" s="389"/>
      <c r="N77" s="47"/>
      <c r="AJ77" s="23"/>
    </row>
    <row r="78" spans="1:36" ht="60" x14ac:dyDescent="0.25">
      <c r="A78" s="248" t="s">
        <v>136</v>
      </c>
      <c r="B78" s="52" t="s">
        <v>90</v>
      </c>
      <c r="C78" s="252" t="s">
        <v>522</v>
      </c>
      <c r="D78" s="253" t="s">
        <v>518</v>
      </c>
      <c r="E78" s="254"/>
      <c r="F78" s="255" t="s">
        <v>519</v>
      </c>
      <c r="G78" s="255" t="s">
        <v>510</v>
      </c>
      <c r="H78" s="251" t="s">
        <v>520</v>
      </c>
      <c r="I78" s="248" t="s">
        <v>512</v>
      </c>
      <c r="J78" s="249" t="s">
        <v>202</v>
      </c>
      <c r="K78" s="67"/>
      <c r="L78" s="67"/>
      <c r="M78" s="249" t="s">
        <v>521</v>
      </c>
      <c r="N78" s="47"/>
      <c r="AJ78" s="23"/>
    </row>
    <row r="79" spans="1:36" x14ac:dyDescent="0.25">
      <c r="A79" s="52"/>
      <c r="B79" s="52"/>
      <c r="C79" s="70"/>
      <c r="D79" s="70"/>
      <c r="E79" s="70"/>
      <c r="F79" s="70"/>
      <c r="G79" s="70"/>
      <c r="H79" s="70"/>
      <c r="I79" s="70"/>
      <c r="J79" s="70"/>
      <c r="K79" s="70"/>
      <c r="L79" s="70"/>
      <c r="M79" s="70"/>
      <c r="N79" s="47"/>
      <c r="AJ79" s="23"/>
    </row>
    <row r="80" spans="1:36" x14ac:dyDescent="0.25">
      <c r="A80" s="52"/>
      <c r="B80" s="52"/>
      <c r="C80" s="70"/>
      <c r="D80" s="70"/>
      <c r="E80" s="70"/>
      <c r="F80" s="70"/>
      <c r="G80" s="70"/>
      <c r="H80" s="70"/>
      <c r="I80" s="70"/>
      <c r="J80" s="70"/>
      <c r="K80" s="70"/>
      <c r="L80" s="70"/>
      <c r="M80" s="70"/>
      <c r="N80" s="47"/>
      <c r="AJ80" s="23"/>
    </row>
    <row r="81" spans="1:36" x14ac:dyDescent="0.25">
      <c r="A81" s="52"/>
      <c r="B81" s="52"/>
      <c r="C81" s="70"/>
      <c r="D81" s="70"/>
      <c r="E81" s="70"/>
      <c r="F81" s="70"/>
      <c r="G81" s="70"/>
      <c r="H81" s="70"/>
      <c r="I81" s="70"/>
      <c r="J81" s="70"/>
      <c r="K81" s="70"/>
      <c r="L81" s="70"/>
      <c r="M81" s="70"/>
      <c r="N81" s="47"/>
      <c r="AJ81" s="23"/>
    </row>
    <row r="82" spans="1:36" x14ac:dyDescent="0.25">
      <c r="A82" s="52"/>
      <c r="B82" s="52"/>
      <c r="C82" s="70"/>
      <c r="D82" s="70"/>
      <c r="E82" s="70"/>
      <c r="F82" s="70"/>
      <c r="G82" s="70"/>
      <c r="H82" s="70"/>
      <c r="I82" s="70"/>
      <c r="J82" s="70"/>
      <c r="K82" s="70"/>
      <c r="L82" s="70"/>
      <c r="M82" s="70"/>
      <c r="N82" s="47"/>
      <c r="AJ82" s="23"/>
    </row>
    <row r="83" spans="1:36" x14ac:dyDescent="0.25">
      <c r="A83" s="52"/>
      <c r="B83" s="52"/>
      <c r="C83" s="70"/>
      <c r="D83" s="70"/>
      <c r="E83" s="70"/>
      <c r="F83" s="70"/>
      <c r="G83" s="70"/>
      <c r="H83" s="70"/>
      <c r="I83" s="70"/>
      <c r="J83" s="70"/>
      <c r="K83" s="70"/>
      <c r="L83" s="70"/>
      <c r="M83" s="70"/>
      <c r="N83" s="47"/>
      <c r="AJ83" s="23"/>
    </row>
    <row r="84" spans="1:36" x14ac:dyDescent="0.25">
      <c r="A84" s="52"/>
      <c r="B84" s="52"/>
      <c r="C84" s="70"/>
      <c r="D84" s="70"/>
      <c r="E84" s="70"/>
      <c r="F84" s="70"/>
      <c r="G84" s="70"/>
      <c r="H84" s="70"/>
      <c r="I84" s="70"/>
      <c r="J84" s="70"/>
      <c r="K84" s="70"/>
      <c r="L84" s="70"/>
      <c r="M84" s="70"/>
      <c r="N84" s="47"/>
      <c r="AJ84" s="23"/>
    </row>
    <row r="85" spans="1:36" x14ac:dyDescent="0.25">
      <c r="A85" s="52"/>
      <c r="B85" s="52"/>
      <c r="C85" s="70"/>
      <c r="D85" s="70"/>
      <c r="E85" s="70"/>
      <c r="F85" s="70"/>
      <c r="G85" s="70"/>
      <c r="H85" s="70"/>
      <c r="I85" s="70"/>
      <c r="J85" s="70"/>
      <c r="K85" s="70"/>
      <c r="L85" s="70"/>
      <c r="M85" s="70"/>
      <c r="N85" s="47"/>
      <c r="AJ85" s="23"/>
    </row>
    <row r="86" spans="1:36" x14ac:dyDescent="0.25">
      <c r="A86" s="52"/>
      <c r="B86" s="52"/>
      <c r="C86" s="70"/>
      <c r="D86" s="70"/>
      <c r="E86" s="70"/>
      <c r="F86" s="70"/>
      <c r="G86" s="70"/>
      <c r="H86" s="70"/>
      <c r="I86" s="70"/>
      <c r="J86" s="70"/>
      <c r="K86" s="70"/>
      <c r="L86" s="70"/>
      <c r="M86" s="70"/>
      <c r="N86" s="47"/>
      <c r="AJ86" s="23"/>
    </row>
    <row r="87" spans="1:36" x14ac:dyDescent="0.25">
      <c r="A87" s="47"/>
      <c r="B87" s="47"/>
      <c r="C87" s="47"/>
      <c r="D87" s="47"/>
      <c r="E87" s="47"/>
      <c r="F87" s="47"/>
      <c r="G87" s="47"/>
      <c r="H87" s="47"/>
      <c r="I87" s="47"/>
      <c r="J87" s="47"/>
      <c r="K87" s="47"/>
      <c r="L87" s="47"/>
      <c r="M87" s="47"/>
      <c r="N87" s="72"/>
      <c r="AJ87" s="23"/>
    </row>
    <row r="88" spans="1:36" ht="15.75" x14ac:dyDescent="0.25">
      <c r="A88" s="387" t="s">
        <v>111</v>
      </c>
      <c r="B88" s="389" t="s">
        <v>51</v>
      </c>
      <c r="C88" s="389" t="s">
        <v>41</v>
      </c>
      <c r="D88" s="389" t="s">
        <v>42</v>
      </c>
      <c r="E88" s="390" t="s">
        <v>43</v>
      </c>
      <c r="F88" s="389" t="s">
        <v>44</v>
      </c>
      <c r="G88" s="389"/>
      <c r="H88" s="389" t="s">
        <v>45</v>
      </c>
      <c r="I88" s="389" t="s">
        <v>46</v>
      </c>
      <c r="J88" s="389" t="s">
        <v>47</v>
      </c>
      <c r="K88" s="392" t="s">
        <v>108</v>
      </c>
      <c r="L88" s="392"/>
      <c r="M88" s="389" t="s">
        <v>48</v>
      </c>
      <c r="N88" s="54"/>
      <c r="AJ88" s="23"/>
    </row>
    <row r="89" spans="1:36" ht="15" customHeight="1" x14ac:dyDescent="0.25">
      <c r="A89" s="388"/>
      <c r="B89" s="389"/>
      <c r="C89" s="389"/>
      <c r="D89" s="389"/>
      <c r="E89" s="390"/>
      <c r="F89" s="58" t="s">
        <v>49</v>
      </c>
      <c r="G89" s="58" t="s">
        <v>50</v>
      </c>
      <c r="H89" s="389"/>
      <c r="I89" s="389"/>
      <c r="J89" s="389"/>
      <c r="K89" s="107" t="s">
        <v>117</v>
      </c>
      <c r="L89" s="107" t="s">
        <v>118</v>
      </c>
      <c r="M89" s="389"/>
      <c r="N89" s="47"/>
      <c r="AJ89" s="23"/>
    </row>
    <row r="90" spans="1:36" x14ac:dyDescent="0.25">
      <c r="A90" s="52"/>
      <c r="B90" s="52"/>
      <c r="C90" s="70" t="s">
        <v>113</v>
      </c>
      <c r="D90" s="70"/>
      <c r="E90" s="70"/>
      <c r="F90" s="70"/>
      <c r="G90" s="70"/>
      <c r="H90" s="70"/>
      <c r="I90" s="70"/>
      <c r="J90" s="67"/>
      <c r="K90" s="67"/>
      <c r="L90" s="67"/>
      <c r="M90" s="67"/>
      <c r="N90" s="47"/>
      <c r="AJ90" s="23"/>
    </row>
    <row r="91" spans="1:36" x14ac:dyDescent="0.25">
      <c r="A91" s="52"/>
      <c r="B91" s="52"/>
      <c r="C91" s="70"/>
      <c r="D91" s="70"/>
      <c r="E91" s="70"/>
      <c r="F91" s="70"/>
      <c r="G91" s="70"/>
      <c r="H91" s="70"/>
      <c r="I91" s="70"/>
      <c r="J91" s="70"/>
      <c r="K91" s="70"/>
      <c r="L91" s="70"/>
      <c r="M91" s="70"/>
      <c r="N91" s="47"/>
      <c r="AJ91" s="23"/>
    </row>
    <row r="92" spans="1:36" x14ac:dyDescent="0.25">
      <c r="A92" s="52"/>
      <c r="B92" s="52"/>
      <c r="C92" s="70"/>
      <c r="D92" s="70"/>
      <c r="E92" s="70"/>
      <c r="F92" s="70"/>
      <c r="G92" s="70"/>
      <c r="H92" s="70"/>
      <c r="I92" s="70"/>
      <c r="J92" s="70"/>
      <c r="K92" s="70"/>
      <c r="L92" s="70"/>
      <c r="M92" s="70"/>
      <c r="N92" s="47"/>
      <c r="AJ92" s="23"/>
    </row>
    <row r="93" spans="1:36" x14ac:dyDescent="0.25">
      <c r="A93" s="52"/>
      <c r="B93" s="52"/>
      <c r="C93" s="70"/>
      <c r="D93" s="70"/>
      <c r="E93" s="70"/>
      <c r="F93" s="70"/>
      <c r="G93" s="70"/>
      <c r="H93" s="70"/>
      <c r="I93" s="70"/>
      <c r="J93" s="70"/>
      <c r="K93" s="70"/>
      <c r="L93" s="70"/>
      <c r="M93" s="70"/>
      <c r="N93" s="47"/>
      <c r="AJ93" s="23"/>
    </row>
    <row r="94" spans="1:36" x14ac:dyDescent="0.25">
      <c r="A94" s="52"/>
      <c r="B94" s="52"/>
      <c r="C94" s="70"/>
      <c r="D94" s="70"/>
      <c r="E94" s="70"/>
      <c r="F94" s="70"/>
      <c r="G94" s="70"/>
      <c r="H94" s="70"/>
      <c r="I94" s="70"/>
      <c r="J94" s="70"/>
      <c r="K94" s="70"/>
      <c r="L94" s="70"/>
      <c r="M94" s="70"/>
      <c r="N94" s="47"/>
      <c r="AJ94" s="23"/>
    </row>
    <row r="95" spans="1:36" x14ac:dyDescent="0.25">
      <c r="A95" s="52"/>
      <c r="B95" s="52"/>
      <c r="C95" s="70"/>
      <c r="D95" s="70"/>
      <c r="E95" s="70"/>
      <c r="F95" s="70"/>
      <c r="G95" s="70"/>
      <c r="H95" s="70"/>
      <c r="I95" s="70"/>
      <c r="J95" s="70"/>
      <c r="K95" s="70"/>
      <c r="L95" s="70"/>
      <c r="M95" s="70"/>
      <c r="N95" s="47"/>
      <c r="AJ95" s="23"/>
    </row>
    <row r="96" spans="1:36" x14ac:dyDescent="0.25">
      <c r="A96" s="52"/>
      <c r="B96" s="52"/>
      <c r="C96" s="70"/>
      <c r="D96" s="70"/>
      <c r="E96" s="70"/>
      <c r="F96" s="70"/>
      <c r="G96" s="70"/>
      <c r="H96" s="70"/>
      <c r="I96" s="70"/>
      <c r="J96" s="70"/>
      <c r="K96" s="70"/>
      <c r="L96" s="70"/>
      <c r="M96" s="70"/>
      <c r="N96" s="47"/>
      <c r="AJ96" s="23"/>
    </row>
    <row r="97" spans="1:36" x14ac:dyDescent="0.25">
      <c r="A97" s="52"/>
      <c r="B97" s="52"/>
      <c r="C97" s="70"/>
      <c r="D97" s="70"/>
      <c r="E97" s="70"/>
      <c r="F97" s="70"/>
      <c r="G97" s="70"/>
      <c r="H97" s="70"/>
      <c r="I97" s="70"/>
      <c r="J97" s="70"/>
      <c r="K97" s="70"/>
      <c r="L97" s="70"/>
      <c r="M97" s="70"/>
      <c r="N97" s="47"/>
      <c r="AJ97" s="23"/>
    </row>
    <row r="98" spans="1:36" x14ac:dyDescent="0.25">
      <c r="A98" s="52"/>
      <c r="B98" s="52"/>
      <c r="C98" s="70"/>
      <c r="D98" s="70"/>
      <c r="E98" s="70"/>
      <c r="F98" s="70"/>
      <c r="G98" s="70"/>
      <c r="H98" s="70"/>
      <c r="I98" s="70"/>
      <c r="J98" s="70"/>
      <c r="K98" s="70"/>
      <c r="L98" s="70"/>
      <c r="M98" s="70"/>
      <c r="N98" s="47"/>
      <c r="AJ98" s="23"/>
    </row>
    <row r="99" spans="1:36" s="47" customFormat="1" x14ac:dyDescent="0.25">
      <c r="N99" s="72"/>
      <c r="O99" s="72"/>
      <c r="P99" s="72"/>
      <c r="Q99" s="72"/>
      <c r="R99" s="72"/>
      <c r="S99" s="72"/>
      <c r="AJ99" s="106"/>
    </row>
    <row r="100" spans="1:36" ht="15.75" x14ac:dyDescent="0.25">
      <c r="A100" s="391" t="s">
        <v>34</v>
      </c>
      <c r="B100" s="389" t="s">
        <v>51</v>
      </c>
      <c r="C100" s="389" t="s">
        <v>41</v>
      </c>
      <c r="D100" s="389" t="s">
        <v>42</v>
      </c>
      <c r="E100" s="390" t="s">
        <v>43</v>
      </c>
      <c r="F100" s="389" t="s">
        <v>44</v>
      </c>
      <c r="G100" s="389"/>
      <c r="H100" s="389" t="s">
        <v>45</v>
      </c>
      <c r="I100" s="389" t="s">
        <v>46</v>
      </c>
      <c r="J100" s="389" t="s">
        <v>47</v>
      </c>
      <c r="K100" s="392" t="s">
        <v>108</v>
      </c>
      <c r="L100" s="392"/>
      <c r="M100" s="389" t="s">
        <v>48</v>
      </c>
      <c r="N100" s="54"/>
      <c r="AJ100" s="23"/>
    </row>
    <row r="101" spans="1:36" ht="15.75" x14ac:dyDescent="0.25">
      <c r="A101" s="391"/>
      <c r="B101" s="389"/>
      <c r="C101" s="389"/>
      <c r="D101" s="389"/>
      <c r="E101" s="390"/>
      <c r="F101" s="58" t="s">
        <v>49</v>
      </c>
      <c r="G101" s="58" t="s">
        <v>50</v>
      </c>
      <c r="H101" s="389"/>
      <c r="I101" s="389"/>
      <c r="J101" s="389"/>
      <c r="K101" s="107" t="s">
        <v>117</v>
      </c>
      <c r="L101" s="107" t="s">
        <v>118</v>
      </c>
      <c r="M101" s="389"/>
      <c r="N101" s="47"/>
      <c r="AJ101" s="23"/>
    </row>
    <row r="102" spans="1:36" x14ac:dyDescent="0.25">
      <c r="A102" s="52"/>
      <c r="B102" s="52"/>
      <c r="C102" s="70"/>
      <c r="D102" s="70"/>
      <c r="E102" s="70"/>
      <c r="F102" s="70"/>
      <c r="G102" s="70"/>
      <c r="H102" s="70"/>
      <c r="I102" s="70"/>
      <c r="J102" s="67"/>
      <c r="K102" s="67"/>
      <c r="L102" s="67"/>
      <c r="M102" s="67"/>
      <c r="N102" s="47"/>
      <c r="AJ102" s="23"/>
    </row>
    <row r="103" spans="1:36" x14ac:dyDescent="0.25">
      <c r="A103" s="52"/>
      <c r="B103" s="52"/>
      <c r="C103" s="70"/>
      <c r="D103" s="70"/>
      <c r="E103" s="70"/>
      <c r="F103" s="70"/>
      <c r="G103" s="70"/>
      <c r="H103" s="70"/>
      <c r="I103" s="70"/>
      <c r="J103" s="70"/>
      <c r="K103" s="70"/>
      <c r="L103" s="70"/>
      <c r="M103" s="70"/>
      <c r="N103" s="47"/>
      <c r="AJ103" s="23"/>
    </row>
    <row r="104" spans="1:36" x14ac:dyDescent="0.25">
      <c r="A104" s="52"/>
      <c r="B104" s="52"/>
      <c r="C104" s="70"/>
      <c r="D104" s="70"/>
      <c r="E104" s="70"/>
      <c r="F104" s="70"/>
      <c r="G104" s="70"/>
      <c r="H104" s="70"/>
      <c r="I104" s="70"/>
      <c r="J104" s="70"/>
      <c r="K104" s="70"/>
      <c r="L104" s="70"/>
      <c r="M104" s="70"/>
      <c r="N104" s="47"/>
      <c r="AJ104" s="23"/>
    </row>
    <row r="105" spans="1:36" x14ac:dyDescent="0.25">
      <c r="A105" s="52"/>
      <c r="B105" s="52"/>
      <c r="C105" s="70"/>
      <c r="D105" s="70"/>
      <c r="E105" s="70"/>
      <c r="F105" s="70"/>
      <c r="G105" s="70"/>
      <c r="H105" s="70"/>
      <c r="I105" s="70"/>
      <c r="J105" s="70"/>
      <c r="K105" s="70"/>
      <c r="L105" s="70"/>
      <c r="M105" s="70"/>
      <c r="N105" s="47"/>
      <c r="AJ105" s="23"/>
    </row>
    <row r="106" spans="1:36" x14ac:dyDescent="0.25">
      <c r="A106" s="52"/>
      <c r="B106" s="52"/>
      <c r="C106" s="70"/>
      <c r="D106" s="70"/>
      <c r="E106" s="70"/>
      <c r="F106" s="70"/>
      <c r="G106" s="70"/>
      <c r="H106" s="70"/>
      <c r="I106" s="70"/>
      <c r="J106" s="70"/>
      <c r="K106" s="70"/>
      <c r="L106" s="70"/>
      <c r="M106" s="70"/>
      <c r="N106" s="47"/>
      <c r="AJ106" s="23"/>
    </row>
    <row r="107" spans="1:36" x14ac:dyDescent="0.25">
      <c r="A107" s="52"/>
      <c r="B107" s="52"/>
      <c r="C107" s="70"/>
      <c r="D107" s="70"/>
      <c r="E107" s="70"/>
      <c r="F107" s="70"/>
      <c r="G107" s="70"/>
      <c r="H107" s="70"/>
      <c r="I107" s="70"/>
      <c r="J107" s="70"/>
      <c r="K107" s="70"/>
      <c r="L107" s="70"/>
      <c r="M107" s="70"/>
      <c r="N107" s="47"/>
      <c r="AJ107" s="23"/>
    </row>
    <row r="108" spans="1:36" x14ac:dyDescent="0.25">
      <c r="A108" s="52"/>
      <c r="B108" s="52"/>
      <c r="C108" s="70"/>
      <c r="D108" s="70"/>
      <c r="E108" s="70"/>
      <c r="F108" s="70"/>
      <c r="G108" s="70"/>
      <c r="H108" s="70"/>
      <c r="I108" s="70"/>
      <c r="J108" s="70"/>
      <c r="K108" s="70"/>
      <c r="L108" s="70"/>
      <c r="M108" s="70"/>
      <c r="N108" s="47"/>
      <c r="AJ108" s="23"/>
    </row>
    <row r="109" spans="1:36" x14ac:dyDescent="0.25">
      <c r="A109" s="52"/>
      <c r="B109" s="52"/>
      <c r="C109" s="70"/>
      <c r="D109" s="70"/>
      <c r="E109" s="70"/>
      <c r="F109" s="70"/>
      <c r="G109" s="70"/>
      <c r="H109" s="70"/>
      <c r="I109" s="70"/>
      <c r="J109" s="70"/>
      <c r="K109" s="70"/>
      <c r="L109" s="70"/>
      <c r="M109" s="70"/>
      <c r="N109" s="47"/>
      <c r="AJ109" s="23"/>
    </row>
    <row r="110" spans="1:36" x14ac:dyDescent="0.25">
      <c r="A110" s="52"/>
      <c r="B110" s="52"/>
      <c r="C110" s="70"/>
      <c r="D110" s="70"/>
      <c r="E110" s="70"/>
      <c r="F110" s="70"/>
      <c r="G110" s="70"/>
      <c r="H110" s="70"/>
      <c r="I110" s="70"/>
      <c r="J110" s="70"/>
      <c r="K110" s="70"/>
      <c r="L110" s="70"/>
      <c r="M110" s="70"/>
      <c r="N110" s="47"/>
      <c r="AJ110" s="23"/>
    </row>
    <row r="111" spans="1:36" x14ac:dyDescent="0.25">
      <c r="A111" s="23"/>
      <c r="B111" s="23"/>
      <c r="C111" s="23"/>
      <c r="D111" s="23"/>
      <c r="E111" s="23"/>
      <c r="F111" s="23"/>
      <c r="G111" s="23"/>
      <c r="H111" s="23"/>
      <c r="I111" s="23"/>
      <c r="J111" s="23"/>
      <c r="K111" s="23"/>
      <c r="L111" s="23"/>
      <c r="M111" s="23"/>
      <c r="N111" s="105"/>
      <c r="O111" s="64"/>
      <c r="P111" s="64"/>
      <c r="Q111" s="64"/>
      <c r="R111" s="64"/>
      <c r="S111" s="64"/>
      <c r="T111" s="64"/>
      <c r="U111" s="64"/>
      <c r="V111" s="64"/>
      <c r="W111" s="64"/>
      <c r="X111" s="64"/>
      <c r="Y111" s="64"/>
      <c r="Z111" s="64"/>
      <c r="AA111" s="64"/>
      <c r="AB111" s="64"/>
      <c r="AC111" s="64"/>
      <c r="AD111" s="64"/>
      <c r="AE111" s="64"/>
      <c r="AF111" s="64"/>
      <c r="AG111" s="64"/>
      <c r="AH111" s="64"/>
      <c r="AI111" s="64"/>
      <c r="AJ111" s="23"/>
    </row>
    <row r="112" spans="1:36" x14ac:dyDescent="0.25">
      <c r="A112" s="23"/>
      <c r="B112" s="23"/>
      <c r="C112" s="23"/>
      <c r="D112" s="23"/>
      <c r="E112" s="23"/>
      <c r="F112" s="23"/>
      <c r="G112" s="23"/>
      <c r="H112" s="23"/>
      <c r="I112" s="23"/>
      <c r="J112" s="23"/>
      <c r="K112" s="23"/>
      <c r="L112" s="23"/>
      <c r="M112" s="23"/>
      <c r="N112" s="105"/>
      <c r="O112" s="64"/>
      <c r="P112" s="64"/>
      <c r="Q112" s="64"/>
      <c r="R112" s="64"/>
      <c r="S112" s="64"/>
      <c r="T112" s="64"/>
      <c r="U112" s="64"/>
      <c r="V112" s="64"/>
      <c r="W112" s="64"/>
      <c r="X112" s="64"/>
      <c r="Y112" s="64"/>
      <c r="Z112" s="64"/>
      <c r="AA112" s="64"/>
      <c r="AB112" s="64"/>
      <c r="AC112" s="64"/>
      <c r="AD112" s="64"/>
      <c r="AE112" s="64"/>
      <c r="AF112" s="64"/>
      <c r="AG112" s="64"/>
      <c r="AH112" s="64"/>
      <c r="AI112" s="64"/>
      <c r="AJ112" s="23"/>
    </row>
    <row r="113" spans="14:14" x14ac:dyDescent="0.25">
      <c r="N113" s="72"/>
    </row>
    <row r="114" spans="14:14" x14ac:dyDescent="0.25">
      <c r="N114" s="72"/>
    </row>
    <row r="115" spans="14:14" x14ac:dyDescent="0.25">
      <c r="N115" s="72"/>
    </row>
    <row r="116" spans="14:14" x14ac:dyDescent="0.25">
      <c r="N116" s="72"/>
    </row>
    <row r="117" spans="14:14" x14ac:dyDescent="0.25">
      <c r="N117" s="72"/>
    </row>
    <row r="118" spans="14:14" x14ac:dyDescent="0.25">
      <c r="N118" s="72"/>
    </row>
    <row r="119" spans="14:14" x14ac:dyDescent="0.25">
      <c r="N119" s="72"/>
    </row>
    <row r="120" spans="14:14" x14ac:dyDescent="0.25">
      <c r="N120" s="72"/>
    </row>
    <row r="121" spans="14:14" x14ac:dyDescent="0.25">
      <c r="N121" s="72"/>
    </row>
    <row r="122" spans="14:14" x14ac:dyDescent="0.25">
      <c r="N122" s="72"/>
    </row>
    <row r="123" spans="14:14" x14ac:dyDescent="0.25">
      <c r="N123" s="72"/>
    </row>
    <row r="124" spans="14:14" x14ac:dyDescent="0.25">
      <c r="N124" s="72"/>
    </row>
    <row r="125" spans="14:14" x14ac:dyDescent="0.25">
      <c r="N125" s="72"/>
    </row>
    <row r="126" spans="14:14" x14ac:dyDescent="0.25">
      <c r="N126" s="72"/>
    </row>
    <row r="127" spans="14:14" x14ac:dyDescent="0.25">
      <c r="N127" s="72"/>
    </row>
    <row r="128" spans="14:14" x14ac:dyDescent="0.25">
      <c r="N128" s="72"/>
    </row>
    <row r="129" spans="14:14" x14ac:dyDescent="0.25">
      <c r="N129" s="72"/>
    </row>
    <row r="130" spans="14:14" x14ac:dyDescent="0.25">
      <c r="N130" s="72"/>
    </row>
    <row r="131" spans="14:14" x14ac:dyDescent="0.25">
      <c r="N131" s="72"/>
    </row>
    <row r="132" spans="14:14" x14ac:dyDescent="0.25">
      <c r="N132" s="72"/>
    </row>
    <row r="133" spans="14:14" x14ac:dyDescent="0.25">
      <c r="N133" s="72"/>
    </row>
    <row r="134" spans="14:14" x14ac:dyDescent="0.25">
      <c r="N134" s="72"/>
    </row>
    <row r="135" spans="14:14" x14ac:dyDescent="0.25">
      <c r="N135" s="72"/>
    </row>
    <row r="136" spans="14:14" x14ac:dyDescent="0.25">
      <c r="N136" s="72"/>
    </row>
    <row r="137" spans="14:14" x14ac:dyDescent="0.25">
      <c r="N137" s="72"/>
    </row>
    <row r="138" spans="14:14" x14ac:dyDescent="0.25">
      <c r="N138" s="72"/>
    </row>
    <row r="139" spans="14:14" x14ac:dyDescent="0.25">
      <c r="N139" s="72"/>
    </row>
    <row r="140" spans="14:14" x14ac:dyDescent="0.25">
      <c r="N140" s="72"/>
    </row>
    <row r="141" spans="14:14" x14ac:dyDescent="0.25">
      <c r="N141" s="72"/>
    </row>
    <row r="142" spans="14:14" x14ac:dyDescent="0.25">
      <c r="N142" s="72"/>
    </row>
    <row r="143" spans="14:14" x14ac:dyDescent="0.25">
      <c r="N143" s="72"/>
    </row>
    <row r="144" spans="14:14" x14ac:dyDescent="0.25">
      <c r="N144" s="72"/>
    </row>
    <row r="145" spans="14:14" x14ac:dyDescent="0.25">
      <c r="N145" s="72"/>
    </row>
    <row r="146" spans="14:14" x14ac:dyDescent="0.25">
      <c r="N146" s="72"/>
    </row>
    <row r="147" spans="14:14" x14ac:dyDescent="0.25">
      <c r="N147" s="72"/>
    </row>
    <row r="148" spans="14:14" x14ac:dyDescent="0.25">
      <c r="N148" s="72"/>
    </row>
    <row r="149" spans="14:14" x14ac:dyDescent="0.25">
      <c r="N149" s="72"/>
    </row>
    <row r="150" spans="14:14" x14ac:dyDescent="0.25">
      <c r="N150" s="72"/>
    </row>
    <row r="151" spans="14:14" x14ac:dyDescent="0.25">
      <c r="N151" s="72"/>
    </row>
    <row r="152" spans="14:14" x14ac:dyDescent="0.25">
      <c r="N152" s="72"/>
    </row>
    <row r="153" spans="14:14" x14ac:dyDescent="0.25">
      <c r="N153" s="72"/>
    </row>
    <row r="154" spans="14:14" x14ac:dyDescent="0.25">
      <c r="N154" s="72"/>
    </row>
    <row r="155" spans="14:14" x14ac:dyDescent="0.25">
      <c r="N155" s="72"/>
    </row>
    <row r="156" spans="14:14" x14ac:dyDescent="0.25">
      <c r="N156" s="72"/>
    </row>
    <row r="157" spans="14:14" x14ac:dyDescent="0.25">
      <c r="N157" s="72"/>
    </row>
    <row r="158" spans="14:14" x14ac:dyDescent="0.25">
      <c r="N158" s="72"/>
    </row>
    <row r="159" spans="14:14" x14ac:dyDescent="0.25">
      <c r="N159" s="72"/>
    </row>
    <row r="160" spans="14:14" x14ac:dyDescent="0.25">
      <c r="N160" s="72"/>
    </row>
    <row r="161" spans="14:14" x14ac:dyDescent="0.25">
      <c r="N161" s="72"/>
    </row>
    <row r="162" spans="14:14" x14ac:dyDescent="0.25">
      <c r="N162" s="72"/>
    </row>
    <row r="163" spans="14:14" x14ac:dyDescent="0.25">
      <c r="N163" s="72"/>
    </row>
    <row r="164" spans="14:14" x14ac:dyDescent="0.25">
      <c r="N164" s="72"/>
    </row>
    <row r="165" spans="14:14" x14ac:dyDescent="0.25">
      <c r="N165" s="72"/>
    </row>
    <row r="166" spans="14:14" x14ac:dyDescent="0.25">
      <c r="N166" s="72"/>
    </row>
    <row r="167" spans="14:14" x14ac:dyDescent="0.25">
      <c r="N167" s="72"/>
    </row>
    <row r="168" spans="14:14" x14ac:dyDescent="0.25">
      <c r="N168" s="72"/>
    </row>
    <row r="169" spans="14:14" x14ac:dyDescent="0.25">
      <c r="N169" s="72"/>
    </row>
    <row r="170" spans="14:14" x14ac:dyDescent="0.25">
      <c r="N170" s="72"/>
    </row>
    <row r="171" spans="14:14" x14ac:dyDescent="0.25">
      <c r="N171" s="72"/>
    </row>
    <row r="172" spans="14:14" x14ac:dyDescent="0.25">
      <c r="N172" s="72"/>
    </row>
    <row r="173" spans="14:14" x14ac:dyDescent="0.25">
      <c r="N173" s="72"/>
    </row>
    <row r="174" spans="14:14" x14ac:dyDescent="0.25">
      <c r="N174" s="72"/>
    </row>
    <row r="175" spans="14:14" x14ac:dyDescent="0.25">
      <c r="N175" s="72"/>
    </row>
    <row r="176" spans="14:14" x14ac:dyDescent="0.25">
      <c r="N176" s="72"/>
    </row>
    <row r="177" spans="14:14" x14ac:dyDescent="0.25">
      <c r="N177" s="72"/>
    </row>
    <row r="178" spans="14:14" x14ac:dyDescent="0.25">
      <c r="N178" s="72"/>
    </row>
    <row r="179" spans="14:14" x14ac:dyDescent="0.25">
      <c r="N179" s="72"/>
    </row>
    <row r="180" spans="14:14" x14ac:dyDescent="0.25">
      <c r="N180" s="72"/>
    </row>
    <row r="181" spans="14:14" x14ac:dyDescent="0.25">
      <c r="N181" s="72"/>
    </row>
    <row r="182" spans="14:14" x14ac:dyDescent="0.25">
      <c r="N182" s="72"/>
    </row>
    <row r="183" spans="14:14" x14ac:dyDescent="0.25">
      <c r="N183" s="72"/>
    </row>
    <row r="184" spans="14:14" x14ac:dyDescent="0.25">
      <c r="N184" s="72"/>
    </row>
    <row r="185" spans="14:14" x14ac:dyDescent="0.25">
      <c r="N185" s="72"/>
    </row>
    <row r="186" spans="14:14" x14ac:dyDescent="0.25">
      <c r="N186" s="72"/>
    </row>
    <row r="187" spans="14:14" x14ac:dyDescent="0.25">
      <c r="N187" s="72"/>
    </row>
    <row r="188" spans="14:14" x14ac:dyDescent="0.25">
      <c r="N188" s="72"/>
    </row>
    <row r="189" spans="14:14" x14ac:dyDescent="0.25">
      <c r="N189" s="72"/>
    </row>
    <row r="190" spans="14:14" x14ac:dyDescent="0.25">
      <c r="N190" s="72"/>
    </row>
    <row r="191" spans="14:14" x14ac:dyDescent="0.25">
      <c r="N191" s="72"/>
    </row>
    <row r="192" spans="14:14" x14ac:dyDescent="0.25">
      <c r="N192" s="72"/>
    </row>
    <row r="193" spans="14:14" x14ac:dyDescent="0.25">
      <c r="N193" s="72"/>
    </row>
    <row r="194" spans="14:14" x14ac:dyDescent="0.25">
      <c r="N194" s="72"/>
    </row>
    <row r="195" spans="14:14" x14ac:dyDescent="0.25">
      <c r="N195" s="72"/>
    </row>
    <row r="196" spans="14:14" x14ac:dyDescent="0.25">
      <c r="N196" s="72"/>
    </row>
    <row r="197" spans="14:14" x14ac:dyDescent="0.25">
      <c r="N197" s="72"/>
    </row>
    <row r="198" spans="14:14" x14ac:dyDescent="0.25">
      <c r="N198" s="72"/>
    </row>
    <row r="199" spans="14:14" x14ac:dyDescent="0.25">
      <c r="N199" s="72"/>
    </row>
    <row r="200" spans="14:14" x14ac:dyDescent="0.25">
      <c r="N200" s="72"/>
    </row>
    <row r="201" spans="14:14" x14ac:dyDescent="0.25">
      <c r="N201" s="72"/>
    </row>
    <row r="202" spans="14:14" x14ac:dyDescent="0.25">
      <c r="N202" s="72"/>
    </row>
    <row r="203" spans="14:14" x14ac:dyDescent="0.25">
      <c r="N203" s="72"/>
    </row>
    <row r="204" spans="14:14" x14ac:dyDescent="0.25">
      <c r="N204" s="72"/>
    </row>
    <row r="205" spans="14:14" x14ac:dyDescent="0.25">
      <c r="N205" s="72"/>
    </row>
    <row r="206" spans="14:14" x14ac:dyDescent="0.25">
      <c r="N206" s="72"/>
    </row>
    <row r="207" spans="14:14" x14ac:dyDescent="0.25">
      <c r="N207" s="72"/>
    </row>
    <row r="208" spans="14:14" x14ac:dyDescent="0.25">
      <c r="N208" s="72"/>
    </row>
    <row r="209" spans="14:14" x14ac:dyDescent="0.25">
      <c r="N209" s="72"/>
    </row>
    <row r="210" spans="14:14" x14ac:dyDescent="0.25">
      <c r="N210" s="72"/>
    </row>
    <row r="211" spans="14:14" x14ac:dyDescent="0.25">
      <c r="N211" s="72"/>
    </row>
    <row r="212" spans="14:14" x14ac:dyDescent="0.25">
      <c r="N212" s="72"/>
    </row>
    <row r="213" spans="14:14" x14ac:dyDescent="0.25">
      <c r="N213" s="72"/>
    </row>
    <row r="214" spans="14:14" x14ac:dyDescent="0.25">
      <c r="N214" s="72"/>
    </row>
    <row r="215" spans="14:14" x14ac:dyDescent="0.25">
      <c r="N215" s="72"/>
    </row>
    <row r="216" spans="14:14" x14ac:dyDescent="0.25">
      <c r="N216" s="72"/>
    </row>
    <row r="217" spans="14:14" x14ac:dyDescent="0.25">
      <c r="N217" s="72"/>
    </row>
    <row r="218" spans="14:14" x14ac:dyDescent="0.25">
      <c r="N218" s="72"/>
    </row>
    <row r="219" spans="14:14" x14ac:dyDescent="0.25">
      <c r="N219" s="72"/>
    </row>
    <row r="220" spans="14:14" x14ac:dyDescent="0.25">
      <c r="N220" s="72"/>
    </row>
    <row r="221" spans="14:14" x14ac:dyDescent="0.25">
      <c r="N221" s="72"/>
    </row>
    <row r="222" spans="14:14" x14ac:dyDescent="0.25">
      <c r="N222" s="72"/>
    </row>
    <row r="223" spans="14:14" x14ac:dyDescent="0.25">
      <c r="N223" s="72"/>
    </row>
    <row r="224" spans="14:14" x14ac:dyDescent="0.25">
      <c r="N224" s="72"/>
    </row>
    <row r="225" spans="14:14" x14ac:dyDescent="0.25">
      <c r="N225" s="72"/>
    </row>
    <row r="226" spans="14:14" x14ac:dyDescent="0.25">
      <c r="N226" s="72"/>
    </row>
    <row r="227" spans="14:14" x14ac:dyDescent="0.25">
      <c r="N227" s="72"/>
    </row>
    <row r="228" spans="14:14" x14ac:dyDescent="0.25">
      <c r="N228" s="72"/>
    </row>
    <row r="229" spans="14:14" x14ac:dyDescent="0.25">
      <c r="N229" s="72"/>
    </row>
  </sheetData>
  <mergeCells count="88">
    <mergeCell ref="K100:L100"/>
    <mergeCell ref="AG9:AG10"/>
    <mergeCell ref="AH9:AH10"/>
    <mergeCell ref="AA9:AA10"/>
    <mergeCell ref="N8:X8"/>
    <mergeCell ref="AB9:AB10"/>
    <mergeCell ref="M100:M101"/>
    <mergeCell ref="X9:X10"/>
    <mergeCell ref="Y9:Y10"/>
    <mergeCell ref="Z9:Z10"/>
    <mergeCell ref="N9:N10"/>
    <mergeCell ref="O9:O10"/>
    <mergeCell ref="P9:P10"/>
    <mergeCell ref="Q9:Q10"/>
    <mergeCell ref="AC9:AC10"/>
    <mergeCell ref="AD9:AD10"/>
    <mergeCell ref="AE9:AE10"/>
    <mergeCell ref="R9:R10"/>
    <mergeCell ref="S9:S10"/>
    <mergeCell ref="T9:T10"/>
    <mergeCell ref="U9:U10"/>
    <mergeCell ref="V9:V10"/>
    <mergeCell ref="W9:W10"/>
    <mergeCell ref="H71:H72"/>
    <mergeCell ref="A8:M8"/>
    <mergeCell ref="I71:I72"/>
    <mergeCell ref="J71:J72"/>
    <mergeCell ref="M71:M72"/>
    <mergeCell ref="K71:L71"/>
    <mergeCell ref="A71:A72"/>
    <mergeCell ref="E71:E72"/>
    <mergeCell ref="F71:G71"/>
    <mergeCell ref="A11:A29"/>
    <mergeCell ref="A30:A44"/>
    <mergeCell ref="A45:A52"/>
    <mergeCell ref="A53:A63"/>
    <mergeCell ref="B9:B10"/>
    <mergeCell ref="K9:L9"/>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76:A77"/>
    <mergeCell ref="B76:B77"/>
    <mergeCell ref="C76:C77"/>
    <mergeCell ref="D76:D77"/>
    <mergeCell ref="B71:B72"/>
    <mergeCell ref="C71:C72"/>
    <mergeCell ref="D71:D72"/>
    <mergeCell ref="I88:I89"/>
    <mergeCell ref="E76:E77"/>
    <mergeCell ref="J88:J89"/>
    <mergeCell ref="M88:M89"/>
    <mergeCell ref="F76:G76"/>
    <mergeCell ref="H76:H77"/>
    <mergeCell ref="I76:I77"/>
    <mergeCell ref="J76:J77"/>
    <mergeCell ref="K76:L76"/>
    <mergeCell ref="K88:L88"/>
    <mergeCell ref="M76:M77"/>
    <mergeCell ref="I100:I101"/>
    <mergeCell ref="J100:J101"/>
    <mergeCell ref="A100:A101"/>
    <mergeCell ref="B100:B101"/>
    <mergeCell ref="C100:C101"/>
    <mergeCell ref="D100:D101"/>
    <mergeCell ref="E100:E101"/>
    <mergeCell ref="A88:A89"/>
    <mergeCell ref="B88:B89"/>
    <mergeCell ref="C88:C89"/>
    <mergeCell ref="F100:G100"/>
    <mergeCell ref="H100:H101"/>
    <mergeCell ref="D88:D89"/>
    <mergeCell ref="E88:E89"/>
    <mergeCell ref="F88:G88"/>
    <mergeCell ref="H88:H89"/>
  </mergeCells>
  <conditionalFormatting sqref="AN6:AN7">
    <cfRule type="cellIs" dxfId="51" priority="318" stopIfTrue="1" operator="equal">
      <formula>$AN$6</formula>
    </cfRule>
  </conditionalFormatting>
  <conditionalFormatting sqref="N11:N63">
    <cfRule type="cellIs" dxfId="50" priority="317" stopIfTrue="1" operator="equal">
      <formula>"x"</formula>
    </cfRule>
  </conditionalFormatting>
  <conditionalFormatting sqref="O11:O63">
    <cfRule type="cellIs" dxfId="49" priority="316" operator="equal">
      <formula>"x"</formula>
    </cfRule>
  </conditionalFormatting>
  <conditionalFormatting sqref="P11:P63">
    <cfRule type="cellIs" dxfId="48" priority="315" operator="equal">
      <formula>"x"</formula>
    </cfRule>
  </conditionalFormatting>
  <conditionalFormatting sqref="Q11:Q63">
    <cfRule type="cellIs" dxfId="47" priority="314" stopIfTrue="1" operator="equal">
      <formula>"x"</formula>
    </cfRule>
  </conditionalFormatting>
  <conditionalFormatting sqref="R11:R63">
    <cfRule type="cellIs" dxfId="46" priority="313" operator="equal">
      <formula>"x"</formula>
    </cfRule>
  </conditionalFormatting>
  <conditionalFormatting sqref="S11:S63">
    <cfRule type="cellIs" dxfId="45" priority="5" stopIfTrue="1" operator="equal">
      <formula>$AN$7</formula>
    </cfRule>
    <cfRule type="cellIs" dxfId="44" priority="8" stopIfTrue="1" operator="equal">
      <formula>$AN$6</formula>
    </cfRule>
  </conditionalFormatting>
  <conditionalFormatting sqref="T40">
    <cfRule type="cellIs" dxfId="43" priority="1" operator="equal">
      <formula>"x"</formula>
    </cfRule>
  </conditionalFormatting>
  <dataValidations count="1">
    <dataValidation type="list" allowBlank="1" showInputMessage="1" showErrorMessage="1" sqref="S11:S63"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0"/>
  <sheetViews>
    <sheetView showGridLines="0" tabSelected="1" zoomScale="80" zoomScaleNormal="80" zoomScalePageLayoutView="70" workbookViewId="0">
      <selection activeCell="T16" sqref="T16"/>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2"/>
      <c r="B1" s="12"/>
      <c r="C1" s="12"/>
      <c r="D1" s="12"/>
      <c r="E1" s="12"/>
      <c r="F1" s="12"/>
      <c r="G1" s="12"/>
      <c r="H1" s="12"/>
      <c r="I1" s="12"/>
      <c r="J1" s="12"/>
      <c r="K1" s="12"/>
      <c r="L1" s="12"/>
      <c r="M1" s="12"/>
      <c r="N1" s="12"/>
      <c r="O1" s="12"/>
      <c r="P1" s="12"/>
      <c r="Q1" s="12"/>
      <c r="R1" s="12"/>
    </row>
    <row r="2" spans="1:18" s="18" customFormat="1" ht="33.75" customHeight="1" x14ac:dyDescent="0.25">
      <c r="A2" s="19"/>
      <c r="B2" s="481" t="s">
        <v>104</v>
      </c>
      <c r="C2" s="481"/>
      <c r="D2" s="481"/>
      <c r="E2" s="481"/>
      <c r="F2" s="481"/>
      <c r="G2" s="481"/>
      <c r="H2" s="481"/>
      <c r="I2" s="481"/>
      <c r="J2" s="481"/>
      <c r="K2" s="481"/>
      <c r="L2" s="481"/>
      <c r="M2" s="481"/>
      <c r="N2" s="481"/>
      <c r="O2" s="481"/>
      <c r="P2" s="481"/>
      <c r="Q2" s="481"/>
      <c r="R2" s="19"/>
    </row>
    <row r="3" spans="1:18" s="20" customFormat="1" ht="33.75" customHeight="1" x14ac:dyDescent="0.35">
      <c r="A3" s="22"/>
      <c r="B3" s="482" t="str">
        <f>'Monitoria Anual - 1'!A2</f>
        <v>PLANO DE AÇÃO NACIONAL PARA CONSERVAÇÃO DOS PEIXES RIVULÍDEOS AMEAÇADOS DE EXTINÇÃO - PAN Rivulídeos</v>
      </c>
      <c r="C3" s="482"/>
      <c r="D3" s="482"/>
      <c r="E3" s="482"/>
      <c r="F3" s="482"/>
      <c r="G3" s="482"/>
      <c r="H3" s="482"/>
      <c r="I3" s="482"/>
      <c r="J3" s="482"/>
      <c r="K3" s="482"/>
      <c r="L3" s="482"/>
      <c r="M3" s="482"/>
      <c r="N3" s="482"/>
      <c r="O3" s="482"/>
      <c r="P3" s="482"/>
      <c r="Q3" s="482"/>
      <c r="R3" s="22"/>
    </row>
    <row r="4" spans="1:18" s="13" customFormat="1" x14ac:dyDescent="0.25">
      <c r="A4" s="12"/>
      <c r="H4" s="14"/>
      <c r="I4" s="14"/>
      <c r="J4" s="14"/>
      <c r="K4" s="14"/>
      <c r="R4" s="12"/>
    </row>
    <row r="5" spans="1:18" s="15" customFormat="1" ht="45" customHeight="1" x14ac:dyDescent="0.25">
      <c r="A5" s="23"/>
      <c r="B5" s="483" t="s">
        <v>0</v>
      </c>
      <c r="C5" s="483"/>
      <c r="D5" s="484" t="str">
        <f>'Monitoria Anual - 1'!B4</f>
        <v>Estabelecer mecanismos de proteção aos rivulídeos deste PAN e anular a perda de habitat das espécies focais em cinco anos.</v>
      </c>
      <c r="E5" s="484"/>
      <c r="F5" s="484"/>
      <c r="G5" s="484"/>
      <c r="H5" s="484"/>
      <c r="I5" s="485"/>
      <c r="J5" s="16"/>
      <c r="K5" s="16"/>
      <c r="L5" s="16"/>
      <c r="M5" s="16"/>
      <c r="N5" s="16"/>
      <c r="R5" s="23"/>
    </row>
    <row r="6" spans="1:18" s="13" customFormat="1" x14ac:dyDescent="0.25">
      <c r="A6" s="12"/>
      <c r="H6" s="14"/>
      <c r="I6" s="14"/>
      <c r="J6" s="14"/>
      <c r="K6" s="14"/>
      <c r="R6" s="12"/>
    </row>
    <row r="7" spans="1:18" s="13" customFormat="1" ht="26.25" customHeight="1" x14ac:dyDescent="0.25">
      <c r="A7" s="12"/>
      <c r="B7" s="483" t="s">
        <v>107</v>
      </c>
      <c r="C7" s="483"/>
      <c r="D7" s="516" t="str">
        <f>'Monitoria Anual - 1'!B6</f>
        <v>01/04/2014 a 04/04/2014</v>
      </c>
      <c r="E7" s="516"/>
      <c r="F7" s="516"/>
      <c r="G7" s="516"/>
      <c r="H7" s="516"/>
      <c r="I7" s="517"/>
      <c r="J7" s="48"/>
      <c r="K7" s="48"/>
      <c r="L7" s="48"/>
      <c r="M7" s="48"/>
      <c r="N7" s="48"/>
      <c r="O7" s="48"/>
      <c r="P7" s="48"/>
      <c r="Q7" s="48"/>
      <c r="R7" s="12"/>
    </row>
    <row r="8" spans="1:18" x14ac:dyDescent="0.25">
      <c r="A8" s="12"/>
      <c r="R8" s="12"/>
    </row>
    <row r="9" spans="1:18" ht="31.5" customHeight="1" x14ac:dyDescent="0.25">
      <c r="A9" s="12"/>
      <c r="B9" s="473" t="s">
        <v>22</v>
      </c>
      <c r="C9" s="473"/>
      <c r="D9" s="473"/>
      <c r="E9" s="473"/>
      <c r="F9" s="473"/>
      <c r="G9" s="473"/>
      <c r="H9" s="473"/>
      <c r="I9" s="473"/>
      <c r="J9" s="473"/>
      <c r="K9" s="473"/>
      <c r="L9" s="473"/>
      <c r="M9" s="473"/>
      <c r="N9" s="473"/>
      <c r="O9" s="473"/>
      <c r="P9" s="473"/>
      <c r="Q9" s="473"/>
      <c r="R9" s="12"/>
    </row>
    <row r="10" spans="1:18" x14ac:dyDescent="0.25">
      <c r="A10" s="12"/>
      <c r="F10" s="11"/>
      <c r="G10" s="11"/>
      <c r="R10" s="12"/>
    </row>
    <row r="11" spans="1:18" ht="18" customHeight="1" x14ac:dyDescent="0.25">
      <c r="A11" s="12"/>
      <c r="B11" s="471" t="s">
        <v>105</v>
      </c>
      <c r="C11" s="472"/>
      <c r="D11" s="48"/>
      <c r="E11" s="48"/>
      <c r="F11" s="48"/>
      <c r="G11" s="48"/>
      <c r="H11" s="48"/>
      <c r="I11" s="48"/>
      <c r="J11" s="48"/>
      <c r="K11" s="48"/>
      <c r="L11" s="48"/>
      <c r="M11" s="48"/>
      <c r="N11" s="48"/>
      <c r="O11" s="48"/>
      <c r="P11" s="48"/>
      <c r="Q11" s="48"/>
      <c r="R11" s="12"/>
    </row>
    <row r="12" spans="1:18" ht="15.75" thickBot="1" x14ac:dyDescent="0.3">
      <c r="A12" s="12"/>
      <c r="E12" s="6"/>
      <c r="F12" s="73"/>
      <c r="R12" s="12"/>
    </row>
    <row r="13" spans="1:18" ht="60.75" customHeight="1" thickBot="1" x14ac:dyDescent="0.3">
      <c r="A13" s="12"/>
      <c r="C13" s="475" t="s">
        <v>130</v>
      </c>
      <c r="D13" s="476"/>
      <c r="E13" s="477"/>
      <c r="F13" s="3"/>
      <c r="R13" s="12"/>
    </row>
    <row r="14" spans="1:18" s="2" customFormat="1" ht="31.9" customHeight="1" thickBot="1" x14ac:dyDescent="0.3">
      <c r="A14" s="23"/>
      <c r="C14" s="31" t="s">
        <v>102</v>
      </c>
      <c r="D14" s="8" t="s">
        <v>40</v>
      </c>
      <c r="E14" s="10" t="s">
        <v>25</v>
      </c>
      <c r="F14" s="7"/>
      <c r="R14" s="23"/>
    </row>
    <row r="15" spans="1:18" ht="15.75" x14ac:dyDescent="0.25">
      <c r="A15" s="12"/>
      <c r="C15" s="43" t="s">
        <v>115</v>
      </c>
      <c r="D15" s="33">
        <f>COUNTA('Monitoria Final'!N11:N160)</f>
        <v>13</v>
      </c>
      <c r="E15" s="34">
        <f>D15/$D$18</f>
        <v>0.30952380952380953</v>
      </c>
      <c r="F15" s="4"/>
      <c r="R15" s="12"/>
    </row>
    <row r="16" spans="1:18" ht="15.75" x14ac:dyDescent="0.25">
      <c r="A16" s="12"/>
      <c r="C16" s="44" t="s">
        <v>116</v>
      </c>
      <c r="D16" s="33">
        <f>COUNTA('Monitoria Final'!O11:O160)</f>
        <v>14</v>
      </c>
      <c r="E16" s="34">
        <f>D16/$D$18</f>
        <v>0.33333333333333331</v>
      </c>
      <c r="F16" s="4"/>
      <c r="R16" s="12"/>
    </row>
    <row r="17" spans="1:18" ht="16.5" thickBot="1" x14ac:dyDescent="0.3">
      <c r="A17" s="12"/>
      <c r="C17" s="45" t="s">
        <v>24</v>
      </c>
      <c r="D17" s="33">
        <f>COUNTA('Monitoria Final'!P11:P160)</f>
        <v>15</v>
      </c>
      <c r="E17" s="34">
        <f>D17/$D$18</f>
        <v>0.35714285714285715</v>
      </c>
      <c r="F17" s="4"/>
      <c r="R17" s="12"/>
    </row>
    <row r="18" spans="1:18" ht="15.75" thickBot="1" x14ac:dyDescent="0.3">
      <c r="A18" s="12"/>
      <c r="C18" s="46" t="s">
        <v>26</v>
      </c>
      <c r="D18" s="36">
        <f>SUM(D15:D17)</f>
        <v>42</v>
      </c>
      <c r="E18" s="37">
        <f>SUM(E15:E17)</f>
        <v>1</v>
      </c>
      <c r="F18" s="5"/>
      <c r="R18" s="12"/>
    </row>
    <row r="19" spans="1:18" x14ac:dyDescent="0.25">
      <c r="A19" s="12"/>
      <c r="R19" s="12"/>
    </row>
    <row r="20" spans="1:18" ht="15.75" x14ac:dyDescent="0.25">
      <c r="A20" s="12"/>
      <c r="B20" s="49" t="s">
        <v>27</v>
      </c>
      <c r="C20" s="50"/>
      <c r="D20" s="51"/>
      <c r="E20" s="51"/>
      <c r="F20" s="51"/>
      <c r="G20" s="51"/>
      <c r="H20" s="51"/>
      <c r="I20" s="51"/>
      <c r="J20" s="51"/>
      <c r="K20" s="51"/>
      <c r="L20" s="51"/>
      <c r="M20" s="51"/>
      <c r="N20" s="51"/>
      <c r="O20" s="51"/>
      <c r="P20" s="51"/>
      <c r="Q20" s="51"/>
      <c r="R20" s="12"/>
    </row>
    <row r="21" spans="1:18" s="13" customFormat="1" ht="16.5" thickBot="1" x14ac:dyDescent="0.3">
      <c r="A21" s="12"/>
      <c r="B21" s="21"/>
      <c r="C21" s="21"/>
      <c r="D21" s="21"/>
      <c r="E21" s="21"/>
      <c r="F21" s="21"/>
      <c r="G21" s="21"/>
      <c r="H21" s="21"/>
      <c r="I21" s="21"/>
      <c r="J21" s="21"/>
      <c r="K21" s="21"/>
      <c r="L21" s="21"/>
      <c r="M21" s="21"/>
      <c r="N21" s="21"/>
      <c r="O21" s="21"/>
      <c r="P21" s="21"/>
      <c r="Q21" s="21"/>
      <c r="R21" s="12"/>
    </row>
    <row r="22" spans="1:18" ht="36" customHeight="1" thickBot="1" x14ac:dyDescent="0.3">
      <c r="A22" s="12"/>
      <c r="C22" s="38" t="s">
        <v>23</v>
      </c>
      <c r="D22" s="76">
        <f>COUNTA('Monitoria Final'!A11:A160)</f>
        <v>12</v>
      </c>
      <c r="R22" s="12"/>
    </row>
    <row r="23" spans="1:18" ht="15.75" thickBot="1" x14ac:dyDescent="0.3">
      <c r="A23" s="12"/>
      <c r="R23" s="12"/>
    </row>
    <row r="24" spans="1:18" ht="15.75" thickBot="1" x14ac:dyDescent="0.3">
      <c r="A24" s="12"/>
      <c r="C24" s="86" t="s">
        <v>28</v>
      </c>
      <c r="D24" s="86" t="s">
        <v>29</v>
      </c>
      <c r="E24" s="26"/>
      <c r="F24" s="27"/>
      <c r="G24" s="30"/>
      <c r="R24" s="12"/>
    </row>
    <row r="25" spans="1:18" x14ac:dyDescent="0.25">
      <c r="A25" s="12"/>
      <c r="C25" s="84" t="s">
        <v>30</v>
      </c>
      <c r="D25" s="110">
        <f>SUM(E25:G25)</f>
        <v>13</v>
      </c>
      <c r="E25" s="39">
        <f>COUNTA('Monitoria Final'!N11:N25)</f>
        <v>4</v>
      </c>
      <c r="F25" s="74">
        <f>COUNTA('Monitoria Final'!O11:O25)</f>
        <v>6</v>
      </c>
      <c r="G25" s="75">
        <f>COUNTA('Monitoria Final'!P11:P25)</f>
        <v>3</v>
      </c>
      <c r="R25" s="12"/>
    </row>
    <row r="26" spans="1:18" x14ac:dyDescent="0.25">
      <c r="A26" s="12"/>
      <c r="C26" s="85" t="s">
        <v>31</v>
      </c>
      <c r="D26" s="84">
        <f t="shared" ref="D26:D28" si="0">SUM(E26:G26)</f>
        <v>12</v>
      </c>
      <c r="E26" s="40">
        <f>COUNTA('Monitoria Final'!N26:N40)</f>
        <v>2</v>
      </c>
      <c r="F26" s="41">
        <f>COUNTA('Monitoria Final'!O26:O40)</f>
        <v>4</v>
      </c>
      <c r="G26" s="42">
        <f>COUNTA('Monitoria Final'!P26:P40)</f>
        <v>6</v>
      </c>
      <c r="R26" s="12"/>
    </row>
    <row r="27" spans="1:18" x14ac:dyDescent="0.25">
      <c r="A27" s="12"/>
      <c r="C27" s="85" t="s">
        <v>32</v>
      </c>
      <c r="D27" s="84">
        <f t="shared" si="0"/>
        <v>10</v>
      </c>
      <c r="E27" s="40">
        <f>COUNTA('Monitoria Final'!N41:N55)</f>
        <v>3</v>
      </c>
      <c r="F27" s="41">
        <f>COUNTA('Monitoria Final'!O41:O55)</f>
        <v>2</v>
      </c>
      <c r="G27" s="42">
        <f>COUNTA('Monitoria Final'!P41:P55)</f>
        <v>5</v>
      </c>
      <c r="R27" s="12"/>
    </row>
    <row r="28" spans="1:18" x14ac:dyDescent="0.25">
      <c r="A28" s="12"/>
      <c r="C28" s="85" t="s">
        <v>33</v>
      </c>
      <c r="D28" s="84">
        <f t="shared" si="0"/>
        <v>7</v>
      </c>
      <c r="E28" s="40">
        <f>COUNTA('Monitoria Final'!N56:N70)</f>
        <v>4</v>
      </c>
      <c r="F28" s="41">
        <f>COUNTA('Monitoria Final'!O56:O70)</f>
        <v>2</v>
      </c>
      <c r="G28" s="42">
        <f>COUNTA('Monitoria Final'!P56:P70)</f>
        <v>1</v>
      </c>
      <c r="R28" s="12"/>
    </row>
    <row r="29" spans="1:18" x14ac:dyDescent="0.25">
      <c r="A29" s="12"/>
      <c r="R29" s="12"/>
    </row>
    <row r="30" spans="1:18" x14ac:dyDescent="0.25">
      <c r="A30" s="12"/>
      <c r="B30" s="12"/>
      <c r="C30" s="12"/>
      <c r="D30" s="12"/>
      <c r="E30" s="12"/>
      <c r="F30" s="12"/>
      <c r="G30" s="12"/>
      <c r="H30" s="12"/>
      <c r="I30" s="12"/>
      <c r="J30" s="12"/>
      <c r="K30" s="12"/>
      <c r="L30" s="12"/>
      <c r="M30" s="12"/>
      <c r="N30" s="12"/>
      <c r="O30" s="12"/>
      <c r="P30" s="12"/>
      <c r="Q30" s="12"/>
      <c r="R30" s="12"/>
    </row>
  </sheetData>
  <mergeCells count="9">
    <mergeCell ref="B9:Q9"/>
    <mergeCell ref="B11:C11"/>
    <mergeCell ref="C13:E13"/>
    <mergeCell ref="B2:Q2"/>
    <mergeCell ref="B3:Q3"/>
    <mergeCell ref="B5:C5"/>
    <mergeCell ref="D5:I5"/>
    <mergeCell ref="B7:C7"/>
    <mergeCell ref="D7:I7"/>
  </mergeCells>
  <conditionalFormatting sqref="F25:G28 E25:G25">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41"/>
  <sheetViews>
    <sheetView showGridLines="0" zoomScale="80" zoomScaleNormal="80" zoomScalePageLayoutView="70" workbookViewId="0">
      <selection activeCell="F16" sqref="F1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31" x14ac:dyDescent="0.25">
      <c r="A1" s="114"/>
      <c r="B1" s="447" t="s">
        <v>104</v>
      </c>
      <c r="C1" s="447"/>
      <c r="D1" s="447"/>
      <c r="E1" s="447"/>
      <c r="F1" s="447"/>
      <c r="G1" s="447"/>
      <c r="H1" s="447"/>
      <c r="I1" s="447"/>
      <c r="J1" s="447"/>
      <c r="K1" s="447"/>
      <c r="L1" s="447"/>
      <c r="M1" s="447"/>
      <c r="N1" s="447"/>
      <c r="O1" s="447"/>
      <c r="P1" s="447"/>
      <c r="Q1" s="447"/>
      <c r="R1" s="447"/>
      <c r="S1" s="447"/>
      <c r="T1" s="447"/>
      <c r="U1" s="447"/>
      <c r="V1" s="447"/>
      <c r="W1" s="447"/>
      <c r="X1" s="114"/>
      <c r="Y1" s="115"/>
      <c r="Z1" s="115"/>
      <c r="AA1" s="115"/>
      <c r="AB1" s="115"/>
      <c r="AC1" s="115"/>
      <c r="AD1" s="115"/>
      <c r="AE1" s="115"/>
    </row>
    <row r="2" spans="1:31" s="18" customFormat="1" ht="21" customHeight="1" x14ac:dyDescent="0.25">
      <c r="A2" s="116"/>
      <c r="B2" s="447"/>
      <c r="C2" s="447"/>
      <c r="D2" s="447"/>
      <c r="E2" s="447"/>
      <c r="F2" s="447"/>
      <c r="G2" s="447"/>
      <c r="H2" s="447"/>
      <c r="I2" s="447"/>
      <c r="J2" s="447"/>
      <c r="K2" s="447"/>
      <c r="L2" s="447"/>
      <c r="M2" s="447"/>
      <c r="N2" s="447"/>
      <c r="O2" s="447"/>
      <c r="P2" s="447"/>
      <c r="Q2" s="447"/>
      <c r="R2" s="447"/>
      <c r="S2" s="447"/>
      <c r="T2" s="447"/>
      <c r="U2" s="447"/>
      <c r="V2" s="447"/>
      <c r="W2" s="447"/>
      <c r="X2" s="116"/>
      <c r="Y2" s="117"/>
      <c r="Z2" s="117"/>
      <c r="AA2" s="117"/>
      <c r="AB2" s="117"/>
      <c r="AC2" s="117"/>
      <c r="AD2" s="117"/>
      <c r="AE2" s="117"/>
    </row>
    <row r="3" spans="1:31" s="20" customFormat="1" ht="33.75" customHeight="1" x14ac:dyDescent="0.35">
      <c r="A3" s="118"/>
      <c r="B3" s="453" t="str">
        <f>'Monitoria Anual - 1'!A2</f>
        <v>PLANO DE AÇÃO NACIONAL PARA CONSERVAÇÃO DOS PEIXES RIVULÍDEOS AMEAÇADOS DE EXTINÇÃO - PAN Rivulídeos</v>
      </c>
      <c r="C3" s="453"/>
      <c r="D3" s="453"/>
      <c r="E3" s="453"/>
      <c r="F3" s="453"/>
      <c r="G3" s="453"/>
      <c r="H3" s="453"/>
      <c r="I3" s="453"/>
      <c r="J3" s="453"/>
      <c r="K3" s="453"/>
      <c r="L3" s="453"/>
      <c r="M3" s="453"/>
      <c r="N3" s="453"/>
      <c r="O3" s="453"/>
      <c r="P3" s="453"/>
      <c r="Q3" s="453"/>
      <c r="R3" s="453"/>
      <c r="S3" s="453"/>
      <c r="T3" s="453"/>
      <c r="U3" s="453"/>
      <c r="V3" s="453"/>
      <c r="W3" s="453"/>
      <c r="X3" s="118"/>
      <c r="Y3" s="119"/>
      <c r="Z3" s="119"/>
      <c r="AA3" s="119"/>
      <c r="AB3" s="119"/>
      <c r="AC3" s="119"/>
      <c r="AD3" s="119"/>
      <c r="AE3" s="119"/>
    </row>
    <row r="4" spans="1:31" s="13" customFormat="1" x14ac:dyDescent="0.25">
      <c r="A4" s="114"/>
      <c r="B4" s="120"/>
      <c r="C4" s="120"/>
      <c r="D4" s="120"/>
      <c r="E4" s="120"/>
      <c r="F4" s="120"/>
      <c r="G4" s="120"/>
      <c r="H4" s="120"/>
      <c r="I4" s="120"/>
      <c r="J4" s="121"/>
      <c r="K4" s="121"/>
      <c r="L4" s="121"/>
      <c r="M4" s="121"/>
      <c r="N4" s="121"/>
      <c r="O4" s="121"/>
      <c r="P4" s="120"/>
      <c r="Q4" s="120"/>
      <c r="R4" s="120"/>
      <c r="S4" s="120"/>
      <c r="T4" s="120"/>
      <c r="U4" s="120"/>
      <c r="V4" s="120"/>
      <c r="W4" s="120"/>
      <c r="X4" s="114"/>
      <c r="Y4" s="120"/>
      <c r="Z4" s="120"/>
      <c r="AA4" s="120"/>
      <c r="AB4" s="120"/>
      <c r="AC4" s="120"/>
      <c r="AD4" s="120"/>
      <c r="AE4" s="120"/>
    </row>
    <row r="5" spans="1:31" s="15" customFormat="1" ht="45" customHeight="1" x14ac:dyDescent="0.25">
      <c r="A5" s="122"/>
      <c r="B5" s="459" t="s">
        <v>0</v>
      </c>
      <c r="C5" s="459"/>
      <c r="D5" s="460" t="str">
        <f>'Monitoria Anual - 1'!B4</f>
        <v>Estabelecer mecanismos de proteção aos rivulídeos deste PAN e anular a perda de habitat das espécies focais em cinco anos.</v>
      </c>
      <c r="E5" s="460"/>
      <c r="F5" s="460"/>
      <c r="G5" s="460"/>
      <c r="H5" s="460"/>
      <c r="I5" s="460"/>
      <c r="J5" s="460"/>
      <c r="K5" s="460"/>
      <c r="L5" s="460"/>
      <c r="M5" s="461"/>
      <c r="N5" s="123"/>
      <c r="O5" s="123"/>
      <c r="P5" s="123"/>
      <c r="Q5" s="123"/>
      <c r="R5" s="123"/>
      <c r="S5" s="124"/>
      <c r="T5" s="124"/>
      <c r="U5" s="124"/>
      <c r="V5" s="124"/>
      <c r="W5" s="124"/>
      <c r="X5" s="122"/>
      <c r="Y5" s="124"/>
      <c r="Z5" s="124"/>
      <c r="AA5" s="124"/>
      <c r="AB5" s="124"/>
      <c r="AC5" s="124"/>
      <c r="AD5" s="124"/>
      <c r="AE5" s="124"/>
    </row>
    <row r="6" spans="1:31" s="13" customFormat="1" x14ac:dyDescent="0.25">
      <c r="A6" s="114"/>
      <c r="B6" s="120"/>
      <c r="C6" s="120"/>
      <c r="D6" s="120"/>
      <c r="E6" s="120"/>
      <c r="F6" s="120"/>
      <c r="G6" s="120"/>
      <c r="H6" s="120"/>
      <c r="I6" s="120"/>
      <c r="J6" s="121"/>
      <c r="K6" s="121"/>
      <c r="L6" s="121"/>
      <c r="M6" s="121"/>
      <c r="N6" s="121"/>
      <c r="O6" s="121"/>
      <c r="P6" s="120"/>
      <c r="Q6" s="120"/>
      <c r="R6" s="120"/>
      <c r="S6" s="120"/>
      <c r="T6" s="120"/>
      <c r="U6" s="120"/>
      <c r="V6" s="120"/>
      <c r="W6" s="120"/>
      <c r="X6" s="114"/>
      <c r="Y6" s="120"/>
      <c r="Z6" s="120"/>
      <c r="AA6" s="120"/>
      <c r="AB6" s="120"/>
      <c r="AC6" s="120"/>
      <c r="AD6" s="120"/>
      <c r="AE6" s="120"/>
    </row>
    <row r="7" spans="1:31" s="13" customFormat="1" ht="26.25" customHeight="1" x14ac:dyDescent="0.25">
      <c r="A7" s="114"/>
      <c r="B7" s="459" t="s">
        <v>107</v>
      </c>
      <c r="C7" s="459"/>
      <c r="D7" s="448" t="str">
        <f>'Monitoria Anual - 1'!B6</f>
        <v>01/04/2014 a 04/04/2014</v>
      </c>
      <c r="E7" s="448"/>
      <c r="F7" s="448"/>
      <c r="G7" s="449"/>
      <c r="H7" s="125"/>
      <c r="I7" s="126"/>
      <c r="J7" s="121"/>
      <c r="K7" s="121"/>
      <c r="L7" s="121"/>
      <c r="M7" s="121"/>
      <c r="N7" s="121"/>
      <c r="O7" s="121"/>
      <c r="P7" s="120"/>
      <c r="Q7" s="120"/>
      <c r="R7" s="120"/>
      <c r="S7" s="120"/>
      <c r="T7" s="120"/>
      <c r="U7" s="120"/>
      <c r="V7" s="120"/>
      <c r="W7" s="120"/>
      <c r="X7" s="114"/>
      <c r="Y7" s="120"/>
      <c r="Z7" s="120"/>
      <c r="AA7" s="120"/>
      <c r="AB7" s="120"/>
      <c r="AC7" s="120"/>
      <c r="AD7" s="120"/>
      <c r="AE7" s="120"/>
    </row>
    <row r="8" spans="1:31" x14ac:dyDescent="0.25">
      <c r="A8" s="114"/>
      <c r="B8" s="115"/>
      <c r="C8" s="115"/>
      <c r="D8" s="115"/>
      <c r="E8" s="115"/>
      <c r="F8" s="115"/>
      <c r="G8" s="115"/>
      <c r="H8" s="115"/>
      <c r="I8" s="115"/>
      <c r="J8" s="115"/>
      <c r="K8" s="115"/>
      <c r="L8" s="115"/>
      <c r="M8" s="115"/>
      <c r="N8" s="115"/>
      <c r="O8" s="115"/>
      <c r="P8" s="115"/>
      <c r="Q8" s="115"/>
      <c r="R8" s="115"/>
      <c r="S8" s="115"/>
      <c r="T8" s="115"/>
      <c r="U8" s="115"/>
      <c r="V8" s="115"/>
      <c r="W8" s="115"/>
      <c r="X8" s="114"/>
      <c r="Y8" s="115"/>
      <c r="Z8" s="115"/>
      <c r="AA8" s="115"/>
      <c r="AB8" s="115"/>
      <c r="AC8" s="115"/>
      <c r="AD8" s="115"/>
      <c r="AE8" s="115"/>
    </row>
    <row r="9" spans="1:31" ht="31.5" customHeight="1" x14ac:dyDescent="0.25">
      <c r="A9" s="114"/>
      <c r="B9" s="454" t="s">
        <v>22</v>
      </c>
      <c r="C9" s="454"/>
      <c r="D9" s="454"/>
      <c r="E9" s="454"/>
      <c r="F9" s="454"/>
      <c r="G9" s="454"/>
      <c r="H9" s="454"/>
      <c r="I9" s="454"/>
      <c r="J9" s="454"/>
      <c r="K9" s="454"/>
      <c r="L9" s="454"/>
      <c r="M9" s="454"/>
      <c r="N9" s="454"/>
      <c r="O9" s="454"/>
      <c r="P9" s="454"/>
      <c r="Q9" s="454"/>
      <c r="R9" s="454"/>
      <c r="S9" s="454"/>
      <c r="T9" s="454"/>
      <c r="U9" s="454"/>
      <c r="V9" s="454"/>
      <c r="W9" s="454"/>
      <c r="X9" s="114"/>
      <c r="Y9" s="115"/>
      <c r="Z9" s="115"/>
      <c r="AA9" s="115"/>
      <c r="AB9" s="115"/>
      <c r="AC9" s="115"/>
      <c r="AD9" s="115"/>
      <c r="AE9" s="115"/>
    </row>
    <row r="10" spans="1:31" x14ac:dyDescent="0.25">
      <c r="A10" s="114"/>
      <c r="B10" s="115"/>
      <c r="C10" s="115"/>
      <c r="D10" s="115"/>
      <c r="E10" s="115"/>
      <c r="F10" s="115"/>
      <c r="G10" s="127"/>
      <c r="H10" s="127"/>
      <c r="I10" s="127"/>
      <c r="J10" s="115"/>
      <c r="K10" s="115"/>
      <c r="L10" s="115"/>
      <c r="M10" s="115"/>
      <c r="N10" s="115"/>
      <c r="O10" s="115"/>
      <c r="P10" s="115"/>
      <c r="Q10" s="115"/>
      <c r="R10" s="115"/>
      <c r="S10" s="115"/>
      <c r="T10" s="115"/>
      <c r="U10" s="115"/>
      <c r="V10" s="115"/>
      <c r="W10" s="115"/>
      <c r="X10" s="114"/>
      <c r="Y10" s="115"/>
      <c r="Z10" s="115"/>
      <c r="AA10" s="115"/>
      <c r="AB10" s="115"/>
      <c r="AC10" s="115"/>
      <c r="AD10" s="115"/>
      <c r="AE10" s="115"/>
    </row>
    <row r="11" spans="1:31" ht="15.75" x14ac:dyDescent="0.25">
      <c r="A11" s="114"/>
      <c r="B11" s="448" t="s">
        <v>105</v>
      </c>
      <c r="C11" s="449"/>
      <c r="D11" s="128"/>
      <c r="E11" s="128"/>
      <c r="F11" s="128"/>
      <c r="G11" s="128"/>
      <c r="H11" s="128"/>
      <c r="I11" s="128"/>
      <c r="J11" s="128"/>
      <c r="K11" s="128"/>
      <c r="L11" s="128"/>
      <c r="M11" s="128"/>
      <c r="N11" s="128"/>
      <c r="O11" s="128"/>
      <c r="P11" s="128"/>
      <c r="Q11" s="128"/>
      <c r="R11" s="128"/>
      <c r="S11" s="128"/>
      <c r="T11" s="128"/>
      <c r="U11" s="128"/>
      <c r="V11" s="128"/>
      <c r="W11" s="128"/>
      <c r="X11" s="114"/>
      <c r="Y11" s="115"/>
      <c r="Z11" s="115"/>
      <c r="AA11" s="115"/>
      <c r="AB11" s="115"/>
      <c r="AC11" s="115"/>
      <c r="AD11" s="115"/>
      <c r="AE11" s="115"/>
    </row>
    <row r="12" spans="1:31" ht="15.75" thickBot="1" x14ac:dyDescent="0.3">
      <c r="A12" s="114"/>
      <c r="B12" s="115"/>
      <c r="C12" s="115"/>
      <c r="D12" s="115"/>
      <c r="E12" s="129"/>
      <c r="F12" s="455"/>
      <c r="G12" s="455"/>
      <c r="H12" s="130"/>
      <c r="I12" s="115"/>
      <c r="J12" s="115"/>
      <c r="K12" s="115"/>
      <c r="L12" s="115"/>
      <c r="M12" s="115"/>
      <c r="N12" s="115"/>
      <c r="O12" s="115"/>
      <c r="P12" s="115"/>
      <c r="Q12" s="115"/>
      <c r="R12" s="115"/>
      <c r="S12" s="115"/>
      <c r="T12" s="115"/>
      <c r="U12" s="115"/>
      <c r="V12" s="115"/>
      <c r="W12" s="115"/>
      <c r="X12" s="114"/>
      <c r="Y12" s="115"/>
      <c r="Z12" s="115"/>
      <c r="AA12" s="115"/>
      <c r="AB12" s="115"/>
      <c r="AC12" s="115"/>
      <c r="AD12" s="115"/>
      <c r="AE12" s="115"/>
    </row>
    <row r="13" spans="1:31" ht="33.75" customHeight="1" thickBot="1" x14ac:dyDescent="0.3">
      <c r="A13" s="114"/>
      <c r="B13" s="115"/>
      <c r="C13" s="456" t="s">
        <v>119</v>
      </c>
      <c r="D13" s="457"/>
      <c r="E13" s="457"/>
      <c r="F13" s="457"/>
      <c r="G13" s="458"/>
      <c r="H13" s="131"/>
      <c r="I13" s="115"/>
      <c r="J13" s="115"/>
      <c r="K13" s="115"/>
      <c r="L13" s="115"/>
      <c r="M13" s="115"/>
      <c r="N13" s="115"/>
      <c r="O13" s="115"/>
      <c r="P13" s="115"/>
      <c r="Q13" s="115"/>
      <c r="R13" s="115"/>
      <c r="S13" s="115"/>
      <c r="T13" s="115"/>
      <c r="U13" s="115"/>
      <c r="V13" s="115"/>
      <c r="W13" s="115"/>
      <c r="X13" s="114"/>
      <c r="Y13" s="115"/>
      <c r="Z13" s="115"/>
      <c r="AA13" s="115"/>
      <c r="AB13" s="115"/>
      <c r="AC13" s="115"/>
      <c r="AD13" s="115"/>
      <c r="AE13" s="115"/>
    </row>
    <row r="14" spans="1:31" s="2" customFormat="1" ht="34.5" customHeight="1" thickBot="1" x14ac:dyDescent="0.3">
      <c r="A14" s="122"/>
      <c r="B14" s="132"/>
      <c r="C14" s="133" t="s">
        <v>102</v>
      </c>
      <c r="D14" s="134" t="s">
        <v>40</v>
      </c>
      <c r="E14" s="135" t="s">
        <v>25</v>
      </c>
      <c r="F14" s="134" t="s">
        <v>38</v>
      </c>
      <c r="G14" s="136" t="s">
        <v>25</v>
      </c>
      <c r="H14" s="137"/>
      <c r="I14" s="132"/>
      <c r="J14" s="132"/>
      <c r="K14" s="132"/>
      <c r="L14" s="132"/>
      <c r="M14" s="132"/>
      <c r="N14" s="132"/>
      <c r="O14" s="132"/>
      <c r="P14" s="132"/>
      <c r="Q14" s="132"/>
      <c r="R14" s="132"/>
      <c r="S14" s="132"/>
      <c r="T14" s="132"/>
      <c r="U14" s="132"/>
      <c r="V14" s="132"/>
      <c r="W14" s="132"/>
      <c r="X14" s="122"/>
      <c r="Y14" s="132"/>
      <c r="Z14" s="132"/>
      <c r="AA14" s="132"/>
      <c r="AB14" s="132"/>
      <c r="AC14" s="132"/>
      <c r="AD14" s="132"/>
      <c r="AE14" s="132"/>
    </row>
    <row r="15" spans="1:31" ht="15.75" x14ac:dyDescent="0.25">
      <c r="A15" s="114"/>
      <c r="B15" s="115"/>
      <c r="C15" s="138" t="s">
        <v>120</v>
      </c>
      <c r="D15" s="139"/>
      <c r="E15" s="140"/>
      <c r="F15" s="141">
        <f>COUNTA('Monitoria Anual - 1'!S11:S895)</f>
        <v>6</v>
      </c>
      <c r="G15" s="142">
        <f t="shared" ref="G15:G21" si="0">F15/$F$22</f>
        <v>0.12</v>
      </c>
      <c r="H15" s="143"/>
      <c r="I15" s="115"/>
      <c r="J15" s="115"/>
      <c r="K15" s="115"/>
      <c r="L15" s="115"/>
      <c r="M15" s="115"/>
      <c r="N15" s="115"/>
      <c r="O15" s="115"/>
      <c r="P15" s="115"/>
      <c r="Q15" s="115"/>
      <c r="R15" s="115"/>
      <c r="S15" s="115"/>
      <c r="T15" s="115"/>
      <c r="U15" s="115"/>
      <c r="V15" s="115"/>
      <c r="W15" s="115"/>
      <c r="X15" s="114"/>
      <c r="Y15" s="115"/>
      <c r="Z15" s="115"/>
      <c r="AA15" s="115"/>
      <c r="AB15" s="115"/>
      <c r="AC15" s="115"/>
      <c r="AD15" s="115"/>
      <c r="AE15" s="115"/>
    </row>
    <row r="16" spans="1:31" ht="15.75" x14ac:dyDescent="0.25">
      <c r="A16" s="114"/>
      <c r="B16" s="115"/>
      <c r="C16" s="144" t="s">
        <v>121</v>
      </c>
      <c r="D16" s="145">
        <f>COUNTA('Monitoria Anual - 1'!N11:N895)</f>
        <v>4</v>
      </c>
      <c r="E16" s="146">
        <f>D16/$D$22</f>
        <v>7.5471698113207544E-2</v>
      </c>
      <c r="F16" s="147">
        <f>D16-AB16</f>
        <v>4</v>
      </c>
      <c r="G16" s="146">
        <f t="shared" si="0"/>
        <v>0.08</v>
      </c>
      <c r="H16" s="143"/>
      <c r="I16" s="115"/>
      <c r="J16" s="115"/>
      <c r="K16" s="115"/>
      <c r="L16" s="115"/>
      <c r="M16" s="115"/>
      <c r="N16" s="115"/>
      <c r="O16" s="115"/>
      <c r="P16" s="115"/>
      <c r="Q16" s="115"/>
      <c r="R16" s="115"/>
      <c r="S16" s="115"/>
      <c r="T16" s="115"/>
      <c r="U16" s="115"/>
      <c r="V16" s="115"/>
      <c r="W16" s="115"/>
      <c r="X16" s="114"/>
      <c r="Y16" s="115"/>
      <c r="Z16" s="115">
        <f>COUNTIFS('Monitoria Anual - 1'!N:N,"x",'Monitoria Anual - 1'!S:S,"Excluída")</f>
        <v>0</v>
      </c>
      <c r="AA16" s="115">
        <f>COUNTIFS('Monitoria Anual - 1'!N:N,"x",'Monitoria Anual - 1'!S:S,"Agrupada")</f>
        <v>0</v>
      </c>
      <c r="AB16" s="115">
        <f>Z16+AA16</f>
        <v>0</v>
      </c>
      <c r="AC16" s="115"/>
      <c r="AD16" s="115"/>
      <c r="AE16" s="115"/>
    </row>
    <row r="17" spans="1:31" ht="15.75" x14ac:dyDescent="0.25">
      <c r="A17" s="114"/>
      <c r="B17" s="115"/>
      <c r="C17" s="148" t="s">
        <v>122</v>
      </c>
      <c r="D17" s="145">
        <f>COUNTA('Monitoria Anual - 1'!O11:O895)</f>
        <v>25</v>
      </c>
      <c r="E17" s="146">
        <f>D17/$D$22</f>
        <v>0.47169811320754718</v>
      </c>
      <c r="F17" s="147">
        <f>D17-AB17</f>
        <v>22</v>
      </c>
      <c r="G17" s="146">
        <f t="shared" si="0"/>
        <v>0.44</v>
      </c>
      <c r="H17" s="143"/>
      <c r="I17" s="115"/>
      <c r="J17" s="115"/>
      <c r="K17" s="115"/>
      <c r="L17" s="115"/>
      <c r="M17" s="115"/>
      <c r="N17" s="115"/>
      <c r="O17" s="115"/>
      <c r="P17" s="115"/>
      <c r="Q17" s="115"/>
      <c r="R17" s="115"/>
      <c r="S17" s="115"/>
      <c r="T17" s="115"/>
      <c r="U17" s="115"/>
      <c r="V17" s="115"/>
      <c r="W17" s="115"/>
      <c r="X17" s="114"/>
      <c r="Y17" s="115"/>
      <c r="Z17" s="115">
        <f t="array" ref="Z17">COUNTIFS('Monitoria Anual - 1'!O:O,"x",'Monitoria Anual - 1'!S:S,"Excluída")</f>
        <v>3</v>
      </c>
      <c r="AA17" s="115">
        <f t="array" ref="AA17">COUNTIFS('Monitoria Anual - 1'!O:O,"x",'Monitoria Anual - 1'!S:S,"Agrupada")</f>
        <v>0</v>
      </c>
      <c r="AB17" s="115">
        <f>Z17+AA17</f>
        <v>3</v>
      </c>
      <c r="AC17" s="115"/>
      <c r="AD17" s="115"/>
      <c r="AE17" s="115"/>
    </row>
    <row r="18" spans="1:31" ht="15.75" x14ac:dyDescent="0.25">
      <c r="A18" s="114"/>
      <c r="B18" s="115"/>
      <c r="C18" s="149" t="s">
        <v>123</v>
      </c>
      <c r="D18" s="145">
        <f>COUNTA('Monitoria Anual - 1'!P11:P895)</f>
        <v>8</v>
      </c>
      <c r="E18" s="146">
        <f>D18/$D$22</f>
        <v>0.15094339622641509</v>
      </c>
      <c r="F18" s="147">
        <f>D18-AB18</f>
        <v>7</v>
      </c>
      <c r="G18" s="146">
        <f t="shared" si="0"/>
        <v>0.14000000000000001</v>
      </c>
      <c r="H18" s="143"/>
      <c r="I18" s="115"/>
      <c r="J18" s="115"/>
      <c r="K18" s="115"/>
      <c r="L18" s="115"/>
      <c r="M18" s="115"/>
      <c r="N18" s="115"/>
      <c r="O18" s="115"/>
      <c r="P18" s="115"/>
      <c r="Q18" s="115"/>
      <c r="R18" s="115"/>
      <c r="S18" s="115"/>
      <c r="T18" s="115"/>
      <c r="U18" s="115"/>
      <c r="V18" s="115"/>
      <c r="W18" s="115"/>
      <c r="X18" s="114"/>
      <c r="Y18" s="115"/>
      <c r="Z18" s="115">
        <f t="array" ref="Z18">COUNTIFS('Monitoria Anual - 1'!P:P,"x",'Monitoria Anual - 1'!S:S,"Excluída")</f>
        <v>1</v>
      </c>
      <c r="AA18" s="115">
        <f t="array" ref="AA18">COUNTIFS('Monitoria Anual - 1'!P:P,"x",'Monitoria Anual - 1'!S:S,"Agrupada")</f>
        <v>0</v>
      </c>
      <c r="AB18" s="115">
        <f>Z18+AA18</f>
        <v>1</v>
      </c>
      <c r="AC18" s="115"/>
      <c r="AD18" s="115"/>
      <c r="AE18" s="115"/>
    </row>
    <row r="19" spans="1:31" ht="15.75" x14ac:dyDescent="0.25">
      <c r="A19" s="114"/>
      <c r="B19" s="115"/>
      <c r="C19" s="150" t="s">
        <v>124</v>
      </c>
      <c r="D19" s="145">
        <f>COUNTA('Monitoria Anual - 1'!Q11:Q895)</f>
        <v>14</v>
      </c>
      <c r="E19" s="146">
        <f>D19/$D$22</f>
        <v>0.26415094339622641</v>
      </c>
      <c r="F19" s="147">
        <f t="shared" ref="F19:F20" si="1">D19-AB19</f>
        <v>12</v>
      </c>
      <c r="G19" s="146">
        <f t="shared" si="0"/>
        <v>0.24</v>
      </c>
      <c r="H19" s="143"/>
      <c r="I19" s="115"/>
      <c r="J19" s="115"/>
      <c r="K19" s="115"/>
      <c r="L19" s="115"/>
      <c r="M19" s="115"/>
      <c r="N19" s="115"/>
      <c r="O19" s="115"/>
      <c r="P19" s="115"/>
      <c r="Q19" s="115"/>
      <c r="R19" s="115"/>
      <c r="S19" s="115"/>
      <c r="T19" s="115"/>
      <c r="U19" s="115"/>
      <c r="V19" s="115"/>
      <c r="W19" s="115"/>
      <c r="X19" s="114"/>
      <c r="Y19" s="115"/>
      <c r="Z19" s="115">
        <f t="array" ref="Z19">COUNTIFS('Monitoria Anual - 1'!Q:Q,"x",'Monitoria Anual - 1'!S:S,"Excluída")</f>
        <v>0</v>
      </c>
      <c r="AA19" s="115">
        <f t="array" ref="AA19">COUNTIFS('Monitoria Anual - 1'!Q:Q,"x",'Monitoria Anual - 1'!S:S,"Agrupada")</f>
        <v>2</v>
      </c>
      <c r="AB19" s="115">
        <f>Z19+AA19</f>
        <v>2</v>
      </c>
      <c r="AC19" s="115"/>
      <c r="AD19" s="115"/>
      <c r="AE19" s="115"/>
    </row>
    <row r="20" spans="1:31" ht="15.75" x14ac:dyDescent="0.25">
      <c r="A20" s="114"/>
      <c r="B20" s="115"/>
      <c r="C20" s="151" t="s">
        <v>125</v>
      </c>
      <c r="D20" s="145">
        <f>COUNTA('Monitoria Anual - 1'!R11:R895)</f>
        <v>2</v>
      </c>
      <c r="E20" s="146">
        <f>D20/$D$22</f>
        <v>3.7735849056603772E-2</v>
      </c>
      <c r="F20" s="147">
        <f t="shared" si="1"/>
        <v>2</v>
      </c>
      <c r="G20" s="146">
        <f t="shared" si="0"/>
        <v>0.04</v>
      </c>
      <c r="H20" s="143"/>
      <c r="I20" s="115"/>
      <c r="J20" s="115"/>
      <c r="K20" s="115"/>
      <c r="L20" s="115"/>
      <c r="M20" s="115"/>
      <c r="N20" s="115"/>
      <c r="O20" s="115"/>
      <c r="P20" s="115"/>
      <c r="Q20" s="115"/>
      <c r="R20" s="115"/>
      <c r="S20" s="115"/>
      <c r="T20" s="115"/>
      <c r="U20" s="115"/>
      <c r="V20" s="115"/>
      <c r="W20" s="115"/>
      <c r="X20" s="114"/>
      <c r="Y20" s="115"/>
      <c r="Z20" s="115">
        <f t="array" ref="Z20">COUNTIFS('Monitoria Anual - 1'!R:R,"x",'Monitoria Anual - 1'!S:S,"Excluída")</f>
        <v>0</v>
      </c>
      <c r="AA20" s="115">
        <f t="array" ref="AA20">COUNTIFS('Monitoria Anual - 1'!R:R,"x",'Monitoria Anual - 1'!S:S,"Agrupada")</f>
        <v>0</v>
      </c>
      <c r="AB20" s="115">
        <f>Z20+AA20</f>
        <v>0</v>
      </c>
      <c r="AC20" s="115"/>
      <c r="AD20" s="115"/>
      <c r="AE20" s="115"/>
    </row>
    <row r="21" spans="1:31" ht="16.5" thickBot="1" x14ac:dyDescent="0.3">
      <c r="A21" s="114"/>
      <c r="B21" s="115"/>
      <c r="C21" s="152" t="s">
        <v>126</v>
      </c>
      <c r="D21" s="153"/>
      <c r="E21" s="154"/>
      <c r="F21" s="155">
        <f>'Monitoria Anual - 1'!C69</f>
        <v>3</v>
      </c>
      <c r="G21" s="156">
        <f t="shared" si="0"/>
        <v>0.06</v>
      </c>
      <c r="H21" s="143"/>
      <c r="I21" s="115"/>
      <c r="J21" s="115"/>
      <c r="K21" s="115"/>
      <c r="L21" s="115"/>
      <c r="M21" s="115"/>
      <c r="N21" s="115"/>
      <c r="O21" s="115"/>
      <c r="P21" s="115"/>
      <c r="Q21" s="115"/>
      <c r="R21" s="115"/>
      <c r="S21" s="115"/>
      <c r="T21" s="115"/>
      <c r="U21" s="115"/>
      <c r="V21" s="115"/>
      <c r="W21" s="115"/>
      <c r="X21" s="114"/>
      <c r="Y21" s="115"/>
      <c r="Z21" s="115"/>
      <c r="AA21" s="115"/>
      <c r="AB21" s="115"/>
      <c r="AC21" s="115"/>
      <c r="AD21" s="115"/>
      <c r="AE21" s="115"/>
    </row>
    <row r="22" spans="1:31" ht="16.5" thickBot="1" x14ac:dyDescent="0.3">
      <c r="A22" s="114"/>
      <c r="B22" s="115"/>
      <c r="C22" s="157" t="s">
        <v>127</v>
      </c>
      <c r="D22" s="158">
        <f>SUM(D16:D20)</f>
        <v>53</v>
      </c>
      <c r="E22" s="159">
        <f>SUM(E15:E21)</f>
        <v>1</v>
      </c>
      <c r="F22" s="160">
        <f>SUM(F16:F21)</f>
        <v>50</v>
      </c>
      <c r="G22" s="159">
        <f>SUM(G16:G21)</f>
        <v>1</v>
      </c>
      <c r="H22" s="143"/>
      <c r="I22" s="115"/>
      <c r="J22" s="115"/>
      <c r="K22" s="115"/>
      <c r="L22" s="115"/>
      <c r="M22" s="115"/>
      <c r="N22" s="115"/>
      <c r="O22" s="115"/>
      <c r="P22" s="115"/>
      <c r="Q22" s="115"/>
      <c r="R22" s="115"/>
      <c r="S22" s="115"/>
      <c r="T22" s="115"/>
      <c r="U22" s="115"/>
      <c r="V22" s="115"/>
      <c r="W22" s="115"/>
      <c r="X22" s="114"/>
      <c r="Y22" s="115"/>
      <c r="Z22" s="115"/>
      <c r="AA22" s="115"/>
      <c r="AB22" s="115"/>
      <c r="AC22" s="115"/>
      <c r="AD22" s="115"/>
      <c r="AE22" s="115"/>
    </row>
    <row r="23" spans="1:31" ht="15.75" thickBot="1" x14ac:dyDescent="0.3">
      <c r="A23" s="114"/>
      <c r="B23" s="115"/>
      <c r="C23" s="161" t="s">
        <v>129</v>
      </c>
      <c r="D23" s="450">
        <f>COUNTIF('Monitoria Anual - 1'!S11:S895,"Agrupada")</f>
        <v>2</v>
      </c>
      <c r="E23" s="451"/>
      <c r="F23" s="451"/>
      <c r="G23" s="452"/>
      <c r="H23" s="162"/>
      <c r="I23" s="115"/>
      <c r="J23" s="115"/>
      <c r="K23" s="115"/>
      <c r="L23" s="115"/>
      <c r="M23" s="115"/>
      <c r="N23" s="115"/>
      <c r="O23" s="115"/>
      <c r="P23" s="115"/>
      <c r="Q23" s="115"/>
      <c r="R23" s="115"/>
      <c r="S23" s="115"/>
      <c r="T23" s="115"/>
      <c r="U23" s="115"/>
      <c r="V23" s="115"/>
      <c r="W23" s="115"/>
      <c r="X23" s="114"/>
      <c r="Y23" s="115"/>
      <c r="Z23" s="115"/>
      <c r="AA23" s="115"/>
      <c r="AB23" s="115"/>
      <c r="AC23" s="115"/>
      <c r="AD23" s="115"/>
      <c r="AE23" s="115"/>
    </row>
    <row r="24" spans="1:31" ht="15.75" thickBot="1" x14ac:dyDescent="0.3">
      <c r="A24" s="114"/>
      <c r="B24" s="115"/>
      <c r="C24" s="163" t="s">
        <v>128</v>
      </c>
      <c r="D24" s="450">
        <f>COUNTIF('Monitoria Anual - 1'!S11:S64,"Excluída")</f>
        <v>4</v>
      </c>
      <c r="E24" s="451"/>
      <c r="F24" s="451"/>
      <c r="G24" s="452"/>
      <c r="H24" s="129"/>
      <c r="I24" s="115"/>
      <c r="J24" s="115"/>
      <c r="K24" s="115"/>
      <c r="L24" s="115"/>
      <c r="M24" s="115"/>
      <c r="N24" s="115"/>
      <c r="O24" s="115"/>
      <c r="P24" s="115"/>
      <c r="Q24" s="115"/>
      <c r="R24" s="115"/>
      <c r="S24" s="115"/>
      <c r="T24" s="115"/>
      <c r="U24" s="115"/>
      <c r="V24" s="115"/>
      <c r="W24" s="115"/>
      <c r="X24" s="114"/>
      <c r="Y24" s="115"/>
      <c r="Z24" s="115"/>
      <c r="AA24" s="115"/>
      <c r="AB24" s="115"/>
      <c r="AC24" s="115"/>
      <c r="AD24" s="115"/>
      <c r="AE24" s="115"/>
    </row>
    <row r="25" spans="1:31" x14ac:dyDescent="0.25">
      <c r="A25" s="114"/>
      <c r="B25" s="115"/>
      <c r="C25" s="115"/>
      <c r="D25" s="115"/>
      <c r="E25" s="115"/>
      <c r="F25" s="115"/>
      <c r="G25" s="115"/>
      <c r="H25" s="129"/>
      <c r="I25" s="115"/>
      <c r="J25" s="115"/>
      <c r="K25" s="115"/>
      <c r="L25" s="115"/>
      <c r="M25" s="115"/>
      <c r="N25" s="115"/>
      <c r="O25" s="115"/>
      <c r="P25" s="115"/>
      <c r="Q25" s="115"/>
      <c r="R25" s="115"/>
      <c r="S25" s="115"/>
      <c r="T25" s="115"/>
      <c r="U25" s="115"/>
      <c r="V25" s="115"/>
      <c r="W25" s="115"/>
      <c r="X25" s="114"/>
      <c r="Y25" s="115"/>
      <c r="Z25" s="115"/>
      <c r="AA25" s="115"/>
      <c r="AB25" s="115"/>
      <c r="AC25" s="115"/>
      <c r="AD25" s="115"/>
      <c r="AE25" s="115"/>
    </row>
    <row r="26" spans="1:31" x14ac:dyDescent="0.25">
      <c r="A26" s="114"/>
      <c r="B26" s="115"/>
      <c r="C26" s="115"/>
      <c r="D26" s="115"/>
      <c r="E26" s="115"/>
      <c r="F26" s="115"/>
      <c r="G26" s="115"/>
      <c r="H26" s="129"/>
      <c r="I26" s="115"/>
      <c r="J26" s="115"/>
      <c r="K26" s="115"/>
      <c r="L26" s="115"/>
      <c r="M26" s="115"/>
      <c r="N26" s="115"/>
      <c r="O26" s="115"/>
      <c r="P26" s="115"/>
      <c r="Q26" s="115"/>
      <c r="R26" s="115"/>
      <c r="S26" s="115"/>
      <c r="T26" s="115"/>
      <c r="U26" s="115"/>
      <c r="V26" s="115"/>
      <c r="W26" s="115"/>
      <c r="X26" s="114"/>
      <c r="Y26" s="115"/>
      <c r="Z26" s="115"/>
      <c r="AA26" s="115"/>
      <c r="AB26" s="115"/>
      <c r="AC26" s="115"/>
      <c r="AD26" s="115"/>
      <c r="AE26" s="115"/>
    </row>
    <row r="27" spans="1:31" ht="15.75" x14ac:dyDescent="0.25">
      <c r="A27" s="114"/>
      <c r="B27" s="448" t="s">
        <v>27</v>
      </c>
      <c r="C27" s="449"/>
      <c r="D27" s="164"/>
      <c r="E27" s="164"/>
      <c r="F27" s="164"/>
      <c r="G27" s="164"/>
      <c r="H27" s="115"/>
      <c r="I27" s="115"/>
      <c r="J27" s="115"/>
      <c r="K27" s="115"/>
      <c r="L27" s="115"/>
      <c r="M27" s="115"/>
      <c r="N27" s="115"/>
      <c r="O27" s="115"/>
      <c r="P27" s="115"/>
      <c r="Q27" s="115"/>
      <c r="R27" s="115"/>
      <c r="S27" s="115"/>
      <c r="T27" s="115"/>
      <c r="U27" s="115"/>
      <c r="V27" s="115"/>
      <c r="W27" s="115"/>
      <c r="X27" s="114"/>
      <c r="Y27" s="115"/>
      <c r="Z27" s="115"/>
      <c r="AA27" s="115"/>
      <c r="AB27" s="115"/>
      <c r="AC27" s="115"/>
      <c r="AD27" s="115"/>
      <c r="AE27" s="115"/>
    </row>
    <row r="28" spans="1:31" ht="16.5" thickBot="1" x14ac:dyDescent="0.3">
      <c r="A28" s="114"/>
      <c r="B28" s="128"/>
      <c r="C28" s="165"/>
      <c r="D28" s="165"/>
      <c r="E28" s="165"/>
      <c r="F28" s="165"/>
      <c r="G28" s="165"/>
      <c r="H28" s="164"/>
      <c r="I28" s="164"/>
      <c r="J28" s="164"/>
      <c r="K28" s="164"/>
      <c r="L28" s="164"/>
      <c r="M28" s="164"/>
      <c r="N28" s="164"/>
      <c r="O28" s="164"/>
      <c r="P28" s="164"/>
      <c r="Q28" s="164"/>
      <c r="R28" s="164"/>
      <c r="S28" s="164"/>
      <c r="T28" s="164"/>
      <c r="U28" s="164"/>
      <c r="V28" s="164"/>
      <c r="W28" s="164"/>
      <c r="X28" s="114"/>
      <c r="Y28" s="115"/>
      <c r="Z28" s="115"/>
      <c r="AA28" s="115"/>
      <c r="AB28" s="115"/>
      <c r="AC28" s="115"/>
      <c r="AD28" s="115"/>
      <c r="AE28" s="115"/>
    </row>
    <row r="29" spans="1:31" s="13" customFormat="1" ht="16.5" thickBot="1" x14ac:dyDescent="0.3">
      <c r="A29" s="114"/>
      <c r="B29" s="165"/>
      <c r="C29" s="166" t="s">
        <v>23</v>
      </c>
      <c r="D29" s="167">
        <f>COUNTA('Monitoria Anual - 1'!A11:A63)</f>
        <v>4</v>
      </c>
      <c r="E29" s="115"/>
      <c r="F29" s="115"/>
      <c r="G29" s="115"/>
      <c r="H29" s="165"/>
      <c r="I29" s="165"/>
      <c r="J29" s="165"/>
      <c r="K29" s="165"/>
      <c r="L29" s="165"/>
      <c r="M29" s="165"/>
      <c r="N29" s="165"/>
      <c r="O29" s="165"/>
      <c r="P29" s="165"/>
      <c r="Q29" s="165"/>
      <c r="R29" s="165"/>
      <c r="S29" s="165"/>
      <c r="T29" s="165"/>
      <c r="U29" s="165"/>
      <c r="V29" s="165"/>
      <c r="W29" s="165"/>
      <c r="X29" s="114"/>
      <c r="Y29" s="120"/>
      <c r="Z29" s="120"/>
      <c r="AA29" s="120"/>
      <c r="AB29" s="120"/>
      <c r="AC29" s="120"/>
      <c r="AD29" s="120"/>
      <c r="AE29" s="120"/>
    </row>
    <row r="30" spans="1:31" ht="15.75" thickBot="1" x14ac:dyDescent="0.3">
      <c r="A30" s="114"/>
      <c r="B30" s="115"/>
      <c r="C30" s="115"/>
      <c r="D30" s="115"/>
      <c r="E30" s="115"/>
      <c r="F30" s="115"/>
      <c r="G30" s="115"/>
      <c r="H30" s="115"/>
      <c r="I30" s="115"/>
      <c r="J30" s="115"/>
      <c r="K30" s="115"/>
      <c r="L30" s="115"/>
      <c r="M30" s="115"/>
      <c r="N30" s="115"/>
      <c r="O30" s="115"/>
      <c r="P30" s="115"/>
      <c r="Q30" s="115"/>
      <c r="R30" s="115"/>
      <c r="S30" s="115"/>
      <c r="T30" s="115"/>
      <c r="U30" s="115"/>
      <c r="V30" s="115"/>
      <c r="W30" s="115"/>
      <c r="X30" s="114"/>
      <c r="Y30" s="115"/>
      <c r="Z30" s="115"/>
      <c r="AA30" s="115"/>
      <c r="AB30" s="115"/>
      <c r="AC30" s="115"/>
      <c r="AD30" s="115"/>
      <c r="AE30" s="115"/>
    </row>
    <row r="31" spans="1:31" ht="15.75" thickBot="1" x14ac:dyDescent="0.3">
      <c r="A31" s="114"/>
      <c r="B31" s="115"/>
      <c r="C31" s="168" t="s">
        <v>28</v>
      </c>
      <c r="D31" s="168" t="s">
        <v>29</v>
      </c>
      <c r="E31" s="169"/>
      <c r="F31" s="170"/>
      <c r="G31" s="171"/>
      <c r="H31" s="172"/>
      <c r="I31" s="173"/>
      <c r="J31" s="174"/>
      <c r="K31" s="115"/>
      <c r="L31" s="115"/>
      <c r="M31" s="115"/>
      <c r="N31" s="115"/>
      <c r="O31" s="115"/>
      <c r="P31" s="115"/>
      <c r="Q31" s="115"/>
      <c r="R31" s="115"/>
      <c r="S31" s="115"/>
      <c r="T31" s="115"/>
      <c r="U31" s="115"/>
      <c r="V31" s="115"/>
      <c r="W31" s="175"/>
      <c r="X31" s="114"/>
      <c r="Y31" s="115"/>
      <c r="Z31" s="115"/>
      <c r="AA31" s="115"/>
      <c r="AB31" s="115"/>
      <c r="AC31" s="115"/>
      <c r="AD31" s="115"/>
      <c r="AE31" s="115"/>
    </row>
    <row r="32" spans="1:31" x14ac:dyDescent="0.25">
      <c r="A32" s="114"/>
      <c r="B32" s="115"/>
      <c r="C32" s="176" t="s">
        <v>30</v>
      </c>
      <c r="D32" s="177">
        <f>SUM(F32:J32)</f>
        <v>19</v>
      </c>
      <c r="E32" s="178">
        <f>COUNTA('Monitoria Anual - 1'!S11:S29)</f>
        <v>1</v>
      </c>
      <c r="F32" s="179">
        <f>COUNTA('Monitoria Anual - 1'!N11:N29)</f>
        <v>3</v>
      </c>
      <c r="G32" s="179">
        <f>COUNTA('Monitoria Anual - 1'!O11:O29)</f>
        <v>9</v>
      </c>
      <c r="H32" s="179">
        <f>COUNTA('Monitoria Anual - 1'!P11:P29)</f>
        <v>4</v>
      </c>
      <c r="I32" s="179">
        <f>COUNTA('Monitoria Anual - 1'!Q11:Q29)</f>
        <v>3</v>
      </c>
      <c r="J32" s="180">
        <f>COUNTA('Monitoria Anual - 1'!R11:R29)</f>
        <v>0</v>
      </c>
      <c r="K32" s="115"/>
      <c r="L32" s="115"/>
      <c r="M32" s="115"/>
      <c r="N32" s="115"/>
      <c r="O32" s="115"/>
      <c r="P32" s="115"/>
      <c r="Q32" s="115"/>
      <c r="R32" s="115"/>
      <c r="S32" s="115"/>
      <c r="T32" s="115"/>
      <c r="U32" s="115"/>
      <c r="V32" s="115"/>
      <c r="W32" s="175"/>
      <c r="X32" s="114"/>
      <c r="Y32" s="115"/>
      <c r="Z32" s="115"/>
      <c r="AA32" s="115"/>
      <c r="AB32" s="115"/>
      <c r="AC32" s="115"/>
      <c r="AD32" s="115"/>
      <c r="AE32" s="115"/>
    </row>
    <row r="33" spans="1:31" x14ac:dyDescent="0.25">
      <c r="A33" s="114"/>
      <c r="B33" s="115"/>
      <c r="C33" s="181" t="s">
        <v>31</v>
      </c>
      <c r="D33" s="176">
        <f>SUM(F33:J33)</f>
        <v>15</v>
      </c>
      <c r="E33" s="182">
        <f>COUNTA('Monitoria Anual - 1'!S30:S44)</f>
        <v>1</v>
      </c>
      <c r="F33" s="183">
        <f>COUNTA('Monitoria Anual - 1'!N30:N44)</f>
        <v>1</v>
      </c>
      <c r="G33" s="183">
        <f>COUNTA('Monitoria Anual - 1'!O30:O44)</f>
        <v>4</v>
      </c>
      <c r="H33" s="183">
        <f>COUNTA('Monitoria Anual - 1'!P30:P44)</f>
        <v>1</v>
      </c>
      <c r="I33" s="183">
        <f>COUNTA('Monitoria Anual - 1'!Q30:Q44)</f>
        <v>7</v>
      </c>
      <c r="J33" s="184">
        <f>COUNTA('Monitoria Anual - 1'!R30:R44)</f>
        <v>2</v>
      </c>
      <c r="K33" s="115"/>
      <c r="L33" s="115"/>
      <c r="M33" s="115"/>
      <c r="N33" s="115"/>
      <c r="O33" s="115"/>
      <c r="P33" s="115"/>
      <c r="Q33" s="115"/>
      <c r="R33" s="115"/>
      <c r="S33" s="115"/>
      <c r="T33" s="115"/>
      <c r="U33" s="115"/>
      <c r="V33" s="115"/>
      <c r="W33" s="175"/>
      <c r="X33" s="114"/>
      <c r="Y33" s="115"/>
      <c r="Z33" s="115"/>
      <c r="AA33" s="115"/>
      <c r="AB33" s="115"/>
      <c r="AC33" s="115"/>
      <c r="AD33" s="115"/>
      <c r="AE33" s="115"/>
    </row>
    <row r="34" spans="1:31" x14ac:dyDescent="0.25">
      <c r="A34" s="114"/>
      <c r="B34" s="115"/>
      <c r="C34" s="181" t="s">
        <v>32</v>
      </c>
      <c r="D34" s="176">
        <f t="shared" ref="D34:D35" si="2">SUM(F34:J34)</f>
        <v>8</v>
      </c>
      <c r="E34" s="182">
        <f>COUNTA('Monitoria Anual - 1'!S45:S52)</f>
        <v>1</v>
      </c>
      <c r="F34" s="183">
        <f>COUNTA('Monitoria Anual - 1'!N45:N52)</f>
        <v>0</v>
      </c>
      <c r="G34" s="183">
        <f>COUNTA('Monitoria Anual - 1'!O45:O52)</f>
        <v>4</v>
      </c>
      <c r="H34" s="183">
        <f>COUNTA('Monitoria Anual - 1'!P45:P52)</f>
        <v>1</v>
      </c>
      <c r="I34" s="183">
        <f>COUNTA('Monitoria Anual - 1'!Q45:Q52)</f>
        <v>3</v>
      </c>
      <c r="J34" s="184">
        <f>COUNTA('Monitoria Anual - 1'!R45:R52)</f>
        <v>0</v>
      </c>
      <c r="K34" s="115"/>
      <c r="L34" s="115"/>
      <c r="M34" s="115"/>
      <c r="N34" s="115"/>
      <c r="O34" s="115"/>
      <c r="P34" s="115"/>
      <c r="Q34" s="115"/>
      <c r="R34" s="115"/>
      <c r="S34" s="115"/>
      <c r="T34" s="115"/>
      <c r="U34" s="115"/>
      <c r="V34" s="115"/>
      <c r="W34" s="175"/>
      <c r="X34" s="114"/>
      <c r="Y34" s="115"/>
      <c r="Z34" s="115"/>
      <c r="AA34" s="115"/>
      <c r="AB34" s="115"/>
      <c r="AC34" s="115"/>
      <c r="AD34" s="115"/>
      <c r="AE34" s="115"/>
    </row>
    <row r="35" spans="1:31" x14ac:dyDescent="0.25">
      <c r="A35" s="114"/>
      <c r="B35" s="115"/>
      <c r="C35" s="181" t="s">
        <v>33</v>
      </c>
      <c r="D35" s="176">
        <f t="shared" si="2"/>
        <v>11</v>
      </c>
      <c r="E35" s="182">
        <f>COUNTA('Monitoria Anual - 1'!S53:S63)</f>
        <v>3</v>
      </c>
      <c r="F35" s="183">
        <f>COUNTA('Monitoria Anual - 1'!N53:N63)</f>
        <v>0</v>
      </c>
      <c r="G35" s="183">
        <f>COUNTA('Monitoria Anual - 1'!O53:O63)</f>
        <v>8</v>
      </c>
      <c r="H35" s="183">
        <f>COUNTA('Monitoria Anual - 1'!P53:P63)</f>
        <v>2</v>
      </c>
      <c r="I35" s="183">
        <f>COUNTA('Monitoria Anual - 1'!Q53:Q63)</f>
        <v>1</v>
      </c>
      <c r="J35" s="184">
        <f>COUNTA('Monitoria Anual - 1'!R53:R63)</f>
        <v>0</v>
      </c>
      <c r="K35" s="115"/>
      <c r="L35" s="115"/>
      <c r="M35" s="115"/>
      <c r="N35" s="115"/>
      <c r="O35" s="115"/>
      <c r="P35" s="115"/>
      <c r="Q35" s="115"/>
      <c r="R35" s="115"/>
      <c r="S35" s="115"/>
      <c r="T35" s="115"/>
      <c r="U35" s="115"/>
      <c r="V35" s="115"/>
      <c r="W35" s="175"/>
      <c r="X35" s="114"/>
      <c r="Y35" s="115"/>
      <c r="Z35" s="115"/>
      <c r="AA35" s="115"/>
      <c r="AB35" s="115"/>
      <c r="AC35" s="115"/>
      <c r="AD35" s="115"/>
      <c r="AE35" s="115"/>
    </row>
    <row r="36" spans="1:31" x14ac:dyDescent="0.25">
      <c r="A36" s="114"/>
      <c r="B36" s="115"/>
      <c r="C36" s="115"/>
      <c r="D36" s="115"/>
      <c r="E36" s="115"/>
      <c r="F36" s="115"/>
      <c r="G36" s="115"/>
      <c r="H36" s="115"/>
      <c r="I36" s="115"/>
      <c r="J36" s="115"/>
      <c r="K36" s="115"/>
      <c r="L36" s="115"/>
      <c r="M36" s="115"/>
      <c r="N36" s="115"/>
      <c r="O36" s="115"/>
      <c r="P36" s="115"/>
      <c r="Q36" s="115"/>
      <c r="R36" s="115"/>
      <c r="S36" s="115"/>
      <c r="T36" s="115"/>
      <c r="U36" s="115"/>
      <c r="V36" s="115"/>
      <c r="W36" s="115"/>
      <c r="X36" s="114"/>
      <c r="Y36" s="115"/>
      <c r="Z36" s="115"/>
      <c r="AA36" s="115"/>
      <c r="AB36" s="115"/>
      <c r="AC36" s="115"/>
      <c r="AD36" s="115"/>
      <c r="AE36" s="115"/>
    </row>
    <row r="37" spans="1:3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5"/>
      <c r="Z37" s="115"/>
      <c r="AA37" s="115"/>
      <c r="AB37" s="115"/>
      <c r="AC37" s="115"/>
      <c r="AD37" s="115"/>
      <c r="AE37" s="115"/>
    </row>
    <row r="38" spans="1:31" x14ac:dyDescent="0.25">
      <c r="A38" s="115"/>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row>
    <row r="39" spans="1:31" x14ac:dyDescent="0.25">
      <c r="A39" s="111"/>
      <c r="B39" s="111"/>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row>
    <row r="40" spans="1:31" x14ac:dyDescent="0.25">
      <c r="A40" s="111"/>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row>
    <row r="41" spans="1:31" x14ac:dyDescent="0.25">
      <c r="A41" s="111"/>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row>
  </sheetData>
  <protectedRanges>
    <protectedRange password="ECFE" sqref="A36:AD41 A1:AD3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42"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39"/>
  <sheetViews>
    <sheetView showGridLines="0" topLeftCell="R11" zoomScale="90" zoomScaleNormal="90" workbookViewId="0">
      <selection activeCell="T15" sqref="T15"/>
    </sheetView>
  </sheetViews>
  <sheetFormatPr defaultColWidth="8.85546875" defaultRowHeight="15" x14ac:dyDescent="0.25"/>
  <cols>
    <col min="1" max="1" width="72.5703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bestFit="1" customWidth="1"/>
    <col min="14" max="19" width="26.7109375" style="65" customWidth="1"/>
    <col min="20" max="20" width="37.85546875" style="15" customWidth="1"/>
    <col min="21" max="21" width="28.7109375" style="15" customWidth="1"/>
    <col min="22" max="22" width="40" style="15" customWidth="1"/>
    <col min="23" max="24" width="26.710937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93" t="s">
        <v>104</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23"/>
    </row>
    <row r="2" spans="1:40" s="47" customFormat="1" ht="33.75" customHeight="1" thickBot="1" x14ac:dyDescent="0.3">
      <c r="A2" s="394" t="s">
        <v>451</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106"/>
    </row>
    <row r="3" spans="1:40" ht="15.75" thickTop="1" x14ac:dyDescent="0.25">
      <c r="AJ3" s="23"/>
    </row>
    <row r="4" spans="1:40" ht="45" customHeight="1" x14ac:dyDescent="0.25">
      <c r="A4" s="60" t="s">
        <v>114</v>
      </c>
      <c r="B4" s="406" t="s">
        <v>450</v>
      </c>
      <c r="C4" s="406"/>
      <c r="D4" s="406"/>
      <c r="E4" s="406"/>
      <c r="F4" s="406"/>
      <c r="G4" s="407"/>
      <c r="H4" s="16"/>
      <c r="I4" s="16"/>
      <c r="J4" s="16"/>
      <c r="K4" s="16"/>
      <c r="L4" s="16"/>
      <c r="M4" s="16"/>
      <c r="N4" s="16"/>
      <c r="O4" s="16"/>
      <c r="P4" s="16"/>
      <c r="Q4" s="16"/>
      <c r="R4" s="16"/>
      <c r="S4" s="47"/>
      <c r="AJ4" s="23"/>
    </row>
    <row r="5" spans="1:40" x14ac:dyDescent="0.25">
      <c r="A5" s="47"/>
      <c r="B5" s="47"/>
      <c r="C5" s="47"/>
      <c r="D5" s="47"/>
      <c r="E5" s="47"/>
      <c r="F5" s="47"/>
      <c r="G5" s="47"/>
      <c r="H5" s="47"/>
      <c r="I5" s="47"/>
      <c r="AJ5" s="23"/>
    </row>
    <row r="6" spans="1:40" ht="27" customHeight="1" x14ac:dyDescent="0.25">
      <c r="A6" s="60" t="s">
        <v>107</v>
      </c>
      <c r="B6" s="469">
        <v>42174</v>
      </c>
      <c r="C6" s="470"/>
      <c r="D6" s="47"/>
      <c r="E6" s="47"/>
      <c r="F6" s="47"/>
      <c r="G6" s="47"/>
      <c r="H6" s="47"/>
      <c r="I6" s="47"/>
      <c r="J6" s="47"/>
      <c r="K6" s="47"/>
      <c r="L6" s="47"/>
      <c r="M6" s="65"/>
      <c r="AJ6" s="23"/>
      <c r="AN6" s="15" t="s">
        <v>103</v>
      </c>
    </row>
    <row r="7" spans="1:40" ht="15.75" thickBot="1" x14ac:dyDescent="0.3">
      <c r="AJ7" s="23"/>
      <c r="AN7" s="66" t="s">
        <v>39</v>
      </c>
    </row>
    <row r="8" spans="1:40" ht="27" customHeight="1" thickBot="1" x14ac:dyDescent="0.3">
      <c r="A8" s="412" t="s">
        <v>2</v>
      </c>
      <c r="B8" s="413"/>
      <c r="C8" s="413"/>
      <c r="D8" s="413"/>
      <c r="E8" s="413"/>
      <c r="F8" s="413"/>
      <c r="G8" s="413"/>
      <c r="H8" s="413"/>
      <c r="I8" s="413"/>
      <c r="J8" s="413"/>
      <c r="K8" s="413"/>
      <c r="L8" s="413"/>
      <c r="M8" s="414"/>
      <c r="N8" s="431" t="s">
        <v>35</v>
      </c>
      <c r="O8" s="432"/>
      <c r="P8" s="432"/>
      <c r="Q8" s="432"/>
      <c r="R8" s="432"/>
      <c r="S8" s="432"/>
      <c r="T8" s="432"/>
      <c r="U8" s="432"/>
      <c r="V8" s="432"/>
      <c r="W8" s="432"/>
      <c r="X8" s="433"/>
      <c r="Y8" s="395" t="s">
        <v>20</v>
      </c>
      <c r="Z8" s="396"/>
      <c r="AA8" s="396"/>
      <c r="AB8" s="396"/>
      <c r="AC8" s="396"/>
      <c r="AD8" s="396"/>
      <c r="AE8" s="396"/>
      <c r="AF8" s="396"/>
      <c r="AG8" s="396"/>
      <c r="AH8" s="396"/>
      <c r="AI8" s="397"/>
      <c r="AJ8" s="23"/>
    </row>
    <row r="9" spans="1:40" ht="64.5" customHeight="1" x14ac:dyDescent="0.25">
      <c r="A9" s="400" t="s">
        <v>1</v>
      </c>
      <c r="B9" s="398" t="s">
        <v>51</v>
      </c>
      <c r="C9" s="398" t="s">
        <v>41</v>
      </c>
      <c r="D9" s="398" t="s">
        <v>42</v>
      </c>
      <c r="E9" s="402" t="s">
        <v>43</v>
      </c>
      <c r="F9" s="398" t="s">
        <v>44</v>
      </c>
      <c r="G9" s="398"/>
      <c r="H9" s="398" t="s">
        <v>45</v>
      </c>
      <c r="I9" s="398" t="s">
        <v>46</v>
      </c>
      <c r="J9" s="398" t="s">
        <v>47</v>
      </c>
      <c r="K9" s="419" t="s">
        <v>108</v>
      </c>
      <c r="L9" s="420"/>
      <c r="M9" s="398" t="s">
        <v>48</v>
      </c>
      <c r="N9" s="438" t="s">
        <v>3</v>
      </c>
      <c r="O9" s="440" t="s">
        <v>106</v>
      </c>
      <c r="P9" s="442" t="s">
        <v>4</v>
      </c>
      <c r="Q9" s="444" t="s">
        <v>5</v>
      </c>
      <c r="R9" s="423" t="s">
        <v>6</v>
      </c>
      <c r="S9" s="425" t="s">
        <v>7</v>
      </c>
      <c r="T9" s="427" t="s">
        <v>8</v>
      </c>
      <c r="U9" s="427" t="s">
        <v>9</v>
      </c>
      <c r="V9" s="427" t="s">
        <v>10</v>
      </c>
      <c r="W9" s="427" t="s">
        <v>11</v>
      </c>
      <c r="X9" s="434" t="s">
        <v>36</v>
      </c>
      <c r="Y9" s="465" t="s">
        <v>12</v>
      </c>
      <c r="Z9" s="467" t="s">
        <v>13</v>
      </c>
      <c r="AA9" s="429" t="s">
        <v>133</v>
      </c>
      <c r="AB9" s="421" t="s">
        <v>14</v>
      </c>
      <c r="AC9" s="421" t="s">
        <v>15</v>
      </c>
      <c r="AD9" s="421" t="s">
        <v>16</v>
      </c>
      <c r="AE9" s="421" t="s">
        <v>17</v>
      </c>
      <c r="AF9" s="410" t="s">
        <v>18</v>
      </c>
      <c r="AG9" s="421" t="s">
        <v>131</v>
      </c>
      <c r="AH9" s="421" t="s">
        <v>132</v>
      </c>
      <c r="AI9" s="404" t="s">
        <v>19</v>
      </c>
      <c r="AJ9" s="23"/>
    </row>
    <row r="10" spans="1:40" ht="45.75" customHeight="1" thickBot="1" x14ac:dyDescent="0.3">
      <c r="A10" s="401"/>
      <c r="B10" s="399"/>
      <c r="C10" s="399"/>
      <c r="D10" s="399"/>
      <c r="E10" s="403"/>
      <c r="F10" s="59" t="s">
        <v>49</v>
      </c>
      <c r="G10" s="59" t="s">
        <v>50</v>
      </c>
      <c r="H10" s="399"/>
      <c r="I10" s="399"/>
      <c r="J10" s="399"/>
      <c r="K10" s="108" t="s">
        <v>117</v>
      </c>
      <c r="L10" s="108" t="s">
        <v>118</v>
      </c>
      <c r="M10" s="399"/>
      <c r="N10" s="439"/>
      <c r="O10" s="441"/>
      <c r="P10" s="443"/>
      <c r="Q10" s="445"/>
      <c r="R10" s="424"/>
      <c r="S10" s="426"/>
      <c r="T10" s="428"/>
      <c r="U10" s="428"/>
      <c r="V10" s="428"/>
      <c r="W10" s="428"/>
      <c r="X10" s="435"/>
      <c r="Y10" s="466"/>
      <c r="Z10" s="468"/>
      <c r="AA10" s="463"/>
      <c r="AB10" s="446"/>
      <c r="AC10" s="446"/>
      <c r="AD10" s="446"/>
      <c r="AE10" s="446"/>
      <c r="AF10" s="464"/>
      <c r="AG10" s="446"/>
      <c r="AH10" s="446"/>
      <c r="AI10" s="462"/>
      <c r="AJ10" s="23"/>
    </row>
    <row r="11" spans="1:40" ht="63" customHeight="1" x14ac:dyDescent="0.25">
      <c r="A11" s="415" t="s">
        <v>134</v>
      </c>
      <c r="B11" s="112" t="s">
        <v>52</v>
      </c>
      <c r="C11" s="315" t="s">
        <v>523</v>
      </c>
      <c r="D11" s="187" t="s">
        <v>142</v>
      </c>
      <c r="E11" s="67"/>
      <c r="F11" s="188" t="s">
        <v>157</v>
      </c>
      <c r="G11" s="188">
        <v>41791</v>
      </c>
      <c r="H11" s="189" t="s">
        <v>202</v>
      </c>
      <c r="I11" s="190" t="s">
        <v>225</v>
      </c>
      <c r="J11" s="191" t="s">
        <v>226</v>
      </c>
      <c r="K11" s="67"/>
      <c r="L11" s="67"/>
      <c r="M11" s="67"/>
      <c r="N11" s="67"/>
      <c r="O11" s="68" t="s">
        <v>37</v>
      </c>
      <c r="P11" s="67"/>
      <c r="Q11" s="67"/>
      <c r="R11" s="67"/>
      <c r="S11" s="69"/>
      <c r="T11" s="222" t="s">
        <v>555</v>
      </c>
      <c r="U11" s="282"/>
      <c r="V11" s="282"/>
      <c r="W11" s="282" t="s">
        <v>318</v>
      </c>
      <c r="X11" s="290" t="s">
        <v>677</v>
      </c>
      <c r="Y11" s="315" t="s">
        <v>928</v>
      </c>
      <c r="Z11" s="209"/>
      <c r="AA11" s="231"/>
      <c r="AB11" s="209"/>
      <c r="AC11" s="209" t="s">
        <v>708</v>
      </c>
      <c r="AD11" s="231"/>
      <c r="AE11" s="231"/>
      <c r="AF11" s="231"/>
      <c r="AG11" s="231"/>
      <c r="AH11" s="231"/>
      <c r="AI11" s="231"/>
      <c r="AJ11" s="23"/>
    </row>
    <row r="12" spans="1:40" ht="72.75" customHeight="1" x14ac:dyDescent="0.25">
      <c r="A12" s="416"/>
      <c r="B12" s="52" t="s">
        <v>53</v>
      </c>
      <c r="C12" s="187" t="s">
        <v>453</v>
      </c>
      <c r="D12" s="209" t="s">
        <v>398</v>
      </c>
      <c r="E12" s="70"/>
      <c r="F12" s="188" t="s">
        <v>157</v>
      </c>
      <c r="G12" s="188">
        <v>41640</v>
      </c>
      <c r="H12" s="189" t="s">
        <v>202</v>
      </c>
      <c r="I12" s="190">
        <v>5000</v>
      </c>
      <c r="J12" s="191" t="s">
        <v>227</v>
      </c>
      <c r="K12" s="70"/>
      <c r="L12" s="70"/>
      <c r="M12" s="70"/>
      <c r="N12" s="67"/>
      <c r="O12" s="67"/>
      <c r="P12" s="67"/>
      <c r="Q12" s="67" t="s">
        <v>37</v>
      </c>
      <c r="R12" s="67"/>
      <c r="S12" s="69"/>
      <c r="T12" s="217" t="s">
        <v>556</v>
      </c>
      <c r="U12" s="217" t="s">
        <v>557</v>
      </c>
      <c r="V12" s="218" t="s">
        <v>558</v>
      </c>
      <c r="W12" s="217" t="s">
        <v>559</v>
      </c>
      <c r="X12" s="291" t="s">
        <v>678</v>
      </c>
      <c r="Y12" s="231"/>
      <c r="Z12" s="209"/>
      <c r="AA12" s="231"/>
      <c r="AB12" s="209"/>
      <c r="AC12" s="209"/>
      <c r="AD12" s="231"/>
      <c r="AE12" s="231"/>
      <c r="AF12" s="209" t="s">
        <v>709</v>
      </c>
      <c r="AG12" s="231"/>
      <c r="AH12" s="231"/>
      <c r="AI12" s="231"/>
      <c r="AJ12" s="23"/>
    </row>
    <row r="13" spans="1:40" ht="54" customHeight="1" x14ac:dyDescent="0.25">
      <c r="A13" s="416"/>
      <c r="B13" s="52" t="s">
        <v>54</v>
      </c>
      <c r="C13" s="187" t="s">
        <v>454</v>
      </c>
      <c r="D13" s="192" t="s">
        <v>144</v>
      </c>
      <c r="E13" s="70"/>
      <c r="F13" s="188" t="s">
        <v>157</v>
      </c>
      <c r="G13" s="188" t="s">
        <v>158</v>
      </c>
      <c r="H13" s="187" t="s">
        <v>203</v>
      </c>
      <c r="I13" s="193">
        <v>70000</v>
      </c>
      <c r="J13" s="194" t="s">
        <v>228</v>
      </c>
      <c r="K13" s="70"/>
      <c r="L13" s="70"/>
      <c r="M13" s="70"/>
      <c r="N13" s="67"/>
      <c r="O13" s="67"/>
      <c r="P13" s="67" t="s">
        <v>37</v>
      </c>
      <c r="Q13" s="67"/>
      <c r="R13" s="67"/>
      <c r="S13" s="69"/>
      <c r="T13" s="217" t="s">
        <v>1236</v>
      </c>
      <c r="U13" s="217" t="s">
        <v>560</v>
      </c>
      <c r="V13" s="217" t="s">
        <v>561</v>
      </c>
      <c r="W13" s="217" t="s">
        <v>562</v>
      </c>
      <c r="X13" s="291" t="s">
        <v>563</v>
      </c>
      <c r="Y13" s="209"/>
      <c r="Z13" s="209"/>
      <c r="AA13" s="231"/>
      <c r="AB13" s="209"/>
      <c r="AC13" s="209"/>
      <c r="AD13" s="231"/>
      <c r="AE13" s="231"/>
      <c r="AF13" s="231"/>
      <c r="AG13" s="231"/>
      <c r="AH13" s="231"/>
      <c r="AI13" s="231"/>
      <c r="AJ13" s="23"/>
    </row>
    <row r="14" spans="1:40" ht="62.25" customHeight="1" x14ac:dyDescent="0.25">
      <c r="A14" s="416"/>
      <c r="B14" s="52" t="s">
        <v>55</v>
      </c>
      <c r="C14" s="192" t="s">
        <v>455</v>
      </c>
      <c r="D14" s="209" t="s">
        <v>399</v>
      </c>
      <c r="E14" s="70"/>
      <c r="F14" s="188" t="s">
        <v>157</v>
      </c>
      <c r="G14" s="188" t="s">
        <v>158</v>
      </c>
      <c r="H14" s="187" t="s">
        <v>204</v>
      </c>
      <c r="I14" s="190">
        <v>500000</v>
      </c>
      <c r="J14" s="194" t="s">
        <v>229</v>
      </c>
      <c r="K14" s="70"/>
      <c r="L14" s="70"/>
      <c r="M14" s="70"/>
      <c r="N14" s="67"/>
      <c r="O14" s="67"/>
      <c r="P14" s="67" t="s">
        <v>37</v>
      </c>
      <c r="Q14" s="67"/>
      <c r="R14" s="67"/>
      <c r="S14" s="69"/>
      <c r="T14" s="217" t="s">
        <v>1237</v>
      </c>
      <c r="U14" s="217" t="s">
        <v>564</v>
      </c>
      <c r="V14" s="217" t="s">
        <v>565</v>
      </c>
      <c r="W14" s="217" t="s">
        <v>566</v>
      </c>
      <c r="X14" s="291" t="s">
        <v>567</v>
      </c>
      <c r="Y14" s="209"/>
      <c r="Z14" s="209"/>
      <c r="AA14" s="231"/>
      <c r="AB14" s="209"/>
      <c r="AC14" s="209"/>
      <c r="AD14" s="231"/>
      <c r="AE14" s="231"/>
      <c r="AF14" s="231"/>
      <c r="AG14" s="231"/>
      <c r="AH14" s="231"/>
      <c r="AI14" s="231"/>
      <c r="AJ14" s="23"/>
    </row>
    <row r="15" spans="1:40" ht="102.75" customHeight="1" x14ac:dyDescent="0.25">
      <c r="A15" s="416"/>
      <c r="B15" s="52" t="s">
        <v>56</v>
      </c>
      <c r="C15" s="263" t="s">
        <v>524</v>
      </c>
      <c r="D15" s="187" t="s">
        <v>146</v>
      </c>
      <c r="E15" s="70"/>
      <c r="F15" s="188" t="s">
        <v>157</v>
      </c>
      <c r="G15" s="188" t="s">
        <v>158</v>
      </c>
      <c r="H15" s="187" t="s">
        <v>205</v>
      </c>
      <c r="I15" s="190">
        <v>300000</v>
      </c>
      <c r="J15" s="191" t="s">
        <v>230</v>
      </c>
      <c r="K15" s="70"/>
      <c r="L15" s="70"/>
      <c r="M15" s="70"/>
      <c r="N15" s="67"/>
      <c r="O15" s="67"/>
      <c r="P15" s="67" t="s">
        <v>37</v>
      </c>
      <c r="Q15" s="67"/>
      <c r="R15" s="67"/>
      <c r="S15" s="69"/>
      <c r="T15" s="217" t="s">
        <v>568</v>
      </c>
      <c r="U15" s="217" t="s">
        <v>569</v>
      </c>
      <c r="V15" s="217" t="s">
        <v>570</v>
      </c>
      <c r="W15" s="217" t="s">
        <v>571</v>
      </c>
      <c r="X15" s="291" t="s">
        <v>679</v>
      </c>
      <c r="Y15" s="209"/>
      <c r="Z15" s="209"/>
      <c r="AA15" s="231"/>
      <c r="AB15" s="209"/>
      <c r="AC15" s="209"/>
      <c r="AD15" s="231"/>
      <c r="AE15" s="231"/>
      <c r="AF15" s="231"/>
      <c r="AG15" s="231"/>
      <c r="AH15" s="231"/>
      <c r="AI15" s="231"/>
      <c r="AJ15" s="23"/>
    </row>
    <row r="16" spans="1:40" ht="77.25" customHeight="1" x14ac:dyDescent="0.25">
      <c r="A16" s="416"/>
      <c r="B16" s="52" t="s">
        <v>57</v>
      </c>
      <c r="C16" s="239" t="s">
        <v>525</v>
      </c>
      <c r="D16" s="187" t="s">
        <v>147</v>
      </c>
      <c r="E16" s="70"/>
      <c r="F16" s="188" t="s">
        <v>157</v>
      </c>
      <c r="G16" s="188">
        <v>42370</v>
      </c>
      <c r="H16" s="189" t="s">
        <v>206</v>
      </c>
      <c r="I16" s="190">
        <v>10000</v>
      </c>
      <c r="J16" s="191" t="s">
        <v>231</v>
      </c>
      <c r="K16" s="70"/>
      <c r="L16" s="70"/>
      <c r="M16" s="70"/>
      <c r="N16" s="67"/>
      <c r="O16" s="67" t="s">
        <v>37</v>
      </c>
      <c r="P16" s="67"/>
      <c r="Q16" s="67"/>
      <c r="R16" s="67"/>
      <c r="S16" s="69"/>
      <c r="T16" s="217" t="s">
        <v>572</v>
      </c>
      <c r="U16" s="218"/>
      <c r="V16" s="218"/>
      <c r="W16" s="218" t="s">
        <v>573</v>
      </c>
      <c r="X16" s="291" t="s">
        <v>680</v>
      </c>
      <c r="Y16" s="231"/>
      <c r="Z16" s="209"/>
      <c r="AA16" s="231"/>
      <c r="AB16" s="209" t="s">
        <v>710</v>
      </c>
      <c r="AC16" s="209"/>
      <c r="AD16" s="231"/>
      <c r="AE16" s="231"/>
      <c r="AF16" s="231"/>
      <c r="AG16" s="231"/>
      <c r="AH16" s="231"/>
      <c r="AI16" s="231"/>
      <c r="AJ16" s="23"/>
    </row>
    <row r="17" spans="1:36" ht="79.5" customHeight="1" x14ac:dyDescent="0.25">
      <c r="A17" s="416"/>
      <c r="B17" s="52" t="s">
        <v>58</v>
      </c>
      <c r="C17" s="192" t="s">
        <v>458</v>
      </c>
      <c r="D17" s="192" t="s">
        <v>148</v>
      </c>
      <c r="E17" s="70"/>
      <c r="F17" s="188" t="s">
        <v>157</v>
      </c>
      <c r="G17" s="188" t="s">
        <v>158</v>
      </c>
      <c r="H17" s="189" t="s">
        <v>207</v>
      </c>
      <c r="I17" s="193">
        <v>10000</v>
      </c>
      <c r="J17" s="194" t="s">
        <v>205</v>
      </c>
      <c r="K17" s="70"/>
      <c r="L17" s="70"/>
      <c r="M17" s="70"/>
      <c r="N17" s="67"/>
      <c r="O17" s="67" t="s">
        <v>37</v>
      </c>
      <c r="P17" s="67"/>
      <c r="Q17" s="67"/>
      <c r="R17" s="67"/>
      <c r="S17" s="69"/>
      <c r="T17" s="217" t="s">
        <v>681</v>
      </c>
      <c r="U17" s="218"/>
      <c r="V17" s="218"/>
      <c r="W17" s="217" t="s">
        <v>574</v>
      </c>
      <c r="X17" s="292" t="s">
        <v>682</v>
      </c>
      <c r="Y17" s="217"/>
      <c r="Z17" s="217"/>
      <c r="AA17" s="231"/>
      <c r="AB17" s="209"/>
      <c r="AC17" s="209"/>
      <c r="AD17" s="231"/>
      <c r="AE17" s="231"/>
      <c r="AF17" s="231"/>
      <c r="AG17" s="231"/>
      <c r="AH17" s="231"/>
      <c r="AI17" s="231"/>
      <c r="AJ17" s="23"/>
    </row>
    <row r="18" spans="1:36" ht="60" customHeight="1" x14ac:dyDescent="0.25">
      <c r="A18" s="416"/>
      <c r="B18" s="52" t="s">
        <v>59</v>
      </c>
      <c r="C18" s="187" t="s">
        <v>459</v>
      </c>
      <c r="D18" s="192" t="s">
        <v>148</v>
      </c>
      <c r="E18" s="70"/>
      <c r="F18" s="188" t="s">
        <v>421</v>
      </c>
      <c r="G18" s="188" t="s">
        <v>160</v>
      </c>
      <c r="H18" s="187" t="s">
        <v>208</v>
      </c>
      <c r="I18" s="193">
        <v>10000</v>
      </c>
      <c r="J18" s="194" t="s">
        <v>232</v>
      </c>
      <c r="K18" s="70"/>
      <c r="L18" s="70"/>
      <c r="M18" s="70"/>
      <c r="N18" s="67" t="s">
        <v>37</v>
      </c>
      <c r="O18" s="67"/>
      <c r="P18" s="67"/>
      <c r="Q18" s="67"/>
      <c r="R18" s="67"/>
      <c r="S18" s="69"/>
      <c r="T18" s="218" t="s">
        <v>575</v>
      </c>
      <c r="U18" s="218"/>
      <c r="V18" s="218"/>
      <c r="W18" s="218" t="s">
        <v>576</v>
      </c>
      <c r="X18" s="293"/>
      <c r="Y18" s="217"/>
      <c r="Z18" s="217"/>
      <c r="AA18" s="231"/>
      <c r="AB18" s="209"/>
      <c r="AC18" s="209"/>
      <c r="AD18" s="231"/>
      <c r="AE18" s="231"/>
      <c r="AF18" s="231"/>
      <c r="AG18" s="231"/>
      <c r="AH18" s="231"/>
      <c r="AI18" s="231"/>
      <c r="AJ18" s="23"/>
    </row>
    <row r="19" spans="1:36" s="65" customFormat="1" ht="87" customHeight="1" x14ac:dyDescent="0.25">
      <c r="A19" s="416"/>
      <c r="B19" s="248" t="s">
        <v>60</v>
      </c>
      <c r="C19" s="187" t="s">
        <v>460</v>
      </c>
      <c r="D19" s="187" t="s">
        <v>149</v>
      </c>
      <c r="E19" s="231"/>
      <c r="F19" s="188" t="s">
        <v>157</v>
      </c>
      <c r="G19" s="188" t="s">
        <v>158</v>
      </c>
      <c r="H19" s="187" t="s">
        <v>205</v>
      </c>
      <c r="I19" s="190">
        <v>10000</v>
      </c>
      <c r="J19" s="194" t="s">
        <v>233</v>
      </c>
      <c r="K19" s="231"/>
      <c r="L19" s="231"/>
      <c r="M19" s="231"/>
      <c r="N19" s="232"/>
      <c r="O19" s="232" t="s">
        <v>37</v>
      </c>
      <c r="P19" s="232"/>
      <c r="Q19" s="232"/>
      <c r="R19" s="232"/>
      <c r="S19" s="261"/>
      <c r="T19" s="217" t="s">
        <v>577</v>
      </c>
      <c r="U19" s="283"/>
      <c r="V19" s="217"/>
      <c r="W19" s="218" t="s">
        <v>573</v>
      </c>
      <c r="X19" s="291" t="s">
        <v>578</v>
      </c>
      <c r="Y19" s="231"/>
      <c r="Z19" s="217" t="s">
        <v>711</v>
      </c>
      <c r="AA19" s="231"/>
      <c r="AB19" s="209"/>
      <c r="AC19" s="209"/>
      <c r="AD19" s="231"/>
      <c r="AE19" s="231"/>
      <c r="AF19" s="231"/>
      <c r="AG19" s="231"/>
      <c r="AH19" s="231"/>
      <c r="AI19" s="231"/>
      <c r="AJ19" s="64"/>
    </row>
    <row r="20" spans="1:36" s="65" customFormat="1" ht="78.75" customHeight="1" x14ac:dyDescent="0.25">
      <c r="A20" s="416"/>
      <c r="B20" s="248" t="s">
        <v>61</v>
      </c>
      <c r="C20" s="262" t="s">
        <v>526</v>
      </c>
      <c r="D20" s="187" t="s">
        <v>150</v>
      </c>
      <c r="E20" s="231"/>
      <c r="F20" s="188" t="s">
        <v>157</v>
      </c>
      <c r="G20" s="188">
        <v>41609</v>
      </c>
      <c r="H20" s="192" t="s">
        <v>205</v>
      </c>
      <c r="I20" s="190">
        <v>5000</v>
      </c>
      <c r="J20" s="194" t="s">
        <v>234</v>
      </c>
      <c r="K20" s="231"/>
      <c r="L20" s="231"/>
      <c r="M20" s="231"/>
      <c r="N20" s="232"/>
      <c r="O20" s="232" t="s">
        <v>37</v>
      </c>
      <c r="P20" s="232"/>
      <c r="Q20" s="232"/>
      <c r="R20" s="232"/>
      <c r="S20" s="261"/>
      <c r="T20" s="217" t="s">
        <v>579</v>
      </c>
      <c r="U20" s="218"/>
      <c r="V20" s="218"/>
      <c r="W20" s="218" t="s">
        <v>573</v>
      </c>
      <c r="X20" s="292" t="s">
        <v>683</v>
      </c>
      <c r="Y20" s="231"/>
      <c r="Z20" s="217"/>
      <c r="AA20" s="231"/>
      <c r="AB20" s="209"/>
      <c r="AC20" s="217" t="s">
        <v>712</v>
      </c>
      <c r="AD20" s="231"/>
      <c r="AE20" s="231"/>
      <c r="AF20" s="231"/>
      <c r="AG20" s="231"/>
      <c r="AH20" s="231"/>
      <c r="AI20" s="231"/>
      <c r="AJ20" s="64"/>
    </row>
    <row r="21" spans="1:36" s="65" customFormat="1" ht="73.5" customHeight="1" x14ac:dyDescent="0.25">
      <c r="A21" s="416"/>
      <c r="B21" s="248" t="s">
        <v>62</v>
      </c>
      <c r="C21" s="187" t="s">
        <v>462</v>
      </c>
      <c r="D21" s="187" t="s">
        <v>149</v>
      </c>
      <c r="E21" s="231"/>
      <c r="F21" s="188" t="s">
        <v>422</v>
      </c>
      <c r="G21" s="188" t="s">
        <v>158</v>
      </c>
      <c r="H21" s="187" t="s">
        <v>527</v>
      </c>
      <c r="I21" s="190">
        <v>30000</v>
      </c>
      <c r="J21" s="194" t="s">
        <v>216</v>
      </c>
      <c r="K21" s="231"/>
      <c r="L21" s="231"/>
      <c r="M21" s="231"/>
      <c r="N21" s="232" t="s">
        <v>21</v>
      </c>
      <c r="O21" s="232"/>
      <c r="P21" s="232"/>
      <c r="Q21" s="232"/>
      <c r="R21" s="232"/>
      <c r="S21" s="261"/>
      <c r="T21" s="217" t="s">
        <v>580</v>
      </c>
      <c r="U21" s="218"/>
      <c r="V21" s="217" t="s">
        <v>581</v>
      </c>
      <c r="W21" s="218" t="s">
        <v>337</v>
      </c>
      <c r="X21" s="292" t="s">
        <v>305</v>
      </c>
      <c r="Y21" s="217"/>
      <c r="Z21" s="217"/>
      <c r="AA21" s="231"/>
      <c r="AB21" s="209"/>
      <c r="AC21" s="209"/>
      <c r="AD21" s="231"/>
      <c r="AE21" s="231"/>
      <c r="AF21" s="231"/>
      <c r="AG21" s="231"/>
      <c r="AH21" s="231"/>
      <c r="AI21" s="231"/>
      <c r="AJ21" s="64"/>
    </row>
    <row r="22" spans="1:36" s="65" customFormat="1" ht="57.75" customHeight="1" x14ac:dyDescent="0.25">
      <c r="A22" s="416"/>
      <c r="B22" s="248" t="s">
        <v>63</v>
      </c>
      <c r="C22" s="187" t="s">
        <v>463</v>
      </c>
      <c r="D22" s="187" t="s">
        <v>151</v>
      </c>
      <c r="E22" s="231"/>
      <c r="F22" s="188" t="s">
        <v>157</v>
      </c>
      <c r="G22" s="188">
        <v>41609</v>
      </c>
      <c r="H22" s="189" t="s">
        <v>210</v>
      </c>
      <c r="I22" s="190" t="s">
        <v>225</v>
      </c>
      <c r="J22" s="191" t="s">
        <v>235</v>
      </c>
      <c r="K22" s="231"/>
      <c r="L22" s="231"/>
      <c r="M22" s="231"/>
      <c r="N22" s="232"/>
      <c r="O22" s="232" t="s">
        <v>21</v>
      </c>
      <c r="P22" s="232"/>
      <c r="Q22" s="232"/>
      <c r="R22" s="232"/>
      <c r="S22" s="261"/>
      <c r="T22" s="217" t="s">
        <v>582</v>
      </c>
      <c r="U22" s="217" t="s">
        <v>583</v>
      </c>
      <c r="V22" s="217" t="s">
        <v>584</v>
      </c>
      <c r="W22" s="217" t="s">
        <v>585</v>
      </c>
      <c r="X22" s="294" t="s">
        <v>684</v>
      </c>
      <c r="Y22" s="231"/>
      <c r="Z22" s="217"/>
      <c r="AA22" s="231"/>
      <c r="AB22" s="209"/>
      <c r="AC22" s="209"/>
      <c r="AD22" s="217" t="s">
        <v>713</v>
      </c>
      <c r="AE22" s="231"/>
      <c r="AF22" s="231"/>
      <c r="AG22" s="231"/>
      <c r="AH22" s="231"/>
      <c r="AI22" s="231"/>
      <c r="AJ22" s="64"/>
    </row>
    <row r="23" spans="1:36" s="65" customFormat="1" ht="72" customHeight="1" x14ac:dyDescent="0.25">
      <c r="A23" s="416"/>
      <c r="B23" s="248" t="s">
        <v>64</v>
      </c>
      <c r="C23" s="187" t="s">
        <v>464</v>
      </c>
      <c r="D23" s="192" t="s">
        <v>151</v>
      </c>
      <c r="E23" s="231"/>
      <c r="F23" s="188" t="s">
        <v>161</v>
      </c>
      <c r="G23" s="188" t="s">
        <v>162</v>
      </c>
      <c r="H23" s="189" t="s">
        <v>211</v>
      </c>
      <c r="I23" s="193">
        <v>30000</v>
      </c>
      <c r="J23" s="194" t="s">
        <v>528</v>
      </c>
      <c r="K23" s="231"/>
      <c r="L23" s="231"/>
      <c r="M23" s="231"/>
      <c r="N23" s="232" t="s">
        <v>37</v>
      </c>
      <c r="O23" s="232"/>
      <c r="P23" s="232"/>
      <c r="Q23" s="232"/>
      <c r="R23" s="232"/>
      <c r="S23" s="261"/>
      <c r="T23" s="217" t="s">
        <v>586</v>
      </c>
      <c r="U23" s="218"/>
      <c r="V23" s="218"/>
      <c r="W23" s="218" t="s">
        <v>309</v>
      </c>
      <c r="X23" s="291" t="s">
        <v>587</v>
      </c>
      <c r="Y23" s="217"/>
      <c r="Z23" s="217"/>
      <c r="AA23" s="231"/>
      <c r="AB23" s="209"/>
      <c r="AC23" s="209"/>
      <c r="AD23" s="231"/>
      <c r="AE23" s="231"/>
      <c r="AF23" s="231"/>
      <c r="AG23" s="231"/>
      <c r="AH23" s="231"/>
      <c r="AI23" s="231"/>
      <c r="AJ23" s="64"/>
    </row>
    <row r="24" spans="1:36" s="65" customFormat="1" ht="57.75" customHeight="1" x14ac:dyDescent="0.25">
      <c r="A24" s="416"/>
      <c r="B24" s="248" t="s">
        <v>65</v>
      </c>
      <c r="C24" s="192" t="s">
        <v>465</v>
      </c>
      <c r="D24" s="192" t="s">
        <v>152</v>
      </c>
      <c r="E24" s="231"/>
      <c r="F24" s="188" t="s">
        <v>157</v>
      </c>
      <c r="G24" s="188">
        <v>41791</v>
      </c>
      <c r="H24" s="189" t="s">
        <v>212</v>
      </c>
      <c r="I24" s="193">
        <v>10000</v>
      </c>
      <c r="J24" s="194" t="s">
        <v>236</v>
      </c>
      <c r="K24" s="231"/>
      <c r="L24" s="231"/>
      <c r="M24" s="231"/>
      <c r="N24" s="232"/>
      <c r="O24" s="232" t="s">
        <v>37</v>
      </c>
      <c r="P24" s="232"/>
      <c r="Q24" s="232"/>
      <c r="R24" s="232"/>
      <c r="S24" s="261"/>
      <c r="T24" s="217" t="s">
        <v>588</v>
      </c>
      <c r="U24" s="217" t="s">
        <v>583</v>
      </c>
      <c r="V24" s="217" t="s">
        <v>589</v>
      </c>
      <c r="W24" s="217" t="s">
        <v>585</v>
      </c>
      <c r="X24" s="294" t="s">
        <v>685</v>
      </c>
      <c r="Y24" s="231"/>
      <c r="Z24" s="217" t="s">
        <v>734</v>
      </c>
      <c r="AA24" s="231"/>
      <c r="AB24" s="209"/>
      <c r="AC24" s="209" t="s">
        <v>733</v>
      </c>
      <c r="AD24" s="231" t="s">
        <v>735</v>
      </c>
      <c r="AE24" s="231"/>
      <c r="AF24" s="217" t="s">
        <v>736</v>
      </c>
      <c r="AG24" s="231"/>
      <c r="AH24" s="231"/>
      <c r="AI24" s="231"/>
      <c r="AJ24" s="64"/>
    </row>
    <row r="25" spans="1:36" s="65" customFormat="1" ht="98.25" customHeight="1" x14ac:dyDescent="0.25">
      <c r="A25" s="416"/>
      <c r="B25" s="248" t="s">
        <v>66</v>
      </c>
      <c r="C25" s="264" t="s">
        <v>529</v>
      </c>
      <c r="D25" s="192" t="s">
        <v>151</v>
      </c>
      <c r="E25" s="231"/>
      <c r="F25" s="188" t="s">
        <v>161</v>
      </c>
      <c r="G25" s="188">
        <v>42979</v>
      </c>
      <c r="H25" s="189" t="s">
        <v>211</v>
      </c>
      <c r="I25" s="190">
        <v>30000</v>
      </c>
      <c r="J25" s="194" t="s">
        <v>236</v>
      </c>
      <c r="K25" s="231"/>
      <c r="L25" s="231"/>
      <c r="M25" s="231" t="s">
        <v>446</v>
      </c>
      <c r="N25" s="232"/>
      <c r="O25" s="232"/>
      <c r="P25" s="232"/>
      <c r="Q25" s="232" t="s">
        <v>37</v>
      </c>
      <c r="R25" s="232"/>
      <c r="S25" s="261"/>
      <c r="T25" s="217" t="s">
        <v>590</v>
      </c>
      <c r="U25" s="217" t="s">
        <v>591</v>
      </c>
      <c r="V25" s="217" t="s">
        <v>592</v>
      </c>
      <c r="W25" s="218" t="s">
        <v>309</v>
      </c>
      <c r="X25" s="291" t="s">
        <v>686</v>
      </c>
      <c r="Y25" s="217"/>
      <c r="Z25" s="217"/>
      <c r="AA25" s="231"/>
      <c r="AB25" s="209"/>
      <c r="AC25" s="209"/>
      <c r="AD25" s="231"/>
      <c r="AE25" s="231"/>
      <c r="AF25" s="231"/>
      <c r="AG25" s="231"/>
      <c r="AH25" s="231"/>
      <c r="AI25" s="231"/>
      <c r="AJ25" s="64"/>
    </row>
    <row r="26" spans="1:36" s="65" customFormat="1" ht="78.75" customHeight="1" x14ac:dyDescent="0.25">
      <c r="A26" s="416"/>
      <c r="B26" s="248" t="s">
        <v>138</v>
      </c>
      <c r="C26" s="248" t="s">
        <v>530</v>
      </c>
      <c r="D26" s="187" t="s">
        <v>153</v>
      </c>
      <c r="E26" s="231"/>
      <c r="F26" s="188" t="s">
        <v>157</v>
      </c>
      <c r="G26" s="188" t="s">
        <v>162</v>
      </c>
      <c r="H26" s="189" t="s">
        <v>202</v>
      </c>
      <c r="I26" s="190">
        <v>200000</v>
      </c>
      <c r="J26" s="194" t="s">
        <v>531</v>
      </c>
      <c r="K26" s="231"/>
      <c r="L26" s="231"/>
      <c r="M26" s="231"/>
      <c r="N26" s="232"/>
      <c r="O26" s="232"/>
      <c r="P26" s="232"/>
      <c r="Q26" s="232" t="s">
        <v>37</v>
      </c>
      <c r="R26" s="232"/>
      <c r="S26" s="261"/>
      <c r="T26" s="217" t="s">
        <v>593</v>
      </c>
      <c r="U26" s="218"/>
      <c r="V26" s="218"/>
      <c r="W26" s="218" t="s">
        <v>318</v>
      </c>
      <c r="X26" s="291" t="s">
        <v>687</v>
      </c>
      <c r="Y26" s="217"/>
      <c r="Z26" s="217"/>
      <c r="AA26" s="231"/>
      <c r="AB26" s="209"/>
      <c r="AC26" s="209"/>
      <c r="AD26" s="231"/>
      <c r="AE26" s="231"/>
      <c r="AF26" s="231"/>
      <c r="AG26" s="231"/>
      <c r="AH26" s="231"/>
      <c r="AI26" s="231"/>
      <c r="AJ26" s="64"/>
    </row>
    <row r="27" spans="1:36" s="65" customFormat="1" ht="66" customHeight="1" x14ac:dyDescent="0.25">
      <c r="A27" s="416"/>
      <c r="B27" s="248" t="s">
        <v>139</v>
      </c>
      <c r="C27" s="187" t="s">
        <v>468</v>
      </c>
      <c r="D27" s="187" t="s">
        <v>154</v>
      </c>
      <c r="E27" s="231"/>
      <c r="F27" s="188" t="s">
        <v>157</v>
      </c>
      <c r="G27" s="195" t="s">
        <v>163</v>
      </c>
      <c r="H27" s="189" t="s">
        <v>202</v>
      </c>
      <c r="I27" s="190">
        <v>10000</v>
      </c>
      <c r="J27" s="191" t="s">
        <v>238</v>
      </c>
      <c r="K27" s="231"/>
      <c r="L27" s="231"/>
      <c r="M27" s="231"/>
      <c r="N27" s="232"/>
      <c r="O27" s="232" t="s">
        <v>37</v>
      </c>
      <c r="P27" s="232"/>
      <c r="Q27" s="232"/>
      <c r="R27" s="232"/>
      <c r="S27" s="261"/>
      <c r="T27" s="217" t="s">
        <v>594</v>
      </c>
      <c r="U27" s="218"/>
      <c r="V27" s="218"/>
      <c r="W27" s="217" t="s">
        <v>595</v>
      </c>
      <c r="X27" s="291" t="s">
        <v>688</v>
      </c>
      <c r="Y27" s="231"/>
      <c r="Z27" s="217"/>
      <c r="AA27" s="231"/>
      <c r="AB27" s="209"/>
      <c r="AC27" s="217" t="s">
        <v>714</v>
      </c>
      <c r="AD27" s="231"/>
      <c r="AE27" s="231"/>
      <c r="AF27" s="231"/>
      <c r="AG27" s="231"/>
      <c r="AH27" s="231"/>
      <c r="AI27" s="231"/>
      <c r="AJ27" s="64"/>
    </row>
    <row r="28" spans="1:36" s="65" customFormat="1" ht="92.25" customHeight="1" x14ac:dyDescent="0.25">
      <c r="A28" s="416"/>
      <c r="B28" s="248" t="s">
        <v>140</v>
      </c>
      <c r="C28" s="187" t="s">
        <v>469</v>
      </c>
      <c r="D28" s="187" t="s">
        <v>155</v>
      </c>
      <c r="E28" s="231"/>
      <c r="F28" s="188" t="s">
        <v>157</v>
      </c>
      <c r="G28" s="188">
        <v>41974</v>
      </c>
      <c r="H28" s="189" t="s">
        <v>213</v>
      </c>
      <c r="I28" s="190" t="s">
        <v>225</v>
      </c>
      <c r="J28" s="191" t="s">
        <v>239</v>
      </c>
      <c r="K28" s="231"/>
      <c r="L28" s="231"/>
      <c r="M28" s="231"/>
      <c r="N28" s="232"/>
      <c r="O28" s="232"/>
      <c r="P28" s="232"/>
      <c r="Q28" s="232"/>
      <c r="R28" s="232" t="s">
        <v>37</v>
      </c>
      <c r="S28" s="261"/>
      <c r="T28" s="222" t="s">
        <v>596</v>
      </c>
      <c r="U28" s="222" t="s">
        <v>597</v>
      </c>
      <c r="V28" s="222" t="s">
        <v>598</v>
      </c>
      <c r="W28" s="282" t="s">
        <v>599</v>
      </c>
      <c r="X28" s="290" t="s">
        <v>689</v>
      </c>
      <c r="Y28" s="217"/>
      <c r="Z28" s="217"/>
      <c r="AA28" s="231"/>
      <c r="AB28" s="209"/>
      <c r="AC28" s="209"/>
      <c r="AD28" s="231"/>
      <c r="AE28" s="231"/>
      <c r="AF28" s="231"/>
      <c r="AG28" s="231"/>
      <c r="AH28" s="231"/>
      <c r="AI28" s="231"/>
      <c r="AJ28" s="64"/>
    </row>
    <row r="29" spans="1:36" s="65" customFormat="1" ht="92.25" customHeight="1" x14ac:dyDescent="0.25">
      <c r="A29" s="416"/>
      <c r="B29" s="265" t="s">
        <v>141</v>
      </c>
      <c r="C29" s="187" t="s">
        <v>537</v>
      </c>
      <c r="D29" s="187" t="s">
        <v>156</v>
      </c>
      <c r="E29" s="70"/>
      <c r="F29" s="188" t="s">
        <v>157</v>
      </c>
      <c r="G29" s="188" t="s">
        <v>158</v>
      </c>
      <c r="H29" s="189" t="s">
        <v>214</v>
      </c>
      <c r="I29" s="190">
        <v>100000</v>
      </c>
      <c r="J29" s="189" t="s">
        <v>240</v>
      </c>
      <c r="K29" s="231"/>
      <c r="L29" s="231"/>
      <c r="M29" s="231"/>
      <c r="N29" s="232"/>
      <c r="O29" s="232"/>
      <c r="P29" s="232"/>
      <c r="Q29" s="232"/>
      <c r="R29" s="232"/>
      <c r="S29" s="261"/>
      <c r="T29" s="268"/>
      <c r="U29" s="268"/>
      <c r="V29" s="268"/>
      <c r="W29" s="268"/>
      <c r="X29" s="295"/>
      <c r="Y29" s="217"/>
      <c r="Z29" s="217"/>
      <c r="AA29" s="231"/>
      <c r="AB29" s="209"/>
      <c r="AC29" s="209"/>
      <c r="AD29" s="231"/>
      <c r="AE29" s="231"/>
      <c r="AF29" s="231"/>
      <c r="AG29" s="231"/>
      <c r="AH29" s="231"/>
      <c r="AI29" s="231"/>
      <c r="AJ29" s="64"/>
    </row>
    <row r="30" spans="1:36" s="65" customFormat="1" ht="92.25" customHeight="1" x14ac:dyDescent="0.25">
      <c r="A30" s="416"/>
      <c r="B30" s="52" t="s">
        <v>516</v>
      </c>
      <c r="C30" s="231" t="s">
        <v>547</v>
      </c>
      <c r="D30" s="231" t="s">
        <v>506</v>
      </c>
      <c r="E30" s="70"/>
      <c r="F30" s="249" t="s">
        <v>509</v>
      </c>
      <c r="G30" s="249" t="s">
        <v>510</v>
      </c>
      <c r="H30" s="249" t="s">
        <v>202</v>
      </c>
      <c r="I30" s="249" t="s">
        <v>225</v>
      </c>
      <c r="J30" s="249" t="s">
        <v>514</v>
      </c>
      <c r="K30" s="67"/>
      <c r="L30" s="67"/>
      <c r="M30" s="67"/>
      <c r="N30" s="232"/>
      <c r="O30" s="232" t="s">
        <v>37</v>
      </c>
      <c r="P30" s="232"/>
      <c r="Q30" s="232"/>
      <c r="R30" s="232"/>
      <c r="S30" s="261" t="s">
        <v>103</v>
      </c>
      <c r="T30" s="282" t="s">
        <v>600</v>
      </c>
      <c r="U30" s="282"/>
      <c r="V30" s="282"/>
      <c r="W30" s="282" t="s">
        <v>318</v>
      </c>
      <c r="X30" s="290"/>
      <c r="Y30" s="231"/>
      <c r="Z30" s="217"/>
      <c r="AA30" s="231"/>
      <c r="AB30" s="209"/>
      <c r="AC30" s="209"/>
      <c r="AD30" s="231"/>
      <c r="AE30" s="231"/>
      <c r="AF30" s="231"/>
      <c r="AG30" s="231"/>
      <c r="AH30" s="231"/>
      <c r="AI30" s="217" t="s">
        <v>715</v>
      </c>
      <c r="AJ30" s="64"/>
    </row>
    <row r="31" spans="1:36" ht="91.5" customHeight="1" x14ac:dyDescent="0.25">
      <c r="A31" s="417"/>
      <c r="B31" s="52" t="s">
        <v>517</v>
      </c>
      <c r="C31" s="231" t="s">
        <v>548</v>
      </c>
      <c r="D31" s="231" t="s">
        <v>508</v>
      </c>
      <c r="E31" s="70"/>
      <c r="F31" s="250" t="s">
        <v>511</v>
      </c>
      <c r="G31" s="250" t="s">
        <v>510</v>
      </c>
      <c r="H31" s="249" t="s">
        <v>513</v>
      </c>
      <c r="I31" s="248" t="s">
        <v>512</v>
      </c>
      <c r="J31" s="249" t="s">
        <v>202</v>
      </c>
      <c r="K31" s="70"/>
      <c r="L31" s="70"/>
      <c r="M31" s="249" t="s">
        <v>515</v>
      </c>
      <c r="N31" s="67"/>
      <c r="O31" s="67"/>
      <c r="P31" s="67" t="s">
        <v>37</v>
      </c>
      <c r="Q31" s="67"/>
      <c r="R31" s="67"/>
      <c r="S31" s="69"/>
      <c r="T31" s="222" t="s">
        <v>601</v>
      </c>
      <c r="U31" s="222" t="s">
        <v>602</v>
      </c>
      <c r="V31" s="222" t="s">
        <v>603</v>
      </c>
      <c r="W31" s="282" t="s">
        <v>604</v>
      </c>
      <c r="X31" s="295" t="s">
        <v>690</v>
      </c>
      <c r="Y31" s="231"/>
      <c r="Z31" s="231"/>
      <c r="AA31" s="231"/>
      <c r="AB31" s="209"/>
      <c r="AC31" s="217" t="s">
        <v>716</v>
      </c>
      <c r="AD31" s="231"/>
      <c r="AE31" s="231" t="s">
        <v>737</v>
      </c>
      <c r="AF31" s="217" t="s">
        <v>738</v>
      </c>
      <c r="AG31" s="231"/>
      <c r="AH31" s="231"/>
      <c r="AI31" s="231"/>
      <c r="AJ31" s="23"/>
    </row>
    <row r="32" spans="1:36" ht="57.75" customHeight="1" x14ac:dyDescent="0.25">
      <c r="A32" s="418" t="s">
        <v>135</v>
      </c>
      <c r="B32" s="52" t="s">
        <v>67</v>
      </c>
      <c r="C32" s="266" t="s">
        <v>532</v>
      </c>
      <c r="D32" s="187" t="s">
        <v>164</v>
      </c>
      <c r="E32" s="70"/>
      <c r="F32" s="188" t="s">
        <v>157</v>
      </c>
      <c r="G32" s="188" t="s">
        <v>158</v>
      </c>
      <c r="H32" s="189" t="s">
        <v>202</v>
      </c>
      <c r="I32" s="190">
        <v>30000</v>
      </c>
      <c r="J32" s="191" t="s">
        <v>241</v>
      </c>
      <c r="K32" s="70"/>
      <c r="L32" s="70"/>
      <c r="M32" s="70"/>
      <c r="N32" s="67"/>
      <c r="O32" s="67"/>
      <c r="P32" s="67"/>
      <c r="Q32" s="67" t="s">
        <v>37</v>
      </c>
      <c r="R32" s="67"/>
      <c r="S32" s="69"/>
      <c r="T32" s="222" t="s">
        <v>605</v>
      </c>
      <c r="U32" s="282"/>
      <c r="V32" s="282"/>
      <c r="W32" s="282" t="s">
        <v>318</v>
      </c>
      <c r="X32" s="290" t="s">
        <v>329</v>
      </c>
      <c r="Y32" s="217" t="s">
        <v>717</v>
      </c>
      <c r="Z32" s="217" t="s">
        <v>718</v>
      </c>
      <c r="AA32" s="231"/>
      <c r="AB32" s="209"/>
      <c r="AC32" s="209"/>
      <c r="AD32" s="231"/>
      <c r="AE32" s="231"/>
      <c r="AF32" s="231"/>
      <c r="AG32" s="231"/>
      <c r="AH32" s="231"/>
      <c r="AI32" s="231"/>
      <c r="AJ32" s="23"/>
    </row>
    <row r="33" spans="1:36" ht="63.75" customHeight="1" x14ac:dyDescent="0.25">
      <c r="A33" s="416"/>
      <c r="B33" s="52" t="s">
        <v>68</v>
      </c>
      <c r="C33" s="187" t="s">
        <v>472</v>
      </c>
      <c r="D33" s="187" t="s">
        <v>165</v>
      </c>
      <c r="E33" s="70"/>
      <c r="F33" s="188" t="s">
        <v>196</v>
      </c>
      <c r="G33" s="188" t="s">
        <v>158</v>
      </c>
      <c r="H33" s="189" t="s">
        <v>533</v>
      </c>
      <c r="I33" s="190">
        <v>50000</v>
      </c>
      <c r="J33" s="191" t="s">
        <v>242</v>
      </c>
      <c r="K33" s="70"/>
      <c r="L33" s="70"/>
      <c r="M33" s="70"/>
      <c r="N33" s="67"/>
      <c r="O33" s="67"/>
      <c r="P33" s="67"/>
      <c r="Q33" s="67" t="s">
        <v>37</v>
      </c>
      <c r="R33" s="67"/>
      <c r="S33" s="69"/>
      <c r="T33" s="222" t="s">
        <v>606</v>
      </c>
      <c r="U33" s="222" t="s">
        <v>607</v>
      </c>
      <c r="V33" s="222" t="s">
        <v>608</v>
      </c>
      <c r="W33" s="282" t="s">
        <v>609</v>
      </c>
      <c r="X33" s="290" t="s">
        <v>691</v>
      </c>
      <c r="Y33" s="217" t="s">
        <v>719</v>
      </c>
      <c r="Z33" s="217" t="s">
        <v>718</v>
      </c>
      <c r="AA33" s="231"/>
      <c r="AB33" s="209"/>
      <c r="AC33" s="209"/>
      <c r="AD33" s="231"/>
      <c r="AE33" s="231"/>
      <c r="AF33" s="231"/>
      <c r="AG33" s="231"/>
      <c r="AH33" s="231"/>
      <c r="AI33" s="231"/>
      <c r="AJ33" s="23"/>
    </row>
    <row r="34" spans="1:36" ht="56.25" customHeight="1" x14ac:dyDescent="0.25">
      <c r="A34" s="416"/>
      <c r="B34" s="52" t="s">
        <v>69</v>
      </c>
      <c r="C34" s="192" t="s">
        <v>473</v>
      </c>
      <c r="D34" s="187" t="s">
        <v>166</v>
      </c>
      <c r="E34" s="67"/>
      <c r="F34" s="188" t="s">
        <v>157</v>
      </c>
      <c r="G34" s="195" t="s">
        <v>158</v>
      </c>
      <c r="H34" s="189" t="s">
        <v>214</v>
      </c>
      <c r="I34" s="190">
        <v>100000</v>
      </c>
      <c r="J34" s="194" t="s">
        <v>243</v>
      </c>
      <c r="K34" s="67"/>
      <c r="L34" s="67"/>
      <c r="M34" s="67"/>
      <c r="N34" s="67"/>
      <c r="O34" s="67"/>
      <c r="P34" s="67" t="s">
        <v>37</v>
      </c>
      <c r="Q34" s="67"/>
      <c r="R34" s="67"/>
      <c r="S34" s="69"/>
      <c r="T34" s="214" t="s">
        <v>610</v>
      </c>
      <c r="U34" s="214" t="s">
        <v>692</v>
      </c>
      <c r="V34" s="214" t="s">
        <v>611</v>
      </c>
      <c r="W34" s="214" t="s">
        <v>612</v>
      </c>
      <c r="X34" s="296" t="s">
        <v>613</v>
      </c>
      <c r="Y34" s="217" t="s">
        <v>732</v>
      </c>
      <c r="Z34" s="217"/>
      <c r="AA34" s="231"/>
      <c r="AB34" s="209"/>
      <c r="AC34" s="209"/>
      <c r="AD34" s="231"/>
      <c r="AE34" s="231"/>
      <c r="AF34" s="231"/>
      <c r="AG34" s="231"/>
      <c r="AH34" s="231"/>
      <c r="AI34" s="231"/>
      <c r="AJ34" s="23"/>
    </row>
    <row r="35" spans="1:36" ht="67.5" customHeight="1" x14ac:dyDescent="0.25">
      <c r="A35" s="416"/>
      <c r="B35" s="52" t="s">
        <v>70</v>
      </c>
      <c r="C35" s="187" t="s">
        <v>474</v>
      </c>
      <c r="D35" s="192" t="s">
        <v>167</v>
      </c>
      <c r="E35" s="67"/>
      <c r="F35" s="195" t="s">
        <v>198</v>
      </c>
      <c r="G35" s="188" t="s">
        <v>199</v>
      </c>
      <c r="H35" s="187" t="s">
        <v>215</v>
      </c>
      <c r="I35" s="190">
        <v>250000</v>
      </c>
      <c r="J35" s="194" t="s">
        <v>244</v>
      </c>
      <c r="K35" s="67"/>
      <c r="L35" s="67"/>
      <c r="M35" s="67"/>
      <c r="N35" s="67"/>
      <c r="O35" s="67"/>
      <c r="P35" s="67"/>
      <c r="Q35" s="67" t="s">
        <v>37</v>
      </c>
      <c r="R35" s="67"/>
      <c r="S35" s="69"/>
      <c r="T35" s="222" t="s">
        <v>614</v>
      </c>
      <c r="U35" s="282" t="s">
        <v>615</v>
      </c>
      <c r="V35" s="282"/>
      <c r="W35" s="282" t="s">
        <v>609</v>
      </c>
      <c r="X35" s="290" t="s">
        <v>616</v>
      </c>
      <c r="Y35" s="217"/>
      <c r="Z35" s="217"/>
      <c r="AA35" s="231"/>
      <c r="AB35" s="209"/>
      <c r="AC35" s="209"/>
      <c r="AD35" s="231"/>
      <c r="AE35" s="231"/>
      <c r="AF35" s="231"/>
      <c r="AG35" s="231"/>
      <c r="AH35" s="231"/>
      <c r="AI35" s="231"/>
      <c r="AJ35" s="23"/>
    </row>
    <row r="36" spans="1:36" ht="57.75" customHeight="1" x14ac:dyDescent="0.25">
      <c r="A36" s="416"/>
      <c r="B36" s="52" t="s">
        <v>71</v>
      </c>
      <c r="C36" s="192" t="s">
        <v>475</v>
      </c>
      <c r="D36" s="187" t="s">
        <v>168</v>
      </c>
      <c r="E36" s="67"/>
      <c r="F36" s="188" t="s">
        <v>424</v>
      </c>
      <c r="G36" s="188" t="s">
        <v>198</v>
      </c>
      <c r="H36" s="188" t="s">
        <v>202</v>
      </c>
      <c r="I36" s="190">
        <v>5000</v>
      </c>
      <c r="J36" s="197" t="s">
        <v>245</v>
      </c>
      <c r="K36" s="67"/>
      <c r="L36" s="67"/>
      <c r="M36" s="67"/>
      <c r="N36" s="67"/>
      <c r="O36" s="67"/>
      <c r="P36" s="67"/>
      <c r="Q36" s="67" t="s">
        <v>37</v>
      </c>
      <c r="R36" s="67"/>
      <c r="S36" s="69"/>
      <c r="T36" s="222" t="s">
        <v>617</v>
      </c>
      <c r="U36" s="282"/>
      <c r="V36" s="282"/>
      <c r="W36" s="222" t="s">
        <v>618</v>
      </c>
      <c r="X36" s="290" t="s">
        <v>335</v>
      </c>
      <c r="Y36" s="231"/>
      <c r="Z36" s="217" t="s">
        <v>721</v>
      </c>
      <c r="AA36" s="231"/>
      <c r="AB36" s="209"/>
      <c r="AC36" s="217" t="s">
        <v>720</v>
      </c>
      <c r="AD36" s="231"/>
      <c r="AE36" s="231"/>
      <c r="AF36" s="231"/>
      <c r="AG36" s="231"/>
      <c r="AH36" s="231"/>
      <c r="AI36" s="231"/>
      <c r="AJ36" s="23"/>
    </row>
    <row r="37" spans="1:36" ht="54.75" customHeight="1" x14ac:dyDescent="0.25">
      <c r="A37" s="416"/>
      <c r="B37" s="52" t="s">
        <v>72</v>
      </c>
      <c r="C37" s="187" t="s">
        <v>476</v>
      </c>
      <c r="D37" s="187" t="s">
        <v>169</v>
      </c>
      <c r="E37" s="67"/>
      <c r="F37" s="188" t="s">
        <v>157</v>
      </c>
      <c r="G37" s="188" t="s">
        <v>158</v>
      </c>
      <c r="H37" s="187" t="s">
        <v>216</v>
      </c>
      <c r="I37" s="190">
        <v>70000</v>
      </c>
      <c r="J37" s="194" t="s">
        <v>246</v>
      </c>
      <c r="K37" s="67"/>
      <c r="L37" s="67"/>
      <c r="M37" s="67"/>
      <c r="N37" s="67"/>
      <c r="O37" s="67"/>
      <c r="P37" s="67"/>
      <c r="Q37" s="67" t="s">
        <v>37</v>
      </c>
      <c r="R37" s="67"/>
      <c r="S37" s="69"/>
      <c r="T37" s="222" t="s">
        <v>619</v>
      </c>
      <c r="U37" s="222" t="s">
        <v>620</v>
      </c>
      <c r="V37" s="282" t="s">
        <v>621</v>
      </c>
      <c r="W37" s="222" t="s">
        <v>622</v>
      </c>
      <c r="X37" s="290" t="s">
        <v>338</v>
      </c>
      <c r="Y37" s="217"/>
      <c r="Z37" s="217"/>
      <c r="AA37" s="231"/>
      <c r="AB37" s="209"/>
      <c r="AC37" s="209"/>
      <c r="AD37" s="231"/>
      <c r="AE37" s="231"/>
      <c r="AF37" s="231"/>
      <c r="AG37" s="231"/>
      <c r="AH37" s="231"/>
      <c r="AI37" s="231"/>
      <c r="AJ37" s="23"/>
    </row>
    <row r="38" spans="1:36" ht="50.25" customHeight="1" x14ac:dyDescent="0.25">
      <c r="A38" s="416"/>
      <c r="B38" s="52" t="s">
        <v>73</v>
      </c>
      <c r="C38" s="266" t="s">
        <v>534</v>
      </c>
      <c r="D38" s="187" t="s">
        <v>170</v>
      </c>
      <c r="E38" s="67"/>
      <c r="F38" s="188" t="s">
        <v>157</v>
      </c>
      <c r="G38" s="188" t="s">
        <v>158</v>
      </c>
      <c r="H38" s="187" t="s">
        <v>216</v>
      </c>
      <c r="I38" s="190">
        <v>30000</v>
      </c>
      <c r="J38" s="191" t="s">
        <v>247</v>
      </c>
      <c r="K38" s="67"/>
      <c r="L38" s="67"/>
      <c r="M38" s="67"/>
      <c r="N38" s="67"/>
      <c r="O38" s="67"/>
      <c r="P38" s="67" t="s">
        <v>37</v>
      </c>
      <c r="Q38" s="67"/>
      <c r="R38" s="67"/>
      <c r="S38" s="69"/>
      <c r="T38" s="222" t="s">
        <v>623</v>
      </c>
      <c r="U38" s="282"/>
      <c r="V38" s="282" t="s">
        <v>624</v>
      </c>
      <c r="W38" s="222" t="s">
        <v>625</v>
      </c>
      <c r="X38" s="290" t="s">
        <v>626</v>
      </c>
      <c r="Y38" s="217"/>
      <c r="Z38" s="217"/>
      <c r="AA38" s="231"/>
      <c r="AB38" s="209"/>
      <c r="AC38" s="209"/>
      <c r="AD38" s="231"/>
      <c r="AE38" s="231"/>
      <c r="AF38" s="231"/>
      <c r="AG38" s="231"/>
      <c r="AH38" s="231"/>
      <c r="AI38" s="231"/>
      <c r="AJ38" s="23"/>
    </row>
    <row r="39" spans="1:36" ht="50.25" customHeight="1" x14ac:dyDescent="0.25">
      <c r="A39" s="416"/>
      <c r="B39" s="52" t="s">
        <v>74</v>
      </c>
      <c r="C39" s="266" t="s">
        <v>535</v>
      </c>
      <c r="D39" s="187" t="s">
        <v>170</v>
      </c>
      <c r="E39" s="67"/>
      <c r="F39" s="188" t="s">
        <v>157</v>
      </c>
      <c r="G39" s="188" t="s">
        <v>158</v>
      </c>
      <c r="H39" s="189" t="s">
        <v>216</v>
      </c>
      <c r="I39" s="190">
        <v>50000</v>
      </c>
      <c r="J39" s="191" t="s">
        <v>248</v>
      </c>
      <c r="K39" s="67"/>
      <c r="L39" s="67"/>
      <c r="M39" s="67"/>
      <c r="N39" s="67"/>
      <c r="O39" s="67"/>
      <c r="P39" s="67" t="s">
        <v>37</v>
      </c>
      <c r="Q39" s="67"/>
      <c r="R39" s="67"/>
      <c r="S39" s="69"/>
      <c r="T39" s="222" t="s">
        <v>627</v>
      </c>
      <c r="U39" s="282"/>
      <c r="V39" s="222" t="s">
        <v>628</v>
      </c>
      <c r="W39" s="222" t="s">
        <v>625</v>
      </c>
      <c r="X39" s="290" t="s">
        <v>629</v>
      </c>
      <c r="Y39" s="217"/>
      <c r="Z39" s="217"/>
      <c r="AA39" s="231"/>
      <c r="AB39" s="209"/>
      <c r="AC39" s="209"/>
      <c r="AD39" s="231"/>
      <c r="AE39" s="231"/>
      <c r="AF39" s="231"/>
      <c r="AG39" s="231"/>
      <c r="AH39" s="231"/>
      <c r="AI39" s="231"/>
      <c r="AJ39" s="23"/>
    </row>
    <row r="40" spans="1:36" ht="76.5" customHeight="1" x14ac:dyDescent="0.25">
      <c r="A40" s="416"/>
      <c r="B40" s="52" t="s">
        <v>75</v>
      </c>
      <c r="C40" s="192" t="s">
        <v>479</v>
      </c>
      <c r="D40" s="192" t="s">
        <v>171</v>
      </c>
      <c r="E40" s="67"/>
      <c r="F40" s="188" t="s">
        <v>157</v>
      </c>
      <c r="G40" s="188">
        <v>41852</v>
      </c>
      <c r="H40" s="187" t="s">
        <v>217</v>
      </c>
      <c r="I40" s="190" t="s">
        <v>225</v>
      </c>
      <c r="J40" s="194" t="s">
        <v>249</v>
      </c>
      <c r="K40" s="67"/>
      <c r="L40" s="67"/>
      <c r="M40" s="67"/>
      <c r="N40" s="67"/>
      <c r="O40" s="67" t="s">
        <v>37</v>
      </c>
      <c r="P40" s="67"/>
      <c r="Q40" s="67"/>
      <c r="R40" s="67"/>
      <c r="S40" s="69"/>
      <c r="T40" s="222" t="s">
        <v>630</v>
      </c>
      <c r="U40" s="222" t="s">
        <v>631</v>
      </c>
      <c r="V40" s="222" t="s">
        <v>632</v>
      </c>
      <c r="W40" s="217" t="s">
        <v>585</v>
      </c>
      <c r="X40" s="297" t="s">
        <v>693</v>
      </c>
      <c r="Y40" s="231"/>
      <c r="Z40" s="217"/>
      <c r="AA40" s="231"/>
      <c r="AB40" s="209"/>
      <c r="AC40" s="217" t="s">
        <v>722</v>
      </c>
      <c r="AD40" s="231"/>
      <c r="AE40" s="231"/>
      <c r="AF40" s="231"/>
      <c r="AG40" s="231"/>
      <c r="AH40" s="231"/>
      <c r="AI40" s="231"/>
      <c r="AJ40" s="23"/>
    </row>
    <row r="41" spans="1:36" ht="91.5" customHeight="1" x14ac:dyDescent="0.25">
      <c r="A41" s="416"/>
      <c r="B41" s="52" t="s">
        <v>76</v>
      </c>
      <c r="C41" s="187" t="s">
        <v>480</v>
      </c>
      <c r="D41" s="192" t="s">
        <v>172</v>
      </c>
      <c r="E41" s="67"/>
      <c r="F41" s="188" t="s">
        <v>157</v>
      </c>
      <c r="G41" s="188">
        <v>42217</v>
      </c>
      <c r="H41" s="187" t="s">
        <v>218</v>
      </c>
      <c r="I41" s="193">
        <v>10000</v>
      </c>
      <c r="J41" s="194" t="s">
        <v>250</v>
      </c>
      <c r="K41" s="67"/>
      <c r="L41" s="67"/>
      <c r="M41" s="67"/>
      <c r="N41" s="67"/>
      <c r="O41" s="67"/>
      <c r="P41" s="67"/>
      <c r="Q41" s="67" t="s">
        <v>37</v>
      </c>
      <c r="R41" s="67"/>
      <c r="S41" s="69"/>
      <c r="T41" s="222" t="s">
        <v>633</v>
      </c>
      <c r="U41" s="222" t="s">
        <v>634</v>
      </c>
      <c r="V41" s="222" t="s">
        <v>635</v>
      </c>
      <c r="W41" s="282" t="s">
        <v>309</v>
      </c>
      <c r="X41" s="290" t="s">
        <v>694</v>
      </c>
      <c r="Y41" s="231"/>
      <c r="Z41" s="217"/>
      <c r="AA41" s="231"/>
      <c r="AB41" s="209"/>
      <c r="AC41" s="217" t="s">
        <v>723</v>
      </c>
      <c r="AD41" s="231"/>
      <c r="AE41" s="231"/>
      <c r="AF41" s="231"/>
      <c r="AG41" s="231"/>
      <c r="AH41" s="231"/>
      <c r="AI41" s="231"/>
      <c r="AJ41" s="23"/>
    </row>
    <row r="42" spans="1:36" ht="56.25" customHeight="1" x14ac:dyDescent="0.25">
      <c r="A42" s="416"/>
      <c r="B42" s="267" t="s">
        <v>77</v>
      </c>
      <c r="C42" s="187" t="s">
        <v>536</v>
      </c>
      <c r="D42" s="187" t="s">
        <v>173</v>
      </c>
      <c r="E42" s="67"/>
      <c r="F42" s="188" t="s">
        <v>157</v>
      </c>
      <c r="G42" s="188" t="s">
        <v>158</v>
      </c>
      <c r="H42" s="189" t="s">
        <v>219</v>
      </c>
      <c r="I42" s="190">
        <v>200000</v>
      </c>
      <c r="J42" s="191" t="s">
        <v>540</v>
      </c>
      <c r="K42" s="67"/>
      <c r="L42" s="67"/>
      <c r="M42" s="67"/>
      <c r="N42" s="67"/>
      <c r="O42" s="67"/>
      <c r="P42" s="67"/>
      <c r="Q42" s="67"/>
      <c r="R42" s="67"/>
      <c r="S42" s="69"/>
      <c r="T42" s="284"/>
      <c r="U42" s="284"/>
      <c r="V42" s="284"/>
      <c r="W42" s="284"/>
      <c r="X42" s="298"/>
      <c r="Y42" s="214"/>
      <c r="Z42" s="217"/>
      <c r="AA42" s="231"/>
      <c r="AB42" s="209"/>
      <c r="AC42" s="209"/>
      <c r="AD42" s="231"/>
      <c r="AE42" s="231"/>
      <c r="AF42" s="231"/>
      <c r="AG42" s="231"/>
      <c r="AH42" s="231"/>
      <c r="AI42" s="231"/>
      <c r="AJ42" s="23"/>
    </row>
    <row r="43" spans="1:36" ht="60.75" customHeight="1" x14ac:dyDescent="0.25">
      <c r="A43" s="416"/>
      <c r="B43" s="52" t="s">
        <v>78</v>
      </c>
      <c r="C43" s="269" t="s">
        <v>539</v>
      </c>
      <c r="D43" s="187" t="s">
        <v>174</v>
      </c>
      <c r="E43" s="67"/>
      <c r="F43" s="188" t="s">
        <v>157</v>
      </c>
      <c r="G43" s="188" t="s">
        <v>158</v>
      </c>
      <c r="H43" s="189" t="s">
        <v>202</v>
      </c>
      <c r="I43" s="190" t="s">
        <v>225</v>
      </c>
      <c r="J43" s="191" t="s">
        <v>252</v>
      </c>
      <c r="K43" s="67"/>
      <c r="L43" s="67"/>
      <c r="M43" s="67"/>
      <c r="N43" s="67"/>
      <c r="O43" s="67" t="s">
        <v>21</v>
      </c>
      <c r="P43" s="67"/>
      <c r="Q43" s="67"/>
      <c r="R43" s="67"/>
      <c r="S43" s="69"/>
      <c r="T43" s="222" t="s">
        <v>636</v>
      </c>
      <c r="U43" s="282"/>
      <c r="V43" s="282"/>
      <c r="W43" s="282" t="s">
        <v>318</v>
      </c>
      <c r="X43" s="291" t="s">
        <v>350</v>
      </c>
      <c r="Y43" s="231"/>
      <c r="Z43" s="217"/>
      <c r="AA43" s="231"/>
      <c r="AB43" s="209"/>
      <c r="AC43" s="209"/>
      <c r="AD43" s="231"/>
      <c r="AE43" s="231"/>
      <c r="AF43" s="231"/>
      <c r="AG43" s="231"/>
      <c r="AH43" s="231"/>
      <c r="AI43" s="217" t="s">
        <v>724</v>
      </c>
      <c r="AJ43" s="23"/>
    </row>
    <row r="44" spans="1:36" ht="54.75" customHeight="1" x14ac:dyDescent="0.25">
      <c r="A44" s="416"/>
      <c r="B44" s="52" t="s">
        <v>79</v>
      </c>
      <c r="C44" s="187" t="s">
        <v>483</v>
      </c>
      <c r="D44" s="187" t="s">
        <v>175</v>
      </c>
      <c r="E44" s="67"/>
      <c r="F44" s="188" t="s">
        <v>157</v>
      </c>
      <c r="G44" s="188">
        <v>42156</v>
      </c>
      <c r="H44" s="187" t="s">
        <v>216</v>
      </c>
      <c r="I44" s="190">
        <v>150000</v>
      </c>
      <c r="J44" s="194" t="s">
        <v>541</v>
      </c>
      <c r="K44" s="67"/>
      <c r="L44" s="67"/>
      <c r="M44" s="67"/>
      <c r="N44" s="67"/>
      <c r="O44" s="67"/>
      <c r="P44" s="67" t="s">
        <v>37</v>
      </c>
      <c r="Q44" s="67"/>
      <c r="R44" s="67"/>
      <c r="S44" s="69"/>
      <c r="T44" s="217" t="s">
        <v>637</v>
      </c>
      <c r="U44" s="283"/>
      <c r="V44" s="218"/>
      <c r="W44" s="218"/>
      <c r="X44" s="291" t="s">
        <v>695</v>
      </c>
      <c r="Y44" s="231"/>
      <c r="Z44" s="217"/>
      <c r="AA44" s="231"/>
      <c r="AB44" s="209"/>
      <c r="AC44" s="217" t="s">
        <v>723</v>
      </c>
      <c r="AD44" s="231"/>
      <c r="AE44" s="231"/>
      <c r="AF44" s="231"/>
      <c r="AG44" s="231"/>
      <c r="AH44" s="231"/>
      <c r="AI44" s="231"/>
      <c r="AJ44" s="23"/>
    </row>
    <row r="45" spans="1:36" ht="51" customHeight="1" x14ac:dyDescent="0.25">
      <c r="A45" s="416"/>
      <c r="B45" s="52" t="s">
        <v>80</v>
      </c>
      <c r="C45" s="187" t="s">
        <v>484</v>
      </c>
      <c r="D45" s="187" t="s">
        <v>176</v>
      </c>
      <c r="E45" s="67"/>
      <c r="F45" s="188" t="s">
        <v>157</v>
      </c>
      <c r="G45" s="188">
        <v>42156</v>
      </c>
      <c r="H45" s="187" t="s">
        <v>214</v>
      </c>
      <c r="I45" s="190" t="s">
        <v>225</v>
      </c>
      <c r="J45" s="194" t="s">
        <v>254</v>
      </c>
      <c r="K45" s="67"/>
      <c r="L45" s="67"/>
      <c r="M45" s="67"/>
      <c r="N45" s="67"/>
      <c r="O45" s="67"/>
      <c r="P45" s="67"/>
      <c r="Q45" s="67"/>
      <c r="R45" s="67" t="s">
        <v>37</v>
      </c>
      <c r="S45" s="69"/>
      <c r="T45" s="214" t="s">
        <v>638</v>
      </c>
      <c r="U45" s="218"/>
      <c r="V45" s="218"/>
      <c r="W45" s="214" t="s">
        <v>612</v>
      </c>
      <c r="X45" s="291"/>
      <c r="Y45" s="209"/>
      <c r="Z45" s="209"/>
      <c r="AA45" s="231"/>
      <c r="AB45" s="209"/>
      <c r="AC45" s="209"/>
      <c r="AD45" s="231"/>
      <c r="AE45" s="231"/>
      <c r="AF45" s="231"/>
      <c r="AG45" s="231"/>
      <c r="AH45" s="231"/>
      <c r="AI45" s="231"/>
      <c r="AJ45" s="23"/>
    </row>
    <row r="46" spans="1:36" ht="56.25" customHeight="1" x14ac:dyDescent="0.25">
      <c r="A46" s="417"/>
      <c r="B46" s="52" t="s">
        <v>81</v>
      </c>
      <c r="C46" s="187" t="s">
        <v>485</v>
      </c>
      <c r="D46" s="187" t="s">
        <v>175</v>
      </c>
      <c r="E46" s="67"/>
      <c r="F46" s="188" t="s">
        <v>157</v>
      </c>
      <c r="G46" s="188">
        <v>43070</v>
      </c>
      <c r="H46" s="187" t="s">
        <v>216</v>
      </c>
      <c r="I46" s="190">
        <v>400000</v>
      </c>
      <c r="J46" s="194" t="s">
        <v>255</v>
      </c>
      <c r="K46" s="67"/>
      <c r="L46" s="67"/>
      <c r="M46" s="67"/>
      <c r="N46" s="67"/>
      <c r="O46" s="67"/>
      <c r="P46" s="67" t="s">
        <v>37</v>
      </c>
      <c r="Q46" s="67"/>
      <c r="R46" s="67"/>
      <c r="S46" s="69"/>
      <c r="T46" s="217" t="s">
        <v>639</v>
      </c>
      <c r="U46" s="218"/>
      <c r="V46" s="218"/>
      <c r="W46" s="218" t="s">
        <v>337</v>
      </c>
      <c r="X46" s="290" t="s">
        <v>360</v>
      </c>
      <c r="Y46" s="209"/>
      <c r="Z46" s="209"/>
      <c r="AA46" s="231"/>
      <c r="AB46" s="300"/>
      <c r="AC46" s="209"/>
      <c r="AD46" s="231"/>
      <c r="AE46" s="231"/>
      <c r="AF46" s="231"/>
      <c r="AG46" s="231"/>
      <c r="AH46" s="231"/>
      <c r="AI46" s="231"/>
      <c r="AJ46" s="23"/>
    </row>
    <row r="47" spans="1:36" ht="58.5" customHeight="1" x14ac:dyDescent="0.25">
      <c r="A47" s="418" t="s">
        <v>136</v>
      </c>
      <c r="B47" s="52" t="s">
        <v>82</v>
      </c>
      <c r="C47" s="198" t="s">
        <v>486</v>
      </c>
      <c r="D47" s="199" t="s">
        <v>411</v>
      </c>
      <c r="E47" s="70"/>
      <c r="F47" s="188" t="s">
        <v>157</v>
      </c>
      <c r="G47" s="200" t="s">
        <v>542</v>
      </c>
      <c r="H47" s="201" t="s">
        <v>202</v>
      </c>
      <c r="I47" s="201">
        <v>30000</v>
      </c>
      <c r="J47" s="197" t="s">
        <v>256</v>
      </c>
      <c r="K47" s="231" t="s">
        <v>543</v>
      </c>
      <c r="L47" s="70"/>
      <c r="M47" s="70"/>
      <c r="N47" s="67"/>
      <c r="O47" s="67"/>
      <c r="P47" s="67" t="s">
        <v>37</v>
      </c>
      <c r="Q47" s="67"/>
      <c r="R47" s="67"/>
      <c r="S47" s="69"/>
      <c r="T47" s="222" t="s">
        <v>640</v>
      </c>
      <c r="U47" s="282"/>
      <c r="V47" s="282"/>
      <c r="W47" s="282" t="s">
        <v>318</v>
      </c>
      <c r="X47" s="290" t="s">
        <v>362</v>
      </c>
      <c r="Y47" s="231"/>
      <c r="Z47" s="209"/>
      <c r="AA47" s="231"/>
      <c r="AB47" s="209"/>
      <c r="AC47" s="209" t="s">
        <v>723</v>
      </c>
      <c r="AD47" s="231"/>
      <c r="AE47" s="231"/>
      <c r="AF47" s="231"/>
      <c r="AG47" s="231"/>
      <c r="AH47" s="231"/>
      <c r="AI47" s="231"/>
      <c r="AJ47" s="23"/>
    </row>
    <row r="48" spans="1:36" ht="61.5" customHeight="1" x14ac:dyDescent="0.25">
      <c r="A48" s="416"/>
      <c r="B48" s="52" t="s">
        <v>83</v>
      </c>
      <c r="C48" s="187" t="s">
        <v>487</v>
      </c>
      <c r="D48" s="187" t="s">
        <v>178</v>
      </c>
      <c r="E48" s="70"/>
      <c r="F48" s="188" t="s">
        <v>157</v>
      </c>
      <c r="G48" s="188">
        <v>41852</v>
      </c>
      <c r="H48" s="187" t="s">
        <v>220</v>
      </c>
      <c r="I48" s="190">
        <v>30000</v>
      </c>
      <c r="J48" s="191" t="s">
        <v>257</v>
      </c>
      <c r="K48" s="70"/>
      <c r="L48" s="70"/>
      <c r="M48" s="70"/>
      <c r="N48" s="67"/>
      <c r="O48" s="67" t="s">
        <v>37</v>
      </c>
      <c r="P48" s="67"/>
      <c r="Q48" s="67"/>
      <c r="R48" s="67"/>
      <c r="S48" s="69"/>
      <c r="T48" s="222" t="s">
        <v>641</v>
      </c>
      <c r="U48" s="282" t="s">
        <v>642</v>
      </c>
      <c r="V48" s="285" t="s">
        <v>643</v>
      </c>
      <c r="W48" s="282" t="s">
        <v>644</v>
      </c>
      <c r="X48" s="290" t="s">
        <v>696</v>
      </c>
      <c r="Y48" s="231"/>
      <c r="Z48" s="209"/>
      <c r="AA48" s="231"/>
      <c r="AB48" s="209"/>
      <c r="AC48" s="209" t="s">
        <v>725</v>
      </c>
      <c r="AD48" s="231"/>
      <c r="AE48" s="231"/>
      <c r="AF48" s="231"/>
      <c r="AG48" s="231"/>
      <c r="AH48" s="231"/>
      <c r="AI48" s="231"/>
      <c r="AJ48" s="23"/>
    </row>
    <row r="49" spans="1:36" ht="51" customHeight="1" x14ac:dyDescent="0.25">
      <c r="A49" s="416"/>
      <c r="B49" s="52" t="s">
        <v>84</v>
      </c>
      <c r="C49" s="187" t="s">
        <v>488</v>
      </c>
      <c r="D49" s="187" t="s">
        <v>179</v>
      </c>
      <c r="E49" s="70"/>
      <c r="F49" s="188" t="s">
        <v>157</v>
      </c>
      <c r="G49" s="188">
        <v>41821</v>
      </c>
      <c r="H49" s="189" t="s">
        <v>202</v>
      </c>
      <c r="I49" s="190" t="s">
        <v>225</v>
      </c>
      <c r="J49" s="194" t="s">
        <v>258</v>
      </c>
      <c r="K49" s="70"/>
      <c r="L49" s="70"/>
      <c r="M49" s="70"/>
      <c r="N49" s="67"/>
      <c r="O49" s="67" t="s">
        <v>37</v>
      </c>
      <c r="P49" s="67"/>
      <c r="Q49" s="67"/>
      <c r="R49" s="67"/>
      <c r="S49" s="69"/>
      <c r="T49" s="222" t="s">
        <v>645</v>
      </c>
      <c r="U49" s="282"/>
      <c r="V49" s="282"/>
      <c r="W49" s="222" t="s">
        <v>625</v>
      </c>
      <c r="X49" s="290" t="s">
        <v>697</v>
      </c>
      <c r="Y49" s="231"/>
      <c r="Z49" s="231"/>
      <c r="AA49" s="231"/>
      <c r="AB49" s="209"/>
      <c r="AC49" s="209" t="s">
        <v>726</v>
      </c>
      <c r="AD49" s="231"/>
      <c r="AE49" s="231"/>
      <c r="AF49" s="209" t="s">
        <v>727</v>
      </c>
      <c r="AG49" s="231"/>
      <c r="AH49" s="231"/>
      <c r="AI49" s="231"/>
      <c r="AJ49" s="23"/>
    </row>
    <row r="50" spans="1:36" ht="66" customHeight="1" x14ac:dyDescent="0.25">
      <c r="A50" s="416"/>
      <c r="B50" s="267" t="s">
        <v>85</v>
      </c>
      <c r="C50" s="187" t="s">
        <v>538</v>
      </c>
      <c r="D50" s="187" t="s">
        <v>180</v>
      </c>
      <c r="E50" s="67"/>
      <c r="F50" s="188" t="s">
        <v>157</v>
      </c>
      <c r="G50" s="188" t="s">
        <v>158</v>
      </c>
      <c r="H50" s="187" t="s">
        <v>216</v>
      </c>
      <c r="I50" s="190">
        <v>1000000</v>
      </c>
      <c r="J50" s="191" t="s">
        <v>259</v>
      </c>
      <c r="K50" s="67"/>
      <c r="L50" s="67"/>
      <c r="M50" s="67"/>
      <c r="N50" s="67"/>
      <c r="O50" s="67"/>
      <c r="P50" s="67"/>
      <c r="Q50" s="67"/>
      <c r="R50" s="67"/>
      <c r="S50" s="69"/>
      <c r="T50" s="284"/>
      <c r="U50" s="284"/>
      <c r="V50" s="284"/>
      <c r="W50" s="284"/>
      <c r="X50" s="298"/>
      <c r="Y50" s="209"/>
      <c r="Z50" s="209"/>
      <c r="AA50" s="231"/>
      <c r="AB50" s="209"/>
      <c r="AC50" s="209"/>
      <c r="AD50" s="231"/>
      <c r="AE50" s="231"/>
      <c r="AF50" s="231"/>
      <c r="AG50" s="231"/>
      <c r="AH50" s="231"/>
      <c r="AI50" s="231"/>
      <c r="AJ50" s="23"/>
    </row>
    <row r="51" spans="1:36" ht="174" customHeight="1" x14ac:dyDescent="0.25">
      <c r="A51" s="416"/>
      <c r="B51" s="52" t="s">
        <v>86</v>
      </c>
      <c r="C51" s="202" t="s">
        <v>490</v>
      </c>
      <c r="D51" s="187" t="s">
        <v>181</v>
      </c>
      <c r="E51" s="67"/>
      <c r="F51" s="188" t="s">
        <v>157</v>
      </c>
      <c r="G51" s="188" t="s">
        <v>158</v>
      </c>
      <c r="H51" s="189" t="s">
        <v>218</v>
      </c>
      <c r="I51" s="201">
        <v>100000</v>
      </c>
      <c r="J51" s="194" t="s">
        <v>260</v>
      </c>
      <c r="K51" s="67"/>
      <c r="L51" s="67"/>
      <c r="M51" s="67"/>
      <c r="N51" s="67"/>
      <c r="O51" s="67"/>
      <c r="P51" s="67"/>
      <c r="Q51" s="67" t="s">
        <v>37</v>
      </c>
      <c r="R51" s="67"/>
      <c r="S51" s="69"/>
      <c r="T51" s="222" t="s">
        <v>646</v>
      </c>
      <c r="U51" s="222" t="s">
        <v>647</v>
      </c>
      <c r="V51" s="222" t="s">
        <v>648</v>
      </c>
      <c r="W51" s="217" t="s">
        <v>585</v>
      </c>
      <c r="X51" s="297" t="s">
        <v>698</v>
      </c>
      <c r="Y51" s="217"/>
      <c r="Z51" s="217"/>
      <c r="AA51" s="231"/>
      <c r="AB51" s="209"/>
      <c r="AC51" s="209"/>
      <c r="AD51" s="231"/>
      <c r="AE51" s="231"/>
      <c r="AF51" s="231"/>
      <c r="AG51" s="231"/>
      <c r="AH51" s="231"/>
      <c r="AI51" s="231"/>
      <c r="AJ51" s="23"/>
    </row>
    <row r="52" spans="1:36" ht="90" customHeight="1" x14ac:dyDescent="0.25">
      <c r="A52" s="416"/>
      <c r="B52" s="52" t="s">
        <v>87</v>
      </c>
      <c r="C52" s="187" t="s">
        <v>491</v>
      </c>
      <c r="D52" s="187" t="s">
        <v>182</v>
      </c>
      <c r="E52" s="67"/>
      <c r="F52" s="188" t="s">
        <v>157</v>
      </c>
      <c r="G52" s="188" t="s">
        <v>158</v>
      </c>
      <c r="H52" s="189" t="s">
        <v>217</v>
      </c>
      <c r="I52" s="201">
        <v>130000</v>
      </c>
      <c r="J52" s="191" t="s">
        <v>261</v>
      </c>
      <c r="K52" s="67"/>
      <c r="L52" s="67"/>
      <c r="M52" s="67"/>
      <c r="N52" s="67"/>
      <c r="O52" s="67"/>
      <c r="P52" s="67" t="s">
        <v>37</v>
      </c>
      <c r="Q52" s="67"/>
      <c r="R52" s="67"/>
      <c r="S52" s="69"/>
      <c r="T52" s="222" t="s">
        <v>649</v>
      </c>
      <c r="U52" s="222" t="s">
        <v>650</v>
      </c>
      <c r="V52" s="222" t="s">
        <v>651</v>
      </c>
      <c r="W52" s="222" t="s">
        <v>585</v>
      </c>
      <c r="X52" s="290" t="s">
        <v>699</v>
      </c>
      <c r="Y52" s="187" t="s">
        <v>946</v>
      </c>
      <c r="Z52" s="187" t="s">
        <v>947</v>
      </c>
      <c r="AA52" s="231"/>
      <c r="AB52" s="209"/>
      <c r="AC52" s="209"/>
      <c r="AD52" s="231"/>
      <c r="AE52" s="231"/>
      <c r="AF52" s="231"/>
      <c r="AG52" s="231"/>
      <c r="AH52" s="231"/>
      <c r="AI52" s="231"/>
      <c r="AJ52" s="23"/>
    </row>
    <row r="53" spans="1:36" ht="62.25" customHeight="1" x14ac:dyDescent="0.25">
      <c r="A53" s="416"/>
      <c r="B53" s="52" t="s">
        <v>88</v>
      </c>
      <c r="C53" s="187" t="s">
        <v>492</v>
      </c>
      <c r="D53" s="192" t="s">
        <v>183</v>
      </c>
      <c r="E53" s="67"/>
      <c r="F53" s="188" t="s">
        <v>157</v>
      </c>
      <c r="G53" s="188">
        <v>41791</v>
      </c>
      <c r="H53" s="189" t="s">
        <v>202</v>
      </c>
      <c r="I53" s="190">
        <v>70000</v>
      </c>
      <c r="J53" s="194" t="s">
        <v>262</v>
      </c>
      <c r="K53" s="67"/>
      <c r="L53" s="67"/>
      <c r="M53" s="67"/>
      <c r="N53" s="67"/>
      <c r="O53" s="67" t="s">
        <v>37</v>
      </c>
      <c r="P53" s="67"/>
      <c r="Q53" s="67"/>
      <c r="R53" s="67"/>
      <c r="S53" s="69" t="s">
        <v>103</v>
      </c>
      <c r="T53" s="222" t="s">
        <v>652</v>
      </c>
      <c r="U53" s="282"/>
      <c r="V53" s="282"/>
      <c r="W53" s="282" t="s">
        <v>318</v>
      </c>
      <c r="X53" s="290" t="s">
        <v>700</v>
      </c>
      <c r="Y53" s="231"/>
      <c r="Z53" s="217"/>
      <c r="AA53" s="231"/>
      <c r="AB53" s="209"/>
      <c r="AC53" s="209"/>
      <c r="AD53" s="217" t="s">
        <v>741</v>
      </c>
      <c r="AE53" s="231"/>
      <c r="AF53" s="231"/>
      <c r="AG53" s="231"/>
      <c r="AH53" s="231"/>
      <c r="AI53" s="231" t="s">
        <v>742</v>
      </c>
      <c r="AJ53" s="23"/>
    </row>
    <row r="54" spans="1:36" ht="91.5" customHeight="1" x14ac:dyDescent="0.25">
      <c r="A54" s="416"/>
      <c r="B54" s="113" t="s">
        <v>89</v>
      </c>
      <c r="C54" s="270" t="s">
        <v>545</v>
      </c>
      <c r="D54" s="270" t="s">
        <v>184</v>
      </c>
      <c r="E54" s="271"/>
      <c r="F54" s="272" t="s">
        <v>157</v>
      </c>
      <c r="G54" s="272">
        <v>41791</v>
      </c>
      <c r="H54" s="270" t="s">
        <v>544</v>
      </c>
      <c r="I54" s="273">
        <v>50000</v>
      </c>
      <c r="J54" s="274" t="s">
        <v>546</v>
      </c>
      <c r="K54" s="70"/>
      <c r="L54" s="70"/>
      <c r="M54" s="271"/>
      <c r="N54" s="70"/>
      <c r="O54" s="70" t="s">
        <v>37</v>
      </c>
      <c r="P54" s="70"/>
      <c r="Q54" s="70"/>
      <c r="R54" s="70"/>
      <c r="S54" s="281"/>
      <c r="T54" s="222" t="s">
        <v>653</v>
      </c>
      <c r="U54" s="282"/>
      <c r="V54" s="282"/>
      <c r="W54" s="282"/>
      <c r="X54" s="297" t="s">
        <v>701</v>
      </c>
      <c r="Y54" s="217"/>
      <c r="Z54" s="217"/>
      <c r="AA54" s="231"/>
      <c r="AB54" s="209"/>
      <c r="AC54" s="209"/>
      <c r="AD54" s="231"/>
      <c r="AE54" s="231"/>
      <c r="AF54" s="231"/>
      <c r="AG54" s="231"/>
      <c r="AH54" s="231"/>
      <c r="AI54" s="231"/>
      <c r="AJ54" s="23"/>
    </row>
    <row r="55" spans="1:36" ht="126" customHeight="1" x14ac:dyDescent="0.25">
      <c r="A55" s="417"/>
      <c r="B55" s="52" t="s">
        <v>90</v>
      </c>
      <c r="C55" s="276" t="s">
        <v>549</v>
      </c>
      <c r="D55" s="276" t="s">
        <v>518</v>
      </c>
      <c r="E55" s="277"/>
      <c r="F55" s="278" t="s">
        <v>519</v>
      </c>
      <c r="G55" s="278" t="s">
        <v>510</v>
      </c>
      <c r="H55" s="280" t="s">
        <v>520</v>
      </c>
      <c r="I55" s="248" t="s">
        <v>512</v>
      </c>
      <c r="J55" s="279" t="s">
        <v>202</v>
      </c>
      <c r="K55" s="112"/>
      <c r="L55" s="112"/>
      <c r="M55" s="279" t="s">
        <v>521</v>
      </c>
      <c r="N55" s="70"/>
      <c r="O55" s="70"/>
      <c r="P55" s="70"/>
      <c r="Q55" s="70" t="s">
        <v>37</v>
      </c>
      <c r="R55" s="70"/>
      <c r="S55" s="281"/>
      <c r="T55" s="222" t="s">
        <v>654</v>
      </c>
      <c r="U55" s="282"/>
      <c r="V55" s="282"/>
      <c r="W55" s="282"/>
      <c r="X55" s="295" t="s">
        <v>702</v>
      </c>
      <c r="Y55" s="231"/>
      <c r="Z55" s="217"/>
      <c r="AA55" s="231"/>
      <c r="AB55" s="231"/>
      <c r="AC55" s="231"/>
      <c r="AD55" s="231"/>
      <c r="AE55" s="217" t="s">
        <v>728</v>
      </c>
      <c r="AF55" s="231"/>
      <c r="AG55" s="231"/>
      <c r="AH55" s="231"/>
      <c r="AI55" s="231"/>
      <c r="AJ55" s="23"/>
    </row>
    <row r="56" spans="1:36" ht="90.75" customHeight="1" x14ac:dyDescent="0.25">
      <c r="A56" s="418" t="s">
        <v>137</v>
      </c>
      <c r="B56" s="112" t="s">
        <v>91</v>
      </c>
      <c r="C56" s="256" t="s">
        <v>550</v>
      </c>
      <c r="D56" s="257" t="s">
        <v>185</v>
      </c>
      <c r="E56" s="67"/>
      <c r="F56" s="258" t="s">
        <v>157</v>
      </c>
      <c r="G56" s="258" t="s">
        <v>158</v>
      </c>
      <c r="H56" s="259" t="s">
        <v>202</v>
      </c>
      <c r="I56" s="260">
        <v>200000</v>
      </c>
      <c r="J56" s="275" t="s">
        <v>263</v>
      </c>
      <c r="K56" s="67"/>
      <c r="L56" s="67"/>
      <c r="M56" s="67"/>
      <c r="N56" s="70"/>
      <c r="O56" s="70"/>
      <c r="P56" s="70"/>
      <c r="Q56" s="70" t="s">
        <v>37</v>
      </c>
      <c r="R56" s="70"/>
      <c r="S56" s="281"/>
      <c r="T56" s="217" t="s">
        <v>655</v>
      </c>
      <c r="U56" s="217" t="s">
        <v>656</v>
      </c>
      <c r="V56" s="217" t="s">
        <v>657</v>
      </c>
      <c r="W56" s="217" t="s">
        <v>658</v>
      </c>
      <c r="X56" s="291" t="s">
        <v>703</v>
      </c>
      <c r="Y56" s="217"/>
      <c r="Z56" s="217"/>
      <c r="AA56" s="231"/>
      <c r="AB56" s="209"/>
      <c r="AC56" s="209"/>
      <c r="AD56" s="231"/>
      <c r="AE56" s="231"/>
      <c r="AF56" s="231"/>
      <c r="AG56" s="231"/>
      <c r="AH56" s="231"/>
      <c r="AI56" s="231"/>
      <c r="AJ56" s="23"/>
    </row>
    <row r="57" spans="1:36" ht="90.75" customHeight="1" x14ac:dyDescent="0.25">
      <c r="A57" s="416"/>
      <c r="B57" s="52" t="s">
        <v>92</v>
      </c>
      <c r="C57" s="187" t="s">
        <v>495</v>
      </c>
      <c r="D57" s="187" t="s">
        <v>186</v>
      </c>
      <c r="E57" s="70"/>
      <c r="F57" s="188" t="s">
        <v>157</v>
      </c>
      <c r="G57" s="188" t="s">
        <v>158</v>
      </c>
      <c r="H57" s="189" t="s">
        <v>202</v>
      </c>
      <c r="I57" s="190">
        <v>300000</v>
      </c>
      <c r="J57" s="194" t="s">
        <v>264</v>
      </c>
      <c r="K57" s="70"/>
      <c r="L57" s="70"/>
      <c r="M57" s="70"/>
      <c r="N57" s="67"/>
      <c r="O57" s="67"/>
      <c r="P57" s="67"/>
      <c r="Q57" s="67" t="s">
        <v>37</v>
      </c>
      <c r="R57" s="67"/>
      <c r="S57" s="69"/>
      <c r="T57" s="217" t="s">
        <v>659</v>
      </c>
      <c r="U57" s="218"/>
      <c r="V57" s="218"/>
      <c r="W57" s="218" t="s">
        <v>318</v>
      </c>
      <c r="X57" s="291" t="s">
        <v>704</v>
      </c>
      <c r="Y57" s="217"/>
      <c r="Z57" s="217"/>
      <c r="AA57" s="231"/>
      <c r="AB57" s="209"/>
      <c r="AC57" s="209"/>
      <c r="AD57" s="231"/>
      <c r="AE57" s="231"/>
      <c r="AF57" s="231"/>
      <c r="AG57" s="231"/>
      <c r="AH57" s="231"/>
      <c r="AI57" s="231"/>
      <c r="AJ57" s="23"/>
    </row>
    <row r="58" spans="1:36" ht="103.5" customHeight="1" x14ac:dyDescent="0.25">
      <c r="A58" s="416"/>
      <c r="B58" s="52" t="s">
        <v>93</v>
      </c>
      <c r="C58" s="187" t="s">
        <v>496</v>
      </c>
      <c r="D58" s="187" t="s">
        <v>187</v>
      </c>
      <c r="E58" s="70"/>
      <c r="F58" s="188" t="s">
        <v>157</v>
      </c>
      <c r="G58" s="188">
        <v>41974</v>
      </c>
      <c r="H58" s="187" t="s">
        <v>202</v>
      </c>
      <c r="I58" s="190">
        <v>60000</v>
      </c>
      <c r="J58" s="194" t="s">
        <v>265</v>
      </c>
      <c r="K58" s="70"/>
      <c r="L58" s="70"/>
      <c r="M58" s="70"/>
      <c r="N58" s="67"/>
      <c r="O58" s="67" t="s">
        <v>37</v>
      </c>
      <c r="P58" s="67"/>
      <c r="Q58" s="67"/>
      <c r="R58" s="67"/>
      <c r="S58" s="69"/>
      <c r="T58" s="217" t="s">
        <v>660</v>
      </c>
      <c r="U58" s="217"/>
      <c r="V58" s="217"/>
      <c r="W58" s="222" t="s">
        <v>661</v>
      </c>
      <c r="X58" s="291" t="s">
        <v>705</v>
      </c>
      <c r="Y58" s="231"/>
      <c r="Z58" s="217"/>
      <c r="AA58" s="231"/>
      <c r="AB58" s="245"/>
      <c r="AC58" s="217" t="s">
        <v>729</v>
      </c>
      <c r="AD58" s="231"/>
      <c r="AE58" s="231"/>
      <c r="AF58" s="231"/>
      <c r="AG58" s="231"/>
      <c r="AH58" s="231"/>
      <c r="AI58" s="231"/>
      <c r="AJ58" s="23"/>
    </row>
    <row r="59" spans="1:36" ht="103.5" customHeight="1" x14ac:dyDescent="0.25">
      <c r="A59" s="416"/>
      <c r="B59" s="52" t="s">
        <v>94</v>
      </c>
      <c r="C59" s="187" t="s">
        <v>551</v>
      </c>
      <c r="D59" s="187" t="s">
        <v>188</v>
      </c>
      <c r="E59" s="70"/>
      <c r="F59" s="188" t="s">
        <v>157</v>
      </c>
      <c r="G59" s="188" t="s">
        <v>158</v>
      </c>
      <c r="H59" s="189" t="s">
        <v>222</v>
      </c>
      <c r="I59" s="190">
        <v>15000</v>
      </c>
      <c r="J59" s="191" t="s">
        <v>266</v>
      </c>
      <c r="K59" s="70"/>
      <c r="L59" s="70"/>
      <c r="M59" s="70"/>
      <c r="N59" s="67"/>
      <c r="O59" s="67"/>
      <c r="P59" s="67"/>
      <c r="Q59" s="67" t="s">
        <v>37</v>
      </c>
      <c r="R59" s="67"/>
      <c r="S59" s="69"/>
      <c r="T59" s="217" t="s">
        <v>662</v>
      </c>
      <c r="U59" s="217" t="s">
        <v>663</v>
      </c>
      <c r="V59" s="217" t="s">
        <v>664</v>
      </c>
      <c r="W59" s="217" t="s">
        <v>665</v>
      </c>
      <c r="X59" s="291" t="s">
        <v>706</v>
      </c>
      <c r="Y59" s="231"/>
      <c r="Z59" s="217"/>
      <c r="AA59" s="231"/>
      <c r="AB59" s="209"/>
      <c r="AC59" s="209"/>
      <c r="AD59" s="217" t="s">
        <v>730</v>
      </c>
      <c r="AE59" s="231"/>
      <c r="AF59" s="231"/>
      <c r="AG59" s="231"/>
      <c r="AH59" s="231"/>
      <c r="AI59" s="231"/>
      <c r="AJ59" s="23"/>
    </row>
    <row r="60" spans="1:36" ht="103.5" customHeight="1" x14ac:dyDescent="0.25">
      <c r="A60" s="416"/>
      <c r="B60" s="267" t="s">
        <v>95</v>
      </c>
      <c r="C60" s="187" t="s">
        <v>498</v>
      </c>
      <c r="D60" s="187" t="s">
        <v>189</v>
      </c>
      <c r="E60" s="70"/>
      <c r="F60" s="188" t="s">
        <v>157</v>
      </c>
      <c r="G60" s="188">
        <v>41791</v>
      </c>
      <c r="H60" s="187" t="s">
        <v>220</v>
      </c>
      <c r="I60" s="190">
        <v>50000</v>
      </c>
      <c r="J60" s="191" t="s">
        <v>267</v>
      </c>
      <c r="K60" s="70"/>
      <c r="L60" s="70"/>
      <c r="M60" s="70"/>
      <c r="N60" s="67"/>
      <c r="O60" s="67"/>
      <c r="P60" s="67"/>
      <c r="Q60" s="67"/>
      <c r="R60" s="67"/>
      <c r="S60" s="69"/>
      <c r="T60" s="254"/>
      <c r="U60" s="254"/>
      <c r="V60" s="254"/>
      <c r="W60" s="254"/>
      <c r="X60" s="299"/>
      <c r="Y60" s="209"/>
      <c r="Z60" s="209"/>
      <c r="AA60" s="231"/>
      <c r="AB60" s="209"/>
      <c r="AC60" s="209"/>
      <c r="AD60" s="231"/>
      <c r="AE60" s="231"/>
      <c r="AF60" s="231"/>
      <c r="AG60" s="231"/>
      <c r="AH60" s="231"/>
      <c r="AI60" s="231"/>
      <c r="AJ60" s="23"/>
    </row>
    <row r="61" spans="1:36" ht="103.5" customHeight="1" x14ac:dyDescent="0.25">
      <c r="A61" s="416"/>
      <c r="B61" s="52" t="s">
        <v>96</v>
      </c>
      <c r="C61" s="187" t="s">
        <v>552</v>
      </c>
      <c r="D61" s="248" t="s">
        <v>417</v>
      </c>
      <c r="E61" s="70"/>
      <c r="F61" s="188" t="s">
        <v>157</v>
      </c>
      <c r="G61" s="188">
        <v>42156</v>
      </c>
      <c r="H61" s="187" t="s">
        <v>214</v>
      </c>
      <c r="I61" s="190">
        <v>150000</v>
      </c>
      <c r="J61" s="194" t="s">
        <v>268</v>
      </c>
      <c r="K61" s="70"/>
      <c r="L61" s="70"/>
      <c r="M61" s="70"/>
      <c r="N61" s="67"/>
      <c r="O61" s="67"/>
      <c r="P61" s="67" t="s">
        <v>37</v>
      </c>
      <c r="Q61" s="67"/>
      <c r="R61" s="67"/>
      <c r="S61" s="69"/>
      <c r="T61" s="214" t="s">
        <v>666</v>
      </c>
      <c r="U61" s="214" t="s">
        <v>667</v>
      </c>
      <c r="V61" s="214" t="s">
        <v>611</v>
      </c>
      <c r="W61" s="214" t="s">
        <v>612</v>
      </c>
      <c r="X61" s="286" t="s">
        <v>392</v>
      </c>
      <c r="Y61" s="231"/>
      <c r="Z61" s="209"/>
      <c r="AA61" s="231"/>
      <c r="AB61" s="209"/>
      <c r="AC61" s="209" t="s">
        <v>729</v>
      </c>
      <c r="AD61" s="231"/>
      <c r="AE61" s="231"/>
      <c r="AF61" s="231"/>
      <c r="AG61" s="231"/>
      <c r="AH61" s="231"/>
      <c r="AI61" s="231"/>
      <c r="AJ61" s="23"/>
    </row>
    <row r="62" spans="1:36" ht="103.5" customHeight="1" x14ac:dyDescent="0.25">
      <c r="A62" s="416"/>
      <c r="B62" s="52" t="s">
        <v>97</v>
      </c>
      <c r="C62" s="187" t="s">
        <v>500</v>
      </c>
      <c r="D62" s="187" t="s">
        <v>191</v>
      </c>
      <c r="E62" s="70"/>
      <c r="F62" s="188" t="s">
        <v>157</v>
      </c>
      <c r="G62" s="188">
        <v>42156</v>
      </c>
      <c r="H62" s="187" t="s">
        <v>553</v>
      </c>
      <c r="I62" s="190">
        <v>150000</v>
      </c>
      <c r="J62" s="194" t="s">
        <v>554</v>
      </c>
      <c r="K62" s="70"/>
      <c r="L62" s="70"/>
      <c r="M62" s="70"/>
      <c r="N62" s="67"/>
      <c r="O62" s="67"/>
      <c r="P62" s="67" t="s">
        <v>21</v>
      </c>
      <c r="Q62" s="67"/>
      <c r="R62" s="67"/>
      <c r="S62" s="69"/>
      <c r="T62" s="217" t="s">
        <v>668</v>
      </c>
      <c r="U62" s="217" t="s">
        <v>669</v>
      </c>
      <c r="V62" s="218" t="s">
        <v>670</v>
      </c>
      <c r="W62" s="218" t="s">
        <v>671</v>
      </c>
      <c r="X62" s="293"/>
      <c r="Y62" s="209"/>
      <c r="Z62" s="209"/>
      <c r="AA62" s="231"/>
      <c r="AB62" s="209"/>
      <c r="AC62" s="209"/>
      <c r="AD62" s="231"/>
      <c r="AE62" s="231"/>
      <c r="AF62" s="231"/>
      <c r="AG62" s="231"/>
      <c r="AH62" s="231"/>
      <c r="AI62" s="231"/>
      <c r="AJ62" s="23"/>
    </row>
    <row r="63" spans="1:36" ht="103.5" customHeight="1" x14ac:dyDescent="0.25">
      <c r="A63" s="416"/>
      <c r="B63" s="267" t="s">
        <v>98</v>
      </c>
      <c r="C63" s="192" t="s">
        <v>501</v>
      </c>
      <c r="D63" s="187" t="s">
        <v>192</v>
      </c>
      <c r="E63" s="70"/>
      <c r="F63" s="188" t="s">
        <v>157</v>
      </c>
      <c r="G63" s="188">
        <v>42156</v>
      </c>
      <c r="H63" s="187" t="s">
        <v>223</v>
      </c>
      <c r="I63" s="190">
        <v>50000</v>
      </c>
      <c r="J63" s="194" t="s">
        <v>270</v>
      </c>
      <c r="K63" s="70"/>
      <c r="L63" s="70"/>
      <c r="M63" s="70"/>
      <c r="N63" s="67"/>
      <c r="O63" s="67"/>
      <c r="P63" s="67"/>
      <c r="Q63" s="67"/>
      <c r="R63" s="67"/>
      <c r="S63" s="69"/>
      <c r="T63" s="254"/>
      <c r="U63" s="254"/>
      <c r="V63" s="254"/>
      <c r="W63" s="254"/>
      <c r="X63" s="299"/>
      <c r="Y63" s="209"/>
      <c r="Z63" s="209"/>
      <c r="AA63" s="231"/>
      <c r="AB63" s="209"/>
      <c r="AC63" s="209"/>
      <c r="AD63" s="231"/>
      <c r="AE63" s="231"/>
      <c r="AF63" s="231"/>
      <c r="AG63" s="231"/>
      <c r="AH63" s="231"/>
      <c r="AI63" s="231"/>
      <c r="AJ63" s="23"/>
    </row>
    <row r="64" spans="1:36" ht="103.5" customHeight="1" x14ac:dyDescent="0.25">
      <c r="A64" s="416"/>
      <c r="B64" s="52" t="s">
        <v>99</v>
      </c>
      <c r="C64" s="187" t="s">
        <v>502</v>
      </c>
      <c r="D64" s="187" t="s">
        <v>193</v>
      </c>
      <c r="E64" s="67"/>
      <c r="F64" s="188" t="s">
        <v>157</v>
      </c>
      <c r="G64" s="188">
        <v>42036</v>
      </c>
      <c r="H64" s="189" t="s">
        <v>223</v>
      </c>
      <c r="I64" s="190" t="s">
        <v>225</v>
      </c>
      <c r="J64" s="191" t="s">
        <v>271</v>
      </c>
      <c r="K64" s="67"/>
      <c r="L64" s="67"/>
      <c r="M64" s="67"/>
      <c r="N64" s="67"/>
      <c r="O64" s="67" t="s">
        <v>37</v>
      </c>
      <c r="P64" s="67"/>
      <c r="Q64" s="67"/>
      <c r="R64" s="67"/>
      <c r="S64" s="69"/>
      <c r="T64" s="217" t="s">
        <v>672</v>
      </c>
      <c r="U64" s="218" t="s">
        <v>673</v>
      </c>
      <c r="V64" s="218"/>
      <c r="W64" s="218" t="s">
        <v>674</v>
      </c>
      <c r="X64" s="290" t="s">
        <v>707</v>
      </c>
      <c r="Y64" s="231"/>
      <c r="Z64" s="209"/>
      <c r="AA64" s="231"/>
      <c r="AB64" s="209"/>
      <c r="AC64" s="209" t="s">
        <v>729</v>
      </c>
      <c r="AD64" s="231"/>
      <c r="AE64" s="231"/>
      <c r="AF64" s="231"/>
      <c r="AG64" s="231"/>
      <c r="AH64" s="231"/>
      <c r="AI64" s="231"/>
      <c r="AJ64" s="23"/>
    </row>
    <row r="65" spans="1:36" ht="103.5" customHeight="1" x14ac:dyDescent="0.25">
      <c r="A65" s="416"/>
      <c r="B65" s="267" t="s">
        <v>100</v>
      </c>
      <c r="C65" s="187" t="s">
        <v>503</v>
      </c>
      <c r="D65" s="192" t="s">
        <v>194</v>
      </c>
      <c r="E65" s="67"/>
      <c r="F65" s="188" t="s">
        <v>157</v>
      </c>
      <c r="G65" s="188" t="s">
        <v>201</v>
      </c>
      <c r="H65" s="187" t="s">
        <v>224</v>
      </c>
      <c r="I65" s="190" t="s">
        <v>225</v>
      </c>
      <c r="J65" s="194" t="s">
        <v>272</v>
      </c>
      <c r="K65" s="67"/>
      <c r="L65" s="67"/>
      <c r="M65" s="67"/>
      <c r="N65" s="67"/>
      <c r="O65" s="67"/>
      <c r="P65" s="67"/>
      <c r="Q65" s="67"/>
      <c r="R65" s="67"/>
      <c r="S65" s="69"/>
      <c r="T65" s="284"/>
      <c r="U65" s="284"/>
      <c r="V65" s="284"/>
      <c r="W65" s="284"/>
      <c r="X65" s="298"/>
      <c r="Y65" s="209"/>
      <c r="Z65" s="209"/>
      <c r="AA65" s="231"/>
      <c r="AB65" s="209"/>
      <c r="AC65" s="209"/>
      <c r="AD65" s="231"/>
      <c r="AE65" s="231"/>
      <c r="AF65" s="231"/>
      <c r="AG65" s="231"/>
      <c r="AH65" s="231"/>
      <c r="AI65" s="231"/>
      <c r="AJ65" s="23"/>
    </row>
    <row r="66" spans="1:36" ht="78.75" customHeight="1" thickBot="1" x14ac:dyDescent="0.3">
      <c r="A66" s="417"/>
      <c r="B66" s="52" t="s">
        <v>101</v>
      </c>
      <c r="C66" s="203" t="s">
        <v>504</v>
      </c>
      <c r="D66" s="203" t="s">
        <v>195</v>
      </c>
      <c r="E66" s="67"/>
      <c r="F66" s="204" t="s">
        <v>157</v>
      </c>
      <c r="G66" s="188">
        <v>42339</v>
      </c>
      <c r="H66" s="205" t="s">
        <v>210</v>
      </c>
      <c r="I66" s="206">
        <v>50000</v>
      </c>
      <c r="J66" s="207" t="s">
        <v>273</v>
      </c>
      <c r="K66" s="67"/>
      <c r="L66" s="67"/>
      <c r="M66" s="67"/>
      <c r="N66" s="67"/>
      <c r="O66" s="67" t="s">
        <v>37</v>
      </c>
      <c r="P66" s="67"/>
      <c r="Q66" s="67"/>
      <c r="R66" s="67"/>
      <c r="S66" s="69"/>
      <c r="T66" s="217" t="s">
        <v>675</v>
      </c>
      <c r="U66" s="217"/>
      <c r="V66" s="217"/>
      <c r="W66" s="222" t="s">
        <v>585</v>
      </c>
      <c r="X66" s="297" t="s">
        <v>676</v>
      </c>
      <c r="Y66" s="231"/>
      <c r="Z66" s="209"/>
      <c r="AA66" s="231"/>
      <c r="AB66" s="209"/>
      <c r="AC66" s="245"/>
      <c r="AD66" s="209" t="s">
        <v>731</v>
      </c>
      <c r="AE66" s="231"/>
      <c r="AF66" s="231"/>
      <c r="AG66" s="231"/>
      <c r="AH66" s="231"/>
      <c r="AI66" s="231"/>
      <c r="AJ66" s="23"/>
    </row>
    <row r="67" spans="1:36" ht="15.75" thickTop="1" x14ac:dyDescent="0.25">
      <c r="AJ67" s="23"/>
    </row>
    <row r="68" spans="1:36" x14ac:dyDescent="0.25">
      <c r="B68" s="71"/>
      <c r="AJ68" s="23"/>
    </row>
    <row r="69" spans="1:36" ht="15.75" thickBot="1" x14ac:dyDescent="0.3">
      <c r="L69" s="81"/>
      <c r="AJ69" s="23"/>
    </row>
    <row r="70" spans="1:36" ht="26.25" customHeight="1" thickBot="1" x14ac:dyDescent="0.3">
      <c r="A70" s="77" t="s">
        <v>110</v>
      </c>
      <c r="B70" s="78"/>
      <c r="C70" s="78"/>
      <c r="D70" s="78"/>
      <c r="E70" s="78"/>
      <c r="F70" s="78"/>
      <c r="G70" s="78"/>
      <c r="H70" s="78"/>
      <c r="I70" s="78"/>
      <c r="J70" s="78"/>
      <c r="K70" s="78"/>
      <c r="L70" s="80"/>
      <c r="M70" s="79"/>
      <c r="AJ70" s="23"/>
    </row>
    <row r="71" spans="1:36" ht="26.25" customHeight="1" thickBot="1" x14ac:dyDescent="0.3">
      <c r="A71" s="55"/>
      <c r="B71" s="56"/>
      <c r="C71" s="56"/>
      <c r="D71" s="57"/>
      <c r="E71" s="57"/>
      <c r="F71" s="57"/>
      <c r="G71" s="57"/>
      <c r="H71" s="57"/>
      <c r="I71" s="57"/>
      <c r="J71" s="57"/>
      <c r="K71" s="57"/>
      <c r="L71" s="57"/>
      <c r="M71" s="57"/>
      <c r="N71" s="57"/>
      <c r="AJ71" s="23"/>
    </row>
    <row r="72" spans="1:36" ht="43.5" customHeight="1" thickBot="1" x14ac:dyDescent="0.3">
      <c r="A72" s="61" t="s">
        <v>109</v>
      </c>
      <c r="B72" s="62"/>
      <c r="C72" s="63">
        <v>0</v>
      </c>
      <c r="AJ72" s="23"/>
    </row>
    <row r="73" spans="1:36" x14ac:dyDescent="0.25">
      <c r="AJ73" s="23"/>
    </row>
    <row r="74" spans="1:36" ht="15.75" x14ac:dyDescent="0.25">
      <c r="A74" s="387" t="s">
        <v>111</v>
      </c>
      <c r="B74" s="389" t="s">
        <v>51</v>
      </c>
      <c r="C74" s="389" t="s">
        <v>41</v>
      </c>
      <c r="D74" s="389" t="s">
        <v>42</v>
      </c>
      <c r="E74" s="390" t="s">
        <v>43</v>
      </c>
      <c r="F74" s="389" t="s">
        <v>44</v>
      </c>
      <c r="G74" s="389"/>
      <c r="H74" s="389" t="s">
        <v>45</v>
      </c>
      <c r="I74" s="389" t="s">
        <v>46</v>
      </c>
      <c r="J74" s="392" t="s">
        <v>47</v>
      </c>
      <c r="K74" s="392" t="s">
        <v>108</v>
      </c>
      <c r="L74" s="392"/>
      <c r="M74" s="392" t="s">
        <v>48</v>
      </c>
      <c r="N74" s="54"/>
      <c r="AJ74" s="23"/>
    </row>
    <row r="75" spans="1:36" ht="15.75" x14ac:dyDescent="0.25">
      <c r="A75" s="388"/>
      <c r="B75" s="389"/>
      <c r="C75" s="389"/>
      <c r="D75" s="389"/>
      <c r="E75" s="390"/>
      <c r="F75" s="58" t="s">
        <v>49</v>
      </c>
      <c r="G75" s="58" t="s">
        <v>50</v>
      </c>
      <c r="H75" s="389"/>
      <c r="I75" s="389"/>
      <c r="J75" s="392"/>
      <c r="K75" s="107" t="s">
        <v>117</v>
      </c>
      <c r="L75" s="107" t="s">
        <v>118</v>
      </c>
      <c r="M75" s="392"/>
      <c r="N75" s="47"/>
      <c r="AJ75" s="23"/>
    </row>
    <row r="76" spans="1:36" x14ac:dyDescent="0.25">
      <c r="A76" s="52" t="s">
        <v>112</v>
      </c>
      <c r="B76" s="52"/>
      <c r="C76" s="70" t="s">
        <v>113</v>
      </c>
      <c r="D76" s="70"/>
      <c r="E76" s="70"/>
      <c r="F76" s="70"/>
      <c r="G76" s="70"/>
      <c r="H76" s="70"/>
      <c r="I76" s="70"/>
      <c r="J76" s="67"/>
      <c r="K76" s="67"/>
      <c r="L76" s="67"/>
      <c r="M76" s="67"/>
      <c r="N76" s="47"/>
      <c r="AJ76" s="23"/>
    </row>
    <row r="77" spans="1:36" x14ac:dyDescent="0.25">
      <c r="A77" s="52"/>
      <c r="B77" s="52"/>
      <c r="C77" s="70"/>
      <c r="D77" s="70"/>
      <c r="E77" s="70"/>
      <c r="F77" s="70"/>
      <c r="G77" s="70"/>
      <c r="H77" s="70"/>
      <c r="I77" s="70"/>
      <c r="J77" s="70"/>
      <c r="K77" s="70"/>
      <c r="L77" s="70"/>
      <c r="M77" s="70"/>
      <c r="N77" s="47"/>
      <c r="AJ77" s="23"/>
    </row>
    <row r="78" spans="1:36" x14ac:dyDescent="0.25">
      <c r="A78" s="52"/>
      <c r="B78" s="52"/>
      <c r="C78" s="70"/>
      <c r="D78" s="70"/>
      <c r="E78" s="70"/>
      <c r="F78" s="70"/>
      <c r="G78" s="70"/>
      <c r="H78" s="70"/>
      <c r="I78" s="70"/>
      <c r="J78" s="70"/>
      <c r="K78" s="70"/>
      <c r="L78" s="70"/>
      <c r="M78" s="70"/>
      <c r="N78" s="47"/>
      <c r="AJ78" s="23"/>
    </row>
    <row r="79" spans="1:36" x14ac:dyDescent="0.25">
      <c r="A79" s="52"/>
      <c r="B79" s="52"/>
      <c r="C79" s="70"/>
      <c r="D79" s="70"/>
      <c r="E79" s="70"/>
      <c r="F79" s="70"/>
      <c r="G79" s="70"/>
      <c r="H79" s="70"/>
      <c r="I79" s="70"/>
      <c r="J79" s="70"/>
      <c r="K79" s="70"/>
      <c r="L79" s="70"/>
      <c r="M79" s="70"/>
      <c r="N79" s="47"/>
      <c r="AJ79" s="23"/>
    </row>
    <row r="80" spans="1:36" x14ac:dyDescent="0.25">
      <c r="A80" s="52"/>
      <c r="B80" s="52"/>
      <c r="C80" s="70"/>
      <c r="D80" s="70"/>
      <c r="E80" s="70"/>
      <c r="F80" s="70"/>
      <c r="G80" s="70"/>
      <c r="H80" s="70"/>
      <c r="I80" s="70"/>
      <c r="J80" s="70"/>
      <c r="K80" s="70"/>
      <c r="L80" s="70"/>
      <c r="M80" s="70"/>
      <c r="N80" s="47"/>
      <c r="AJ80" s="23"/>
    </row>
    <row r="81" spans="1:36" x14ac:dyDescent="0.25">
      <c r="A81" s="52"/>
      <c r="B81" s="52"/>
      <c r="C81" s="70"/>
      <c r="D81" s="70"/>
      <c r="E81" s="70"/>
      <c r="F81" s="70"/>
      <c r="G81" s="70"/>
      <c r="H81" s="70"/>
      <c r="I81" s="70"/>
      <c r="J81" s="70"/>
      <c r="K81" s="70"/>
      <c r="L81" s="70"/>
      <c r="M81" s="70"/>
      <c r="N81" s="47"/>
      <c r="AJ81" s="23"/>
    </row>
    <row r="82" spans="1:36" x14ac:dyDescent="0.25">
      <c r="A82" s="52"/>
      <c r="B82" s="52"/>
      <c r="C82" s="70"/>
      <c r="D82" s="70"/>
      <c r="E82" s="70"/>
      <c r="F82" s="70"/>
      <c r="G82" s="70"/>
      <c r="H82" s="70"/>
      <c r="I82" s="70"/>
      <c r="J82" s="70"/>
      <c r="K82" s="70"/>
      <c r="L82" s="70"/>
      <c r="M82" s="70"/>
      <c r="N82" s="47"/>
      <c r="AJ82" s="23"/>
    </row>
    <row r="83" spans="1:36" x14ac:dyDescent="0.25">
      <c r="A83" s="52"/>
      <c r="B83" s="52"/>
      <c r="C83" s="70"/>
      <c r="D83" s="70"/>
      <c r="E83" s="70"/>
      <c r="F83" s="70"/>
      <c r="G83" s="70"/>
      <c r="H83" s="70"/>
      <c r="I83" s="70"/>
      <c r="J83" s="70"/>
      <c r="K83" s="70"/>
      <c r="L83" s="70"/>
      <c r="M83" s="70"/>
      <c r="N83" s="47"/>
      <c r="AJ83" s="23"/>
    </row>
    <row r="84" spans="1:36" x14ac:dyDescent="0.25">
      <c r="A84" s="52"/>
      <c r="B84" s="52"/>
      <c r="C84" s="70"/>
      <c r="D84" s="70"/>
      <c r="E84" s="70"/>
      <c r="F84" s="70"/>
      <c r="G84" s="70"/>
      <c r="H84" s="70"/>
      <c r="I84" s="70"/>
      <c r="J84" s="70"/>
      <c r="K84" s="70"/>
      <c r="L84" s="70"/>
      <c r="M84" s="70"/>
      <c r="N84" s="47"/>
      <c r="AJ84" s="23"/>
    </row>
    <row r="85" spans="1:36" s="47" customFormat="1" x14ac:dyDescent="0.25">
      <c r="N85" s="72"/>
      <c r="O85" s="72"/>
      <c r="P85" s="72"/>
      <c r="Q85" s="72"/>
      <c r="R85" s="72"/>
      <c r="S85" s="72"/>
      <c r="AJ85" s="106"/>
    </row>
    <row r="86" spans="1:36" ht="15.75" x14ac:dyDescent="0.25">
      <c r="A86" s="387" t="s">
        <v>111</v>
      </c>
      <c r="B86" s="389" t="s">
        <v>51</v>
      </c>
      <c r="C86" s="389" t="s">
        <v>41</v>
      </c>
      <c r="D86" s="389" t="s">
        <v>42</v>
      </c>
      <c r="E86" s="390" t="s">
        <v>43</v>
      </c>
      <c r="F86" s="389" t="s">
        <v>44</v>
      </c>
      <c r="G86" s="389"/>
      <c r="H86" s="389" t="s">
        <v>45</v>
      </c>
      <c r="I86" s="389" t="s">
        <v>46</v>
      </c>
      <c r="J86" s="389" t="s">
        <v>47</v>
      </c>
      <c r="K86" s="392" t="s">
        <v>108</v>
      </c>
      <c r="L86" s="392"/>
      <c r="M86" s="389" t="s">
        <v>48</v>
      </c>
      <c r="N86" s="54"/>
      <c r="AJ86" s="23"/>
    </row>
    <row r="87" spans="1:36" ht="15" customHeight="1" x14ac:dyDescent="0.25">
      <c r="A87" s="388"/>
      <c r="B87" s="389"/>
      <c r="C87" s="389"/>
      <c r="D87" s="389"/>
      <c r="E87" s="390"/>
      <c r="F87" s="58" t="s">
        <v>49</v>
      </c>
      <c r="G87" s="58" t="s">
        <v>50</v>
      </c>
      <c r="H87" s="389"/>
      <c r="I87" s="389"/>
      <c r="J87" s="389"/>
      <c r="K87" s="107" t="s">
        <v>117</v>
      </c>
      <c r="L87" s="107" t="s">
        <v>118</v>
      </c>
      <c r="M87" s="389"/>
      <c r="N87" s="47"/>
      <c r="AJ87" s="23"/>
    </row>
    <row r="88" spans="1:36" x14ac:dyDescent="0.25">
      <c r="A88" s="52" t="s">
        <v>112</v>
      </c>
      <c r="B88" s="52"/>
      <c r="C88" s="70" t="s">
        <v>113</v>
      </c>
      <c r="D88" s="70"/>
      <c r="E88" s="70"/>
      <c r="F88" s="70"/>
      <c r="G88" s="70"/>
      <c r="H88" s="70"/>
      <c r="I88" s="70"/>
      <c r="J88" s="67"/>
      <c r="K88" s="67"/>
      <c r="L88" s="67"/>
      <c r="M88" s="67"/>
      <c r="N88" s="47"/>
      <c r="AJ88" s="23"/>
    </row>
    <row r="89" spans="1:36" x14ac:dyDescent="0.25">
      <c r="A89" s="52"/>
      <c r="B89" s="52"/>
      <c r="C89" s="70"/>
      <c r="D89" s="70"/>
      <c r="E89" s="70"/>
      <c r="F89" s="70"/>
      <c r="G89" s="70"/>
      <c r="H89" s="70"/>
      <c r="I89" s="70"/>
      <c r="J89" s="70"/>
      <c r="K89" s="70"/>
      <c r="L89" s="70"/>
      <c r="M89" s="70"/>
      <c r="N89" s="47"/>
      <c r="AJ89" s="23"/>
    </row>
    <row r="90" spans="1:36" x14ac:dyDescent="0.25">
      <c r="A90" s="52"/>
      <c r="B90" s="52"/>
      <c r="C90" s="70"/>
      <c r="D90" s="70"/>
      <c r="E90" s="70"/>
      <c r="F90" s="70"/>
      <c r="G90" s="70"/>
      <c r="H90" s="70"/>
      <c r="I90" s="70"/>
      <c r="J90" s="70"/>
      <c r="K90" s="70"/>
      <c r="L90" s="70"/>
      <c r="M90" s="70"/>
      <c r="N90" s="47"/>
      <c r="AJ90" s="23"/>
    </row>
    <row r="91" spans="1:36" x14ac:dyDescent="0.25">
      <c r="A91" s="52"/>
      <c r="B91" s="52"/>
      <c r="C91" s="70"/>
      <c r="D91" s="70"/>
      <c r="E91" s="70"/>
      <c r="F91" s="70"/>
      <c r="G91" s="70"/>
      <c r="H91" s="70"/>
      <c r="I91" s="70"/>
      <c r="J91" s="70"/>
      <c r="K91" s="70"/>
      <c r="L91" s="70"/>
      <c r="M91" s="70"/>
      <c r="N91" s="47"/>
      <c r="AJ91" s="23"/>
    </row>
    <row r="92" spans="1:36" x14ac:dyDescent="0.25">
      <c r="A92" s="52"/>
      <c r="B92" s="52"/>
      <c r="C92" s="70"/>
      <c r="D92" s="70"/>
      <c r="E92" s="70"/>
      <c r="F92" s="70"/>
      <c r="G92" s="70"/>
      <c r="H92" s="70"/>
      <c r="I92" s="70"/>
      <c r="J92" s="70"/>
      <c r="K92" s="70"/>
      <c r="L92" s="70"/>
      <c r="M92" s="70"/>
      <c r="N92" s="47"/>
      <c r="AJ92" s="23"/>
    </row>
    <row r="93" spans="1:36" x14ac:dyDescent="0.25">
      <c r="A93" s="52"/>
      <c r="B93" s="52"/>
      <c r="C93" s="70"/>
      <c r="D93" s="70"/>
      <c r="E93" s="70"/>
      <c r="F93" s="70"/>
      <c r="G93" s="70"/>
      <c r="H93" s="70"/>
      <c r="I93" s="70"/>
      <c r="J93" s="70"/>
      <c r="K93" s="70"/>
      <c r="L93" s="70"/>
      <c r="M93" s="70"/>
      <c r="N93" s="47"/>
      <c r="AJ93" s="23"/>
    </row>
    <row r="94" spans="1:36" x14ac:dyDescent="0.25">
      <c r="A94" s="52"/>
      <c r="B94" s="52"/>
      <c r="C94" s="70"/>
      <c r="D94" s="70"/>
      <c r="E94" s="70"/>
      <c r="F94" s="70"/>
      <c r="G94" s="70"/>
      <c r="H94" s="70"/>
      <c r="I94" s="70"/>
      <c r="J94" s="70"/>
      <c r="K94" s="70"/>
      <c r="L94" s="70"/>
      <c r="M94" s="70"/>
      <c r="N94" s="47"/>
      <c r="AJ94" s="23"/>
    </row>
    <row r="95" spans="1:36" x14ac:dyDescent="0.25">
      <c r="A95" s="52"/>
      <c r="B95" s="52"/>
      <c r="C95" s="70"/>
      <c r="D95" s="70"/>
      <c r="E95" s="70"/>
      <c r="F95" s="70"/>
      <c r="G95" s="70"/>
      <c r="H95" s="70"/>
      <c r="I95" s="70"/>
      <c r="J95" s="70"/>
      <c r="K95" s="70"/>
      <c r="L95" s="70"/>
      <c r="M95" s="70"/>
      <c r="N95" s="47"/>
      <c r="AJ95" s="23"/>
    </row>
    <row r="96" spans="1:36" x14ac:dyDescent="0.25">
      <c r="A96" s="52"/>
      <c r="B96" s="52"/>
      <c r="C96" s="70"/>
      <c r="D96" s="70"/>
      <c r="E96" s="70"/>
      <c r="F96" s="70"/>
      <c r="G96" s="70"/>
      <c r="H96" s="70"/>
      <c r="I96" s="70"/>
      <c r="J96" s="70"/>
      <c r="K96" s="70"/>
      <c r="L96" s="70"/>
      <c r="M96" s="70"/>
      <c r="N96" s="47"/>
      <c r="AJ96" s="23"/>
    </row>
    <row r="97" spans="1:36" x14ac:dyDescent="0.25">
      <c r="A97" s="47"/>
      <c r="B97" s="47"/>
      <c r="C97" s="47"/>
      <c r="D97" s="47"/>
      <c r="E97" s="47"/>
      <c r="F97" s="47"/>
      <c r="G97" s="47"/>
      <c r="H97" s="47"/>
      <c r="I97" s="47"/>
      <c r="J97" s="47"/>
      <c r="K97" s="47"/>
      <c r="L97" s="47"/>
      <c r="M97" s="47"/>
      <c r="N97" s="72"/>
      <c r="AJ97" s="23"/>
    </row>
    <row r="98" spans="1:36" ht="15.75" x14ac:dyDescent="0.25">
      <c r="A98" s="387" t="s">
        <v>111</v>
      </c>
      <c r="B98" s="389" t="s">
        <v>51</v>
      </c>
      <c r="C98" s="389" t="s">
        <v>41</v>
      </c>
      <c r="D98" s="389" t="s">
        <v>42</v>
      </c>
      <c r="E98" s="390" t="s">
        <v>43</v>
      </c>
      <c r="F98" s="389" t="s">
        <v>44</v>
      </c>
      <c r="G98" s="389"/>
      <c r="H98" s="389" t="s">
        <v>45</v>
      </c>
      <c r="I98" s="389" t="s">
        <v>46</v>
      </c>
      <c r="J98" s="389" t="s">
        <v>47</v>
      </c>
      <c r="K98" s="392" t="s">
        <v>108</v>
      </c>
      <c r="L98" s="392"/>
      <c r="M98" s="389" t="s">
        <v>48</v>
      </c>
      <c r="N98" s="54"/>
      <c r="AJ98" s="23"/>
    </row>
    <row r="99" spans="1:36" ht="15" customHeight="1" x14ac:dyDescent="0.25">
      <c r="A99" s="388"/>
      <c r="B99" s="389"/>
      <c r="C99" s="389"/>
      <c r="D99" s="389"/>
      <c r="E99" s="390"/>
      <c r="F99" s="58" t="s">
        <v>49</v>
      </c>
      <c r="G99" s="58" t="s">
        <v>50</v>
      </c>
      <c r="H99" s="389"/>
      <c r="I99" s="389"/>
      <c r="J99" s="389"/>
      <c r="K99" s="107" t="s">
        <v>117</v>
      </c>
      <c r="L99" s="107" t="s">
        <v>118</v>
      </c>
      <c r="M99" s="389"/>
      <c r="N99" s="47"/>
      <c r="AJ99" s="23"/>
    </row>
    <row r="100" spans="1:36" x14ac:dyDescent="0.25">
      <c r="A100" s="52"/>
      <c r="B100" s="52"/>
      <c r="C100" s="70" t="s">
        <v>113</v>
      </c>
      <c r="D100" s="70"/>
      <c r="E100" s="70"/>
      <c r="F100" s="70"/>
      <c r="G100" s="70"/>
      <c r="H100" s="70"/>
      <c r="I100" s="70"/>
      <c r="J100" s="67"/>
      <c r="K100" s="67"/>
      <c r="L100" s="67"/>
      <c r="M100" s="67"/>
      <c r="N100" s="47"/>
      <c r="AJ100" s="23"/>
    </row>
    <row r="101" spans="1:36" x14ac:dyDescent="0.25">
      <c r="A101" s="52"/>
      <c r="B101" s="52"/>
      <c r="C101" s="70"/>
      <c r="D101" s="70"/>
      <c r="E101" s="70"/>
      <c r="F101" s="70"/>
      <c r="G101" s="70"/>
      <c r="H101" s="70"/>
      <c r="I101" s="70"/>
      <c r="J101" s="70"/>
      <c r="K101" s="70"/>
      <c r="L101" s="70"/>
      <c r="M101" s="70"/>
      <c r="N101" s="47"/>
      <c r="AJ101" s="23"/>
    </row>
    <row r="102" spans="1:36" x14ac:dyDescent="0.25">
      <c r="A102" s="52"/>
      <c r="B102" s="52"/>
      <c r="C102" s="70"/>
      <c r="D102" s="70"/>
      <c r="E102" s="70"/>
      <c r="F102" s="70"/>
      <c r="G102" s="70"/>
      <c r="H102" s="70"/>
      <c r="I102" s="70"/>
      <c r="J102" s="70"/>
      <c r="K102" s="70"/>
      <c r="L102" s="70"/>
      <c r="M102" s="70"/>
      <c r="N102" s="47"/>
      <c r="AJ102" s="23"/>
    </row>
    <row r="103" spans="1:36" x14ac:dyDescent="0.25">
      <c r="A103" s="52"/>
      <c r="B103" s="52"/>
      <c r="C103" s="70"/>
      <c r="D103" s="70"/>
      <c r="E103" s="70"/>
      <c r="F103" s="70"/>
      <c r="G103" s="70"/>
      <c r="H103" s="70"/>
      <c r="I103" s="70"/>
      <c r="J103" s="70"/>
      <c r="K103" s="70"/>
      <c r="L103" s="70"/>
      <c r="M103" s="70"/>
      <c r="N103" s="47"/>
      <c r="AJ103" s="23"/>
    </row>
    <row r="104" spans="1:36" x14ac:dyDescent="0.25">
      <c r="A104" s="52"/>
      <c r="B104" s="52"/>
      <c r="C104" s="70"/>
      <c r="D104" s="70"/>
      <c r="E104" s="70"/>
      <c r="F104" s="70"/>
      <c r="G104" s="70"/>
      <c r="H104" s="70"/>
      <c r="I104" s="70"/>
      <c r="J104" s="70"/>
      <c r="K104" s="70"/>
      <c r="L104" s="70"/>
      <c r="M104" s="70"/>
      <c r="N104" s="47"/>
      <c r="AJ104" s="23"/>
    </row>
    <row r="105" spans="1:36" x14ac:dyDescent="0.25">
      <c r="A105" s="52"/>
      <c r="B105" s="52"/>
      <c r="C105" s="70"/>
      <c r="D105" s="70"/>
      <c r="E105" s="70"/>
      <c r="F105" s="70"/>
      <c r="G105" s="70"/>
      <c r="H105" s="70"/>
      <c r="I105" s="70"/>
      <c r="J105" s="70"/>
      <c r="K105" s="70"/>
      <c r="L105" s="70"/>
      <c r="M105" s="70"/>
      <c r="N105" s="47"/>
      <c r="AJ105" s="23"/>
    </row>
    <row r="106" spans="1:36" x14ac:dyDescent="0.25">
      <c r="A106" s="52"/>
      <c r="B106" s="52"/>
      <c r="C106" s="70"/>
      <c r="D106" s="70"/>
      <c r="E106" s="70"/>
      <c r="F106" s="70"/>
      <c r="G106" s="70"/>
      <c r="H106" s="70"/>
      <c r="I106" s="70"/>
      <c r="J106" s="70"/>
      <c r="K106" s="70"/>
      <c r="L106" s="70"/>
      <c r="M106" s="70"/>
      <c r="N106" s="47"/>
      <c r="AJ106" s="23"/>
    </row>
    <row r="107" spans="1:36" x14ac:dyDescent="0.25">
      <c r="A107" s="52"/>
      <c r="B107" s="52"/>
      <c r="C107" s="70"/>
      <c r="D107" s="70"/>
      <c r="E107" s="70"/>
      <c r="F107" s="70"/>
      <c r="G107" s="70"/>
      <c r="H107" s="70"/>
      <c r="I107" s="70"/>
      <c r="J107" s="70"/>
      <c r="K107" s="70"/>
      <c r="L107" s="70"/>
      <c r="M107" s="70"/>
      <c r="N107" s="47"/>
      <c r="AJ107" s="23"/>
    </row>
    <row r="108" spans="1:36" x14ac:dyDescent="0.25">
      <c r="A108" s="52"/>
      <c r="B108" s="52"/>
      <c r="C108" s="70"/>
      <c r="D108" s="70"/>
      <c r="E108" s="70"/>
      <c r="F108" s="70"/>
      <c r="G108" s="70"/>
      <c r="H108" s="70"/>
      <c r="I108" s="70"/>
      <c r="J108" s="70"/>
      <c r="K108" s="70"/>
      <c r="L108" s="70"/>
      <c r="M108" s="70"/>
      <c r="N108" s="47"/>
      <c r="AJ108" s="23"/>
    </row>
    <row r="109" spans="1:36" s="47" customFormat="1" x14ac:dyDescent="0.25">
      <c r="N109" s="72"/>
      <c r="O109" s="72"/>
      <c r="P109" s="72"/>
      <c r="Q109" s="72"/>
      <c r="R109" s="72"/>
      <c r="S109" s="72"/>
      <c r="AJ109" s="106"/>
    </row>
    <row r="110" spans="1:36" ht="15.75" x14ac:dyDescent="0.25">
      <c r="A110" s="391" t="s">
        <v>34</v>
      </c>
      <c r="B110" s="389" t="s">
        <v>51</v>
      </c>
      <c r="C110" s="389" t="s">
        <v>41</v>
      </c>
      <c r="D110" s="389" t="s">
        <v>42</v>
      </c>
      <c r="E110" s="390" t="s">
        <v>43</v>
      </c>
      <c r="F110" s="389" t="s">
        <v>44</v>
      </c>
      <c r="G110" s="389"/>
      <c r="H110" s="389" t="s">
        <v>45</v>
      </c>
      <c r="I110" s="389" t="s">
        <v>46</v>
      </c>
      <c r="J110" s="389" t="s">
        <v>47</v>
      </c>
      <c r="K110" s="392" t="s">
        <v>108</v>
      </c>
      <c r="L110" s="392"/>
      <c r="M110" s="389" t="s">
        <v>48</v>
      </c>
      <c r="N110" s="54"/>
      <c r="AJ110" s="23"/>
    </row>
    <row r="111" spans="1:36" ht="15.75" x14ac:dyDescent="0.25">
      <c r="A111" s="391"/>
      <c r="B111" s="389"/>
      <c r="C111" s="389"/>
      <c r="D111" s="389"/>
      <c r="E111" s="390"/>
      <c r="F111" s="58" t="s">
        <v>49</v>
      </c>
      <c r="G111" s="58" t="s">
        <v>50</v>
      </c>
      <c r="H111" s="389"/>
      <c r="I111" s="389"/>
      <c r="J111" s="389"/>
      <c r="K111" s="107" t="s">
        <v>117</v>
      </c>
      <c r="L111" s="107" t="s">
        <v>118</v>
      </c>
      <c r="M111" s="389"/>
      <c r="N111" s="47"/>
      <c r="AJ111" s="23"/>
    </row>
    <row r="112" spans="1:36" x14ac:dyDescent="0.25">
      <c r="A112" s="52"/>
      <c r="B112" s="52"/>
      <c r="C112" s="70"/>
      <c r="D112" s="70"/>
      <c r="E112" s="70"/>
      <c r="F112" s="70"/>
      <c r="G112" s="70"/>
      <c r="H112" s="70"/>
      <c r="I112" s="70"/>
      <c r="J112" s="67"/>
      <c r="K112" s="67"/>
      <c r="L112" s="67"/>
      <c r="M112" s="67"/>
      <c r="N112" s="47"/>
      <c r="AJ112" s="23"/>
    </row>
    <row r="113" spans="1:36" x14ac:dyDescent="0.25">
      <c r="A113" s="52"/>
      <c r="B113" s="52"/>
      <c r="C113" s="70"/>
      <c r="D113" s="70"/>
      <c r="E113" s="70"/>
      <c r="F113" s="70"/>
      <c r="G113" s="70"/>
      <c r="H113" s="70"/>
      <c r="I113" s="70"/>
      <c r="J113" s="70"/>
      <c r="K113" s="70"/>
      <c r="L113" s="70"/>
      <c r="M113" s="70"/>
      <c r="N113" s="47"/>
      <c r="AJ113" s="23"/>
    </row>
    <row r="114" spans="1:36" x14ac:dyDescent="0.25">
      <c r="A114" s="52"/>
      <c r="B114" s="52"/>
      <c r="C114" s="70"/>
      <c r="D114" s="70"/>
      <c r="E114" s="70"/>
      <c r="F114" s="70"/>
      <c r="G114" s="70"/>
      <c r="H114" s="70"/>
      <c r="I114" s="70"/>
      <c r="J114" s="70"/>
      <c r="K114" s="70"/>
      <c r="L114" s="70"/>
      <c r="M114" s="70"/>
      <c r="N114" s="47"/>
      <c r="AJ114" s="23"/>
    </row>
    <row r="115" spans="1:36" x14ac:dyDescent="0.25">
      <c r="A115" s="52"/>
      <c r="B115" s="52"/>
      <c r="C115" s="70"/>
      <c r="D115" s="70"/>
      <c r="E115" s="70"/>
      <c r="F115" s="70"/>
      <c r="G115" s="70"/>
      <c r="H115" s="70"/>
      <c r="I115" s="70"/>
      <c r="J115" s="70"/>
      <c r="K115" s="70"/>
      <c r="L115" s="70"/>
      <c r="M115" s="70"/>
      <c r="N115" s="47"/>
      <c r="AJ115" s="23"/>
    </row>
    <row r="116" spans="1:36" x14ac:dyDescent="0.25">
      <c r="A116" s="52"/>
      <c r="B116" s="52"/>
      <c r="C116" s="70"/>
      <c r="D116" s="70"/>
      <c r="E116" s="70"/>
      <c r="F116" s="70"/>
      <c r="G116" s="70"/>
      <c r="H116" s="70"/>
      <c r="I116" s="70"/>
      <c r="J116" s="70"/>
      <c r="K116" s="70"/>
      <c r="L116" s="70"/>
      <c r="M116" s="70"/>
      <c r="N116" s="47"/>
      <c r="AJ116" s="23"/>
    </row>
    <row r="117" spans="1:36" x14ac:dyDescent="0.25">
      <c r="A117" s="52"/>
      <c r="B117" s="52"/>
      <c r="C117" s="70"/>
      <c r="D117" s="70"/>
      <c r="E117" s="70"/>
      <c r="F117" s="70"/>
      <c r="G117" s="70"/>
      <c r="H117" s="70"/>
      <c r="I117" s="70"/>
      <c r="J117" s="70"/>
      <c r="K117" s="70"/>
      <c r="L117" s="70"/>
      <c r="M117" s="70"/>
      <c r="N117" s="47"/>
      <c r="AJ117" s="23"/>
    </row>
    <row r="118" spans="1:36" x14ac:dyDescent="0.25">
      <c r="A118" s="52"/>
      <c r="B118" s="52"/>
      <c r="C118" s="70"/>
      <c r="D118" s="70"/>
      <c r="E118" s="70"/>
      <c r="F118" s="70"/>
      <c r="G118" s="70"/>
      <c r="H118" s="70"/>
      <c r="I118" s="70"/>
      <c r="J118" s="70"/>
      <c r="K118" s="70"/>
      <c r="L118" s="70"/>
      <c r="M118" s="70"/>
      <c r="N118" s="47"/>
      <c r="AJ118" s="23"/>
    </row>
    <row r="119" spans="1:36" x14ac:dyDescent="0.25">
      <c r="A119" s="52"/>
      <c r="B119" s="52"/>
      <c r="C119" s="70"/>
      <c r="D119" s="70"/>
      <c r="E119" s="70"/>
      <c r="F119" s="70"/>
      <c r="G119" s="70"/>
      <c r="H119" s="70"/>
      <c r="I119" s="70"/>
      <c r="J119" s="70"/>
      <c r="K119" s="70"/>
      <c r="L119" s="70"/>
      <c r="M119" s="70"/>
      <c r="N119" s="47"/>
      <c r="AJ119" s="23"/>
    </row>
    <row r="120" spans="1:36" x14ac:dyDescent="0.25">
      <c r="A120" s="52"/>
      <c r="B120" s="52"/>
      <c r="C120" s="70"/>
      <c r="D120" s="70"/>
      <c r="E120" s="70"/>
      <c r="F120" s="70"/>
      <c r="G120" s="70"/>
      <c r="H120" s="70"/>
      <c r="I120" s="70"/>
      <c r="J120" s="70"/>
      <c r="K120" s="70"/>
      <c r="L120" s="70"/>
      <c r="M120" s="70"/>
      <c r="N120" s="47"/>
      <c r="AJ120" s="23"/>
    </row>
    <row r="121" spans="1:36" x14ac:dyDescent="0.25">
      <c r="A121" s="23"/>
      <c r="B121" s="23"/>
      <c r="C121" s="23"/>
      <c r="D121" s="23"/>
      <c r="E121" s="23"/>
      <c r="F121" s="23"/>
      <c r="G121" s="23"/>
      <c r="H121" s="23"/>
      <c r="I121" s="23"/>
      <c r="J121" s="23"/>
      <c r="K121" s="23"/>
      <c r="L121" s="23"/>
      <c r="M121" s="23"/>
      <c r="N121" s="105"/>
      <c r="O121" s="64"/>
      <c r="P121" s="64"/>
      <c r="Q121" s="64"/>
      <c r="R121" s="64"/>
      <c r="S121" s="64"/>
      <c r="T121" s="64"/>
      <c r="U121" s="64"/>
      <c r="V121" s="64"/>
      <c r="W121" s="64"/>
      <c r="X121" s="64"/>
      <c r="Y121" s="64"/>
      <c r="Z121" s="64"/>
      <c r="AA121" s="64"/>
      <c r="AB121" s="64"/>
      <c r="AC121" s="64"/>
      <c r="AD121" s="64"/>
      <c r="AE121" s="64"/>
      <c r="AF121" s="64"/>
      <c r="AG121" s="64"/>
      <c r="AH121" s="64"/>
      <c r="AI121" s="64"/>
      <c r="AJ121" s="23"/>
    </row>
    <row r="122" spans="1:36" x14ac:dyDescent="0.25">
      <c r="A122" s="23"/>
      <c r="B122" s="23"/>
      <c r="C122" s="23"/>
      <c r="D122" s="23"/>
      <c r="E122" s="23"/>
      <c r="F122" s="23"/>
      <c r="G122" s="23"/>
      <c r="H122" s="23"/>
      <c r="I122" s="23"/>
      <c r="J122" s="23"/>
      <c r="K122" s="23"/>
      <c r="L122" s="23"/>
      <c r="M122" s="23"/>
      <c r="N122" s="105"/>
      <c r="O122" s="64"/>
      <c r="P122" s="64"/>
      <c r="Q122" s="64"/>
      <c r="R122" s="64"/>
      <c r="S122" s="64"/>
      <c r="T122" s="64"/>
      <c r="U122" s="64"/>
      <c r="V122" s="64"/>
      <c r="W122" s="64"/>
      <c r="X122" s="64"/>
      <c r="Y122" s="64"/>
      <c r="Z122" s="64"/>
      <c r="AA122" s="64"/>
      <c r="AB122" s="64"/>
      <c r="AC122" s="64"/>
      <c r="AD122" s="64"/>
      <c r="AE122" s="64"/>
      <c r="AF122" s="64"/>
      <c r="AG122" s="64"/>
      <c r="AH122" s="64"/>
      <c r="AI122" s="64"/>
      <c r="AJ122" s="23"/>
    </row>
    <row r="123" spans="1:36" x14ac:dyDescent="0.25">
      <c r="N123" s="72"/>
    </row>
    <row r="124" spans="1:36" x14ac:dyDescent="0.25">
      <c r="N124" s="72"/>
    </row>
    <row r="125" spans="1:36" x14ac:dyDescent="0.25">
      <c r="N125" s="72"/>
    </row>
    <row r="126" spans="1:36" x14ac:dyDescent="0.25">
      <c r="N126" s="72"/>
    </row>
    <row r="127" spans="1:36" x14ac:dyDescent="0.25">
      <c r="N127" s="72"/>
    </row>
    <row r="128" spans="1:36" x14ac:dyDescent="0.25">
      <c r="N128" s="72"/>
    </row>
    <row r="129" spans="14:14" x14ac:dyDescent="0.25">
      <c r="N129" s="72"/>
    </row>
    <row r="130" spans="14:14" x14ac:dyDescent="0.25">
      <c r="N130" s="72"/>
    </row>
    <row r="131" spans="14:14" x14ac:dyDescent="0.25">
      <c r="N131" s="72"/>
    </row>
    <row r="132" spans="14:14" x14ac:dyDescent="0.25">
      <c r="N132" s="72"/>
    </row>
    <row r="133" spans="14:14" x14ac:dyDescent="0.25">
      <c r="N133" s="72"/>
    </row>
    <row r="134" spans="14:14" x14ac:dyDescent="0.25">
      <c r="N134" s="72"/>
    </row>
    <row r="135" spans="14:14" x14ac:dyDescent="0.25">
      <c r="N135" s="72"/>
    </row>
    <row r="136" spans="14:14" x14ac:dyDescent="0.25">
      <c r="N136" s="72"/>
    </row>
    <row r="137" spans="14:14" x14ac:dyDescent="0.25">
      <c r="N137" s="72"/>
    </row>
    <row r="138" spans="14:14" x14ac:dyDescent="0.25">
      <c r="N138" s="72"/>
    </row>
    <row r="139" spans="14:14" x14ac:dyDescent="0.25">
      <c r="N139" s="72"/>
    </row>
    <row r="140" spans="14:14" x14ac:dyDescent="0.25">
      <c r="N140" s="72"/>
    </row>
    <row r="141" spans="14:14" x14ac:dyDescent="0.25">
      <c r="N141" s="72"/>
    </row>
    <row r="142" spans="14:14" x14ac:dyDescent="0.25">
      <c r="N142" s="72"/>
    </row>
    <row r="143" spans="14:14" x14ac:dyDescent="0.25">
      <c r="N143" s="72"/>
    </row>
    <row r="144" spans="14:14" x14ac:dyDescent="0.25">
      <c r="N144" s="72"/>
    </row>
    <row r="145" spans="14:14" x14ac:dyDescent="0.25">
      <c r="N145" s="72"/>
    </row>
    <row r="146" spans="14:14" x14ac:dyDescent="0.25">
      <c r="N146" s="72"/>
    </row>
    <row r="147" spans="14:14" x14ac:dyDescent="0.25">
      <c r="N147" s="72"/>
    </row>
    <row r="148" spans="14:14" x14ac:dyDescent="0.25">
      <c r="N148" s="72"/>
    </row>
    <row r="149" spans="14:14" x14ac:dyDescent="0.25">
      <c r="N149" s="72"/>
    </row>
    <row r="150" spans="14:14" x14ac:dyDescent="0.25">
      <c r="N150" s="72"/>
    </row>
    <row r="151" spans="14:14" x14ac:dyDescent="0.25">
      <c r="N151" s="72"/>
    </row>
    <row r="152" spans="14:14" x14ac:dyDescent="0.25">
      <c r="N152" s="72"/>
    </row>
    <row r="153" spans="14:14" x14ac:dyDescent="0.25">
      <c r="N153" s="72"/>
    </row>
    <row r="154" spans="14:14" x14ac:dyDescent="0.25">
      <c r="N154" s="72"/>
    </row>
    <row r="155" spans="14:14" x14ac:dyDescent="0.25">
      <c r="N155" s="72"/>
    </row>
    <row r="156" spans="14:14" x14ac:dyDescent="0.25">
      <c r="N156" s="72"/>
    </row>
    <row r="157" spans="14:14" x14ac:dyDescent="0.25">
      <c r="N157" s="72"/>
    </row>
    <row r="158" spans="14:14" x14ac:dyDescent="0.25">
      <c r="N158" s="72"/>
    </row>
    <row r="159" spans="14:14" x14ac:dyDescent="0.25">
      <c r="N159" s="72"/>
    </row>
    <row r="160" spans="14:14" x14ac:dyDescent="0.25">
      <c r="N160" s="72"/>
    </row>
    <row r="161" spans="14:14" x14ac:dyDescent="0.25">
      <c r="N161" s="72"/>
    </row>
    <row r="162" spans="14:14" x14ac:dyDescent="0.25">
      <c r="N162" s="72"/>
    </row>
    <row r="163" spans="14:14" x14ac:dyDescent="0.25">
      <c r="N163" s="72"/>
    </row>
    <row r="164" spans="14:14" x14ac:dyDescent="0.25">
      <c r="N164" s="72"/>
    </row>
    <row r="165" spans="14:14" x14ac:dyDescent="0.25">
      <c r="N165" s="72"/>
    </row>
    <row r="166" spans="14:14" x14ac:dyDescent="0.25">
      <c r="N166" s="72"/>
    </row>
    <row r="167" spans="14:14" x14ac:dyDescent="0.25">
      <c r="N167" s="72"/>
    </row>
    <row r="168" spans="14:14" x14ac:dyDescent="0.25">
      <c r="N168" s="72"/>
    </row>
    <row r="169" spans="14:14" x14ac:dyDescent="0.25">
      <c r="N169" s="72"/>
    </row>
    <row r="170" spans="14:14" x14ac:dyDescent="0.25">
      <c r="N170" s="72"/>
    </row>
    <row r="171" spans="14:14" x14ac:dyDescent="0.25">
      <c r="N171" s="72"/>
    </row>
    <row r="172" spans="14:14" x14ac:dyDescent="0.25">
      <c r="N172" s="72"/>
    </row>
    <row r="173" spans="14:14" x14ac:dyDescent="0.25">
      <c r="N173" s="72"/>
    </row>
    <row r="174" spans="14:14" x14ac:dyDescent="0.25">
      <c r="N174" s="72"/>
    </row>
    <row r="175" spans="14:14" x14ac:dyDescent="0.25">
      <c r="N175" s="72"/>
    </row>
    <row r="176" spans="14:14" x14ac:dyDescent="0.25">
      <c r="N176" s="72"/>
    </row>
    <row r="177" spans="14:14" x14ac:dyDescent="0.25">
      <c r="N177" s="72"/>
    </row>
    <row r="178" spans="14:14" x14ac:dyDescent="0.25">
      <c r="N178" s="72"/>
    </row>
    <row r="179" spans="14:14" x14ac:dyDescent="0.25">
      <c r="N179" s="72"/>
    </row>
    <row r="180" spans="14:14" x14ac:dyDescent="0.25">
      <c r="N180" s="72"/>
    </row>
    <row r="181" spans="14:14" x14ac:dyDescent="0.25">
      <c r="N181" s="72"/>
    </row>
    <row r="182" spans="14:14" x14ac:dyDescent="0.25">
      <c r="N182" s="72"/>
    </row>
    <row r="183" spans="14:14" x14ac:dyDescent="0.25">
      <c r="N183" s="72"/>
    </row>
    <row r="184" spans="14:14" x14ac:dyDescent="0.25">
      <c r="N184" s="72"/>
    </row>
    <row r="185" spans="14:14" x14ac:dyDescent="0.25">
      <c r="N185" s="72"/>
    </row>
    <row r="186" spans="14:14" x14ac:dyDescent="0.25">
      <c r="N186" s="72"/>
    </row>
    <row r="187" spans="14:14" x14ac:dyDescent="0.25">
      <c r="N187" s="72"/>
    </row>
    <row r="188" spans="14:14" x14ac:dyDescent="0.25">
      <c r="N188" s="72"/>
    </row>
    <row r="189" spans="14:14" x14ac:dyDescent="0.25">
      <c r="N189" s="72"/>
    </row>
    <row r="190" spans="14:14" x14ac:dyDescent="0.25">
      <c r="N190" s="72"/>
    </row>
    <row r="191" spans="14:14" x14ac:dyDescent="0.25">
      <c r="N191" s="72"/>
    </row>
    <row r="192" spans="14:14" x14ac:dyDescent="0.25">
      <c r="N192" s="72"/>
    </row>
    <row r="193" spans="14:14" x14ac:dyDescent="0.25">
      <c r="N193" s="72"/>
    </row>
    <row r="194" spans="14:14" x14ac:dyDescent="0.25">
      <c r="N194" s="72"/>
    </row>
    <row r="195" spans="14:14" x14ac:dyDescent="0.25">
      <c r="N195" s="72"/>
    </row>
    <row r="196" spans="14:14" x14ac:dyDescent="0.25">
      <c r="N196" s="72"/>
    </row>
    <row r="197" spans="14:14" x14ac:dyDescent="0.25">
      <c r="N197" s="72"/>
    </row>
    <row r="198" spans="14:14" x14ac:dyDescent="0.25">
      <c r="N198" s="72"/>
    </row>
    <row r="199" spans="14:14" x14ac:dyDescent="0.25">
      <c r="N199" s="72"/>
    </row>
    <row r="200" spans="14:14" x14ac:dyDescent="0.25">
      <c r="N200" s="72"/>
    </row>
    <row r="201" spans="14:14" x14ac:dyDescent="0.25">
      <c r="N201" s="72"/>
    </row>
    <row r="202" spans="14:14" x14ac:dyDescent="0.25">
      <c r="N202" s="72"/>
    </row>
    <row r="203" spans="14:14" x14ac:dyDescent="0.25">
      <c r="N203" s="72"/>
    </row>
    <row r="204" spans="14:14" x14ac:dyDescent="0.25">
      <c r="N204" s="72"/>
    </row>
    <row r="205" spans="14:14" x14ac:dyDescent="0.25">
      <c r="N205" s="72"/>
    </row>
    <row r="206" spans="14:14" x14ac:dyDescent="0.25">
      <c r="N206" s="72"/>
    </row>
    <row r="207" spans="14:14" x14ac:dyDescent="0.25">
      <c r="N207" s="72"/>
    </row>
    <row r="208" spans="14:14" x14ac:dyDescent="0.25">
      <c r="N208" s="72"/>
    </row>
    <row r="209" spans="14:14" x14ac:dyDescent="0.25">
      <c r="N209" s="72"/>
    </row>
    <row r="210" spans="14:14" x14ac:dyDescent="0.25">
      <c r="N210" s="72"/>
    </row>
    <row r="211" spans="14:14" x14ac:dyDescent="0.25">
      <c r="N211" s="72"/>
    </row>
    <row r="212" spans="14:14" x14ac:dyDescent="0.25">
      <c r="N212" s="72"/>
    </row>
    <row r="213" spans="14:14" x14ac:dyDescent="0.25">
      <c r="N213" s="72"/>
    </row>
    <row r="214" spans="14:14" x14ac:dyDescent="0.25">
      <c r="N214" s="72"/>
    </row>
    <row r="215" spans="14:14" x14ac:dyDescent="0.25">
      <c r="N215" s="72"/>
    </row>
    <row r="216" spans="14:14" x14ac:dyDescent="0.25">
      <c r="N216" s="72"/>
    </row>
    <row r="217" spans="14:14" x14ac:dyDescent="0.25">
      <c r="N217" s="72"/>
    </row>
    <row r="218" spans="14:14" x14ac:dyDescent="0.25">
      <c r="N218" s="72"/>
    </row>
    <row r="219" spans="14:14" x14ac:dyDescent="0.25">
      <c r="N219" s="72"/>
    </row>
    <row r="220" spans="14:14" x14ac:dyDescent="0.25">
      <c r="N220" s="72"/>
    </row>
    <row r="221" spans="14:14" x14ac:dyDescent="0.25">
      <c r="N221" s="72"/>
    </row>
    <row r="222" spans="14:14" x14ac:dyDescent="0.25">
      <c r="N222" s="72"/>
    </row>
    <row r="223" spans="14:14" x14ac:dyDescent="0.25">
      <c r="N223" s="72"/>
    </row>
    <row r="224" spans="14:14" x14ac:dyDescent="0.25">
      <c r="N224" s="72"/>
    </row>
    <row r="225" spans="14:14" x14ac:dyDescent="0.25">
      <c r="N225" s="72"/>
    </row>
    <row r="226" spans="14:14" x14ac:dyDescent="0.25">
      <c r="N226" s="72"/>
    </row>
    <row r="227" spans="14:14" x14ac:dyDescent="0.25">
      <c r="N227" s="72"/>
    </row>
    <row r="228" spans="14:14" x14ac:dyDescent="0.25">
      <c r="N228" s="72"/>
    </row>
    <row r="229" spans="14:14" x14ac:dyDescent="0.25">
      <c r="N229" s="72"/>
    </row>
    <row r="230" spans="14:14" x14ac:dyDescent="0.25">
      <c r="N230" s="72"/>
    </row>
    <row r="231" spans="14:14" x14ac:dyDescent="0.25">
      <c r="N231" s="72"/>
    </row>
    <row r="232" spans="14:14" x14ac:dyDescent="0.25">
      <c r="N232" s="72"/>
    </row>
    <row r="233" spans="14:14" x14ac:dyDescent="0.25">
      <c r="N233" s="72"/>
    </row>
    <row r="234" spans="14:14" x14ac:dyDescent="0.25">
      <c r="N234" s="72"/>
    </row>
    <row r="235" spans="14:14" x14ac:dyDescent="0.25">
      <c r="N235" s="72"/>
    </row>
    <row r="236" spans="14:14" x14ac:dyDescent="0.25">
      <c r="N236" s="72"/>
    </row>
    <row r="237" spans="14:14" x14ac:dyDescent="0.25">
      <c r="N237" s="72"/>
    </row>
    <row r="238" spans="14:14" x14ac:dyDescent="0.25">
      <c r="N238" s="72"/>
    </row>
    <row r="239" spans="14:14" x14ac:dyDescent="0.25">
      <c r="N239" s="72"/>
    </row>
  </sheetData>
  <mergeCells count="88">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56:A66"/>
    <mergeCell ref="AG9:AG10"/>
    <mergeCell ref="AH9:AH10"/>
    <mergeCell ref="AI9:AI10"/>
    <mergeCell ref="A11:A31"/>
    <mergeCell ref="A32:A46"/>
    <mergeCell ref="A47:A55"/>
    <mergeCell ref="AA9:AA10"/>
    <mergeCell ref="AB9:AB10"/>
    <mergeCell ref="AC9:AC10"/>
    <mergeCell ref="AD9:AD10"/>
    <mergeCell ref="AE9:AE10"/>
    <mergeCell ref="AF9:AF10"/>
    <mergeCell ref="U9:U10"/>
    <mergeCell ref="V9:V10"/>
    <mergeCell ref="W9:W10"/>
    <mergeCell ref="K74:L74"/>
    <mergeCell ref="M74:M75"/>
    <mergeCell ref="A74:A75"/>
    <mergeCell ref="B74:B75"/>
    <mergeCell ref="C74:C75"/>
    <mergeCell ref="D74:D75"/>
    <mergeCell ref="E74:E75"/>
    <mergeCell ref="F86:G86"/>
    <mergeCell ref="F74:G74"/>
    <mergeCell ref="H74:H75"/>
    <mergeCell ref="I74:I75"/>
    <mergeCell ref="J74:J75"/>
    <mergeCell ref="A86:A87"/>
    <mergeCell ref="B86:B87"/>
    <mergeCell ref="C86:C87"/>
    <mergeCell ref="D86:D87"/>
    <mergeCell ref="E86:E87"/>
    <mergeCell ref="A98:A99"/>
    <mergeCell ref="B98:B99"/>
    <mergeCell ref="C98:C99"/>
    <mergeCell ref="D98:D99"/>
    <mergeCell ref="E98:E99"/>
    <mergeCell ref="K98:L98"/>
    <mergeCell ref="M98:M99"/>
    <mergeCell ref="H86:H87"/>
    <mergeCell ref="I86:I87"/>
    <mergeCell ref="J86:J87"/>
    <mergeCell ref="K86:L86"/>
    <mergeCell ref="M86:M87"/>
    <mergeCell ref="F98:G98"/>
    <mergeCell ref="H98:H99"/>
    <mergeCell ref="I98:I99"/>
    <mergeCell ref="J98:J99"/>
    <mergeCell ref="H110:H111"/>
    <mergeCell ref="I110:I111"/>
    <mergeCell ref="J110:J111"/>
    <mergeCell ref="K110:L110"/>
    <mergeCell ref="M110:M111"/>
    <mergeCell ref="A110:A111"/>
    <mergeCell ref="B110:B111"/>
    <mergeCell ref="C110:C111"/>
    <mergeCell ref="D110:D111"/>
    <mergeCell ref="E110:E111"/>
    <mergeCell ref="F110:G110"/>
  </mergeCells>
  <conditionalFormatting sqref="AN6:AN7">
    <cfRule type="cellIs" dxfId="41" priority="9" stopIfTrue="1" operator="equal">
      <formula>$AN$6</formula>
    </cfRule>
  </conditionalFormatting>
  <conditionalFormatting sqref="N11:N66">
    <cfRule type="cellIs" dxfId="40" priority="8" stopIfTrue="1" operator="equal">
      <formula>"x"</formula>
    </cfRule>
  </conditionalFormatting>
  <conditionalFormatting sqref="O11:O66">
    <cfRule type="cellIs" dxfId="39" priority="7" operator="equal">
      <formula>"x"</formula>
    </cfRule>
  </conditionalFormatting>
  <conditionalFormatting sqref="P11:P66">
    <cfRule type="cellIs" dxfId="38" priority="6" operator="equal">
      <formula>"x"</formula>
    </cfRule>
  </conditionalFormatting>
  <conditionalFormatting sqref="Q11:Q66">
    <cfRule type="cellIs" dxfId="37" priority="5" stopIfTrue="1" operator="equal">
      <formula>"x"</formula>
    </cfRule>
  </conditionalFormatting>
  <conditionalFormatting sqref="R11:R66">
    <cfRule type="cellIs" dxfId="36" priority="4" operator="equal">
      <formula>"x"</formula>
    </cfRule>
  </conditionalFormatting>
  <conditionalFormatting sqref="S11:S66">
    <cfRule type="cellIs" dxfId="35" priority="1" stopIfTrue="1" operator="equal">
      <formula>$AN$7</formula>
    </cfRule>
    <cfRule type="cellIs" dxfId="34" priority="2" stopIfTrue="1" operator="equal">
      <formula>$AN$6</formula>
    </cfRule>
  </conditionalFormatting>
  <dataValidations count="1">
    <dataValidation type="list" allowBlank="1" showInputMessage="1" showErrorMessage="1" sqref="S11:S66"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7"/>
  <sheetViews>
    <sheetView showGridLines="0" topLeftCell="A13" zoomScale="80" zoomScaleNormal="80" zoomScalePageLayoutView="70" workbookViewId="0">
      <selection activeCell="G20" sqref="G20"/>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481" t="s">
        <v>104</v>
      </c>
      <c r="C1" s="481"/>
      <c r="D1" s="481"/>
      <c r="E1" s="481"/>
      <c r="F1" s="481"/>
      <c r="G1" s="481"/>
      <c r="H1" s="481"/>
      <c r="I1" s="481"/>
      <c r="J1" s="481"/>
      <c r="K1" s="481"/>
      <c r="L1" s="481"/>
      <c r="M1" s="481"/>
      <c r="N1" s="481"/>
      <c r="O1" s="481"/>
      <c r="P1" s="481"/>
      <c r="Q1" s="481"/>
      <c r="R1" s="481"/>
      <c r="S1" s="481"/>
      <c r="T1" s="481"/>
      <c r="U1" s="481"/>
      <c r="V1" s="481"/>
      <c r="W1" s="481"/>
      <c r="X1" s="12"/>
    </row>
    <row r="2" spans="1:28" s="18" customFormat="1" ht="21" customHeight="1" x14ac:dyDescent="0.25">
      <c r="A2" s="19"/>
      <c r="B2" s="481"/>
      <c r="C2" s="481"/>
      <c r="D2" s="481"/>
      <c r="E2" s="481"/>
      <c r="F2" s="481"/>
      <c r="G2" s="481"/>
      <c r="H2" s="481"/>
      <c r="I2" s="481"/>
      <c r="J2" s="481"/>
      <c r="K2" s="481"/>
      <c r="L2" s="481"/>
      <c r="M2" s="481"/>
      <c r="N2" s="481"/>
      <c r="O2" s="481"/>
      <c r="P2" s="481"/>
      <c r="Q2" s="481"/>
      <c r="R2" s="481"/>
      <c r="S2" s="481"/>
      <c r="T2" s="481"/>
      <c r="U2" s="481"/>
      <c r="V2" s="481"/>
      <c r="W2" s="481"/>
      <c r="X2" s="19"/>
    </row>
    <row r="3" spans="1:28" s="20" customFormat="1" ht="33.75" customHeight="1" x14ac:dyDescent="0.35">
      <c r="A3" s="22"/>
      <c r="B3" s="482" t="str">
        <f>'Monitoria Anual - 2'!A2</f>
        <v>PLANO DE AÇÃO NACIONAL PARA CONSERVAÇÃO DOS PEIXES RIVULÍDEOS AMEAÇADOS DE EXTINÇÃO - PAN Rivulídeos</v>
      </c>
      <c r="C3" s="482"/>
      <c r="D3" s="482"/>
      <c r="E3" s="482"/>
      <c r="F3" s="482"/>
      <c r="G3" s="482"/>
      <c r="H3" s="482"/>
      <c r="I3" s="482"/>
      <c r="J3" s="482"/>
      <c r="K3" s="482"/>
      <c r="L3" s="482"/>
      <c r="M3" s="482"/>
      <c r="N3" s="482"/>
      <c r="O3" s="482"/>
      <c r="P3" s="482"/>
      <c r="Q3" s="482"/>
      <c r="R3" s="482"/>
      <c r="S3" s="482"/>
      <c r="T3" s="482"/>
      <c r="U3" s="482"/>
      <c r="V3" s="482"/>
      <c r="W3" s="482"/>
      <c r="X3" s="22"/>
    </row>
    <row r="4" spans="1:28" s="13" customFormat="1" x14ac:dyDescent="0.25">
      <c r="A4" s="12"/>
      <c r="J4" s="14"/>
      <c r="K4" s="14"/>
      <c r="L4" s="14"/>
      <c r="M4" s="14"/>
      <c r="N4" s="14"/>
      <c r="O4" s="14"/>
      <c r="X4" s="12"/>
    </row>
    <row r="5" spans="1:28" s="15" customFormat="1" ht="45" customHeight="1" x14ac:dyDescent="0.25">
      <c r="A5" s="23"/>
      <c r="B5" s="483" t="s">
        <v>0</v>
      </c>
      <c r="C5" s="483"/>
      <c r="D5" s="484" t="str">
        <f>'Monitoria Anual - 2'!B4</f>
        <v>Estabelecer mecanismos de proteção aos rivulídeos deste PAN e anular a perda de habitat das espécies focais em cinco anos.</v>
      </c>
      <c r="E5" s="484"/>
      <c r="F5" s="484"/>
      <c r="G5" s="484"/>
      <c r="H5" s="484"/>
      <c r="I5" s="484"/>
      <c r="J5" s="484"/>
      <c r="K5" s="484"/>
      <c r="L5" s="484"/>
      <c r="M5" s="485"/>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483" t="s">
        <v>107</v>
      </c>
      <c r="C7" s="483"/>
      <c r="D7" s="486">
        <f>'Monitoria Anual - 2'!B6</f>
        <v>42174</v>
      </c>
      <c r="E7" s="486"/>
      <c r="F7" s="486"/>
      <c r="G7" s="487"/>
      <c r="H7" s="47"/>
      <c r="I7" s="17"/>
      <c r="J7" s="14"/>
      <c r="K7" s="14"/>
      <c r="L7" s="14"/>
      <c r="M7" s="14"/>
      <c r="N7" s="14"/>
      <c r="O7" s="14"/>
      <c r="X7" s="12"/>
    </row>
    <row r="8" spans="1:28" x14ac:dyDescent="0.25">
      <c r="A8" s="12"/>
      <c r="X8" s="12"/>
    </row>
    <row r="9" spans="1:28" ht="31.5" customHeight="1" x14ac:dyDescent="0.25">
      <c r="A9" s="12"/>
      <c r="B9" s="473" t="s">
        <v>22</v>
      </c>
      <c r="C9" s="473"/>
      <c r="D9" s="473"/>
      <c r="E9" s="473"/>
      <c r="F9" s="473"/>
      <c r="G9" s="473"/>
      <c r="H9" s="473"/>
      <c r="I9" s="473"/>
      <c r="J9" s="473"/>
      <c r="K9" s="473"/>
      <c r="L9" s="473"/>
      <c r="M9" s="473"/>
      <c r="N9" s="473"/>
      <c r="O9" s="473"/>
      <c r="P9" s="473"/>
      <c r="Q9" s="473"/>
      <c r="R9" s="473"/>
      <c r="S9" s="473"/>
      <c r="T9" s="473"/>
      <c r="U9" s="473"/>
      <c r="V9" s="473"/>
      <c r="W9" s="473"/>
      <c r="X9" s="12"/>
    </row>
    <row r="10" spans="1:28" x14ac:dyDescent="0.25">
      <c r="A10" s="12"/>
      <c r="G10" s="11"/>
      <c r="H10" s="11"/>
      <c r="I10" s="11"/>
      <c r="X10" s="12"/>
    </row>
    <row r="11" spans="1:28" ht="15.75" x14ac:dyDescent="0.25">
      <c r="A11" s="12"/>
      <c r="B11" s="471" t="s">
        <v>105</v>
      </c>
      <c r="C11" s="472"/>
      <c r="D11" s="48"/>
      <c r="E11" s="48"/>
      <c r="F11" s="48"/>
      <c r="G11" s="48"/>
      <c r="H11" s="48"/>
      <c r="I11" s="48"/>
      <c r="J11" s="48"/>
      <c r="K11" s="48"/>
      <c r="L11" s="48"/>
      <c r="M11" s="48"/>
      <c r="N11" s="48"/>
      <c r="O11" s="48"/>
      <c r="P11" s="48"/>
      <c r="Q11" s="48"/>
      <c r="R11" s="48"/>
      <c r="S11" s="48"/>
      <c r="T11" s="48"/>
      <c r="U11" s="48"/>
      <c r="V11" s="48"/>
      <c r="W11" s="48"/>
      <c r="X11" s="12"/>
    </row>
    <row r="12" spans="1:28" ht="15.75" thickBot="1" x14ac:dyDescent="0.3">
      <c r="A12" s="12"/>
      <c r="E12" s="6"/>
      <c r="F12" s="474"/>
      <c r="G12" s="474"/>
      <c r="H12" s="109"/>
      <c r="X12" s="12"/>
    </row>
    <row r="13" spans="1:28" ht="33.75" customHeight="1" thickBot="1" x14ac:dyDescent="0.3">
      <c r="A13" s="12"/>
      <c r="C13" s="475" t="s">
        <v>119</v>
      </c>
      <c r="D13" s="476"/>
      <c r="E13" s="476"/>
      <c r="F13" s="476"/>
      <c r="G13" s="477"/>
      <c r="H13" s="3"/>
      <c r="X13" s="12"/>
    </row>
    <row r="14" spans="1:28" s="2" customFormat="1" ht="34.5" customHeight="1" thickBot="1" x14ac:dyDescent="0.3">
      <c r="A14" s="23"/>
      <c r="C14" s="31" t="s">
        <v>102</v>
      </c>
      <c r="D14" s="8" t="s">
        <v>40</v>
      </c>
      <c r="E14" s="9" t="s">
        <v>25</v>
      </c>
      <c r="F14" s="8" t="s">
        <v>38</v>
      </c>
      <c r="G14" s="10" t="s">
        <v>25</v>
      </c>
      <c r="H14" s="7"/>
      <c r="X14" s="23"/>
    </row>
    <row r="15" spans="1:28" ht="15.75" x14ac:dyDescent="0.25">
      <c r="A15" s="12"/>
      <c r="C15" s="87" t="s">
        <v>120</v>
      </c>
      <c r="D15" s="97"/>
      <c r="E15" s="98"/>
      <c r="F15" s="94">
        <f>COUNTA('Monitoria Anual - 2'!S11:S905)</f>
        <v>2</v>
      </c>
      <c r="G15" s="32">
        <f t="shared" ref="G15:G21" si="0">F15/$F$22</f>
        <v>4.1666666666666664E-2</v>
      </c>
      <c r="H15" s="4"/>
      <c r="X15" s="12"/>
    </row>
    <row r="16" spans="1:28" ht="15.75" x14ac:dyDescent="0.25">
      <c r="A16" s="12"/>
      <c r="C16" s="88" t="s">
        <v>121</v>
      </c>
      <c r="D16" s="99">
        <f>COUNTA('Monitoria Anual - 2'!N11:N905)</f>
        <v>3</v>
      </c>
      <c r="E16" s="34">
        <f>D16/$D$22</f>
        <v>0.06</v>
      </c>
      <c r="F16" s="95">
        <f>D16-AB16</f>
        <v>3</v>
      </c>
      <c r="G16" s="34">
        <f t="shared" si="0"/>
        <v>6.25E-2</v>
      </c>
      <c r="H16" s="4"/>
      <c r="X16" s="12"/>
      <c r="Z16">
        <f>COUNTIFS('Monitoria Anual - 2'!N:N,"x",'Monitoria Anual - 2'!S:S,"Excluída")</f>
        <v>0</v>
      </c>
      <c r="AA16">
        <f>COUNTIFS('Monitoria Anual - 2'!N:N,"x",'Monitoria Anual - 2'!S:S,"Agrupada")</f>
        <v>0</v>
      </c>
      <c r="AB16">
        <f>Z16+AA16</f>
        <v>0</v>
      </c>
    </row>
    <row r="17" spans="1:28" ht="15.75" x14ac:dyDescent="0.25">
      <c r="A17" s="12"/>
      <c r="C17" s="89" t="s">
        <v>122</v>
      </c>
      <c r="D17" s="99">
        <f>COUNTA('Monitoria Anual - 2'!O11:O905)</f>
        <v>18</v>
      </c>
      <c r="E17" s="34">
        <f>D17/$D$22</f>
        <v>0.36</v>
      </c>
      <c r="F17" s="95">
        <f>D17-AB17</f>
        <v>16</v>
      </c>
      <c r="G17" s="34">
        <f t="shared" si="0"/>
        <v>0.33333333333333331</v>
      </c>
      <c r="H17" s="4"/>
      <c r="X17" s="12"/>
      <c r="Z17">
        <f t="array" ref="Z17">COUNTIFS('Monitoria Anual - 2'!O:O,"x",'Monitoria Anual - 2'!S:S,"Excluída")</f>
        <v>0</v>
      </c>
      <c r="AA17">
        <f t="array" ref="AA17">COUNTIFS('Monitoria Anual - 2'!O:O,"x",'Monitoria Anual - 2'!S:S,"Agrupada")</f>
        <v>2</v>
      </c>
      <c r="AB17">
        <f>Z17+AA17</f>
        <v>2</v>
      </c>
    </row>
    <row r="18" spans="1:28" ht="15.75" x14ac:dyDescent="0.25">
      <c r="A18" s="12"/>
      <c r="C18" s="90" t="s">
        <v>123</v>
      </c>
      <c r="D18" s="99">
        <f>COUNTA('Monitoria Anual - 2'!P11:P905)</f>
        <v>13</v>
      </c>
      <c r="E18" s="34">
        <f>D18/$D$22</f>
        <v>0.26</v>
      </c>
      <c r="F18" s="95">
        <f>D18-AB18</f>
        <v>13</v>
      </c>
      <c r="G18" s="34">
        <f t="shared" si="0"/>
        <v>0.27083333333333331</v>
      </c>
      <c r="H18" s="4"/>
      <c r="X18" s="12"/>
      <c r="Z18">
        <f t="array" ref="Z18">COUNTIFS('Monitoria Anual - 2'!P:P,"x",'Monitoria Anual - 2'!S:S,"Excluída")</f>
        <v>0</v>
      </c>
      <c r="AA18">
        <f t="array" ref="AA18">COUNTIFS('Monitoria Anual - 2'!P:P,"x",'Monitoria Anual - 2'!S:S,"Agrupada")</f>
        <v>0</v>
      </c>
      <c r="AB18">
        <f>Z18+AA18</f>
        <v>0</v>
      </c>
    </row>
    <row r="19" spans="1:28" ht="15.75" x14ac:dyDescent="0.25">
      <c r="A19" s="12"/>
      <c r="C19" s="91" t="s">
        <v>124</v>
      </c>
      <c r="D19" s="99">
        <f>COUNTA('Monitoria Anual - 2'!Q11:Q905)</f>
        <v>14</v>
      </c>
      <c r="E19" s="34">
        <f>D19/$D$22</f>
        <v>0.28000000000000003</v>
      </c>
      <c r="F19" s="95">
        <f t="shared" ref="F19:F20" si="1">D19-AB19</f>
        <v>14</v>
      </c>
      <c r="G19" s="34">
        <f t="shared" si="0"/>
        <v>0.29166666666666669</v>
      </c>
      <c r="H19" s="4"/>
      <c r="X19" s="12"/>
      <c r="Z19">
        <f t="array" ref="Z19">COUNTIFS('Monitoria Anual - 2'!Q:Q,"x",'Monitoria Anual - 2'!S:S,"Excluída")</f>
        <v>0</v>
      </c>
      <c r="AA19">
        <f t="array" ref="AA19">COUNTIFS('Monitoria Anual - 2'!Q:Q,"x",'Monitoria Anual - 2'!S:S,"Agrupada")</f>
        <v>0</v>
      </c>
      <c r="AB19">
        <f>Z19+AA19</f>
        <v>0</v>
      </c>
    </row>
    <row r="20" spans="1:28" ht="15.75" x14ac:dyDescent="0.25">
      <c r="A20" s="12"/>
      <c r="C20" s="92" t="s">
        <v>125</v>
      </c>
      <c r="D20" s="99">
        <f>COUNTA('Monitoria Anual - 2'!R11:R905)</f>
        <v>2</v>
      </c>
      <c r="E20" s="34">
        <f>D20/$D$22</f>
        <v>0.04</v>
      </c>
      <c r="F20" s="95">
        <f t="shared" si="1"/>
        <v>2</v>
      </c>
      <c r="G20" s="34">
        <f t="shared" si="0"/>
        <v>4.1666666666666664E-2</v>
      </c>
      <c r="H20" s="4"/>
      <c r="X20" s="12"/>
      <c r="Z20">
        <f t="array" ref="Z20">COUNTIFS('Monitoria Anual - 2'!R:R,"x",'Monitoria Anual - 2'!S:S,"Excluída")</f>
        <v>0</v>
      </c>
      <c r="AA20">
        <f t="array" ref="AA20">COUNTIFS('Monitoria Anual - 2'!R:R,"x",'Monitoria Anual - 2'!S:S,"Agrupada")</f>
        <v>0</v>
      </c>
      <c r="AB20">
        <f>Z20+AA20</f>
        <v>0</v>
      </c>
    </row>
    <row r="21" spans="1:28" ht="16.5" thickBot="1" x14ac:dyDescent="0.3">
      <c r="A21" s="12"/>
      <c r="C21" s="93" t="s">
        <v>126</v>
      </c>
      <c r="D21" s="100"/>
      <c r="E21" s="101"/>
      <c r="F21" s="96">
        <f>'Monitoria Anual - 2'!C72</f>
        <v>0</v>
      </c>
      <c r="G21" s="35">
        <f t="shared" si="0"/>
        <v>0</v>
      </c>
      <c r="H21" s="4"/>
      <c r="X21" s="12"/>
    </row>
    <row r="22" spans="1:28" ht="16.5" thickBot="1" x14ac:dyDescent="0.3">
      <c r="A22" s="12"/>
      <c r="C22" s="102" t="s">
        <v>127</v>
      </c>
      <c r="D22" s="104">
        <f>SUM(D16:D20)</f>
        <v>50</v>
      </c>
      <c r="E22" s="37">
        <f>SUM(E15:E21)</f>
        <v>1</v>
      </c>
      <c r="F22" s="103">
        <f>SUM(F16:F21)</f>
        <v>48</v>
      </c>
      <c r="G22" s="37">
        <f>SUM(G16:G21)</f>
        <v>0.99999999999999989</v>
      </c>
      <c r="H22" s="4"/>
      <c r="X22" s="12"/>
    </row>
    <row r="23" spans="1:28" ht="15.75" thickBot="1" x14ac:dyDescent="0.3">
      <c r="A23" s="12"/>
      <c r="C23" s="83" t="s">
        <v>129</v>
      </c>
      <c r="D23" s="478">
        <f>COUNTIF('Monitoria Anual - 2'!S11:S905,"Agrupada")</f>
        <v>2</v>
      </c>
      <c r="E23" s="479"/>
      <c r="F23" s="479"/>
      <c r="G23" s="480"/>
      <c r="H23" s="5"/>
      <c r="X23" s="12"/>
    </row>
    <row r="24" spans="1:28" ht="15.75" thickBot="1" x14ac:dyDescent="0.3">
      <c r="A24" s="12"/>
      <c r="C24" s="82" t="s">
        <v>128</v>
      </c>
      <c r="D24" s="478">
        <f>COUNTIF('Monitoria Anual - 2'!S11:S67,"Excluída")</f>
        <v>0</v>
      </c>
      <c r="E24" s="479"/>
      <c r="F24" s="479"/>
      <c r="G24" s="480"/>
      <c r="H24" s="6"/>
      <c r="X24" s="12"/>
    </row>
    <row r="25" spans="1:28" x14ac:dyDescent="0.25">
      <c r="A25" s="12"/>
      <c r="H25" s="6"/>
      <c r="X25" s="12"/>
    </row>
    <row r="26" spans="1:28" x14ac:dyDescent="0.25">
      <c r="A26" s="12"/>
      <c r="H26" s="6"/>
      <c r="X26" s="12"/>
    </row>
    <row r="27" spans="1:28" ht="15.75" x14ac:dyDescent="0.25">
      <c r="A27" s="12"/>
      <c r="B27" s="471" t="s">
        <v>27</v>
      </c>
      <c r="C27" s="472"/>
      <c r="D27" s="51"/>
      <c r="E27" s="51"/>
      <c r="F27" s="51"/>
      <c r="G27" s="51"/>
      <c r="X27" s="12"/>
    </row>
    <row r="28" spans="1:28" ht="16.5" thickBot="1" x14ac:dyDescent="0.3">
      <c r="A28" s="12"/>
      <c r="B28" s="48"/>
      <c r="C28" s="21"/>
      <c r="D28" s="21"/>
      <c r="E28" s="21"/>
      <c r="F28" s="21"/>
      <c r="G28" s="21"/>
      <c r="H28" s="51"/>
      <c r="I28" s="51"/>
      <c r="J28" s="51"/>
      <c r="K28" s="51"/>
      <c r="L28" s="51"/>
      <c r="M28" s="51"/>
      <c r="N28" s="51"/>
      <c r="O28" s="51"/>
      <c r="P28" s="51"/>
      <c r="Q28" s="51"/>
      <c r="R28" s="51"/>
      <c r="S28" s="51"/>
      <c r="T28" s="51"/>
      <c r="U28" s="51"/>
      <c r="V28" s="51"/>
      <c r="W28" s="51"/>
      <c r="X28" s="12"/>
    </row>
    <row r="29" spans="1:28" s="13" customFormat="1" ht="16.5" thickBot="1" x14ac:dyDescent="0.3">
      <c r="A29" s="12"/>
      <c r="B29" s="21"/>
      <c r="C29" s="38" t="s">
        <v>23</v>
      </c>
      <c r="D29" s="76">
        <f>COUNTA('Monitoria Anual - 2'!A11:A66)</f>
        <v>4</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86" t="s">
        <v>28</v>
      </c>
      <c r="D31" s="86" t="s">
        <v>29</v>
      </c>
      <c r="E31" s="24"/>
      <c r="F31" s="25"/>
      <c r="G31" s="26"/>
      <c r="H31" s="28"/>
      <c r="I31" s="29"/>
      <c r="J31" s="30"/>
      <c r="W31" s="1"/>
      <c r="X31" s="12"/>
    </row>
    <row r="32" spans="1:28" x14ac:dyDescent="0.25">
      <c r="A32" s="12"/>
      <c r="C32" s="84" t="s">
        <v>30</v>
      </c>
      <c r="D32" s="110">
        <f>SUM(F32:J32)</f>
        <v>20</v>
      </c>
      <c r="E32" s="39">
        <f>COUNTA('Monitoria Anual - 2'!S11:S31)</f>
        <v>1</v>
      </c>
      <c r="F32" s="74">
        <f>COUNTA('Monitoria Anual - 2'!N11:N31)</f>
        <v>3</v>
      </c>
      <c r="G32" s="74">
        <f>COUNTA('Monitoria Anual - 2'!O11:O31)</f>
        <v>9</v>
      </c>
      <c r="H32" s="74">
        <f>COUNTA('Monitoria Anual - 2'!P11:P31)</f>
        <v>4</v>
      </c>
      <c r="I32" s="74">
        <f>COUNTA('Monitoria Anual - 2'!Q11:Q31)</f>
        <v>3</v>
      </c>
      <c r="J32" s="75">
        <f>COUNTA('Monitoria Anual - 2'!R11:R31)</f>
        <v>1</v>
      </c>
      <c r="W32" s="1"/>
      <c r="X32" s="12"/>
    </row>
    <row r="33" spans="1:24" x14ac:dyDescent="0.25">
      <c r="A33" s="12"/>
      <c r="C33" s="85" t="s">
        <v>31</v>
      </c>
      <c r="D33" s="84">
        <f>SUM(F33:J33)</f>
        <v>14</v>
      </c>
      <c r="E33" s="40">
        <f>COUNTA('Monitoria Anual - 2'!S32:S46)</f>
        <v>0</v>
      </c>
      <c r="F33" s="41">
        <f>COUNTA('Monitoria Anual - 2'!N32:N46)</f>
        <v>0</v>
      </c>
      <c r="G33" s="41">
        <f>COUNTA('Monitoria Anual - 2'!O32:O46)</f>
        <v>2</v>
      </c>
      <c r="H33" s="41">
        <f>COUNTA('Monitoria Anual - 2'!P32:P46)</f>
        <v>5</v>
      </c>
      <c r="I33" s="41">
        <f>COUNTA('Monitoria Anual - 2'!Q32:Q46)</f>
        <v>6</v>
      </c>
      <c r="J33" s="42">
        <f>COUNTA('Monitoria Anual - 2'!R32:R46)</f>
        <v>1</v>
      </c>
      <c r="W33" s="1"/>
      <c r="X33" s="12"/>
    </row>
    <row r="34" spans="1:24" x14ac:dyDescent="0.25">
      <c r="A34" s="12"/>
      <c r="C34" s="85" t="s">
        <v>32</v>
      </c>
      <c r="D34" s="84">
        <f t="shared" ref="D34:D35" si="2">SUM(F34:J34)</f>
        <v>7</v>
      </c>
      <c r="E34" s="40">
        <f>COUNTA('Monitoria Anual - 2'!S47:S54)</f>
        <v>1</v>
      </c>
      <c r="F34" s="41">
        <f>COUNTA('Monitoria Anual - 2'!N47:N54)</f>
        <v>0</v>
      </c>
      <c r="G34" s="41">
        <f>COUNTA('Monitoria Anual - 2'!O47:O54)</f>
        <v>4</v>
      </c>
      <c r="H34" s="41">
        <f>COUNTA('Monitoria Anual - 2'!P47:P54)</f>
        <v>2</v>
      </c>
      <c r="I34" s="41">
        <f>COUNTA('Monitoria Anual - 2'!Q47:Q54)</f>
        <v>1</v>
      </c>
      <c r="J34" s="42">
        <f>COUNTA('Monitoria Anual - 2'!R47:R54)</f>
        <v>0</v>
      </c>
      <c r="W34" s="1"/>
      <c r="X34" s="12"/>
    </row>
    <row r="35" spans="1:24" x14ac:dyDescent="0.25">
      <c r="A35" s="12"/>
      <c r="C35" s="85" t="s">
        <v>33</v>
      </c>
      <c r="D35" s="84">
        <f t="shared" si="2"/>
        <v>8</v>
      </c>
      <c r="E35" s="40">
        <f>COUNTA('Monitoria Anual - 2'!S56:S66)</f>
        <v>0</v>
      </c>
      <c r="F35" s="41">
        <f>COUNTA('Monitoria Anual - 2'!N56:N66)</f>
        <v>0</v>
      </c>
      <c r="G35" s="41">
        <f>COUNTA('Monitoria Anual - 2'!O56:O66)</f>
        <v>3</v>
      </c>
      <c r="H35" s="41">
        <f>COUNTA('Monitoria Anual - 2'!P56:P66)</f>
        <v>2</v>
      </c>
      <c r="I35" s="41">
        <f>COUNTA('Monitoria Anual - 2'!Q56:Q66)</f>
        <v>3</v>
      </c>
      <c r="J35" s="42">
        <f>COUNTA('Monitoria Anual - 2'!R56:R66)</f>
        <v>0</v>
      </c>
      <c r="W35" s="1"/>
      <c r="X35" s="12"/>
    </row>
    <row r="36" spans="1:24" x14ac:dyDescent="0.25">
      <c r="A36" s="12"/>
      <c r="X36" s="12"/>
    </row>
    <row r="37" spans="1:24" x14ac:dyDescent="0.25">
      <c r="A37" s="12"/>
      <c r="B37" s="12"/>
      <c r="C37" s="12"/>
      <c r="D37" s="12"/>
      <c r="E37" s="12"/>
      <c r="F37" s="12"/>
      <c r="G37" s="12"/>
      <c r="H37" s="12"/>
      <c r="I37" s="12"/>
      <c r="J37" s="12"/>
      <c r="K37" s="12"/>
      <c r="L37" s="12"/>
      <c r="M37" s="12"/>
      <c r="N37" s="12"/>
      <c r="O37" s="12"/>
      <c r="P37" s="12"/>
      <c r="Q37" s="12"/>
      <c r="R37" s="12"/>
      <c r="S37" s="12"/>
      <c r="T37" s="12"/>
      <c r="U37" s="12"/>
      <c r="V37" s="12"/>
      <c r="W37" s="12"/>
      <c r="X37" s="12"/>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5 G32:J35">
    <cfRule type="cellIs" dxfId="3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238"/>
  <sheetViews>
    <sheetView showGridLines="0" topLeftCell="Q28" zoomScale="80" zoomScaleNormal="80" workbookViewId="0">
      <selection activeCell="W28" sqref="W28"/>
    </sheetView>
  </sheetViews>
  <sheetFormatPr defaultColWidth="8.85546875" defaultRowHeight="15" x14ac:dyDescent="0.25"/>
  <cols>
    <col min="1" max="1" width="72.5703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customWidth="1"/>
    <col min="14" max="19" width="26.7109375" style="65" customWidth="1"/>
    <col min="20" max="20" width="37.85546875" style="15" customWidth="1"/>
    <col min="21" max="21" width="28.7109375" style="15" customWidth="1"/>
    <col min="22" max="22" width="47.85546875" style="15" customWidth="1"/>
    <col min="23" max="23" width="28.7109375" style="15" customWidth="1"/>
    <col min="24" max="24" width="33.570312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93" t="s">
        <v>104</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23"/>
    </row>
    <row r="2" spans="1:40" s="47" customFormat="1" ht="33.75" customHeight="1" thickBot="1" x14ac:dyDescent="0.3">
      <c r="A2" s="394" t="s">
        <v>451</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106"/>
    </row>
    <row r="3" spans="1:40" ht="15.75" thickTop="1" x14ac:dyDescent="0.25">
      <c r="AJ3" s="23"/>
    </row>
    <row r="4" spans="1:40" ht="45" customHeight="1" x14ac:dyDescent="0.25">
      <c r="A4" s="60" t="s">
        <v>114</v>
      </c>
      <c r="B4" s="406" t="s">
        <v>450</v>
      </c>
      <c r="C4" s="406"/>
      <c r="D4" s="406"/>
      <c r="E4" s="406"/>
      <c r="F4" s="406"/>
      <c r="G4" s="407"/>
      <c r="H4" s="16"/>
      <c r="I4" s="16"/>
      <c r="J4" s="16"/>
      <c r="K4" s="16"/>
      <c r="L4" s="16"/>
      <c r="M4" s="16"/>
      <c r="N4" s="16"/>
      <c r="O4" s="16"/>
      <c r="P4" s="16"/>
      <c r="Q4" s="16"/>
      <c r="R4" s="16"/>
      <c r="S4" s="47"/>
      <c r="AJ4" s="23"/>
    </row>
    <row r="5" spans="1:40" x14ac:dyDescent="0.25">
      <c r="A5" s="47"/>
      <c r="B5" s="47"/>
      <c r="C5" s="47"/>
      <c r="D5" s="47"/>
      <c r="E5" s="47"/>
      <c r="F5" s="47"/>
      <c r="G5" s="47"/>
      <c r="H5" s="47"/>
      <c r="I5" s="47"/>
      <c r="AJ5" s="23"/>
    </row>
    <row r="6" spans="1:40" ht="27" customHeight="1" x14ac:dyDescent="0.25">
      <c r="A6" s="60" t="s">
        <v>107</v>
      </c>
      <c r="B6" s="408" t="s">
        <v>739</v>
      </c>
      <c r="C6" s="409"/>
      <c r="D6" s="47"/>
      <c r="E6" s="47"/>
      <c r="F6" s="47"/>
      <c r="G6" s="47"/>
      <c r="H6" s="47"/>
      <c r="I6" s="47"/>
      <c r="J6" s="47"/>
      <c r="K6" s="47"/>
      <c r="L6" s="47"/>
      <c r="M6" s="65"/>
      <c r="AJ6" s="23"/>
      <c r="AN6" s="15" t="s">
        <v>103</v>
      </c>
    </row>
    <row r="7" spans="1:40" ht="15.75" thickBot="1" x14ac:dyDescent="0.3">
      <c r="AJ7" s="23"/>
      <c r="AN7" s="66" t="s">
        <v>39</v>
      </c>
    </row>
    <row r="8" spans="1:40" ht="27" customHeight="1" thickBot="1" x14ac:dyDescent="0.3">
      <c r="A8" s="412" t="s">
        <v>2</v>
      </c>
      <c r="B8" s="413"/>
      <c r="C8" s="413"/>
      <c r="D8" s="413"/>
      <c r="E8" s="413"/>
      <c r="F8" s="413"/>
      <c r="G8" s="413"/>
      <c r="H8" s="413"/>
      <c r="I8" s="413"/>
      <c r="J8" s="413"/>
      <c r="K8" s="413"/>
      <c r="L8" s="413"/>
      <c r="M8" s="414"/>
      <c r="N8" s="431" t="s">
        <v>35</v>
      </c>
      <c r="O8" s="432"/>
      <c r="P8" s="432"/>
      <c r="Q8" s="432"/>
      <c r="R8" s="432"/>
      <c r="S8" s="432"/>
      <c r="T8" s="432"/>
      <c r="U8" s="432"/>
      <c r="V8" s="432"/>
      <c r="W8" s="432"/>
      <c r="X8" s="433"/>
      <c r="Y8" s="395" t="s">
        <v>20</v>
      </c>
      <c r="Z8" s="396"/>
      <c r="AA8" s="396"/>
      <c r="AB8" s="396"/>
      <c r="AC8" s="396"/>
      <c r="AD8" s="396"/>
      <c r="AE8" s="396"/>
      <c r="AF8" s="396"/>
      <c r="AG8" s="396"/>
      <c r="AH8" s="396"/>
      <c r="AI8" s="397"/>
      <c r="AJ8" s="23"/>
    </row>
    <row r="9" spans="1:40" ht="64.5" customHeight="1" x14ac:dyDescent="0.25">
      <c r="A9" s="400" t="s">
        <v>1</v>
      </c>
      <c r="B9" s="398" t="s">
        <v>51</v>
      </c>
      <c r="C9" s="398" t="s">
        <v>41</v>
      </c>
      <c r="D9" s="398" t="s">
        <v>42</v>
      </c>
      <c r="E9" s="402" t="s">
        <v>43</v>
      </c>
      <c r="F9" s="398" t="s">
        <v>44</v>
      </c>
      <c r="G9" s="398"/>
      <c r="H9" s="398" t="s">
        <v>45</v>
      </c>
      <c r="I9" s="398" t="s">
        <v>46</v>
      </c>
      <c r="J9" s="398" t="s">
        <v>47</v>
      </c>
      <c r="K9" s="419" t="s">
        <v>108</v>
      </c>
      <c r="L9" s="420"/>
      <c r="M9" s="398" t="s">
        <v>48</v>
      </c>
      <c r="N9" s="438" t="s">
        <v>3</v>
      </c>
      <c r="O9" s="440" t="s">
        <v>106</v>
      </c>
      <c r="P9" s="442" t="s">
        <v>4</v>
      </c>
      <c r="Q9" s="444" t="s">
        <v>5</v>
      </c>
      <c r="R9" s="423" t="s">
        <v>6</v>
      </c>
      <c r="S9" s="425" t="s">
        <v>7</v>
      </c>
      <c r="T9" s="427" t="s">
        <v>8</v>
      </c>
      <c r="U9" s="427" t="s">
        <v>9</v>
      </c>
      <c r="V9" s="427" t="s">
        <v>10</v>
      </c>
      <c r="W9" s="427" t="s">
        <v>11</v>
      </c>
      <c r="X9" s="434" t="s">
        <v>36</v>
      </c>
      <c r="Y9" s="436" t="s">
        <v>12</v>
      </c>
      <c r="Z9" s="421" t="s">
        <v>13</v>
      </c>
      <c r="AA9" s="429" t="s">
        <v>133</v>
      </c>
      <c r="AB9" s="421" t="s">
        <v>14</v>
      </c>
      <c r="AC9" s="421" t="s">
        <v>15</v>
      </c>
      <c r="AD9" s="421" t="s">
        <v>16</v>
      </c>
      <c r="AE9" s="421" t="s">
        <v>17</v>
      </c>
      <c r="AF9" s="410" t="s">
        <v>18</v>
      </c>
      <c r="AG9" s="421" t="s">
        <v>131</v>
      </c>
      <c r="AH9" s="421" t="s">
        <v>132</v>
      </c>
      <c r="AI9" s="404" t="s">
        <v>19</v>
      </c>
      <c r="AJ9" s="23"/>
    </row>
    <row r="10" spans="1:40" ht="45.75" customHeight="1" thickBot="1" x14ac:dyDescent="0.3">
      <c r="A10" s="401"/>
      <c r="B10" s="399"/>
      <c r="C10" s="399"/>
      <c r="D10" s="399"/>
      <c r="E10" s="403"/>
      <c r="F10" s="59" t="s">
        <v>49</v>
      </c>
      <c r="G10" s="59" t="s">
        <v>50</v>
      </c>
      <c r="H10" s="399"/>
      <c r="I10" s="399"/>
      <c r="J10" s="399"/>
      <c r="K10" s="108" t="s">
        <v>117</v>
      </c>
      <c r="L10" s="108" t="s">
        <v>118</v>
      </c>
      <c r="M10" s="399"/>
      <c r="N10" s="439"/>
      <c r="O10" s="441"/>
      <c r="P10" s="443"/>
      <c r="Q10" s="445"/>
      <c r="R10" s="424"/>
      <c r="S10" s="426"/>
      <c r="T10" s="428"/>
      <c r="U10" s="428"/>
      <c r="V10" s="428"/>
      <c r="W10" s="428"/>
      <c r="X10" s="435"/>
      <c r="Y10" s="437"/>
      <c r="Z10" s="422"/>
      <c r="AA10" s="430"/>
      <c r="AB10" s="422"/>
      <c r="AC10" s="422"/>
      <c r="AD10" s="422"/>
      <c r="AE10" s="422"/>
      <c r="AF10" s="411"/>
      <c r="AG10" s="422"/>
      <c r="AH10" s="422"/>
      <c r="AI10" s="405"/>
      <c r="AJ10" s="23"/>
    </row>
    <row r="11" spans="1:40" ht="67.5" customHeight="1" x14ac:dyDescent="0.25">
      <c r="A11" s="415" t="s">
        <v>134</v>
      </c>
      <c r="B11" s="186" t="s">
        <v>52</v>
      </c>
      <c r="C11" s="315" t="s">
        <v>928</v>
      </c>
      <c r="D11" s="187" t="s">
        <v>142</v>
      </c>
      <c r="E11" s="67"/>
      <c r="F11" s="188" t="s">
        <v>157</v>
      </c>
      <c r="G11" s="188">
        <v>42339</v>
      </c>
      <c r="H11" s="189" t="s">
        <v>202</v>
      </c>
      <c r="I11" s="190" t="s">
        <v>225</v>
      </c>
      <c r="J11" s="191" t="s">
        <v>226</v>
      </c>
      <c r="K11" s="67"/>
      <c r="L11" s="67"/>
      <c r="M11" s="67"/>
      <c r="N11" s="67"/>
      <c r="O11" s="68"/>
      <c r="P11" s="67" t="s">
        <v>37</v>
      </c>
      <c r="Q11" s="67"/>
      <c r="R11" s="67"/>
      <c r="S11" s="69"/>
      <c r="T11" s="222" t="s">
        <v>761</v>
      </c>
      <c r="U11" s="222" t="s">
        <v>762</v>
      </c>
      <c r="V11" s="282"/>
      <c r="W11" s="282" t="s">
        <v>318</v>
      </c>
      <c r="X11" s="302" t="s">
        <v>797</v>
      </c>
      <c r="Y11" s="307"/>
      <c r="Z11" s="222"/>
      <c r="AA11" s="303"/>
      <c r="AB11" s="303"/>
      <c r="AC11" s="222" t="s">
        <v>897</v>
      </c>
      <c r="AD11" s="222"/>
      <c r="AE11" s="232"/>
      <c r="AF11" s="232"/>
      <c r="AG11" s="232"/>
      <c r="AH11" s="232"/>
      <c r="AI11" s="232"/>
      <c r="AJ11" s="23"/>
    </row>
    <row r="12" spans="1:40" ht="51" customHeight="1" x14ac:dyDescent="0.25">
      <c r="A12" s="416"/>
      <c r="B12" s="52" t="s">
        <v>53</v>
      </c>
      <c r="C12" s="187" t="s">
        <v>453</v>
      </c>
      <c r="D12" s="209" t="s">
        <v>398</v>
      </c>
      <c r="E12" s="70"/>
      <c r="F12" s="188" t="s">
        <v>157</v>
      </c>
      <c r="G12" s="188">
        <v>41640</v>
      </c>
      <c r="H12" s="189" t="s">
        <v>202</v>
      </c>
      <c r="I12" s="190">
        <v>5000</v>
      </c>
      <c r="J12" s="191" t="s">
        <v>744</v>
      </c>
      <c r="K12" s="70"/>
      <c r="L12" s="70"/>
      <c r="M12" s="70"/>
      <c r="N12" s="67"/>
      <c r="O12" s="67"/>
      <c r="P12" s="67"/>
      <c r="Q12" s="67" t="s">
        <v>37</v>
      </c>
      <c r="R12" s="67"/>
      <c r="S12" s="69"/>
      <c r="T12" s="217" t="s">
        <v>763</v>
      </c>
      <c r="U12" s="217" t="s">
        <v>764</v>
      </c>
      <c r="V12" s="283"/>
      <c r="W12" s="218" t="s">
        <v>318</v>
      </c>
      <c r="X12" s="217" t="s">
        <v>765</v>
      </c>
      <c r="Y12" s="217"/>
      <c r="Z12" s="217"/>
      <c r="AA12" s="268"/>
      <c r="AB12" s="268"/>
      <c r="AC12" s="217"/>
      <c r="AD12" s="217"/>
      <c r="AE12" s="231"/>
      <c r="AF12" s="231"/>
      <c r="AG12" s="231"/>
      <c r="AH12" s="231"/>
      <c r="AI12" s="231"/>
      <c r="AJ12" s="23"/>
    </row>
    <row r="13" spans="1:40" ht="47.25" customHeight="1" x14ac:dyDescent="0.25">
      <c r="A13" s="416"/>
      <c r="B13" s="52" t="s">
        <v>54</v>
      </c>
      <c r="C13" s="187" t="s">
        <v>454</v>
      </c>
      <c r="D13" s="192" t="s">
        <v>144</v>
      </c>
      <c r="E13" s="70"/>
      <c r="F13" s="188" t="s">
        <v>157</v>
      </c>
      <c r="G13" s="188" t="s">
        <v>158</v>
      </c>
      <c r="H13" s="187" t="s">
        <v>203</v>
      </c>
      <c r="I13" s="193">
        <v>70000</v>
      </c>
      <c r="J13" s="194" t="s">
        <v>228</v>
      </c>
      <c r="K13" s="70"/>
      <c r="L13" s="70"/>
      <c r="M13" s="70"/>
      <c r="N13" s="67"/>
      <c r="O13" s="67" t="s">
        <v>37</v>
      </c>
      <c r="P13" s="67"/>
      <c r="Q13" s="67"/>
      <c r="R13" s="67"/>
      <c r="S13" s="69"/>
      <c r="T13" s="217" t="s">
        <v>766</v>
      </c>
      <c r="U13" s="218" t="s">
        <v>767</v>
      </c>
      <c r="V13" s="217" t="s">
        <v>768</v>
      </c>
      <c r="W13" s="218" t="s">
        <v>769</v>
      </c>
      <c r="X13" s="217" t="s">
        <v>770</v>
      </c>
      <c r="Y13" s="217" t="s">
        <v>886</v>
      </c>
      <c r="Z13" s="217"/>
      <c r="AA13" s="268"/>
      <c r="AB13" s="268"/>
      <c r="AC13" s="217"/>
      <c r="AD13" s="217"/>
      <c r="AE13" s="231"/>
      <c r="AF13" s="231"/>
      <c r="AG13" s="231"/>
      <c r="AH13" s="231"/>
      <c r="AI13" s="231"/>
      <c r="AJ13" s="23"/>
    </row>
    <row r="14" spans="1:40" ht="69.75" customHeight="1" x14ac:dyDescent="0.25">
      <c r="A14" s="416"/>
      <c r="B14" s="52" t="s">
        <v>55</v>
      </c>
      <c r="C14" s="192" t="s">
        <v>455</v>
      </c>
      <c r="D14" s="209" t="s">
        <v>399</v>
      </c>
      <c r="E14" s="70"/>
      <c r="F14" s="188" t="s">
        <v>157</v>
      </c>
      <c r="G14" s="188" t="s">
        <v>158</v>
      </c>
      <c r="H14" s="187" t="s">
        <v>204</v>
      </c>
      <c r="I14" s="190">
        <v>500000</v>
      </c>
      <c r="J14" s="194" t="s">
        <v>229</v>
      </c>
      <c r="K14" s="70"/>
      <c r="L14" s="70"/>
      <c r="M14" s="70"/>
      <c r="N14" s="67"/>
      <c r="O14" s="67" t="s">
        <v>37</v>
      </c>
      <c r="P14" s="67"/>
      <c r="Q14" s="67"/>
      <c r="R14" s="67"/>
      <c r="S14" s="69"/>
      <c r="T14" s="218" t="s">
        <v>771</v>
      </c>
      <c r="U14" s="218"/>
      <c r="V14" s="218"/>
      <c r="W14" s="218" t="s">
        <v>674</v>
      </c>
      <c r="X14" s="217" t="s">
        <v>772</v>
      </c>
      <c r="Y14" s="217" t="s">
        <v>887</v>
      </c>
      <c r="Z14" s="217" t="s">
        <v>888</v>
      </c>
      <c r="AA14" s="268"/>
      <c r="AB14" s="268"/>
      <c r="AC14" s="217"/>
      <c r="AD14" s="217" t="s">
        <v>898</v>
      </c>
      <c r="AE14" s="231"/>
      <c r="AF14" s="231"/>
      <c r="AG14" s="231"/>
      <c r="AH14" s="231"/>
      <c r="AI14" s="231"/>
      <c r="AJ14" s="23"/>
    </row>
    <row r="15" spans="1:40" ht="84.75" customHeight="1" x14ac:dyDescent="0.25">
      <c r="A15" s="416"/>
      <c r="B15" s="52" t="s">
        <v>56</v>
      </c>
      <c r="C15" s="263" t="s">
        <v>524</v>
      </c>
      <c r="D15" s="187" t="s">
        <v>146</v>
      </c>
      <c r="E15" s="70"/>
      <c r="F15" s="188" t="s">
        <v>157</v>
      </c>
      <c r="G15" s="188" t="s">
        <v>158</v>
      </c>
      <c r="H15" s="187" t="s">
        <v>205</v>
      </c>
      <c r="I15" s="190">
        <v>300000</v>
      </c>
      <c r="J15" s="191" t="s">
        <v>230</v>
      </c>
      <c r="K15" s="70"/>
      <c r="L15" s="70"/>
      <c r="M15" s="70"/>
      <c r="N15" s="67"/>
      <c r="O15" s="67"/>
      <c r="P15" s="67" t="s">
        <v>37</v>
      </c>
      <c r="Q15" s="67"/>
      <c r="R15" s="67"/>
      <c r="S15" s="69"/>
      <c r="T15" s="303" t="s">
        <v>798</v>
      </c>
      <c r="U15" s="268" t="s">
        <v>773</v>
      </c>
      <c r="V15" s="214" t="s">
        <v>774</v>
      </c>
      <c r="W15" s="268" t="s">
        <v>775</v>
      </c>
      <c r="X15" s="214" t="s">
        <v>776</v>
      </c>
      <c r="Y15" s="214" t="s">
        <v>889</v>
      </c>
      <c r="Z15" s="214" t="s">
        <v>890</v>
      </c>
      <c r="AA15" s="268"/>
      <c r="AB15" s="268"/>
      <c r="AC15" s="217"/>
      <c r="AD15" s="217"/>
      <c r="AE15" s="231"/>
      <c r="AF15" s="231"/>
      <c r="AG15" s="231"/>
      <c r="AH15" s="231"/>
      <c r="AI15" s="231"/>
      <c r="AJ15" s="23"/>
    </row>
    <row r="16" spans="1:40" ht="78.75" customHeight="1" x14ac:dyDescent="0.25">
      <c r="A16" s="416"/>
      <c r="B16" s="52" t="s">
        <v>57</v>
      </c>
      <c r="C16" s="316" t="s">
        <v>525</v>
      </c>
      <c r="D16" s="187" t="s">
        <v>147</v>
      </c>
      <c r="E16" s="70"/>
      <c r="F16" s="188" t="s">
        <v>745</v>
      </c>
      <c r="G16" s="188">
        <v>42370</v>
      </c>
      <c r="H16" s="189" t="s">
        <v>206</v>
      </c>
      <c r="I16" s="190">
        <v>10000</v>
      </c>
      <c r="J16" s="191" t="s">
        <v>231</v>
      </c>
      <c r="K16" s="70"/>
      <c r="L16" s="70"/>
      <c r="M16" s="70"/>
      <c r="N16" s="67"/>
      <c r="O16" s="67" t="s">
        <v>37</v>
      </c>
      <c r="P16" s="67"/>
      <c r="Q16" s="67"/>
      <c r="R16" s="67"/>
      <c r="S16" s="69"/>
      <c r="T16" s="217" t="s">
        <v>777</v>
      </c>
      <c r="U16" s="218"/>
      <c r="V16" s="218"/>
      <c r="W16" s="218" t="s">
        <v>337</v>
      </c>
      <c r="X16" s="217" t="s">
        <v>799</v>
      </c>
      <c r="Y16" s="217" t="s">
        <v>891</v>
      </c>
      <c r="Z16" s="217"/>
      <c r="AA16" s="268"/>
      <c r="AB16" s="268"/>
      <c r="AC16" s="217"/>
      <c r="AD16" s="217"/>
      <c r="AE16" s="231"/>
      <c r="AF16" s="231"/>
      <c r="AG16" s="231"/>
      <c r="AH16" s="231"/>
      <c r="AI16" s="231"/>
      <c r="AJ16" s="23"/>
    </row>
    <row r="17" spans="1:36" ht="74.25" customHeight="1" x14ac:dyDescent="0.25">
      <c r="A17" s="416"/>
      <c r="B17" s="52" t="s">
        <v>58</v>
      </c>
      <c r="C17" s="192" t="s">
        <v>458</v>
      </c>
      <c r="D17" s="192" t="s">
        <v>148</v>
      </c>
      <c r="E17" s="70"/>
      <c r="F17" s="188" t="s">
        <v>157</v>
      </c>
      <c r="G17" s="188" t="s">
        <v>158</v>
      </c>
      <c r="H17" s="189" t="s">
        <v>207</v>
      </c>
      <c r="I17" s="193">
        <v>10000</v>
      </c>
      <c r="J17" s="194" t="s">
        <v>205</v>
      </c>
      <c r="K17" s="70"/>
      <c r="L17" s="70"/>
      <c r="M17" s="70"/>
      <c r="N17" s="67"/>
      <c r="O17" s="67" t="s">
        <v>37</v>
      </c>
      <c r="P17" s="67"/>
      <c r="Q17" s="67"/>
      <c r="R17" s="67"/>
      <c r="S17" s="69"/>
      <c r="T17" s="218"/>
      <c r="U17" s="218"/>
      <c r="V17" s="218"/>
      <c r="W17" s="218"/>
      <c r="X17" s="217" t="s">
        <v>778</v>
      </c>
      <c r="Y17" s="217"/>
      <c r="Z17" s="217"/>
      <c r="AA17" s="268"/>
      <c r="AB17" s="268"/>
      <c r="AC17" s="217"/>
      <c r="AD17" s="217"/>
      <c r="AE17" s="231"/>
      <c r="AF17" s="231"/>
      <c r="AG17" s="231"/>
      <c r="AH17" s="231"/>
      <c r="AI17" s="231"/>
      <c r="AJ17" s="23"/>
    </row>
    <row r="18" spans="1:36" ht="57.75" customHeight="1" x14ac:dyDescent="0.25">
      <c r="A18" s="416"/>
      <c r="B18" s="52" t="s">
        <v>59</v>
      </c>
      <c r="C18" s="187" t="s">
        <v>459</v>
      </c>
      <c r="D18" s="192" t="s">
        <v>148</v>
      </c>
      <c r="E18" s="70"/>
      <c r="F18" s="188" t="s">
        <v>421</v>
      </c>
      <c r="G18" s="188" t="s">
        <v>160</v>
      </c>
      <c r="H18" s="187" t="s">
        <v>208</v>
      </c>
      <c r="I18" s="193">
        <v>10000</v>
      </c>
      <c r="J18" s="194" t="s">
        <v>232</v>
      </c>
      <c r="K18" s="70"/>
      <c r="L18" s="70"/>
      <c r="M18" s="70"/>
      <c r="N18" s="67"/>
      <c r="O18" s="67" t="s">
        <v>37</v>
      </c>
      <c r="P18" s="67"/>
      <c r="Q18" s="67"/>
      <c r="R18" s="67"/>
      <c r="S18" s="69" t="s">
        <v>39</v>
      </c>
      <c r="T18" s="218" t="s">
        <v>575</v>
      </c>
      <c r="U18" s="218"/>
      <c r="V18" s="218"/>
      <c r="W18" s="218" t="s">
        <v>779</v>
      </c>
      <c r="X18" s="217" t="s">
        <v>780</v>
      </c>
      <c r="Y18" s="217"/>
      <c r="Z18" s="217"/>
      <c r="AA18" s="268"/>
      <c r="AB18" s="268"/>
      <c r="AC18" s="217"/>
      <c r="AD18" s="217"/>
      <c r="AE18" s="231"/>
      <c r="AF18" s="231"/>
      <c r="AG18" s="231"/>
      <c r="AH18" s="231"/>
      <c r="AI18" s="231"/>
      <c r="AJ18" s="23"/>
    </row>
    <row r="19" spans="1:36" ht="54" customHeight="1" x14ac:dyDescent="0.25">
      <c r="A19" s="416"/>
      <c r="B19" s="248" t="s">
        <v>60</v>
      </c>
      <c r="C19" s="187" t="s">
        <v>460</v>
      </c>
      <c r="D19" s="187" t="s">
        <v>746</v>
      </c>
      <c r="E19" s="231"/>
      <c r="F19" s="188" t="s">
        <v>157</v>
      </c>
      <c r="G19" s="188" t="s">
        <v>158</v>
      </c>
      <c r="H19" s="187" t="s">
        <v>205</v>
      </c>
      <c r="I19" s="190">
        <v>10000</v>
      </c>
      <c r="J19" s="194" t="s">
        <v>233</v>
      </c>
      <c r="K19" s="231"/>
      <c r="L19" s="231"/>
      <c r="M19" s="231"/>
      <c r="N19" s="67"/>
      <c r="O19" s="67"/>
      <c r="P19" s="67"/>
      <c r="Q19" s="67" t="s">
        <v>37</v>
      </c>
      <c r="R19" s="67"/>
      <c r="S19" s="69"/>
      <c r="T19" s="217" t="s">
        <v>781</v>
      </c>
      <c r="U19" s="218"/>
      <c r="V19" s="218"/>
      <c r="W19" s="218"/>
      <c r="X19" s="218"/>
      <c r="Y19" s="217"/>
      <c r="Z19" s="217" t="s">
        <v>892</v>
      </c>
      <c r="AA19" s="268"/>
      <c r="AB19" s="268"/>
      <c r="AC19" s="217"/>
      <c r="AD19" s="217"/>
      <c r="AE19" s="231"/>
      <c r="AF19" s="231"/>
      <c r="AG19" s="231"/>
      <c r="AH19" s="231"/>
      <c r="AI19" s="231"/>
      <c r="AJ19" s="23"/>
    </row>
    <row r="20" spans="1:36" ht="70.5" customHeight="1" x14ac:dyDescent="0.25">
      <c r="A20" s="416"/>
      <c r="B20" s="248" t="s">
        <v>61</v>
      </c>
      <c r="C20" s="262" t="s">
        <v>526</v>
      </c>
      <c r="D20" s="187" t="s">
        <v>150</v>
      </c>
      <c r="E20" s="231"/>
      <c r="F20" s="188" t="s">
        <v>157</v>
      </c>
      <c r="G20" s="188">
        <v>42705</v>
      </c>
      <c r="H20" s="192" t="s">
        <v>205</v>
      </c>
      <c r="I20" s="190">
        <v>5000</v>
      </c>
      <c r="J20" s="194" t="s">
        <v>234</v>
      </c>
      <c r="K20" s="231"/>
      <c r="L20" s="231"/>
      <c r="M20" s="231"/>
      <c r="N20" s="67"/>
      <c r="O20" s="67"/>
      <c r="P20" s="67" t="s">
        <v>37</v>
      </c>
      <c r="Q20" s="67"/>
      <c r="R20" s="67"/>
      <c r="S20" s="69"/>
      <c r="T20" s="218"/>
      <c r="U20" s="218"/>
      <c r="V20" s="218"/>
      <c r="W20" s="218"/>
      <c r="X20" s="217" t="s">
        <v>782</v>
      </c>
      <c r="Y20" s="217"/>
      <c r="Z20" s="217"/>
      <c r="AA20" s="268"/>
      <c r="AB20" s="268"/>
      <c r="AC20" s="217"/>
      <c r="AD20" s="217"/>
      <c r="AE20" s="231"/>
      <c r="AF20" s="231"/>
      <c r="AG20" s="231"/>
      <c r="AH20" s="231"/>
      <c r="AI20" s="231"/>
      <c r="AJ20" s="23"/>
    </row>
    <row r="21" spans="1:36" ht="55.5" customHeight="1" x14ac:dyDescent="0.25">
      <c r="A21" s="416"/>
      <c r="B21" s="248" t="s">
        <v>62</v>
      </c>
      <c r="C21" s="187" t="s">
        <v>462</v>
      </c>
      <c r="D21" s="187" t="s">
        <v>149</v>
      </c>
      <c r="E21" s="231"/>
      <c r="F21" s="188" t="s">
        <v>422</v>
      </c>
      <c r="G21" s="188" t="s">
        <v>158</v>
      </c>
      <c r="H21" s="187" t="s">
        <v>527</v>
      </c>
      <c r="I21" s="190">
        <v>30000</v>
      </c>
      <c r="J21" s="194" t="s">
        <v>216</v>
      </c>
      <c r="K21" s="231"/>
      <c r="L21" s="231"/>
      <c r="M21" s="231"/>
      <c r="N21" s="67" t="s">
        <v>37</v>
      </c>
      <c r="O21" s="67"/>
      <c r="P21" s="67"/>
      <c r="Q21" s="67"/>
      <c r="R21" s="67"/>
      <c r="S21" s="69"/>
      <c r="T21" s="218" t="s">
        <v>580</v>
      </c>
      <c r="U21" s="218"/>
      <c r="V21" s="218"/>
      <c r="W21" s="218" t="s">
        <v>318</v>
      </c>
      <c r="X21" s="217" t="s">
        <v>800</v>
      </c>
      <c r="Y21" s="217"/>
      <c r="Z21" s="217" t="s">
        <v>893</v>
      </c>
      <c r="AA21" s="268"/>
      <c r="AB21" s="268"/>
      <c r="AC21" s="217"/>
      <c r="AD21" s="217"/>
      <c r="AE21" s="231"/>
      <c r="AF21" s="231"/>
      <c r="AG21" s="231"/>
      <c r="AH21" s="231"/>
      <c r="AI21" s="231"/>
      <c r="AJ21" s="23"/>
    </row>
    <row r="22" spans="1:36" ht="54" customHeight="1" x14ac:dyDescent="0.25">
      <c r="A22" s="416"/>
      <c r="B22" s="248" t="s">
        <v>63</v>
      </c>
      <c r="C22" s="187" t="s">
        <v>463</v>
      </c>
      <c r="D22" s="187" t="s">
        <v>151</v>
      </c>
      <c r="E22" s="231"/>
      <c r="F22" s="188" t="s">
        <v>157</v>
      </c>
      <c r="G22" s="188">
        <v>42705</v>
      </c>
      <c r="H22" s="189" t="s">
        <v>217</v>
      </c>
      <c r="I22" s="190" t="s">
        <v>225</v>
      </c>
      <c r="J22" s="191" t="s">
        <v>235</v>
      </c>
      <c r="K22" s="231"/>
      <c r="L22" s="231"/>
      <c r="M22" s="231"/>
      <c r="N22" s="67"/>
      <c r="O22" s="67"/>
      <c r="P22" s="67" t="s">
        <v>37</v>
      </c>
      <c r="Q22" s="67"/>
      <c r="R22" s="67"/>
      <c r="S22" s="69"/>
      <c r="T22" s="218" t="s">
        <v>783</v>
      </c>
      <c r="U22" s="218"/>
      <c r="V22" s="218"/>
      <c r="W22" s="218"/>
      <c r="X22" s="217" t="s">
        <v>784</v>
      </c>
      <c r="Y22" s="217"/>
      <c r="Z22" s="217"/>
      <c r="AA22" s="268"/>
      <c r="AB22" s="268"/>
      <c r="AC22" s="217"/>
      <c r="AD22" s="217"/>
      <c r="AE22" s="231"/>
      <c r="AF22" s="231"/>
      <c r="AG22" s="231"/>
      <c r="AH22" s="231"/>
      <c r="AI22" s="231"/>
      <c r="AJ22" s="23"/>
    </row>
    <row r="23" spans="1:36" ht="78.75" customHeight="1" x14ac:dyDescent="0.25">
      <c r="A23" s="416"/>
      <c r="B23" s="248" t="s">
        <v>64</v>
      </c>
      <c r="C23" s="187" t="s">
        <v>464</v>
      </c>
      <c r="D23" s="192" t="s">
        <v>151</v>
      </c>
      <c r="E23" s="231"/>
      <c r="F23" s="188" t="s">
        <v>161</v>
      </c>
      <c r="G23" s="188" t="s">
        <v>162</v>
      </c>
      <c r="H23" s="189" t="s">
        <v>211</v>
      </c>
      <c r="I23" s="193">
        <v>30000</v>
      </c>
      <c r="J23" s="194" t="s">
        <v>528</v>
      </c>
      <c r="K23" s="231"/>
      <c r="L23" s="231"/>
      <c r="M23" s="231"/>
      <c r="N23" s="67"/>
      <c r="O23" s="67"/>
      <c r="P23" s="67" t="s">
        <v>37</v>
      </c>
      <c r="Q23" s="67"/>
      <c r="R23" s="67"/>
      <c r="S23" s="69"/>
      <c r="T23" s="217" t="s">
        <v>785</v>
      </c>
      <c r="U23" s="218"/>
      <c r="V23" s="218"/>
      <c r="W23" s="218" t="s">
        <v>786</v>
      </c>
      <c r="X23" s="217" t="s">
        <v>787</v>
      </c>
      <c r="Y23" s="217" t="s">
        <v>894</v>
      </c>
      <c r="Z23" s="217" t="s">
        <v>895</v>
      </c>
      <c r="AA23" s="268"/>
      <c r="AB23" s="268"/>
      <c r="AC23" s="217"/>
      <c r="AD23" s="217"/>
      <c r="AE23" s="231"/>
      <c r="AF23" s="231"/>
      <c r="AG23" s="231"/>
      <c r="AH23" s="231"/>
      <c r="AI23" s="231"/>
      <c r="AJ23" s="23"/>
    </row>
    <row r="24" spans="1:36" ht="78.75" customHeight="1" x14ac:dyDescent="0.25">
      <c r="A24" s="416"/>
      <c r="B24" s="248" t="s">
        <v>65</v>
      </c>
      <c r="C24" s="192" t="s">
        <v>465</v>
      </c>
      <c r="D24" s="192" t="s">
        <v>747</v>
      </c>
      <c r="E24" s="231"/>
      <c r="F24" s="188" t="s">
        <v>157</v>
      </c>
      <c r="G24" s="188">
        <v>42339</v>
      </c>
      <c r="H24" s="189" t="s">
        <v>202</v>
      </c>
      <c r="I24" s="193">
        <v>10000</v>
      </c>
      <c r="J24" s="194" t="s">
        <v>748</v>
      </c>
      <c r="K24" s="231"/>
      <c r="L24" s="231"/>
      <c r="M24" s="231"/>
      <c r="N24" s="67"/>
      <c r="O24" s="67"/>
      <c r="P24" s="67" t="s">
        <v>37</v>
      </c>
      <c r="Q24" s="67"/>
      <c r="R24" s="67"/>
      <c r="S24" s="69" t="s">
        <v>39</v>
      </c>
      <c r="T24" s="217" t="s">
        <v>788</v>
      </c>
      <c r="U24" s="217" t="s">
        <v>789</v>
      </c>
      <c r="V24" s="218"/>
      <c r="W24" s="218" t="s">
        <v>318</v>
      </c>
      <c r="X24" s="283"/>
      <c r="Y24" s="217"/>
      <c r="Z24" s="217"/>
      <c r="AA24" s="268"/>
      <c r="AB24" s="268"/>
      <c r="AC24" s="217"/>
      <c r="AD24" s="217"/>
      <c r="AE24" s="231"/>
      <c r="AF24" s="217" t="s">
        <v>902</v>
      </c>
      <c r="AG24" s="313"/>
      <c r="AH24" s="268"/>
      <c r="AI24" s="217" t="s">
        <v>903</v>
      </c>
      <c r="AJ24" s="23"/>
    </row>
    <row r="25" spans="1:36" ht="97.5" customHeight="1" x14ac:dyDescent="0.25">
      <c r="A25" s="416"/>
      <c r="B25" s="248" t="s">
        <v>66</v>
      </c>
      <c r="C25" s="264" t="s">
        <v>529</v>
      </c>
      <c r="D25" s="192" t="s">
        <v>151</v>
      </c>
      <c r="E25" s="231"/>
      <c r="F25" s="188" t="s">
        <v>161</v>
      </c>
      <c r="G25" s="188">
        <v>42979</v>
      </c>
      <c r="H25" s="189" t="s">
        <v>211</v>
      </c>
      <c r="I25" s="190">
        <v>30000</v>
      </c>
      <c r="J25" s="194" t="s">
        <v>236</v>
      </c>
      <c r="K25" s="231"/>
      <c r="L25" s="231"/>
      <c r="M25" s="231"/>
      <c r="N25" s="67"/>
      <c r="O25" s="67"/>
      <c r="P25" s="67"/>
      <c r="Q25" s="67" t="s">
        <v>37</v>
      </c>
      <c r="R25" s="67"/>
      <c r="S25" s="69"/>
      <c r="T25" s="214" t="s">
        <v>790</v>
      </c>
      <c r="U25" s="214" t="s">
        <v>791</v>
      </c>
      <c r="V25" s="218"/>
      <c r="W25" s="215" t="s">
        <v>792</v>
      </c>
      <c r="X25" s="214" t="s">
        <v>801</v>
      </c>
      <c r="Y25" s="214" t="s">
        <v>901</v>
      </c>
      <c r="Z25" s="214" t="s">
        <v>896</v>
      </c>
      <c r="AA25" s="268"/>
      <c r="AB25" s="268"/>
      <c r="AC25" s="214" t="s">
        <v>899</v>
      </c>
      <c r="AD25" s="217"/>
      <c r="AE25" s="231"/>
      <c r="AF25" s="231"/>
      <c r="AG25" s="231"/>
      <c r="AH25" s="231"/>
      <c r="AI25" s="231"/>
      <c r="AJ25" s="23"/>
    </row>
    <row r="26" spans="1:36" ht="93" customHeight="1" x14ac:dyDescent="0.25">
      <c r="A26" s="416"/>
      <c r="B26" s="248" t="s">
        <v>138</v>
      </c>
      <c r="C26" s="248" t="s">
        <v>530</v>
      </c>
      <c r="D26" s="187" t="s">
        <v>153</v>
      </c>
      <c r="E26" s="231"/>
      <c r="F26" s="188" t="s">
        <v>157</v>
      </c>
      <c r="G26" s="188" t="s">
        <v>162</v>
      </c>
      <c r="H26" s="189" t="s">
        <v>202</v>
      </c>
      <c r="I26" s="190">
        <v>200000</v>
      </c>
      <c r="J26" s="194" t="s">
        <v>531</v>
      </c>
      <c r="K26" s="231"/>
      <c r="L26" s="231"/>
      <c r="M26" s="231"/>
      <c r="N26" s="67"/>
      <c r="O26" s="67"/>
      <c r="P26" s="67"/>
      <c r="Q26" s="67" t="s">
        <v>37</v>
      </c>
      <c r="R26" s="67"/>
      <c r="S26" s="69"/>
      <c r="T26" s="218"/>
      <c r="U26" s="214" t="s">
        <v>802</v>
      </c>
      <c r="V26" s="218"/>
      <c r="W26" s="215" t="s">
        <v>318</v>
      </c>
      <c r="X26" s="214" t="s">
        <v>793</v>
      </c>
      <c r="Y26" s="217"/>
      <c r="Z26" s="217"/>
      <c r="AA26" s="268"/>
      <c r="AB26" s="268"/>
      <c r="AC26" s="217"/>
      <c r="AD26" s="217"/>
      <c r="AE26" s="231"/>
      <c r="AF26" s="231"/>
      <c r="AG26" s="231"/>
      <c r="AH26" s="231"/>
      <c r="AI26" s="231"/>
      <c r="AJ26" s="23"/>
    </row>
    <row r="27" spans="1:36" ht="72.75" customHeight="1" x14ac:dyDescent="0.25">
      <c r="A27" s="416"/>
      <c r="B27" s="248" t="s">
        <v>139</v>
      </c>
      <c r="C27" s="187" t="s">
        <v>468</v>
      </c>
      <c r="D27" s="187" t="s">
        <v>154</v>
      </c>
      <c r="E27" s="231"/>
      <c r="F27" s="188" t="s">
        <v>157</v>
      </c>
      <c r="G27" s="195" t="s">
        <v>431</v>
      </c>
      <c r="H27" s="189" t="s">
        <v>202</v>
      </c>
      <c r="I27" s="190">
        <v>10000</v>
      </c>
      <c r="J27" s="191" t="s">
        <v>238</v>
      </c>
      <c r="K27" s="231"/>
      <c r="L27" s="231"/>
      <c r="M27" s="231"/>
      <c r="N27" s="67"/>
      <c r="O27" s="67" t="s">
        <v>37</v>
      </c>
      <c r="P27" s="67"/>
      <c r="Q27" s="67"/>
      <c r="R27" s="67"/>
      <c r="S27" s="69"/>
      <c r="T27" s="217" t="s">
        <v>794</v>
      </c>
      <c r="U27" s="217" t="s">
        <v>795</v>
      </c>
      <c r="V27" s="218"/>
      <c r="W27" s="218" t="s">
        <v>318</v>
      </c>
      <c r="X27" s="217" t="s">
        <v>796</v>
      </c>
      <c r="Y27" s="217"/>
      <c r="Z27" s="217"/>
      <c r="AA27" s="268"/>
      <c r="AB27" s="268"/>
      <c r="AC27" s="217" t="s">
        <v>900</v>
      </c>
      <c r="AD27" s="217"/>
      <c r="AE27" s="231"/>
      <c r="AF27" s="231"/>
      <c r="AG27" s="231"/>
      <c r="AH27" s="231"/>
      <c r="AI27" s="231"/>
      <c r="AJ27" s="23"/>
    </row>
    <row r="28" spans="1:36" ht="97.5" customHeight="1" x14ac:dyDescent="0.25">
      <c r="A28" s="416"/>
      <c r="B28" s="248" t="s">
        <v>140</v>
      </c>
      <c r="C28" s="187" t="s">
        <v>469</v>
      </c>
      <c r="D28" s="187" t="s">
        <v>155</v>
      </c>
      <c r="E28" s="231"/>
      <c r="F28" s="188" t="s">
        <v>157</v>
      </c>
      <c r="G28" s="188">
        <v>41974</v>
      </c>
      <c r="H28" s="189" t="s">
        <v>213</v>
      </c>
      <c r="I28" s="190" t="s">
        <v>225</v>
      </c>
      <c r="J28" s="191" t="s">
        <v>239</v>
      </c>
      <c r="K28" s="231"/>
      <c r="L28" s="231"/>
      <c r="M28" s="231"/>
      <c r="N28" s="67"/>
      <c r="O28" s="67"/>
      <c r="P28" s="67"/>
      <c r="Q28" s="67"/>
      <c r="R28" s="67" t="s">
        <v>37</v>
      </c>
      <c r="S28" s="69"/>
      <c r="T28" s="282"/>
      <c r="U28" s="282"/>
      <c r="V28" s="282"/>
      <c r="W28" s="282"/>
      <c r="X28" s="282"/>
      <c r="Y28" s="222"/>
      <c r="Z28" s="222"/>
      <c r="AA28" s="268"/>
      <c r="AB28" s="268"/>
      <c r="AC28" s="222"/>
      <c r="AD28" s="222"/>
      <c r="AE28" s="231"/>
      <c r="AF28" s="231"/>
      <c r="AG28" s="231"/>
      <c r="AH28" s="231"/>
      <c r="AI28" s="231"/>
      <c r="AJ28" s="23"/>
    </row>
    <row r="29" spans="1:36" ht="89.25" customHeight="1" x14ac:dyDescent="0.25">
      <c r="A29" s="416"/>
      <c r="B29" s="265" t="s">
        <v>141</v>
      </c>
      <c r="C29" s="187" t="s">
        <v>537</v>
      </c>
      <c r="D29" s="187" t="s">
        <v>156</v>
      </c>
      <c r="E29" s="70"/>
      <c r="F29" s="188" t="s">
        <v>157</v>
      </c>
      <c r="G29" s="188" t="s">
        <v>158</v>
      </c>
      <c r="H29" s="189" t="s">
        <v>214</v>
      </c>
      <c r="I29" s="190">
        <v>100000</v>
      </c>
      <c r="J29" s="189" t="s">
        <v>240</v>
      </c>
      <c r="K29" s="231"/>
      <c r="L29" s="231"/>
      <c r="M29" s="231"/>
      <c r="N29" s="67"/>
      <c r="O29" s="67"/>
      <c r="P29" s="67"/>
      <c r="Q29" s="67"/>
      <c r="R29" s="67"/>
      <c r="S29" s="69"/>
      <c r="T29" s="70"/>
      <c r="U29" s="70"/>
      <c r="V29" s="70"/>
      <c r="W29" s="70"/>
      <c r="X29" s="70"/>
      <c r="Y29" s="268"/>
      <c r="Z29" s="268"/>
      <c r="AA29" s="268"/>
      <c r="AB29" s="268"/>
      <c r="AC29" s="268"/>
      <c r="AD29" s="231"/>
      <c r="AE29" s="231"/>
      <c r="AF29" s="231"/>
      <c r="AG29" s="231"/>
      <c r="AH29" s="231"/>
      <c r="AI29" s="231"/>
      <c r="AJ29" s="23"/>
    </row>
    <row r="30" spans="1:36" ht="89.25" customHeight="1" x14ac:dyDescent="0.25">
      <c r="A30" s="416"/>
      <c r="B30" s="267" t="s">
        <v>516</v>
      </c>
      <c r="C30" s="231" t="s">
        <v>740</v>
      </c>
      <c r="D30" s="231" t="s">
        <v>506</v>
      </c>
      <c r="E30" s="70"/>
      <c r="F30" s="249" t="s">
        <v>509</v>
      </c>
      <c r="G30" s="249" t="s">
        <v>510</v>
      </c>
      <c r="H30" s="249" t="s">
        <v>202</v>
      </c>
      <c r="I30" s="249" t="s">
        <v>225</v>
      </c>
      <c r="J30" s="249" t="s">
        <v>514</v>
      </c>
      <c r="K30" s="67"/>
      <c r="L30" s="67"/>
      <c r="M30" s="67"/>
      <c r="N30" s="67"/>
      <c r="O30" s="67"/>
      <c r="P30" s="67"/>
      <c r="Q30" s="67"/>
      <c r="R30" s="67"/>
      <c r="S30" s="69"/>
      <c r="T30" s="70"/>
      <c r="U30" s="70"/>
      <c r="V30" s="70"/>
      <c r="W30" s="70"/>
      <c r="X30" s="70"/>
      <c r="Y30" s="268"/>
      <c r="Z30" s="268"/>
      <c r="AA30" s="268"/>
      <c r="AB30" s="268"/>
      <c r="AC30" s="268"/>
      <c r="AD30" s="231"/>
      <c r="AE30" s="231"/>
      <c r="AF30" s="231"/>
      <c r="AG30" s="231"/>
      <c r="AH30" s="231"/>
      <c r="AI30" s="231"/>
      <c r="AJ30" s="23"/>
    </row>
    <row r="31" spans="1:36" ht="72.75" customHeight="1" x14ac:dyDescent="0.25">
      <c r="A31" s="417"/>
      <c r="B31" s="52" t="s">
        <v>517</v>
      </c>
      <c r="C31" s="231" t="s">
        <v>548</v>
      </c>
      <c r="D31" s="231" t="s">
        <v>508</v>
      </c>
      <c r="E31" s="70"/>
      <c r="F31" s="250" t="s">
        <v>511</v>
      </c>
      <c r="G31" s="301">
        <v>42705</v>
      </c>
      <c r="H31" s="249" t="s">
        <v>513</v>
      </c>
      <c r="I31" s="248" t="s">
        <v>225</v>
      </c>
      <c r="J31" s="249" t="s">
        <v>749</v>
      </c>
      <c r="K31" s="70"/>
      <c r="L31" s="70"/>
      <c r="M31" s="249"/>
      <c r="N31" s="67"/>
      <c r="O31" s="67"/>
      <c r="P31" s="67" t="s">
        <v>37</v>
      </c>
      <c r="Q31" s="67"/>
      <c r="R31" s="67"/>
      <c r="S31" s="69"/>
      <c r="T31" s="222" t="s">
        <v>803</v>
      </c>
      <c r="U31" s="222" t="s">
        <v>804</v>
      </c>
      <c r="V31" s="222" t="s">
        <v>805</v>
      </c>
      <c r="W31" s="282" t="s">
        <v>792</v>
      </c>
      <c r="X31" s="222" t="s">
        <v>806</v>
      </c>
      <c r="Y31" s="222" t="s">
        <v>904</v>
      </c>
      <c r="Z31" s="222" t="s">
        <v>905</v>
      </c>
      <c r="AA31" s="268"/>
      <c r="AB31" s="268"/>
      <c r="AC31" s="222" t="s">
        <v>199</v>
      </c>
      <c r="AD31" s="222"/>
      <c r="AE31" s="231"/>
      <c r="AF31" s="231"/>
      <c r="AG31" s="231"/>
      <c r="AH31" s="231"/>
      <c r="AI31" s="231"/>
      <c r="AJ31" s="23"/>
    </row>
    <row r="32" spans="1:36" ht="65.25" customHeight="1" x14ac:dyDescent="0.25">
      <c r="A32" s="418" t="s">
        <v>135</v>
      </c>
      <c r="B32" s="52" t="s">
        <v>67</v>
      </c>
      <c r="C32" s="266" t="s">
        <v>750</v>
      </c>
      <c r="D32" s="187" t="s">
        <v>751</v>
      </c>
      <c r="E32" s="70"/>
      <c r="F32" s="188" t="s">
        <v>157</v>
      </c>
      <c r="G32" s="188" t="s">
        <v>158</v>
      </c>
      <c r="H32" s="189" t="s">
        <v>202</v>
      </c>
      <c r="I32" s="190">
        <v>30000</v>
      </c>
      <c r="J32" s="191" t="s">
        <v>241</v>
      </c>
      <c r="K32" s="70"/>
      <c r="L32" s="70"/>
      <c r="M32" s="70"/>
      <c r="N32" s="67"/>
      <c r="O32" s="67"/>
      <c r="P32" s="67"/>
      <c r="Q32" s="67" t="s">
        <v>37</v>
      </c>
      <c r="R32" s="67"/>
      <c r="S32" s="69"/>
      <c r="T32" s="303" t="s">
        <v>807</v>
      </c>
      <c r="U32" s="303" t="s">
        <v>808</v>
      </c>
      <c r="V32" s="282"/>
      <c r="W32" s="303" t="s">
        <v>809</v>
      </c>
      <c r="X32" s="304" t="s">
        <v>810</v>
      </c>
      <c r="Y32" s="222"/>
      <c r="Z32" s="222"/>
      <c r="AA32" s="268"/>
      <c r="AB32" s="268"/>
      <c r="AC32" s="222"/>
      <c r="AD32" s="222"/>
      <c r="AE32" s="231"/>
      <c r="AF32" s="231"/>
      <c r="AG32" s="231"/>
      <c r="AH32" s="231"/>
      <c r="AI32" s="231"/>
      <c r="AJ32" s="23"/>
    </row>
    <row r="33" spans="1:36" ht="65.25" customHeight="1" x14ac:dyDescent="0.25">
      <c r="A33" s="416"/>
      <c r="B33" s="52" t="s">
        <v>68</v>
      </c>
      <c r="C33" s="187" t="s">
        <v>752</v>
      </c>
      <c r="D33" s="187" t="s">
        <v>751</v>
      </c>
      <c r="E33" s="70"/>
      <c r="F33" s="188" t="s">
        <v>196</v>
      </c>
      <c r="G33" s="188" t="s">
        <v>158</v>
      </c>
      <c r="H33" s="189" t="s">
        <v>533</v>
      </c>
      <c r="I33" s="190">
        <v>50000</v>
      </c>
      <c r="J33" s="191" t="s">
        <v>242</v>
      </c>
      <c r="K33" s="70"/>
      <c r="L33" s="70"/>
      <c r="M33" s="70"/>
      <c r="N33" s="67"/>
      <c r="O33" s="67"/>
      <c r="P33" s="67"/>
      <c r="Q33" s="67" t="s">
        <v>37</v>
      </c>
      <c r="R33" s="67"/>
      <c r="S33" s="69"/>
      <c r="T33" s="222" t="s">
        <v>834</v>
      </c>
      <c r="U33" s="222" t="s">
        <v>811</v>
      </c>
      <c r="V33" s="282"/>
      <c r="W33" s="282"/>
      <c r="X33" s="222" t="s">
        <v>812</v>
      </c>
      <c r="Y33" s="222"/>
      <c r="Z33" s="222"/>
      <c r="AA33" s="268"/>
      <c r="AB33" s="268"/>
      <c r="AC33" s="222"/>
      <c r="AD33" s="222"/>
      <c r="AE33" s="231"/>
      <c r="AF33" s="231"/>
      <c r="AG33" s="231"/>
      <c r="AH33" s="231"/>
      <c r="AI33" s="231"/>
      <c r="AJ33" s="23"/>
    </row>
    <row r="34" spans="1:36" ht="65.25" customHeight="1" x14ac:dyDescent="0.25">
      <c r="A34" s="416"/>
      <c r="B34" s="52" t="s">
        <v>69</v>
      </c>
      <c r="C34" s="192" t="s">
        <v>753</v>
      </c>
      <c r="D34" s="187" t="s">
        <v>166</v>
      </c>
      <c r="E34" s="67"/>
      <c r="F34" s="188" t="s">
        <v>157</v>
      </c>
      <c r="G34" s="195" t="s">
        <v>158</v>
      </c>
      <c r="H34" s="189" t="s">
        <v>214</v>
      </c>
      <c r="I34" s="190">
        <v>100000</v>
      </c>
      <c r="J34" s="194" t="s">
        <v>243</v>
      </c>
      <c r="K34" s="67"/>
      <c r="L34" s="67"/>
      <c r="M34" s="67"/>
      <c r="N34" s="67"/>
      <c r="O34" s="67"/>
      <c r="P34" s="67" t="s">
        <v>37</v>
      </c>
      <c r="Q34" s="67"/>
      <c r="R34" s="67"/>
      <c r="S34" s="69"/>
      <c r="T34" s="304" t="s">
        <v>813</v>
      </c>
      <c r="U34" s="282"/>
      <c r="V34" s="304" t="s">
        <v>814</v>
      </c>
      <c r="W34" s="282"/>
      <c r="X34" s="304" t="s">
        <v>835</v>
      </c>
      <c r="Y34" s="222"/>
      <c r="Z34" s="304" t="s">
        <v>906</v>
      </c>
      <c r="AA34" s="303"/>
      <c r="AB34" s="303"/>
      <c r="AC34" s="222"/>
      <c r="AD34" s="304" t="s">
        <v>908</v>
      </c>
      <c r="AE34" s="232"/>
      <c r="AF34" s="304" t="s">
        <v>326</v>
      </c>
      <c r="AG34" s="232"/>
      <c r="AH34" s="232"/>
      <c r="AI34" s="232"/>
      <c r="AJ34" s="23"/>
    </row>
    <row r="35" spans="1:36" ht="65.25" customHeight="1" x14ac:dyDescent="0.25">
      <c r="A35" s="416"/>
      <c r="B35" s="52" t="s">
        <v>70</v>
      </c>
      <c r="C35" s="187" t="s">
        <v>474</v>
      </c>
      <c r="D35" s="192" t="s">
        <v>167</v>
      </c>
      <c r="E35" s="67"/>
      <c r="F35" s="195" t="s">
        <v>198</v>
      </c>
      <c r="G35" s="188" t="s">
        <v>199</v>
      </c>
      <c r="H35" s="187" t="s">
        <v>215</v>
      </c>
      <c r="I35" s="190">
        <v>250000</v>
      </c>
      <c r="J35" s="194" t="s">
        <v>244</v>
      </c>
      <c r="K35" s="67"/>
      <c r="L35" s="67"/>
      <c r="M35" s="67"/>
      <c r="N35" s="67"/>
      <c r="O35" s="67"/>
      <c r="P35" s="67" t="s">
        <v>37</v>
      </c>
      <c r="Q35" s="67"/>
      <c r="R35" s="67"/>
      <c r="S35" s="69"/>
      <c r="T35" s="222" t="s">
        <v>815</v>
      </c>
      <c r="U35" s="282"/>
      <c r="V35" s="282" t="s">
        <v>816</v>
      </c>
      <c r="W35" s="282" t="s">
        <v>318</v>
      </c>
      <c r="X35" s="222" t="s">
        <v>817</v>
      </c>
      <c r="Y35" s="222"/>
      <c r="Z35" s="222"/>
      <c r="AA35" s="303"/>
      <c r="AB35" s="303"/>
      <c r="AC35" s="222"/>
      <c r="AD35" s="222"/>
      <c r="AE35" s="232"/>
      <c r="AF35" s="232"/>
      <c r="AG35" s="232"/>
      <c r="AH35" s="232"/>
      <c r="AI35" s="232"/>
      <c r="AJ35" s="23"/>
    </row>
    <row r="36" spans="1:36" ht="65.25" customHeight="1" x14ac:dyDescent="0.25">
      <c r="A36" s="416"/>
      <c r="B36" s="52" t="s">
        <v>71</v>
      </c>
      <c r="C36" s="192" t="s">
        <v>475</v>
      </c>
      <c r="D36" s="187" t="s">
        <v>754</v>
      </c>
      <c r="E36" s="67"/>
      <c r="F36" s="188" t="s">
        <v>424</v>
      </c>
      <c r="G36" s="188">
        <v>42522</v>
      </c>
      <c r="H36" s="188" t="s">
        <v>202</v>
      </c>
      <c r="I36" s="190">
        <v>5000</v>
      </c>
      <c r="J36" s="197" t="s">
        <v>245</v>
      </c>
      <c r="K36" s="67"/>
      <c r="L36" s="67"/>
      <c r="M36" s="67"/>
      <c r="N36" s="67"/>
      <c r="O36" s="67"/>
      <c r="P36" s="67" t="s">
        <v>37</v>
      </c>
      <c r="Q36" s="67"/>
      <c r="R36" s="67"/>
      <c r="S36" s="69"/>
      <c r="T36" s="222" t="s">
        <v>818</v>
      </c>
      <c r="U36" s="222" t="s">
        <v>819</v>
      </c>
      <c r="V36" s="302" t="s">
        <v>820</v>
      </c>
      <c r="W36" s="282" t="s">
        <v>318</v>
      </c>
      <c r="X36" s="222" t="s">
        <v>821</v>
      </c>
      <c r="Y36" s="222"/>
      <c r="Z36" s="222"/>
      <c r="AA36" s="303"/>
      <c r="AB36" s="303"/>
      <c r="AC36" s="314">
        <v>42826</v>
      </c>
      <c r="AD36" s="222"/>
      <c r="AE36" s="232"/>
      <c r="AF36" s="232"/>
      <c r="AG36" s="232"/>
      <c r="AH36" s="232"/>
      <c r="AI36" s="232"/>
      <c r="AJ36" s="23"/>
    </row>
    <row r="37" spans="1:36" ht="65.25" customHeight="1" x14ac:dyDescent="0.25">
      <c r="A37" s="416"/>
      <c r="B37" s="52" t="s">
        <v>72</v>
      </c>
      <c r="C37" s="187" t="s">
        <v>476</v>
      </c>
      <c r="D37" s="187" t="s">
        <v>169</v>
      </c>
      <c r="E37" s="67"/>
      <c r="F37" s="188" t="s">
        <v>157</v>
      </c>
      <c r="G37" s="188" t="s">
        <v>158</v>
      </c>
      <c r="H37" s="187" t="s">
        <v>216</v>
      </c>
      <c r="I37" s="190">
        <v>70000</v>
      </c>
      <c r="J37" s="194" t="s">
        <v>246</v>
      </c>
      <c r="K37" s="67"/>
      <c r="L37" s="67"/>
      <c r="M37" s="67"/>
      <c r="N37" s="67"/>
      <c r="O37" s="67"/>
      <c r="P37" s="67"/>
      <c r="Q37" s="67" t="s">
        <v>37</v>
      </c>
      <c r="R37" s="67"/>
      <c r="S37" s="69"/>
      <c r="T37" s="303" t="s">
        <v>822</v>
      </c>
      <c r="U37" s="284" t="s">
        <v>823</v>
      </c>
      <c r="V37" s="282"/>
      <c r="W37" s="284" t="s">
        <v>824</v>
      </c>
      <c r="X37" s="304" t="s">
        <v>825</v>
      </c>
      <c r="Y37" s="222"/>
      <c r="Z37" s="222" t="s">
        <v>907</v>
      </c>
      <c r="AA37" s="303"/>
      <c r="AB37" s="303"/>
      <c r="AC37" s="222"/>
      <c r="AD37" s="222"/>
      <c r="AE37" s="232"/>
      <c r="AF37" s="232"/>
      <c r="AG37" s="232"/>
      <c r="AH37" s="232"/>
      <c r="AI37" s="232"/>
      <c r="AJ37" s="23"/>
    </row>
    <row r="38" spans="1:36" ht="65.25" customHeight="1" x14ac:dyDescent="0.25">
      <c r="A38" s="416"/>
      <c r="B38" s="52" t="s">
        <v>73</v>
      </c>
      <c r="C38" s="266" t="s">
        <v>534</v>
      </c>
      <c r="D38" s="187" t="s">
        <v>170</v>
      </c>
      <c r="E38" s="67"/>
      <c r="F38" s="188" t="s">
        <v>157</v>
      </c>
      <c r="G38" s="188" t="s">
        <v>158</v>
      </c>
      <c r="H38" s="187" t="s">
        <v>216</v>
      </c>
      <c r="I38" s="190">
        <v>30000</v>
      </c>
      <c r="J38" s="191" t="s">
        <v>247</v>
      </c>
      <c r="K38" s="67"/>
      <c r="L38" s="67"/>
      <c r="M38" s="67"/>
      <c r="N38" s="67"/>
      <c r="O38" s="67" t="s">
        <v>37</v>
      </c>
      <c r="P38" s="67"/>
      <c r="Q38" s="67"/>
      <c r="R38" s="67"/>
      <c r="S38" s="69"/>
      <c r="T38" s="222" t="s">
        <v>826</v>
      </c>
      <c r="U38" s="282"/>
      <c r="V38" s="282"/>
      <c r="W38" s="282" t="s">
        <v>337</v>
      </c>
      <c r="X38" s="222" t="s">
        <v>827</v>
      </c>
      <c r="Y38" s="222"/>
      <c r="Z38" s="222"/>
      <c r="AA38" s="303"/>
      <c r="AB38" s="303"/>
      <c r="AC38" s="222"/>
      <c r="AD38" s="222"/>
      <c r="AE38" s="232"/>
      <c r="AF38" s="232"/>
      <c r="AG38" s="232"/>
      <c r="AH38" s="232"/>
      <c r="AI38" s="232"/>
      <c r="AJ38" s="23"/>
    </row>
    <row r="39" spans="1:36" ht="65.25" customHeight="1" x14ac:dyDescent="0.25">
      <c r="A39" s="416"/>
      <c r="B39" s="52" t="s">
        <v>74</v>
      </c>
      <c r="C39" s="266" t="s">
        <v>535</v>
      </c>
      <c r="D39" s="187" t="s">
        <v>170</v>
      </c>
      <c r="E39" s="67"/>
      <c r="F39" s="188" t="s">
        <v>157</v>
      </c>
      <c r="G39" s="188" t="s">
        <v>158</v>
      </c>
      <c r="H39" s="189" t="s">
        <v>216</v>
      </c>
      <c r="I39" s="190">
        <v>50000</v>
      </c>
      <c r="J39" s="191" t="s">
        <v>248</v>
      </c>
      <c r="K39" s="67"/>
      <c r="L39" s="67"/>
      <c r="M39" s="67"/>
      <c r="N39" s="67"/>
      <c r="O39" s="67" t="s">
        <v>37</v>
      </c>
      <c r="P39" s="67"/>
      <c r="Q39" s="67"/>
      <c r="R39" s="67"/>
      <c r="S39" s="69"/>
      <c r="T39" s="222" t="s">
        <v>828</v>
      </c>
      <c r="U39" s="282"/>
      <c r="V39" s="282"/>
      <c r="W39" s="282" t="s">
        <v>337</v>
      </c>
      <c r="X39" s="222" t="s">
        <v>829</v>
      </c>
      <c r="Y39" s="222"/>
      <c r="Z39" s="222"/>
      <c r="AA39" s="303"/>
      <c r="AB39" s="303"/>
      <c r="AC39" s="222"/>
      <c r="AD39" s="222"/>
      <c r="AE39" s="232"/>
      <c r="AF39" s="232"/>
      <c r="AG39" s="232"/>
      <c r="AH39" s="232"/>
      <c r="AI39" s="232"/>
      <c r="AJ39" s="23"/>
    </row>
    <row r="40" spans="1:36" ht="65.25" customHeight="1" x14ac:dyDescent="0.25">
      <c r="A40" s="416"/>
      <c r="B40" s="52" t="s">
        <v>75</v>
      </c>
      <c r="C40" s="192" t="s">
        <v>479</v>
      </c>
      <c r="D40" s="192" t="s">
        <v>171</v>
      </c>
      <c r="E40" s="67"/>
      <c r="F40" s="188" t="s">
        <v>157</v>
      </c>
      <c r="G40" s="188">
        <v>42705</v>
      </c>
      <c r="H40" s="187" t="s">
        <v>217</v>
      </c>
      <c r="I40" s="190" t="s">
        <v>225</v>
      </c>
      <c r="J40" s="194" t="s">
        <v>249</v>
      </c>
      <c r="K40" s="67"/>
      <c r="L40" s="67"/>
      <c r="M40" s="67"/>
      <c r="N40" s="67"/>
      <c r="O40" s="67"/>
      <c r="P40" s="67"/>
      <c r="Q40" s="67" t="s">
        <v>37</v>
      </c>
      <c r="R40" s="67"/>
      <c r="S40" s="69"/>
      <c r="T40" s="214" t="s">
        <v>830</v>
      </c>
      <c r="U40" s="214" t="s">
        <v>607</v>
      </c>
      <c r="V40" s="218"/>
      <c r="W40" s="215" t="s">
        <v>318</v>
      </c>
      <c r="X40" s="217" t="s">
        <v>831</v>
      </c>
      <c r="Y40" s="222"/>
      <c r="Z40" s="222"/>
      <c r="AA40" s="303"/>
      <c r="AB40" s="303"/>
      <c r="AC40" s="222" t="s">
        <v>909</v>
      </c>
      <c r="AD40" s="222"/>
      <c r="AE40" s="232"/>
      <c r="AF40" s="232"/>
      <c r="AG40" s="232"/>
      <c r="AH40" s="232"/>
      <c r="AI40" s="232"/>
      <c r="AJ40" s="23"/>
    </row>
    <row r="41" spans="1:36" ht="93.75" customHeight="1" x14ac:dyDescent="0.25">
      <c r="A41" s="416"/>
      <c r="B41" s="52" t="s">
        <v>76</v>
      </c>
      <c r="C41" s="187" t="s">
        <v>480</v>
      </c>
      <c r="D41" s="192" t="s">
        <v>172</v>
      </c>
      <c r="E41" s="67"/>
      <c r="F41" s="188" t="s">
        <v>157</v>
      </c>
      <c r="G41" s="188" t="s">
        <v>199</v>
      </c>
      <c r="H41" s="187" t="s">
        <v>218</v>
      </c>
      <c r="I41" s="193">
        <v>10000</v>
      </c>
      <c r="J41" s="194" t="s">
        <v>250</v>
      </c>
      <c r="K41" s="67"/>
      <c r="L41" s="67"/>
      <c r="M41" s="67"/>
      <c r="N41" s="67"/>
      <c r="O41" s="67"/>
      <c r="P41" s="67"/>
      <c r="Q41" s="67" t="s">
        <v>37</v>
      </c>
      <c r="R41" s="67"/>
      <c r="S41" s="69"/>
      <c r="T41" s="304" t="s">
        <v>832</v>
      </c>
      <c r="U41" s="305" t="s">
        <v>833</v>
      </c>
      <c r="V41" s="282"/>
      <c r="W41" s="305" t="s">
        <v>792</v>
      </c>
      <c r="X41" s="304" t="s">
        <v>836</v>
      </c>
      <c r="Y41" s="222"/>
      <c r="Z41" s="222"/>
      <c r="AA41" s="303"/>
      <c r="AB41" s="303"/>
      <c r="AC41" s="222"/>
      <c r="AD41" s="222"/>
      <c r="AE41" s="232"/>
      <c r="AF41" s="232"/>
      <c r="AG41" s="232"/>
      <c r="AH41" s="232"/>
      <c r="AI41" s="232"/>
      <c r="AJ41" s="23"/>
    </row>
    <row r="42" spans="1:36" ht="65.25" customHeight="1" x14ac:dyDescent="0.25">
      <c r="A42" s="416"/>
      <c r="B42" s="267" t="s">
        <v>77</v>
      </c>
      <c r="C42" s="187" t="s">
        <v>536</v>
      </c>
      <c r="D42" s="187" t="s">
        <v>173</v>
      </c>
      <c r="E42" s="67"/>
      <c r="F42" s="188" t="s">
        <v>157</v>
      </c>
      <c r="G42" s="188" t="s">
        <v>158</v>
      </c>
      <c r="H42" s="189" t="s">
        <v>219</v>
      </c>
      <c r="I42" s="190">
        <v>200000</v>
      </c>
      <c r="J42" s="191" t="s">
        <v>540</v>
      </c>
      <c r="K42" s="67"/>
      <c r="L42" s="67"/>
      <c r="M42" s="67"/>
      <c r="N42" s="67"/>
      <c r="O42" s="67"/>
      <c r="P42" s="67"/>
      <c r="Q42" s="67"/>
      <c r="R42" s="67"/>
      <c r="S42" s="69"/>
      <c r="T42" s="67"/>
      <c r="U42" s="67"/>
      <c r="V42" s="67"/>
      <c r="W42" s="67"/>
      <c r="X42" s="67"/>
      <c r="Y42" s="303"/>
      <c r="Z42" s="303"/>
      <c r="AA42" s="303"/>
      <c r="AB42" s="303"/>
      <c r="AC42" s="303"/>
      <c r="AD42" s="232"/>
      <c r="AE42" s="232"/>
      <c r="AF42" s="232"/>
      <c r="AG42" s="232"/>
      <c r="AH42" s="232"/>
      <c r="AI42" s="232"/>
      <c r="AJ42" s="23"/>
    </row>
    <row r="43" spans="1:36" ht="65.25" customHeight="1" x14ac:dyDescent="0.25">
      <c r="A43" s="416"/>
      <c r="B43" s="52" t="s">
        <v>78</v>
      </c>
      <c r="C43" s="269" t="s">
        <v>539</v>
      </c>
      <c r="D43" s="187" t="s">
        <v>174</v>
      </c>
      <c r="E43" s="67"/>
      <c r="F43" s="188" t="s">
        <v>157</v>
      </c>
      <c r="G43" s="188" t="s">
        <v>158</v>
      </c>
      <c r="H43" s="189" t="s">
        <v>202</v>
      </c>
      <c r="I43" s="190" t="s">
        <v>225</v>
      </c>
      <c r="J43" s="191" t="s">
        <v>252</v>
      </c>
      <c r="K43" s="67"/>
      <c r="L43" s="67"/>
      <c r="M43" s="67"/>
      <c r="N43" s="67"/>
      <c r="O43" s="67" t="s">
        <v>37</v>
      </c>
      <c r="P43" s="67"/>
      <c r="Q43" s="67"/>
      <c r="R43" s="67"/>
      <c r="S43" s="69" t="s">
        <v>39</v>
      </c>
      <c r="T43" s="218" t="s">
        <v>837</v>
      </c>
      <c r="U43" s="218" t="s">
        <v>838</v>
      </c>
      <c r="V43" s="283" t="s">
        <v>318</v>
      </c>
      <c r="W43" s="217" t="s">
        <v>839</v>
      </c>
      <c r="X43" s="222" t="s">
        <v>840</v>
      </c>
      <c r="Y43" s="217"/>
      <c r="Z43" s="217"/>
      <c r="AA43" s="303"/>
      <c r="AB43" s="303"/>
      <c r="AC43" s="217"/>
      <c r="AD43" s="217"/>
      <c r="AE43" s="232"/>
      <c r="AF43" s="232"/>
      <c r="AG43" s="232"/>
      <c r="AH43" s="232"/>
      <c r="AI43" s="232"/>
      <c r="AJ43" s="23"/>
    </row>
    <row r="44" spans="1:36" ht="65.25" customHeight="1" x14ac:dyDescent="0.25">
      <c r="A44" s="416"/>
      <c r="B44" s="52" t="s">
        <v>79</v>
      </c>
      <c r="C44" s="187" t="s">
        <v>483</v>
      </c>
      <c r="D44" s="187" t="s">
        <v>175</v>
      </c>
      <c r="E44" s="67"/>
      <c r="F44" s="188" t="s">
        <v>157</v>
      </c>
      <c r="G44" s="188">
        <v>42156</v>
      </c>
      <c r="H44" s="187" t="s">
        <v>216</v>
      </c>
      <c r="I44" s="190">
        <v>150000</v>
      </c>
      <c r="J44" s="194" t="s">
        <v>541</v>
      </c>
      <c r="K44" s="67"/>
      <c r="L44" s="67"/>
      <c r="M44" s="67"/>
      <c r="N44" s="67"/>
      <c r="O44" s="67"/>
      <c r="P44" s="67"/>
      <c r="Q44" s="67" t="s">
        <v>37</v>
      </c>
      <c r="R44" s="67"/>
      <c r="S44" s="69"/>
      <c r="T44" s="214" t="s">
        <v>841</v>
      </c>
      <c r="U44" s="214" t="s">
        <v>842</v>
      </c>
      <c r="V44" s="218"/>
      <c r="W44" s="215" t="s">
        <v>326</v>
      </c>
      <c r="X44" s="214" t="s">
        <v>843</v>
      </c>
      <c r="Y44" s="217"/>
      <c r="Z44" s="217"/>
      <c r="AA44" s="303"/>
      <c r="AB44" s="303"/>
      <c r="AC44" s="217"/>
      <c r="AD44" s="214" t="s">
        <v>911</v>
      </c>
      <c r="AE44" s="232"/>
      <c r="AF44" s="232"/>
      <c r="AG44" s="232"/>
      <c r="AH44" s="232"/>
      <c r="AI44" s="232"/>
      <c r="AJ44" s="23"/>
    </row>
    <row r="45" spans="1:36" ht="65.25" customHeight="1" x14ac:dyDescent="0.25">
      <c r="A45" s="416"/>
      <c r="B45" s="52" t="s">
        <v>80</v>
      </c>
      <c r="C45" s="187" t="s">
        <v>484</v>
      </c>
      <c r="D45" s="187" t="s">
        <v>176</v>
      </c>
      <c r="E45" s="67"/>
      <c r="F45" s="188" t="s">
        <v>157</v>
      </c>
      <c r="G45" s="188">
        <v>42156</v>
      </c>
      <c r="H45" s="187" t="s">
        <v>214</v>
      </c>
      <c r="I45" s="190" t="s">
        <v>225</v>
      </c>
      <c r="J45" s="194" t="s">
        <v>254</v>
      </c>
      <c r="K45" s="67"/>
      <c r="L45" s="67"/>
      <c r="M45" s="67"/>
      <c r="N45" s="67"/>
      <c r="O45" s="67"/>
      <c r="P45" s="67"/>
      <c r="Q45" s="67"/>
      <c r="R45" s="67" t="s">
        <v>37</v>
      </c>
      <c r="S45" s="69"/>
      <c r="T45" s="218"/>
      <c r="U45" s="218"/>
      <c r="V45" s="218"/>
      <c r="W45" s="218"/>
      <c r="X45" s="218"/>
      <c r="Y45" s="217"/>
      <c r="Z45" s="217"/>
      <c r="AA45" s="303"/>
      <c r="AB45" s="303"/>
      <c r="AC45" s="217"/>
      <c r="AD45" s="217"/>
      <c r="AE45" s="232"/>
      <c r="AF45" s="232"/>
      <c r="AG45" s="232"/>
      <c r="AH45" s="232"/>
      <c r="AI45" s="232"/>
      <c r="AJ45" s="23"/>
    </row>
    <row r="46" spans="1:36" ht="65.25" customHeight="1" x14ac:dyDescent="0.25">
      <c r="A46" s="417"/>
      <c r="B46" s="52" t="s">
        <v>81</v>
      </c>
      <c r="C46" s="187" t="s">
        <v>485</v>
      </c>
      <c r="D46" s="187" t="s">
        <v>175</v>
      </c>
      <c r="E46" s="67"/>
      <c r="F46" s="188" t="s">
        <v>157</v>
      </c>
      <c r="G46" s="188">
        <v>43070</v>
      </c>
      <c r="H46" s="187" t="s">
        <v>216</v>
      </c>
      <c r="I46" s="190">
        <v>400000</v>
      </c>
      <c r="J46" s="194" t="s">
        <v>255</v>
      </c>
      <c r="K46" s="67"/>
      <c r="L46" s="67"/>
      <c r="M46" s="67"/>
      <c r="N46" s="67"/>
      <c r="O46" s="67" t="s">
        <v>37</v>
      </c>
      <c r="P46" s="67"/>
      <c r="Q46" s="67"/>
      <c r="R46" s="67"/>
      <c r="S46" s="69"/>
      <c r="T46" s="214" t="s">
        <v>844</v>
      </c>
      <c r="U46" s="218"/>
      <c r="V46" s="218"/>
      <c r="W46" s="215" t="s">
        <v>337</v>
      </c>
      <c r="X46" s="222" t="s">
        <v>845</v>
      </c>
      <c r="Y46" s="222"/>
      <c r="Z46" s="222"/>
      <c r="AA46" s="303"/>
      <c r="AB46" s="303"/>
      <c r="AC46" s="304" t="s">
        <v>912</v>
      </c>
      <c r="AD46" s="222"/>
      <c r="AE46" s="232"/>
      <c r="AF46" s="232"/>
      <c r="AG46" s="232"/>
      <c r="AH46" s="232"/>
      <c r="AI46" s="232"/>
      <c r="AJ46" s="23"/>
    </row>
    <row r="47" spans="1:36" ht="47.25" customHeight="1" x14ac:dyDescent="0.25">
      <c r="A47" s="418" t="s">
        <v>136</v>
      </c>
      <c r="B47" s="52" t="s">
        <v>82</v>
      </c>
      <c r="C47" s="198" t="s">
        <v>486</v>
      </c>
      <c r="D47" s="199" t="s">
        <v>411</v>
      </c>
      <c r="E47" s="70"/>
      <c r="F47" s="188" t="s">
        <v>157</v>
      </c>
      <c r="G47" s="200" t="s">
        <v>199</v>
      </c>
      <c r="H47" s="201" t="s">
        <v>202</v>
      </c>
      <c r="I47" s="201">
        <v>30000</v>
      </c>
      <c r="J47" s="197" t="s">
        <v>256</v>
      </c>
      <c r="K47" s="231"/>
      <c r="L47" s="70"/>
      <c r="M47" s="70"/>
      <c r="N47" s="67"/>
      <c r="O47" s="67" t="s">
        <v>37</v>
      </c>
      <c r="P47" s="67"/>
      <c r="Q47" s="67"/>
      <c r="R47" s="67"/>
      <c r="S47" s="69"/>
      <c r="T47" s="282" t="s">
        <v>316</v>
      </c>
      <c r="U47" s="282"/>
      <c r="V47" s="282" t="s">
        <v>846</v>
      </c>
      <c r="W47" s="282" t="s">
        <v>318</v>
      </c>
      <c r="X47" s="222" t="s">
        <v>847</v>
      </c>
      <c r="Y47" s="222"/>
      <c r="Z47" s="222"/>
      <c r="AA47" s="268"/>
      <c r="AB47" s="268"/>
      <c r="AC47" s="222"/>
      <c r="AD47" s="222"/>
      <c r="AE47" s="231"/>
      <c r="AF47" s="231"/>
      <c r="AG47" s="231"/>
      <c r="AH47" s="231"/>
      <c r="AI47" s="231"/>
      <c r="AJ47" s="23"/>
    </row>
    <row r="48" spans="1:36" ht="54.75" customHeight="1" x14ac:dyDescent="0.25">
      <c r="A48" s="416"/>
      <c r="B48" s="52" t="s">
        <v>83</v>
      </c>
      <c r="C48" s="187" t="s">
        <v>487</v>
      </c>
      <c r="D48" s="187" t="s">
        <v>178</v>
      </c>
      <c r="E48" s="70"/>
      <c r="F48" s="188" t="s">
        <v>157</v>
      </c>
      <c r="G48" s="188">
        <v>42522</v>
      </c>
      <c r="H48" s="187" t="s">
        <v>220</v>
      </c>
      <c r="I48" s="190">
        <v>30000</v>
      </c>
      <c r="J48" s="191" t="s">
        <v>257</v>
      </c>
      <c r="K48" s="70"/>
      <c r="L48" s="70"/>
      <c r="M48" s="70"/>
      <c r="N48" s="67"/>
      <c r="O48" s="67"/>
      <c r="P48" s="67" t="s">
        <v>37</v>
      </c>
      <c r="Q48" s="67"/>
      <c r="R48" s="67"/>
      <c r="S48" s="69"/>
      <c r="T48" s="306" t="s">
        <v>848</v>
      </c>
      <c r="U48" s="282" t="s">
        <v>849</v>
      </c>
      <c r="V48" s="222" t="s">
        <v>850</v>
      </c>
      <c r="W48" s="282" t="s">
        <v>851</v>
      </c>
      <c r="X48" s="222" t="s">
        <v>852</v>
      </c>
      <c r="Y48" s="222" t="s">
        <v>910</v>
      </c>
      <c r="Z48" s="222"/>
      <c r="AA48" s="268"/>
      <c r="AB48" s="268"/>
      <c r="AC48" s="222" t="s">
        <v>913</v>
      </c>
      <c r="AD48" s="222"/>
      <c r="AE48" s="231"/>
      <c r="AF48" s="231"/>
      <c r="AG48" s="231"/>
      <c r="AH48" s="231"/>
      <c r="AI48" s="231"/>
      <c r="AJ48" s="23"/>
    </row>
    <row r="49" spans="1:36" ht="54.75" customHeight="1" x14ac:dyDescent="0.25">
      <c r="A49" s="416"/>
      <c r="B49" s="52" t="s">
        <v>84</v>
      </c>
      <c r="C49" s="187" t="s">
        <v>488</v>
      </c>
      <c r="D49" s="187" t="s">
        <v>179</v>
      </c>
      <c r="E49" s="70"/>
      <c r="F49" s="188" t="s">
        <v>157</v>
      </c>
      <c r="G49" s="188">
        <v>42339</v>
      </c>
      <c r="H49" s="189" t="s">
        <v>202</v>
      </c>
      <c r="I49" s="190" t="s">
        <v>225</v>
      </c>
      <c r="J49" s="194" t="s">
        <v>755</v>
      </c>
      <c r="K49" s="70"/>
      <c r="L49" s="70"/>
      <c r="M49" s="70"/>
      <c r="N49" s="67"/>
      <c r="O49" s="67"/>
      <c r="P49" s="67"/>
      <c r="Q49" s="67" t="s">
        <v>37</v>
      </c>
      <c r="R49" s="67"/>
      <c r="S49" s="69"/>
      <c r="T49" s="217" t="s">
        <v>853</v>
      </c>
      <c r="U49" s="307" t="s">
        <v>854</v>
      </c>
      <c r="V49" s="222" t="s">
        <v>855</v>
      </c>
      <c r="W49" s="282" t="s">
        <v>318</v>
      </c>
      <c r="X49" s="282"/>
      <c r="Y49" s="222"/>
      <c r="Z49" s="222"/>
      <c r="AA49" s="268"/>
      <c r="AB49" s="268"/>
      <c r="AC49" s="222" t="s">
        <v>914</v>
      </c>
      <c r="AD49" s="222"/>
      <c r="AE49" s="231"/>
      <c r="AF49" s="231"/>
      <c r="AG49" s="231"/>
      <c r="AH49" s="231"/>
      <c r="AI49" s="231"/>
      <c r="AJ49" s="23"/>
    </row>
    <row r="50" spans="1:36" ht="64.5" customHeight="1" x14ac:dyDescent="0.25">
      <c r="A50" s="416"/>
      <c r="B50" s="267" t="s">
        <v>85</v>
      </c>
      <c r="C50" s="187" t="s">
        <v>538</v>
      </c>
      <c r="D50" s="187" t="s">
        <v>180</v>
      </c>
      <c r="E50" s="67"/>
      <c r="F50" s="188" t="s">
        <v>157</v>
      </c>
      <c r="G50" s="188" t="s">
        <v>158</v>
      </c>
      <c r="H50" s="187" t="s">
        <v>216</v>
      </c>
      <c r="I50" s="190">
        <v>1000000</v>
      </c>
      <c r="J50" s="191" t="s">
        <v>259</v>
      </c>
      <c r="K50" s="67"/>
      <c r="L50" s="67"/>
      <c r="M50" s="67"/>
      <c r="N50" s="67"/>
      <c r="O50" s="67"/>
      <c r="P50" s="67"/>
      <c r="Q50" s="67"/>
      <c r="R50" s="67"/>
      <c r="S50" s="69"/>
      <c r="T50" s="67"/>
      <c r="U50" s="67"/>
      <c r="V50" s="67"/>
      <c r="W50" s="67"/>
      <c r="X50" s="67"/>
      <c r="Y50" s="303"/>
      <c r="Z50" s="303"/>
      <c r="AA50" s="303"/>
      <c r="AB50" s="303"/>
      <c r="AC50" s="303"/>
      <c r="AD50" s="232"/>
      <c r="AE50" s="232"/>
      <c r="AF50" s="232"/>
      <c r="AG50" s="232"/>
      <c r="AH50" s="232"/>
      <c r="AI50" s="232"/>
      <c r="AJ50" s="23"/>
    </row>
    <row r="51" spans="1:36" ht="167.25" customHeight="1" x14ac:dyDescent="0.25">
      <c r="A51" s="416"/>
      <c r="B51" s="52" t="s">
        <v>86</v>
      </c>
      <c r="C51" s="187" t="s">
        <v>490</v>
      </c>
      <c r="D51" s="187" t="s">
        <v>181</v>
      </c>
      <c r="E51" s="67"/>
      <c r="F51" s="188" t="s">
        <v>157</v>
      </c>
      <c r="G51" s="188" t="s">
        <v>158</v>
      </c>
      <c r="H51" s="189" t="s">
        <v>218</v>
      </c>
      <c r="I51" s="201">
        <v>100000</v>
      </c>
      <c r="J51" s="194" t="s">
        <v>260</v>
      </c>
      <c r="K51" s="67"/>
      <c r="L51" s="67"/>
      <c r="M51" s="67"/>
      <c r="N51" s="67"/>
      <c r="O51" s="67"/>
      <c r="P51" s="67" t="s">
        <v>37</v>
      </c>
      <c r="Q51" s="67"/>
      <c r="R51" s="67"/>
      <c r="S51" s="69"/>
      <c r="T51" s="304" t="s">
        <v>856</v>
      </c>
      <c r="U51" s="304" t="s">
        <v>857</v>
      </c>
      <c r="V51" s="282"/>
      <c r="W51" s="305" t="s">
        <v>858</v>
      </c>
      <c r="X51" s="282"/>
      <c r="Y51" s="303"/>
      <c r="Z51" s="303"/>
      <c r="AA51" s="303"/>
      <c r="AB51" s="303"/>
      <c r="AC51" s="303"/>
      <c r="AD51" s="232"/>
      <c r="AE51" s="232"/>
      <c r="AF51" s="232"/>
      <c r="AG51" s="232"/>
      <c r="AH51" s="232"/>
      <c r="AI51" s="232"/>
      <c r="AJ51" s="23"/>
    </row>
    <row r="52" spans="1:36" ht="72.75" customHeight="1" x14ac:dyDescent="0.25">
      <c r="A52" s="416"/>
      <c r="B52" s="52" t="s">
        <v>87</v>
      </c>
      <c r="C52" s="187" t="s">
        <v>946</v>
      </c>
      <c r="D52" s="187" t="s">
        <v>947</v>
      </c>
      <c r="E52" s="67"/>
      <c r="F52" s="188" t="s">
        <v>157</v>
      </c>
      <c r="G52" s="188" t="s">
        <v>158</v>
      </c>
      <c r="H52" s="189" t="s">
        <v>217</v>
      </c>
      <c r="I52" s="201">
        <v>130000</v>
      </c>
      <c r="J52" s="191" t="s">
        <v>261</v>
      </c>
      <c r="K52" s="67"/>
      <c r="L52" s="67"/>
      <c r="M52" s="67"/>
      <c r="N52" s="67"/>
      <c r="O52" s="67"/>
      <c r="P52" s="67"/>
      <c r="Q52" s="67" t="s">
        <v>37</v>
      </c>
      <c r="R52" s="67"/>
      <c r="S52" s="69"/>
      <c r="T52" s="217" t="s">
        <v>859</v>
      </c>
      <c r="U52" s="306"/>
      <c r="V52" s="306" t="s">
        <v>860</v>
      </c>
      <c r="W52" s="215" t="s">
        <v>851</v>
      </c>
      <c r="X52" s="214" t="s">
        <v>861</v>
      </c>
      <c r="Y52" s="304" t="s">
        <v>915</v>
      </c>
      <c r="Z52" s="304" t="s">
        <v>916</v>
      </c>
      <c r="AA52" s="303"/>
      <c r="AB52" s="303"/>
      <c r="AC52" s="303"/>
      <c r="AD52" s="232"/>
      <c r="AE52" s="232"/>
      <c r="AF52" s="232"/>
      <c r="AG52" s="232"/>
      <c r="AH52" s="232"/>
      <c r="AI52" s="232"/>
      <c r="AJ52" s="23"/>
    </row>
    <row r="53" spans="1:36" ht="54.75" customHeight="1" x14ac:dyDescent="0.25">
      <c r="A53" s="416"/>
      <c r="B53" s="267" t="s">
        <v>88</v>
      </c>
      <c r="C53" s="187" t="s">
        <v>743</v>
      </c>
      <c r="D53" s="192" t="s">
        <v>183</v>
      </c>
      <c r="E53" s="67"/>
      <c r="F53" s="188" t="s">
        <v>157</v>
      </c>
      <c r="G53" s="188">
        <v>41791</v>
      </c>
      <c r="H53" s="189" t="s">
        <v>202</v>
      </c>
      <c r="I53" s="190">
        <v>70000</v>
      </c>
      <c r="J53" s="194" t="s">
        <v>262</v>
      </c>
      <c r="K53" s="232" t="s">
        <v>756</v>
      </c>
      <c r="L53" s="67"/>
      <c r="M53" s="67"/>
      <c r="N53" s="67"/>
      <c r="O53" s="67"/>
      <c r="P53" s="67"/>
      <c r="Q53" s="67"/>
      <c r="R53" s="67"/>
      <c r="S53" s="69"/>
      <c r="T53" s="67"/>
      <c r="U53" s="67"/>
      <c r="V53" s="67"/>
      <c r="W53" s="67"/>
      <c r="X53" s="67"/>
      <c r="Y53" s="303"/>
      <c r="Z53" s="303"/>
      <c r="AA53" s="303"/>
      <c r="AB53" s="303"/>
      <c r="AC53" s="303"/>
      <c r="AD53" s="232"/>
      <c r="AE53" s="232"/>
      <c r="AF53" s="232"/>
      <c r="AG53" s="232"/>
      <c r="AH53" s="232"/>
      <c r="AI53" s="232"/>
      <c r="AJ53" s="23"/>
    </row>
    <row r="54" spans="1:36" ht="98.25" customHeight="1" x14ac:dyDescent="0.25">
      <c r="A54" s="416"/>
      <c r="B54" s="185" t="s">
        <v>89</v>
      </c>
      <c r="C54" s="270" t="s">
        <v>545</v>
      </c>
      <c r="D54" s="270" t="s">
        <v>184</v>
      </c>
      <c r="E54" s="271"/>
      <c r="F54" s="272" t="s">
        <v>157</v>
      </c>
      <c r="G54" s="272">
        <v>41791</v>
      </c>
      <c r="H54" s="270" t="s">
        <v>544</v>
      </c>
      <c r="I54" s="273">
        <v>50000</v>
      </c>
      <c r="J54" s="274" t="s">
        <v>546</v>
      </c>
      <c r="K54" s="70"/>
      <c r="L54" s="70"/>
      <c r="M54" s="271"/>
      <c r="N54" s="67"/>
      <c r="O54" s="67" t="s">
        <v>37</v>
      </c>
      <c r="P54" s="67"/>
      <c r="Q54" s="67"/>
      <c r="R54" s="67"/>
      <c r="S54" s="69"/>
      <c r="T54" s="304" t="s">
        <v>862</v>
      </c>
      <c r="U54" s="308" t="s">
        <v>607</v>
      </c>
      <c r="V54" s="282"/>
      <c r="W54" s="282"/>
      <c r="X54" s="304" t="s">
        <v>863</v>
      </c>
      <c r="Y54" s="222"/>
      <c r="Z54" s="222"/>
      <c r="AA54" s="303"/>
      <c r="AB54" s="303"/>
      <c r="AC54" s="304" t="s">
        <v>199</v>
      </c>
      <c r="AD54" s="232"/>
      <c r="AE54" s="232"/>
      <c r="AF54" s="232"/>
      <c r="AG54" s="232"/>
      <c r="AH54" s="232"/>
      <c r="AI54" s="232"/>
      <c r="AJ54" s="23"/>
    </row>
    <row r="55" spans="1:36" ht="54.75" customHeight="1" x14ac:dyDescent="0.25">
      <c r="A55" s="417"/>
      <c r="B55" s="52" t="s">
        <v>90</v>
      </c>
      <c r="C55" s="276" t="s">
        <v>549</v>
      </c>
      <c r="D55" s="276" t="s">
        <v>518</v>
      </c>
      <c r="E55" s="277"/>
      <c r="F55" s="278" t="s">
        <v>519</v>
      </c>
      <c r="G55" s="278" t="s">
        <v>510</v>
      </c>
      <c r="H55" s="280" t="s">
        <v>520</v>
      </c>
      <c r="I55" s="248" t="s">
        <v>757</v>
      </c>
      <c r="J55" s="279" t="s">
        <v>202</v>
      </c>
      <c r="K55" s="186"/>
      <c r="L55" s="186"/>
      <c r="M55" s="279"/>
      <c r="N55" s="67"/>
      <c r="O55" s="67"/>
      <c r="P55" s="67"/>
      <c r="Q55" s="67" t="s">
        <v>37</v>
      </c>
      <c r="R55" s="67"/>
      <c r="S55" s="69"/>
      <c r="T55" s="217" t="s">
        <v>864</v>
      </c>
      <c r="U55" s="306" t="s">
        <v>865</v>
      </c>
      <c r="V55" s="306" t="s">
        <v>860</v>
      </c>
      <c r="W55" s="215" t="s">
        <v>866</v>
      </c>
      <c r="X55" s="214" t="s">
        <v>867</v>
      </c>
      <c r="Y55" s="222"/>
      <c r="Z55" s="222" t="s">
        <v>917</v>
      </c>
      <c r="AA55" s="303"/>
      <c r="AB55" s="303"/>
      <c r="AC55" s="222"/>
      <c r="AD55" s="232"/>
      <c r="AE55" s="232"/>
      <c r="AF55" s="232"/>
      <c r="AG55" s="232"/>
      <c r="AH55" s="232"/>
      <c r="AI55" s="232"/>
      <c r="AJ55" s="23"/>
    </row>
    <row r="56" spans="1:36" ht="108.75" customHeight="1" x14ac:dyDescent="0.25">
      <c r="A56" s="418" t="s">
        <v>137</v>
      </c>
      <c r="B56" s="186" t="s">
        <v>91</v>
      </c>
      <c r="C56" s="256" t="s">
        <v>550</v>
      </c>
      <c r="D56" s="257" t="s">
        <v>185</v>
      </c>
      <c r="E56" s="67"/>
      <c r="F56" s="258" t="s">
        <v>157</v>
      </c>
      <c r="G56" s="258" t="s">
        <v>158</v>
      </c>
      <c r="H56" s="259" t="s">
        <v>202</v>
      </c>
      <c r="I56" s="260">
        <v>200000</v>
      </c>
      <c r="J56" s="275" t="s">
        <v>263</v>
      </c>
      <c r="K56" s="67"/>
      <c r="L56" s="67"/>
      <c r="M56" s="67"/>
      <c r="N56" s="67"/>
      <c r="O56" s="67"/>
      <c r="P56" s="67"/>
      <c r="Q56" s="67" t="s">
        <v>37</v>
      </c>
      <c r="R56" s="67"/>
      <c r="S56" s="69"/>
      <c r="T56" s="309" t="s">
        <v>868</v>
      </c>
      <c r="U56" s="218"/>
      <c r="V56" s="310" t="s">
        <v>869</v>
      </c>
      <c r="W56" s="214" t="s">
        <v>870</v>
      </c>
      <c r="X56" s="307" t="s">
        <v>879</v>
      </c>
      <c r="Y56" s="217"/>
      <c r="Z56" s="217"/>
      <c r="AA56" s="268"/>
      <c r="AB56" s="268"/>
      <c r="AC56" s="217"/>
      <c r="AD56" s="231"/>
      <c r="AE56" s="231"/>
      <c r="AF56" s="231"/>
      <c r="AG56" s="231"/>
      <c r="AH56" s="231"/>
      <c r="AI56" s="231"/>
      <c r="AJ56" s="23"/>
    </row>
    <row r="57" spans="1:36" ht="108.75" customHeight="1" x14ac:dyDescent="0.25">
      <c r="A57" s="416"/>
      <c r="B57" s="52" t="s">
        <v>92</v>
      </c>
      <c r="C57" s="187" t="s">
        <v>495</v>
      </c>
      <c r="D57" s="187" t="s">
        <v>186</v>
      </c>
      <c r="E57" s="70"/>
      <c r="F57" s="188" t="s">
        <v>157</v>
      </c>
      <c r="G57" s="188" t="s">
        <v>158</v>
      </c>
      <c r="H57" s="189" t="s">
        <v>202</v>
      </c>
      <c r="I57" s="190">
        <v>300000</v>
      </c>
      <c r="J57" s="194" t="s">
        <v>264</v>
      </c>
      <c r="K57" s="70"/>
      <c r="L57" s="70"/>
      <c r="M57" s="70"/>
      <c r="N57" s="67"/>
      <c r="O57" s="67"/>
      <c r="P57" s="67"/>
      <c r="Q57" s="67" t="s">
        <v>37</v>
      </c>
      <c r="R57" s="67"/>
      <c r="S57" s="69"/>
      <c r="T57" s="214" t="s">
        <v>871</v>
      </c>
      <c r="U57" s="215" t="s">
        <v>872</v>
      </c>
      <c r="V57" s="218"/>
      <c r="W57" s="218" t="s">
        <v>318</v>
      </c>
      <c r="X57" s="214" t="s">
        <v>873</v>
      </c>
      <c r="Y57" s="214" t="s">
        <v>918</v>
      </c>
      <c r="Z57" s="217"/>
      <c r="AA57" s="268"/>
      <c r="AB57" s="268"/>
      <c r="AC57" s="217"/>
      <c r="AD57" s="231"/>
      <c r="AE57" s="231"/>
      <c r="AF57" s="231"/>
      <c r="AG57" s="231"/>
      <c r="AH57" s="231"/>
      <c r="AI57" s="231"/>
      <c r="AJ57" s="23"/>
    </row>
    <row r="58" spans="1:36" ht="108.75" customHeight="1" x14ac:dyDescent="0.25">
      <c r="A58" s="416"/>
      <c r="B58" s="52" t="s">
        <v>93</v>
      </c>
      <c r="C58" s="187" t="s">
        <v>496</v>
      </c>
      <c r="D58" s="187" t="s">
        <v>187</v>
      </c>
      <c r="E58" s="70"/>
      <c r="F58" s="188" t="s">
        <v>157</v>
      </c>
      <c r="G58" s="188">
        <v>42339</v>
      </c>
      <c r="H58" s="187" t="s">
        <v>202</v>
      </c>
      <c r="I58" s="190">
        <v>60000</v>
      </c>
      <c r="J58" s="194" t="s">
        <v>265</v>
      </c>
      <c r="K58" s="70"/>
      <c r="L58" s="70"/>
      <c r="M58" s="70"/>
      <c r="N58" s="67"/>
      <c r="O58" s="67" t="s">
        <v>21</v>
      </c>
      <c r="P58" s="67"/>
      <c r="Q58" s="67"/>
      <c r="R58" s="67"/>
      <c r="S58" s="69"/>
      <c r="T58" s="215" t="s">
        <v>874</v>
      </c>
      <c r="U58" s="214" t="s">
        <v>875</v>
      </c>
      <c r="V58" s="311"/>
      <c r="W58" s="215" t="s">
        <v>318</v>
      </c>
      <c r="X58" s="214" t="s">
        <v>876</v>
      </c>
      <c r="Y58" s="217"/>
      <c r="Z58" s="214" t="s">
        <v>919</v>
      </c>
      <c r="AA58" s="268"/>
      <c r="AB58" s="268"/>
      <c r="AC58" s="214" t="s">
        <v>922</v>
      </c>
      <c r="AD58" s="231"/>
      <c r="AE58" s="231"/>
      <c r="AF58" s="231"/>
      <c r="AG58" s="231"/>
      <c r="AH58" s="231"/>
      <c r="AI58" s="231"/>
      <c r="AJ58" s="23"/>
    </row>
    <row r="59" spans="1:36" ht="108.75" customHeight="1" x14ac:dyDescent="0.25">
      <c r="A59" s="416"/>
      <c r="B59" s="52" t="s">
        <v>94</v>
      </c>
      <c r="C59" s="187" t="s">
        <v>551</v>
      </c>
      <c r="D59" s="187" t="s">
        <v>188</v>
      </c>
      <c r="E59" s="70"/>
      <c r="F59" s="188" t="s">
        <v>157</v>
      </c>
      <c r="G59" s="188" t="s">
        <v>158</v>
      </c>
      <c r="H59" s="189" t="s">
        <v>222</v>
      </c>
      <c r="I59" s="190">
        <v>15000</v>
      </c>
      <c r="J59" s="191" t="s">
        <v>266</v>
      </c>
      <c r="K59" s="231" t="s">
        <v>758</v>
      </c>
      <c r="L59" s="70"/>
      <c r="M59" s="70"/>
      <c r="N59" s="67"/>
      <c r="O59" s="67"/>
      <c r="P59" s="67" t="s">
        <v>37</v>
      </c>
      <c r="Q59" s="67"/>
      <c r="R59" s="67"/>
      <c r="S59" s="69"/>
      <c r="T59" s="218"/>
      <c r="U59" s="214" t="s">
        <v>877</v>
      </c>
      <c r="V59" s="218"/>
      <c r="W59" s="215" t="s">
        <v>769</v>
      </c>
      <c r="X59" s="214" t="s">
        <v>878</v>
      </c>
      <c r="Y59" s="214" t="s">
        <v>920</v>
      </c>
      <c r="Z59" s="214" t="s">
        <v>921</v>
      </c>
      <c r="AA59" s="268"/>
      <c r="AB59" s="268"/>
      <c r="AC59" s="217"/>
      <c r="AD59" s="231"/>
      <c r="AE59" s="231"/>
      <c r="AF59" s="231"/>
      <c r="AG59" s="231"/>
      <c r="AH59" s="231"/>
      <c r="AI59" s="231"/>
      <c r="AJ59" s="23"/>
    </row>
    <row r="60" spans="1:36" ht="88.5" customHeight="1" x14ac:dyDescent="0.25">
      <c r="A60" s="416"/>
      <c r="B60" s="267" t="s">
        <v>95</v>
      </c>
      <c r="C60" s="187" t="s">
        <v>498</v>
      </c>
      <c r="D60" s="187" t="s">
        <v>189</v>
      </c>
      <c r="E60" s="70"/>
      <c r="F60" s="188" t="s">
        <v>157</v>
      </c>
      <c r="G60" s="188">
        <v>41791</v>
      </c>
      <c r="H60" s="187" t="s">
        <v>220</v>
      </c>
      <c r="I60" s="190">
        <v>50000</v>
      </c>
      <c r="J60" s="191" t="s">
        <v>267</v>
      </c>
      <c r="K60" s="70"/>
      <c r="L60" s="70"/>
      <c r="M60" s="70"/>
      <c r="N60" s="67"/>
      <c r="O60" s="67"/>
      <c r="P60" s="67"/>
      <c r="Q60" s="67"/>
      <c r="R60" s="67"/>
      <c r="S60" s="69"/>
      <c r="T60" s="70"/>
      <c r="U60" s="70"/>
      <c r="V60" s="70"/>
      <c r="W60" s="70"/>
      <c r="X60" s="70"/>
      <c r="Y60" s="268"/>
      <c r="Z60" s="268"/>
      <c r="AA60" s="268"/>
      <c r="AB60" s="268"/>
      <c r="AC60" s="268"/>
      <c r="AD60" s="231"/>
      <c r="AE60" s="231"/>
      <c r="AF60" s="231"/>
      <c r="AG60" s="231"/>
      <c r="AH60" s="231"/>
      <c r="AI60" s="231"/>
      <c r="AJ60" s="23"/>
    </row>
    <row r="61" spans="1:36" ht="108.75" customHeight="1" x14ac:dyDescent="0.25">
      <c r="A61" s="416"/>
      <c r="B61" s="52" t="s">
        <v>96</v>
      </c>
      <c r="C61" s="187" t="s">
        <v>552</v>
      </c>
      <c r="D61" s="248" t="s">
        <v>417</v>
      </c>
      <c r="E61" s="70"/>
      <c r="F61" s="188" t="s">
        <v>157</v>
      </c>
      <c r="G61" s="188">
        <v>42339</v>
      </c>
      <c r="H61" s="187" t="s">
        <v>214</v>
      </c>
      <c r="I61" s="190">
        <v>150000</v>
      </c>
      <c r="J61" s="194" t="s">
        <v>268</v>
      </c>
      <c r="K61" s="70"/>
      <c r="L61" s="70"/>
      <c r="M61" s="70"/>
      <c r="N61" s="67"/>
      <c r="O61" s="67" t="s">
        <v>21</v>
      </c>
      <c r="P61" s="67"/>
      <c r="Q61" s="67"/>
      <c r="R61" s="67"/>
      <c r="S61" s="69"/>
      <c r="T61" s="218" t="s">
        <v>880</v>
      </c>
      <c r="U61" s="283"/>
      <c r="V61" s="217" t="s">
        <v>881</v>
      </c>
      <c r="W61" s="218"/>
      <c r="X61" s="217" t="s">
        <v>1148</v>
      </c>
      <c r="Y61" s="268"/>
      <c r="Z61" s="268"/>
      <c r="AA61" s="268"/>
      <c r="AB61" s="268"/>
      <c r="AC61" s="268"/>
      <c r="AD61" s="231"/>
      <c r="AE61" s="231"/>
      <c r="AF61" s="231"/>
      <c r="AG61" s="231"/>
      <c r="AH61" s="231"/>
      <c r="AI61" s="231"/>
      <c r="AJ61" s="23"/>
    </row>
    <row r="62" spans="1:36" ht="108.75" customHeight="1" x14ac:dyDescent="0.25">
      <c r="A62" s="416"/>
      <c r="B62" s="52" t="s">
        <v>97</v>
      </c>
      <c r="C62" s="187" t="s">
        <v>500</v>
      </c>
      <c r="D62" s="187" t="s">
        <v>191</v>
      </c>
      <c r="E62" s="70"/>
      <c r="F62" s="188" t="s">
        <v>157</v>
      </c>
      <c r="G62" s="188">
        <v>42156</v>
      </c>
      <c r="H62" s="187" t="s">
        <v>553</v>
      </c>
      <c r="I62" s="190">
        <v>150000</v>
      </c>
      <c r="J62" s="194" t="s">
        <v>554</v>
      </c>
      <c r="K62" s="70"/>
      <c r="L62" s="70"/>
      <c r="M62" s="70"/>
      <c r="N62" s="67"/>
      <c r="O62" s="67"/>
      <c r="P62" s="67" t="s">
        <v>21</v>
      </c>
      <c r="Q62" s="67"/>
      <c r="R62" s="67"/>
      <c r="S62" s="69"/>
      <c r="T62" s="218"/>
      <c r="U62" s="218"/>
      <c r="V62" s="218"/>
      <c r="W62" s="218"/>
      <c r="X62" s="218"/>
      <c r="Y62" s="268"/>
      <c r="Z62" s="268"/>
      <c r="AA62" s="268"/>
      <c r="AB62" s="268"/>
      <c r="AC62" s="268"/>
      <c r="AD62" s="231"/>
      <c r="AE62" s="231"/>
      <c r="AF62" s="231"/>
      <c r="AG62" s="231"/>
      <c r="AH62" s="231"/>
      <c r="AI62" s="231"/>
      <c r="AJ62" s="23"/>
    </row>
    <row r="63" spans="1:36" ht="96" customHeight="1" x14ac:dyDescent="0.25">
      <c r="A63" s="416"/>
      <c r="B63" s="267" t="s">
        <v>98</v>
      </c>
      <c r="C63" s="192" t="s">
        <v>759</v>
      </c>
      <c r="D63" s="187" t="s">
        <v>192</v>
      </c>
      <c r="E63" s="70"/>
      <c r="F63" s="188" t="s">
        <v>157</v>
      </c>
      <c r="G63" s="188">
        <v>42156</v>
      </c>
      <c r="H63" s="187" t="s">
        <v>223</v>
      </c>
      <c r="I63" s="190">
        <v>50000</v>
      </c>
      <c r="J63" s="194" t="s">
        <v>270</v>
      </c>
      <c r="K63" s="70"/>
      <c r="L63" s="70"/>
      <c r="M63" s="70"/>
      <c r="N63" s="67"/>
      <c r="O63" s="67"/>
      <c r="P63" s="67"/>
      <c r="Q63" s="67"/>
      <c r="R63" s="67"/>
      <c r="S63" s="69"/>
      <c r="T63" s="70"/>
      <c r="U63" s="70"/>
      <c r="V63" s="70"/>
      <c r="W63" s="70"/>
      <c r="X63" s="70"/>
      <c r="Y63" s="231"/>
      <c r="Z63" s="231"/>
      <c r="AA63" s="231"/>
      <c r="AB63" s="231"/>
      <c r="AC63" s="231"/>
      <c r="AD63" s="231"/>
      <c r="AE63" s="231"/>
      <c r="AF63" s="231"/>
      <c r="AG63" s="231"/>
      <c r="AH63" s="231"/>
      <c r="AI63" s="231"/>
      <c r="AJ63" s="23"/>
    </row>
    <row r="64" spans="1:36" ht="93.75" customHeight="1" x14ac:dyDescent="0.25">
      <c r="A64" s="416"/>
      <c r="B64" s="52" t="s">
        <v>99</v>
      </c>
      <c r="C64" s="187" t="s">
        <v>502</v>
      </c>
      <c r="D64" s="187" t="s">
        <v>193</v>
      </c>
      <c r="E64" s="67"/>
      <c r="F64" s="188" t="s">
        <v>157</v>
      </c>
      <c r="G64" s="188">
        <v>42339</v>
      </c>
      <c r="H64" s="189" t="s">
        <v>223</v>
      </c>
      <c r="I64" s="190" t="s">
        <v>225</v>
      </c>
      <c r="J64" s="191" t="s">
        <v>271</v>
      </c>
      <c r="K64" s="67"/>
      <c r="L64" s="67"/>
      <c r="M64" s="67"/>
      <c r="N64" s="67"/>
      <c r="O64" s="67" t="s">
        <v>37</v>
      </c>
      <c r="P64" s="67"/>
      <c r="Q64" s="67"/>
      <c r="R64" s="67"/>
      <c r="S64" s="69"/>
      <c r="T64" s="217" t="s">
        <v>882</v>
      </c>
      <c r="U64" s="218"/>
      <c r="V64" s="218"/>
      <c r="W64" s="218" t="s">
        <v>674</v>
      </c>
      <c r="X64" s="217" t="s">
        <v>883</v>
      </c>
      <c r="Y64" s="232"/>
      <c r="Z64" s="232"/>
      <c r="AA64" s="232"/>
      <c r="AB64" s="232"/>
      <c r="AC64" s="217" t="s">
        <v>913</v>
      </c>
      <c r="AD64" s="232"/>
      <c r="AE64" s="232"/>
      <c r="AF64" s="232"/>
      <c r="AG64" s="232"/>
      <c r="AH64" s="232"/>
      <c r="AI64" s="232"/>
      <c r="AJ64" s="23"/>
    </row>
    <row r="65" spans="1:36" ht="108.75" customHeight="1" x14ac:dyDescent="0.25">
      <c r="A65" s="416"/>
      <c r="B65" s="267" t="s">
        <v>100</v>
      </c>
      <c r="C65" s="187" t="s">
        <v>760</v>
      </c>
      <c r="D65" s="192" t="s">
        <v>194</v>
      </c>
      <c r="E65" s="67"/>
      <c r="F65" s="188" t="s">
        <v>157</v>
      </c>
      <c r="G65" s="188" t="s">
        <v>201</v>
      </c>
      <c r="H65" s="187" t="s">
        <v>224</v>
      </c>
      <c r="I65" s="190" t="s">
        <v>225</v>
      </c>
      <c r="J65" s="194" t="s">
        <v>272</v>
      </c>
      <c r="K65" s="67"/>
      <c r="L65" s="67"/>
      <c r="M65" s="67"/>
      <c r="N65" s="67"/>
      <c r="O65" s="67"/>
      <c r="P65" s="67"/>
      <c r="Q65" s="67"/>
      <c r="R65" s="67"/>
      <c r="S65" s="69"/>
      <c r="T65" s="70"/>
      <c r="U65" s="70"/>
      <c r="V65" s="70"/>
      <c r="W65" s="70"/>
      <c r="X65" s="70"/>
      <c r="Y65" s="231"/>
      <c r="Z65" s="231"/>
      <c r="AA65" s="231"/>
      <c r="AB65" s="231"/>
      <c r="AC65" s="268"/>
      <c r="AD65" s="231"/>
      <c r="AE65" s="231"/>
      <c r="AF65" s="231"/>
      <c r="AG65" s="231"/>
      <c r="AH65" s="231"/>
      <c r="AI65" s="231"/>
      <c r="AJ65" s="23"/>
    </row>
    <row r="66" spans="1:36" ht="105.75" thickBot="1" x14ac:dyDescent="0.3">
      <c r="A66" s="417"/>
      <c r="B66" s="52" t="s">
        <v>101</v>
      </c>
      <c r="C66" s="203" t="s">
        <v>504</v>
      </c>
      <c r="D66" s="203" t="s">
        <v>195</v>
      </c>
      <c r="E66" s="67"/>
      <c r="F66" s="204" t="s">
        <v>157</v>
      </c>
      <c r="G66" s="188">
        <v>42339</v>
      </c>
      <c r="H66" s="205" t="s">
        <v>217</v>
      </c>
      <c r="I66" s="206">
        <v>50000</v>
      </c>
      <c r="J66" s="207" t="s">
        <v>273</v>
      </c>
      <c r="K66" s="67"/>
      <c r="L66" s="67"/>
      <c r="M66" s="67"/>
      <c r="N66" s="67"/>
      <c r="O66" s="67" t="s">
        <v>37</v>
      </c>
      <c r="P66" s="67"/>
      <c r="Q66" s="67"/>
      <c r="R66" s="67"/>
      <c r="S66" s="69"/>
      <c r="T66" s="215" t="s">
        <v>884</v>
      </c>
      <c r="U66" s="218"/>
      <c r="V66" s="218"/>
      <c r="W66" s="218"/>
      <c r="X66" s="214" t="s">
        <v>885</v>
      </c>
      <c r="Y66" s="231"/>
      <c r="Z66" s="231"/>
      <c r="AA66" s="231"/>
      <c r="AB66" s="231"/>
      <c r="AC66" s="217" t="s">
        <v>913</v>
      </c>
      <c r="AD66" s="231"/>
      <c r="AE66" s="231"/>
      <c r="AF66" s="231"/>
      <c r="AG66" s="231"/>
      <c r="AH66" s="231"/>
      <c r="AI66" s="231"/>
      <c r="AJ66" s="23"/>
    </row>
    <row r="67" spans="1:36" ht="15.75" thickTop="1" x14ac:dyDescent="0.25">
      <c r="B67" s="71"/>
      <c r="AJ67" s="23"/>
    </row>
    <row r="68" spans="1:36" ht="15.75" thickBot="1" x14ac:dyDescent="0.3">
      <c r="L68" s="81"/>
      <c r="AJ68" s="23"/>
    </row>
    <row r="69" spans="1:36" ht="26.25" customHeight="1" thickBot="1" x14ac:dyDescent="0.3">
      <c r="A69" s="77" t="s">
        <v>110</v>
      </c>
      <c r="B69" s="78"/>
      <c r="C69" s="78"/>
      <c r="D69" s="78"/>
      <c r="E69" s="78"/>
      <c r="F69" s="78"/>
      <c r="G69" s="78"/>
      <c r="H69" s="78"/>
      <c r="I69" s="78"/>
      <c r="J69" s="78"/>
      <c r="K69" s="78"/>
      <c r="L69" s="80"/>
      <c r="M69" s="79"/>
      <c r="AJ69" s="23"/>
    </row>
    <row r="70" spans="1:36" ht="26.25" customHeight="1" thickBot="1" x14ac:dyDescent="0.3">
      <c r="A70" s="55"/>
      <c r="B70" s="56"/>
      <c r="C70" s="56"/>
      <c r="D70" s="57"/>
      <c r="E70" s="57"/>
      <c r="F70" s="57"/>
      <c r="G70" s="57"/>
      <c r="H70" s="57"/>
      <c r="I70" s="57"/>
      <c r="J70" s="57"/>
      <c r="K70" s="57"/>
      <c r="L70" s="57"/>
      <c r="M70" s="57"/>
      <c r="N70" s="57"/>
      <c r="AJ70" s="23"/>
    </row>
    <row r="71" spans="1:36" ht="43.5" customHeight="1" thickBot="1" x14ac:dyDescent="0.3">
      <c r="A71" s="61" t="s">
        <v>109</v>
      </c>
      <c r="B71" s="62"/>
      <c r="C71" s="63">
        <v>0</v>
      </c>
      <c r="AJ71" s="23"/>
    </row>
    <row r="72" spans="1:36" x14ac:dyDescent="0.25">
      <c r="AJ72" s="23"/>
    </row>
    <row r="73" spans="1:36" ht="15.75" x14ac:dyDescent="0.25">
      <c r="A73" s="387" t="s">
        <v>111</v>
      </c>
      <c r="B73" s="389" t="s">
        <v>51</v>
      </c>
      <c r="C73" s="389" t="s">
        <v>41</v>
      </c>
      <c r="D73" s="389" t="s">
        <v>42</v>
      </c>
      <c r="E73" s="390" t="s">
        <v>43</v>
      </c>
      <c r="F73" s="389" t="s">
        <v>44</v>
      </c>
      <c r="G73" s="389"/>
      <c r="H73" s="389" t="s">
        <v>45</v>
      </c>
      <c r="I73" s="389" t="s">
        <v>46</v>
      </c>
      <c r="J73" s="392" t="s">
        <v>47</v>
      </c>
      <c r="K73" s="392" t="s">
        <v>108</v>
      </c>
      <c r="L73" s="392"/>
      <c r="M73" s="392" t="s">
        <v>48</v>
      </c>
      <c r="N73" s="54"/>
      <c r="AJ73" s="23"/>
    </row>
    <row r="74" spans="1:36" ht="15.75" x14ac:dyDescent="0.25">
      <c r="A74" s="388"/>
      <c r="B74" s="389"/>
      <c r="C74" s="389"/>
      <c r="D74" s="389"/>
      <c r="E74" s="390"/>
      <c r="F74" s="58" t="s">
        <v>49</v>
      </c>
      <c r="G74" s="58" t="s">
        <v>50</v>
      </c>
      <c r="H74" s="389"/>
      <c r="I74" s="389"/>
      <c r="J74" s="392"/>
      <c r="K74" s="107" t="s">
        <v>117</v>
      </c>
      <c r="L74" s="107" t="s">
        <v>118</v>
      </c>
      <c r="M74" s="392"/>
      <c r="N74" s="47"/>
      <c r="AJ74" s="23"/>
    </row>
    <row r="75" spans="1:36" x14ac:dyDescent="0.25">
      <c r="A75" s="52" t="s">
        <v>112</v>
      </c>
      <c r="B75" s="52"/>
      <c r="C75" s="70" t="s">
        <v>113</v>
      </c>
      <c r="D75" s="70"/>
      <c r="E75" s="70"/>
      <c r="F75" s="70"/>
      <c r="G75" s="70"/>
      <c r="H75" s="70"/>
      <c r="I75" s="70"/>
      <c r="J75" s="67"/>
      <c r="K75" s="67"/>
      <c r="L75" s="67"/>
      <c r="M75" s="67"/>
      <c r="N75" s="47"/>
      <c r="AJ75" s="23"/>
    </row>
    <row r="76" spans="1:36" x14ac:dyDescent="0.25">
      <c r="A76" s="52"/>
      <c r="B76" s="52"/>
      <c r="C76" s="70"/>
      <c r="D76" s="70"/>
      <c r="E76" s="70"/>
      <c r="F76" s="70"/>
      <c r="G76" s="70"/>
      <c r="H76" s="70"/>
      <c r="I76" s="70"/>
      <c r="J76" s="70"/>
      <c r="K76" s="70"/>
      <c r="L76" s="70"/>
      <c r="M76" s="70"/>
      <c r="N76" s="47"/>
      <c r="AJ76" s="23"/>
    </row>
    <row r="77" spans="1:36" x14ac:dyDescent="0.25">
      <c r="A77" s="52"/>
      <c r="B77" s="52"/>
      <c r="C77" s="70"/>
      <c r="D77" s="70"/>
      <c r="E77" s="70"/>
      <c r="F77" s="70"/>
      <c r="G77" s="70"/>
      <c r="H77" s="70"/>
      <c r="I77" s="70"/>
      <c r="J77" s="70"/>
      <c r="K77" s="70"/>
      <c r="L77" s="70"/>
      <c r="M77" s="70"/>
      <c r="N77" s="47"/>
      <c r="AJ77" s="23"/>
    </row>
    <row r="78" spans="1:36" x14ac:dyDescent="0.25">
      <c r="A78" s="52"/>
      <c r="B78" s="52"/>
      <c r="C78" s="70"/>
      <c r="D78" s="70"/>
      <c r="E78" s="70"/>
      <c r="F78" s="70"/>
      <c r="G78" s="70"/>
      <c r="H78" s="70"/>
      <c r="I78" s="70"/>
      <c r="J78" s="70"/>
      <c r="K78" s="70"/>
      <c r="L78" s="70"/>
      <c r="M78" s="70"/>
      <c r="N78" s="47"/>
      <c r="AJ78" s="23"/>
    </row>
    <row r="79" spans="1:36" x14ac:dyDescent="0.25">
      <c r="A79" s="52"/>
      <c r="B79" s="52"/>
      <c r="C79" s="70"/>
      <c r="D79" s="70"/>
      <c r="E79" s="70"/>
      <c r="F79" s="70"/>
      <c r="G79" s="70"/>
      <c r="H79" s="70"/>
      <c r="I79" s="70"/>
      <c r="J79" s="70"/>
      <c r="K79" s="70"/>
      <c r="L79" s="70"/>
      <c r="M79" s="70"/>
      <c r="N79" s="47"/>
      <c r="AJ79" s="23"/>
    </row>
    <row r="80" spans="1:36" x14ac:dyDescent="0.25">
      <c r="A80" s="52"/>
      <c r="B80" s="52"/>
      <c r="C80" s="70"/>
      <c r="D80" s="70"/>
      <c r="E80" s="70"/>
      <c r="F80" s="70"/>
      <c r="G80" s="70"/>
      <c r="H80" s="70"/>
      <c r="I80" s="70"/>
      <c r="J80" s="70"/>
      <c r="K80" s="70"/>
      <c r="L80" s="70"/>
      <c r="M80" s="70"/>
      <c r="N80" s="47"/>
      <c r="AJ80" s="23"/>
    </row>
    <row r="81" spans="1:36" x14ac:dyDescent="0.25">
      <c r="A81" s="52"/>
      <c r="B81" s="52"/>
      <c r="C81" s="70"/>
      <c r="D81" s="70"/>
      <c r="E81" s="70"/>
      <c r="F81" s="70"/>
      <c r="G81" s="70"/>
      <c r="H81" s="70"/>
      <c r="I81" s="70"/>
      <c r="J81" s="70"/>
      <c r="K81" s="70"/>
      <c r="L81" s="70"/>
      <c r="M81" s="70"/>
      <c r="N81" s="47"/>
      <c r="AJ81" s="23"/>
    </row>
    <row r="82" spans="1:36" x14ac:dyDescent="0.25">
      <c r="A82" s="52"/>
      <c r="B82" s="52"/>
      <c r="C82" s="70"/>
      <c r="D82" s="70"/>
      <c r="E82" s="70"/>
      <c r="F82" s="70"/>
      <c r="G82" s="70"/>
      <c r="H82" s="70"/>
      <c r="I82" s="70"/>
      <c r="J82" s="70"/>
      <c r="K82" s="70"/>
      <c r="L82" s="70"/>
      <c r="M82" s="70"/>
      <c r="N82" s="47"/>
      <c r="AJ82" s="23"/>
    </row>
    <row r="83" spans="1:36" x14ac:dyDescent="0.25">
      <c r="A83" s="52"/>
      <c r="B83" s="52"/>
      <c r="C83" s="70"/>
      <c r="D83" s="70"/>
      <c r="E83" s="70"/>
      <c r="F83" s="70"/>
      <c r="G83" s="70"/>
      <c r="H83" s="70"/>
      <c r="I83" s="70"/>
      <c r="J83" s="70"/>
      <c r="K83" s="70"/>
      <c r="L83" s="70"/>
      <c r="M83" s="70"/>
      <c r="N83" s="47"/>
      <c r="AJ83" s="23"/>
    </row>
    <row r="84" spans="1:36" s="47" customFormat="1" x14ac:dyDescent="0.25">
      <c r="N84" s="72"/>
      <c r="O84" s="72"/>
      <c r="P84" s="72"/>
      <c r="Q84" s="72"/>
      <c r="R84" s="72"/>
      <c r="S84" s="72"/>
      <c r="AJ84" s="106"/>
    </row>
    <row r="85" spans="1:36" ht="15.75" x14ac:dyDescent="0.25">
      <c r="A85" s="387" t="s">
        <v>111</v>
      </c>
      <c r="B85" s="389" t="s">
        <v>51</v>
      </c>
      <c r="C85" s="389" t="s">
        <v>41</v>
      </c>
      <c r="D85" s="389" t="s">
        <v>42</v>
      </c>
      <c r="E85" s="390" t="s">
        <v>43</v>
      </c>
      <c r="F85" s="389" t="s">
        <v>44</v>
      </c>
      <c r="G85" s="389"/>
      <c r="H85" s="389" t="s">
        <v>45</v>
      </c>
      <c r="I85" s="389" t="s">
        <v>46</v>
      </c>
      <c r="J85" s="389" t="s">
        <v>47</v>
      </c>
      <c r="K85" s="392" t="s">
        <v>108</v>
      </c>
      <c r="L85" s="392"/>
      <c r="M85" s="389" t="s">
        <v>48</v>
      </c>
      <c r="N85" s="54"/>
      <c r="AJ85" s="23"/>
    </row>
    <row r="86" spans="1:36" ht="15" customHeight="1" x14ac:dyDescent="0.25">
      <c r="A86" s="388"/>
      <c r="B86" s="389"/>
      <c r="C86" s="389"/>
      <c r="D86" s="389"/>
      <c r="E86" s="390"/>
      <c r="F86" s="58" t="s">
        <v>49</v>
      </c>
      <c r="G86" s="58" t="s">
        <v>50</v>
      </c>
      <c r="H86" s="389"/>
      <c r="I86" s="389"/>
      <c r="J86" s="389"/>
      <c r="K86" s="107" t="s">
        <v>117</v>
      </c>
      <c r="L86" s="107" t="s">
        <v>118</v>
      </c>
      <c r="M86" s="389"/>
      <c r="N86" s="47"/>
      <c r="AJ86" s="23"/>
    </row>
    <row r="87" spans="1:36" x14ac:dyDescent="0.25">
      <c r="A87" s="52" t="s">
        <v>112</v>
      </c>
      <c r="B87" s="52"/>
      <c r="C87" s="70" t="s">
        <v>113</v>
      </c>
      <c r="D87" s="70"/>
      <c r="E87" s="70"/>
      <c r="F87" s="70"/>
      <c r="G87" s="70"/>
      <c r="H87" s="70"/>
      <c r="I87" s="70"/>
      <c r="J87" s="67"/>
      <c r="K87" s="67"/>
      <c r="L87" s="67"/>
      <c r="M87" s="67"/>
      <c r="N87" s="47"/>
      <c r="AJ87" s="23"/>
    </row>
    <row r="88" spans="1:36" x14ac:dyDescent="0.25">
      <c r="A88" s="52"/>
      <c r="B88" s="52"/>
      <c r="C88" s="70"/>
      <c r="D88" s="70"/>
      <c r="E88" s="70"/>
      <c r="F88" s="70"/>
      <c r="G88" s="70"/>
      <c r="H88" s="70"/>
      <c r="I88" s="70"/>
      <c r="J88" s="70"/>
      <c r="K88" s="70"/>
      <c r="L88" s="70"/>
      <c r="M88" s="70"/>
      <c r="N88" s="47"/>
      <c r="AJ88" s="23"/>
    </row>
    <row r="89" spans="1:36" x14ac:dyDescent="0.25">
      <c r="A89" s="52"/>
      <c r="B89" s="52"/>
      <c r="C89" s="70"/>
      <c r="D89" s="70"/>
      <c r="E89" s="70"/>
      <c r="F89" s="70"/>
      <c r="G89" s="70"/>
      <c r="H89" s="70"/>
      <c r="I89" s="70"/>
      <c r="J89" s="70"/>
      <c r="K89" s="70"/>
      <c r="L89" s="70"/>
      <c r="M89" s="70"/>
      <c r="N89" s="47"/>
      <c r="AJ89" s="23"/>
    </row>
    <row r="90" spans="1:36" x14ac:dyDescent="0.25">
      <c r="A90" s="52"/>
      <c r="B90" s="52"/>
      <c r="C90" s="70"/>
      <c r="D90" s="70"/>
      <c r="E90" s="70"/>
      <c r="F90" s="70"/>
      <c r="G90" s="70"/>
      <c r="H90" s="70"/>
      <c r="I90" s="70"/>
      <c r="J90" s="70"/>
      <c r="K90" s="70"/>
      <c r="L90" s="70"/>
      <c r="M90" s="70"/>
      <c r="N90" s="47"/>
      <c r="AJ90" s="23"/>
    </row>
    <row r="91" spans="1:36" x14ac:dyDescent="0.25">
      <c r="A91" s="52"/>
      <c r="B91" s="52"/>
      <c r="C91" s="70"/>
      <c r="D91" s="70"/>
      <c r="E91" s="70"/>
      <c r="F91" s="70"/>
      <c r="G91" s="70"/>
      <c r="H91" s="70"/>
      <c r="I91" s="70"/>
      <c r="J91" s="70"/>
      <c r="K91" s="70"/>
      <c r="L91" s="70"/>
      <c r="M91" s="70"/>
      <c r="N91" s="47"/>
      <c r="AJ91" s="23"/>
    </row>
    <row r="92" spans="1:36" x14ac:dyDescent="0.25">
      <c r="A92" s="52"/>
      <c r="B92" s="52"/>
      <c r="C92" s="70"/>
      <c r="D92" s="70"/>
      <c r="E92" s="70"/>
      <c r="F92" s="70"/>
      <c r="G92" s="70"/>
      <c r="H92" s="70"/>
      <c r="I92" s="70"/>
      <c r="J92" s="70"/>
      <c r="K92" s="70"/>
      <c r="L92" s="70"/>
      <c r="M92" s="70"/>
      <c r="N92" s="47"/>
      <c r="AJ92" s="23"/>
    </row>
    <row r="93" spans="1:36" x14ac:dyDescent="0.25">
      <c r="A93" s="52"/>
      <c r="B93" s="52"/>
      <c r="C93" s="70"/>
      <c r="D93" s="70"/>
      <c r="E93" s="70"/>
      <c r="F93" s="70"/>
      <c r="G93" s="70"/>
      <c r="H93" s="70"/>
      <c r="I93" s="70"/>
      <c r="J93" s="70"/>
      <c r="K93" s="70"/>
      <c r="L93" s="70"/>
      <c r="M93" s="70"/>
      <c r="N93" s="47"/>
      <c r="AJ93" s="23"/>
    </row>
    <row r="94" spans="1:36" x14ac:dyDescent="0.25">
      <c r="A94" s="52"/>
      <c r="B94" s="52"/>
      <c r="C94" s="70"/>
      <c r="D94" s="70"/>
      <c r="E94" s="70"/>
      <c r="F94" s="70"/>
      <c r="G94" s="70"/>
      <c r="H94" s="70"/>
      <c r="I94" s="70"/>
      <c r="J94" s="70"/>
      <c r="K94" s="70"/>
      <c r="L94" s="70"/>
      <c r="M94" s="70"/>
      <c r="N94" s="47"/>
      <c r="AJ94" s="23"/>
    </row>
    <row r="95" spans="1:36" x14ac:dyDescent="0.25">
      <c r="A95" s="52"/>
      <c r="B95" s="52"/>
      <c r="C95" s="70"/>
      <c r="D95" s="70"/>
      <c r="E95" s="70"/>
      <c r="F95" s="70"/>
      <c r="G95" s="70"/>
      <c r="H95" s="70"/>
      <c r="I95" s="70"/>
      <c r="J95" s="70"/>
      <c r="K95" s="70"/>
      <c r="L95" s="70"/>
      <c r="M95" s="70"/>
      <c r="N95" s="47"/>
      <c r="AJ95" s="23"/>
    </row>
    <row r="96" spans="1:36" x14ac:dyDescent="0.25">
      <c r="A96" s="47"/>
      <c r="B96" s="47"/>
      <c r="C96" s="47"/>
      <c r="D96" s="47"/>
      <c r="E96" s="47"/>
      <c r="F96" s="47"/>
      <c r="G96" s="47"/>
      <c r="H96" s="47"/>
      <c r="I96" s="47"/>
      <c r="J96" s="47"/>
      <c r="K96" s="47"/>
      <c r="L96" s="47"/>
      <c r="M96" s="47"/>
      <c r="N96" s="72"/>
      <c r="AJ96" s="23"/>
    </row>
    <row r="97" spans="1:36" ht="15.75" x14ac:dyDescent="0.25">
      <c r="A97" s="387" t="s">
        <v>111</v>
      </c>
      <c r="B97" s="389" t="s">
        <v>51</v>
      </c>
      <c r="C97" s="389" t="s">
        <v>41</v>
      </c>
      <c r="D97" s="389" t="s">
        <v>42</v>
      </c>
      <c r="E97" s="390" t="s">
        <v>43</v>
      </c>
      <c r="F97" s="389" t="s">
        <v>44</v>
      </c>
      <c r="G97" s="389"/>
      <c r="H97" s="389" t="s">
        <v>45</v>
      </c>
      <c r="I97" s="389" t="s">
        <v>46</v>
      </c>
      <c r="J97" s="389" t="s">
        <v>47</v>
      </c>
      <c r="K97" s="392" t="s">
        <v>108</v>
      </c>
      <c r="L97" s="392"/>
      <c r="M97" s="389" t="s">
        <v>48</v>
      </c>
      <c r="N97" s="54"/>
      <c r="AJ97" s="23"/>
    </row>
    <row r="98" spans="1:36" ht="15" customHeight="1" x14ac:dyDescent="0.25">
      <c r="A98" s="388"/>
      <c r="B98" s="389"/>
      <c r="C98" s="389"/>
      <c r="D98" s="389"/>
      <c r="E98" s="390"/>
      <c r="F98" s="58" t="s">
        <v>49</v>
      </c>
      <c r="G98" s="58" t="s">
        <v>50</v>
      </c>
      <c r="H98" s="389"/>
      <c r="I98" s="389"/>
      <c r="J98" s="389"/>
      <c r="K98" s="107" t="s">
        <v>117</v>
      </c>
      <c r="L98" s="107" t="s">
        <v>118</v>
      </c>
      <c r="M98" s="389"/>
      <c r="N98" s="47"/>
      <c r="AJ98" s="23"/>
    </row>
    <row r="99" spans="1:36" x14ac:dyDescent="0.25">
      <c r="A99" s="52"/>
      <c r="B99" s="52"/>
      <c r="C99" s="70" t="s">
        <v>113</v>
      </c>
      <c r="D99" s="70"/>
      <c r="E99" s="70"/>
      <c r="F99" s="70"/>
      <c r="G99" s="70"/>
      <c r="H99" s="70"/>
      <c r="I99" s="70"/>
      <c r="J99" s="67"/>
      <c r="K99" s="67"/>
      <c r="L99" s="67"/>
      <c r="M99" s="67"/>
      <c r="N99" s="47"/>
      <c r="AJ99" s="23"/>
    </row>
    <row r="100" spans="1:36" x14ac:dyDescent="0.25">
      <c r="A100" s="52"/>
      <c r="B100" s="52"/>
      <c r="C100" s="70"/>
      <c r="D100" s="70"/>
      <c r="E100" s="70"/>
      <c r="F100" s="70"/>
      <c r="G100" s="70"/>
      <c r="H100" s="70"/>
      <c r="I100" s="70"/>
      <c r="J100" s="70"/>
      <c r="K100" s="70"/>
      <c r="L100" s="70"/>
      <c r="M100" s="70"/>
      <c r="N100" s="47"/>
      <c r="AJ100" s="23"/>
    </row>
    <row r="101" spans="1:36" x14ac:dyDescent="0.25">
      <c r="A101" s="52"/>
      <c r="B101" s="52"/>
      <c r="C101" s="70"/>
      <c r="D101" s="70"/>
      <c r="E101" s="70"/>
      <c r="F101" s="70"/>
      <c r="G101" s="70"/>
      <c r="H101" s="70"/>
      <c r="I101" s="70"/>
      <c r="J101" s="70"/>
      <c r="K101" s="70"/>
      <c r="L101" s="70"/>
      <c r="M101" s="70"/>
      <c r="N101" s="47"/>
      <c r="AJ101" s="23"/>
    </row>
    <row r="102" spans="1:36" x14ac:dyDescent="0.25">
      <c r="A102" s="52"/>
      <c r="B102" s="52"/>
      <c r="C102" s="70"/>
      <c r="D102" s="70"/>
      <c r="E102" s="70"/>
      <c r="F102" s="70"/>
      <c r="G102" s="70"/>
      <c r="H102" s="70"/>
      <c r="I102" s="70"/>
      <c r="J102" s="70"/>
      <c r="K102" s="70"/>
      <c r="L102" s="70"/>
      <c r="M102" s="70"/>
      <c r="N102" s="47"/>
      <c r="AJ102" s="23"/>
    </row>
    <row r="103" spans="1:36" x14ac:dyDescent="0.25">
      <c r="A103" s="52"/>
      <c r="B103" s="52"/>
      <c r="C103" s="70"/>
      <c r="D103" s="70"/>
      <c r="E103" s="70"/>
      <c r="F103" s="70"/>
      <c r="G103" s="70"/>
      <c r="H103" s="70"/>
      <c r="I103" s="70"/>
      <c r="J103" s="70"/>
      <c r="K103" s="70"/>
      <c r="L103" s="70"/>
      <c r="M103" s="70"/>
      <c r="N103" s="47"/>
      <c r="AJ103" s="23"/>
    </row>
    <row r="104" spans="1:36" x14ac:dyDescent="0.25">
      <c r="A104" s="52"/>
      <c r="B104" s="52"/>
      <c r="C104" s="70"/>
      <c r="D104" s="70"/>
      <c r="E104" s="70"/>
      <c r="F104" s="70"/>
      <c r="G104" s="70"/>
      <c r="H104" s="70"/>
      <c r="I104" s="70"/>
      <c r="J104" s="70"/>
      <c r="K104" s="70"/>
      <c r="L104" s="70"/>
      <c r="M104" s="70"/>
      <c r="N104" s="47"/>
      <c r="AJ104" s="23"/>
    </row>
    <row r="105" spans="1:36" x14ac:dyDescent="0.25">
      <c r="A105" s="52"/>
      <c r="B105" s="52"/>
      <c r="C105" s="70"/>
      <c r="D105" s="70"/>
      <c r="E105" s="70"/>
      <c r="F105" s="70"/>
      <c r="G105" s="70"/>
      <c r="H105" s="70"/>
      <c r="I105" s="70"/>
      <c r="J105" s="70"/>
      <c r="K105" s="70"/>
      <c r="L105" s="70"/>
      <c r="M105" s="70"/>
      <c r="N105" s="47"/>
      <c r="AJ105" s="23"/>
    </row>
    <row r="106" spans="1:36" x14ac:dyDescent="0.25">
      <c r="A106" s="52"/>
      <c r="B106" s="52"/>
      <c r="C106" s="70"/>
      <c r="D106" s="70"/>
      <c r="E106" s="70"/>
      <c r="F106" s="70"/>
      <c r="G106" s="70"/>
      <c r="H106" s="70"/>
      <c r="I106" s="70"/>
      <c r="J106" s="70"/>
      <c r="K106" s="70"/>
      <c r="L106" s="70"/>
      <c r="M106" s="70"/>
      <c r="N106" s="47"/>
      <c r="AJ106" s="23"/>
    </row>
    <row r="107" spans="1:36" x14ac:dyDescent="0.25">
      <c r="A107" s="52"/>
      <c r="B107" s="52"/>
      <c r="C107" s="70"/>
      <c r="D107" s="70"/>
      <c r="E107" s="70"/>
      <c r="F107" s="70"/>
      <c r="G107" s="70"/>
      <c r="H107" s="70"/>
      <c r="I107" s="70"/>
      <c r="J107" s="70"/>
      <c r="K107" s="70"/>
      <c r="L107" s="70"/>
      <c r="M107" s="70"/>
      <c r="N107" s="47"/>
      <c r="AJ107" s="23"/>
    </row>
    <row r="108" spans="1:36" s="47" customFormat="1" x14ac:dyDescent="0.25">
      <c r="N108" s="72"/>
      <c r="O108" s="72"/>
      <c r="P108" s="72"/>
      <c r="Q108" s="72"/>
      <c r="R108" s="72"/>
      <c r="S108" s="72"/>
      <c r="AJ108" s="106"/>
    </row>
    <row r="109" spans="1:36" ht="15.75" x14ac:dyDescent="0.25">
      <c r="A109" s="391" t="s">
        <v>34</v>
      </c>
      <c r="B109" s="389" t="s">
        <v>51</v>
      </c>
      <c r="C109" s="389" t="s">
        <v>41</v>
      </c>
      <c r="D109" s="389" t="s">
        <v>42</v>
      </c>
      <c r="E109" s="390" t="s">
        <v>43</v>
      </c>
      <c r="F109" s="389" t="s">
        <v>44</v>
      </c>
      <c r="G109" s="389"/>
      <c r="H109" s="389" t="s">
        <v>45</v>
      </c>
      <c r="I109" s="389" t="s">
        <v>46</v>
      </c>
      <c r="J109" s="389" t="s">
        <v>47</v>
      </c>
      <c r="K109" s="392" t="s">
        <v>108</v>
      </c>
      <c r="L109" s="392"/>
      <c r="M109" s="389" t="s">
        <v>48</v>
      </c>
      <c r="N109" s="54"/>
      <c r="AJ109" s="23"/>
    </row>
    <row r="110" spans="1:36" ht="15.75" x14ac:dyDescent="0.25">
      <c r="A110" s="391"/>
      <c r="B110" s="389"/>
      <c r="C110" s="389"/>
      <c r="D110" s="389"/>
      <c r="E110" s="390"/>
      <c r="F110" s="58" t="s">
        <v>49</v>
      </c>
      <c r="G110" s="58" t="s">
        <v>50</v>
      </c>
      <c r="H110" s="389"/>
      <c r="I110" s="389"/>
      <c r="J110" s="389"/>
      <c r="K110" s="107" t="s">
        <v>117</v>
      </c>
      <c r="L110" s="107" t="s">
        <v>118</v>
      </c>
      <c r="M110" s="389"/>
      <c r="N110" s="47"/>
      <c r="AJ110" s="23"/>
    </row>
    <row r="111" spans="1:36" x14ac:dyDescent="0.25">
      <c r="A111" s="52"/>
      <c r="B111" s="52"/>
      <c r="C111" s="70"/>
      <c r="D111" s="70"/>
      <c r="E111" s="70"/>
      <c r="F111" s="70"/>
      <c r="G111" s="70"/>
      <c r="H111" s="70"/>
      <c r="I111" s="70"/>
      <c r="J111" s="67"/>
      <c r="K111" s="67"/>
      <c r="L111" s="67"/>
      <c r="M111" s="67"/>
      <c r="N111" s="47"/>
      <c r="AJ111" s="23"/>
    </row>
    <row r="112" spans="1:36" x14ac:dyDescent="0.25">
      <c r="A112" s="52"/>
      <c r="B112" s="52"/>
      <c r="C112" s="70"/>
      <c r="D112" s="70"/>
      <c r="E112" s="70"/>
      <c r="F112" s="70"/>
      <c r="G112" s="70"/>
      <c r="H112" s="70"/>
      <c r="I112" s="70"/>
      <c r="J112" s="70"/>
      <c r="K112" s="70"/>
      <c r="L112" s="70"/>
      <c r="M112" s="70"/>
      <c r="N112" s="47"/>
      <c r="AJ112" s="23"/>
    </row>
    <row r="113" spans="1:36" x14ac:dyDescent="0.25">
      <c r="A113" s="52"/>
      <c r="B113" s="52"/>
      <c r="C113" s="70"/>
      <c r="D113" s="70"/>
      <c r="E113" s="70"/>
      <c r="F113" s="70"/>
      <c r="G113" s="70"/>
      <c r="H113" s="70"/>
      <c r="I113" s="70"/>
      <c r="J113" s="70"/>
      <c r="K113" s="70"/>
      <c r="L113" s="70"/>
      <c r="M113" s="70"/>
      <c r="N113" s="47"/>
      <c r="AJ113" s="23"/>
    </row>
    <row r="114" spans="1:36" x14ac:dyDescent="0.25">
      <c r="A114" s="52"/>
      <c r="B114" s="52"/>
      <c r="C114" s="70"/>
      <c r="D114" s="70"/>
      <c r="E114" s="70"/>
      <c r="F114" s="70"/>
      <c r="G114" s="70"/>
      <c r="H114" s="70"/>
      <c r="I114" s="70"/>
      <c r="J114" s="70"/>
      <c r="K114" s="70"/>
      <c r="L114" s="70"/>
      <c r="M114" s="70"/>
      <c r="N114" s="47"/>
      <c r="AJ114" s="23"/>
    </row>
    <row r="115" spans="1:36" x14ac:dyDescent="0.25">
      <c r="A115" s="52"/>
      <c r="B115" s="52"/>
      <c r="C115" s="70"/>
      <c r="D115" s="70"/>
      <c r="E115" s="70"/>
      <c r="F115" s="70"/>
      <c r="G115" s="70"/>
      <c r="H115" s="70"/>
      <c r="I115" s="70"/>
      <c r="J115" s="70"/>
      <c r="K115" s="70"/>
      <c r="L115" s="70"/>
      <c r="M115" s="70"/>
      <c r="N115" s="47"/>
      <c r="AJ115" s="23"/>
    </row>
    <row r="116" spans="1:36" x14ac:dyDescent="0.25">
      <c r="A116" s="52"/>
      <c r="B116" s="52"/>
      <c r="C116" s="70"/>
      <c r="D116" s="70"/>
      <c r="E116" s="70"/>
      <c r="F116" s="70"/>
      <c r="G116" s="70"/>
      <c r="H116" s="70"/>
      <c r="I116" s="70"/>
      <c r="J116" s="70"/>
      <c r="K116" s="70"/>
      <c r="L116" s="70"/>
      <c r="M116" s="70"/>
      <c r="N116" s="47"/>
      <c r="AJ116" s="23"/>
    </row>
    <row r="117" spans="1:36" x14ac:dyDescent="0.25">
      <c r="A117" s="52"/>
      <c r="B117" s="52"/>
      <c r="C117" s="70"/>
      <c r="D117" s="70"/>
      <c r="E117" s="70"/>
      <c r="F117" s="70"/>
      <c r="G117" s="70"/>
      <c r="H117" s="70"/>
      <c r="I117" s="70"/>
      <c r="J117" s="70"/>
      <c r="K117" s="70"/>
      <c r="L117" s="70"/>
      <c r="M117" s="70"/>
      <c r="N117" s="47"/>
      <c r="AJ117" s="23"/>
    </row>
    <row r="118" spans="1:36" x14ac:dyDescent="0.25">
      <c r="A118" s="52"/>
      <c r="B118" s="52"/>
      <c r="C118" s="70"/>
      <c r="D118" s="70"/>
      <c r="E118" s="70"/>
      <c r="F118" s="70"/>
      <c r="G118" s="70"/>
      <c r="H118" s="70"/>
      <c r="I118" s="70"/>
      <c r="J118" s="70"/>
      <c r="K118" s="70"/>
      <c r="L118" s="70"/>
      <c r="M118" s="70"/>
      <c r="N118" s="47"/>
      <c r="AJ118" s="23"/>
    </row>
    <row r="119" spans="1:36" x14ac:dyDescent="0.25">
      <c r="A119" s="52"/>
      <c r="B119" s="52"/>
      <c r="C119" s="70"/>
      <c r="D119" s="70"/>
      <c r="E119" s="70"/>
      <c r="F119" s="70"/>
      <c r="G119" s="70"/>
      <c r="H119" s="70"/>
      <c r="I119" s="70"/>
      <c r="J119" s="70"/>
      <c r="K119" s="70"/>
      <c r="L119" s="70"/>
      <c r="M119" s="70"/>
      <c r="N119" s="47"/>
      <c r="AJ119" s="23"/>
    </row>
    <row r="120" spans="1:36" x14ac:dyDescent="0.25">
      <c r="A120" s="23"/>
      <c r="B120" s="23"/>
      <c r="C120" s="23"/>
      <c r="D120" s="23"/>
      <c r="E120" s="23"/>
      <c r="F120" s="23"/>
      <c r="G120" s="23"/>
      <c r="H120" s="23"/>
      <c r="I120" s="23"/>
      <c r="J120" s="23"/>
      <c r="K120" s="23"/>
      <c r="L120" s="23"/>
      <c r="M120" s="23"/>
      <c r="N120" s="105"/>
      <c r="O120" s="64"/>
      <c r="P120" s="64"/>
      <c r="Q120" s="64"/>
      <c r="R120" s="64"/>
      <c r="S120" s="64"/>
      <c r="T120" s="64"/>
      <c r="U120" s="64"/>
      <c r="V120" s="64"/>
      <c r="W120" s="64"/>
      <c r="X120" s="64"/>
      <c r="Y120" s="64"/>
      <c r="Z120" s="64"/>
      <c r="AA120" s="64"/>
      <c r="AB120" s="64"/>
      <c r="AC120" s="64"/>
      <c r="AD120" s="64"/>
      <c r="AE120" s="64"/>
      <c r="AF120" s="64"/>
      <c r="AG120" s="64"/>
      <c r="AH120" s="64"/>
      <c r="AI120" s="64"/>
      <c r="AJ120" s="23"/>
    </row>
    <row r="121" spans="1:36" x14ac:dyDescent="0.25">
      <c r="A121" s="23"/>
      <c r="B121" s="23"/>
      <c r="C121" s="23"/>
      <c r="D121" s="23"/>
      <c r="E121" s="23"/>
      <c r="F121" s="23"/>
      <c r="G121" s="23"/>
      <c r="H121" s="23"/>
      <c r="I121" s="23"/>
      <c r="J121" s="23"/>
      <c r="K121" s="23"/>
      <c r="L121" s="23"/>
      <c r="M121" s="23"/>
      <c r="N121" s="105"/>
      <c r="O121" s="64"/>
      <c r="P121" s="64"/>
      <c r="Q121" s="64"/>
      <c r="R121" s="64"/>
      <c r="S121" s="64"/>
      <c r="T121" s="64"/>
      <c r="U121" s="64"/>
      <c r="V121" s="64"/>
      <c r="W121" s="64"/>
      <c r="X121" s="64"/>
      <c r="Y121" s="64"/>
      <c r="Z121" s="64"/>
      <c r="AA121" s="64"/>
      <c r="AB121" s="64"/>
      <c r="AC121" s="64"/>
      <c r="AD121" s="64"/>
      <c r="AE121" s="64"/>
      <c r="AF121" s="64"/>
      <c r="AG121" s="64"/>
      <c r="AH121" s="64"/>
      <c r="AI121" s="64"/>
      <c r="AJ121" s="23"/>
    </row>
    <row r="122" spans="1:36" x14ac:dyDescent="0.25">
      <c r="N122" s="72"/>
    </row>
    <row r="123" spans="1:36" x14ac:dyDescent="0.25">
      <c r="N123" s="72"/>
    </row>
    <row r="124" spans="1:36" x14ac:dyDescent="0.25">
      <c r="N124" s="72"/>
    </row>
    <row r="125" spans="1:36" x14ac:dyDescent="0.25">
      <c r="N125" s="72"/>
    </row>
    <row r="126" spans="1:36" x14ac:dyDescent="0.25">
      <c r="N126" s="72"/>
    </row>
    <row r="127" spans="1:36" x14ac:dyDescent="0.25">
      <c r="N127" s="72"/>
    </row>
    <row r="128" spans="1:36" x14ac:dyDescent="0.25">
      <c r="N128" s="72"/>
    </row>
    <row r="129" spans="14:14" x14ac:dyDescent="0.25">
      <c r="N129" s="72"/>
    </row>
    <row r="130" spans="14:14" x14ac:dyDescent="0.25">
      <c r="N130" s="72"/>
    </row>
    <row r="131" spans="14:14" x14ac:dyDescent="0.25">
      <c r="N131" s="72"/>
    </row>
    <row r="132" spans="14:14" x14ac:dyDescent="0.25">
      <c r="N132" s="72"/>
    </row>
    <row r="133" spans="14:14" x14ac:dyDescent="0.25">
      <c r="N133" s="72"/>
    </row>
    <row r="134" spans="14:14" x14ac:dyDescent="0.25">
      <c r="N134" s="72"/>
    </row>
    <row r="135" spans="14:14" x14ac:dyDescent="0.25">
      <c r="N135" s="72"/>
    </row>
    <row r="136" spans="14:14" x14ac:dyDescent="0.25">
      <c r="N136" s="72"/>
    </row>
    <row r="137" spans="14:14" x14ac:dyDescent="0.25">
      <c r="N137" s="72"/>
    </row>
    <row r="138" spans="14:14" x14ac:dyDescent="0.25">
      <c r="N138" s="72"/>
    </row>
    <row r="139" spans="14:14" x14ac:dyDescent="0.25">
      <c r="N139" s="72"/>
    </row>
    <row r="140" spans="14:14" x14ac:dyDescent="0.25">
      <c r="N140" s="72"/>
    </row>
    <row r="141" spans="14:14" x14ac:dyDescent="0.25">
      <c r="N141" s="72"/>
    </row>
    <row r="142" spans="14:14" x14ac:dyDescent="0.25">
      <c r="N142" s="72"/>
    </row>
    <row r="143" spans="14:14" x14ac:dyDescent="0.25">
      <c r="N143" s="72"/>
    </row>
    <row r="144" spans="14:14" x14ac:dyDescent="0.25">
      <c r="N144" s="72"/>
    </row>
    <row r="145" spans="14:14" x14ac:dyDescent="0.25">
      <c r="N145" s="72"/>
    </row>
    <row r="146" spans="14:14" x14ac:dyDescent="0.25">
      <c r="N146" s="72"/>
    </row>
    <row r="147" spans="14:14" x14ac:dyDescent="0.25">
      <c r="N147" s="72"/>
    </row>
    <row r="148" spans="14:14" x14ac:dyDescent="0.25">
      <c r="N148" s="72"/>
    </row>
    <row r="149" spans="14:14" x14ac:dyDescent="0.25">
      <c r="N149" s="72"/>
    </row>
    <row r="150" spans="14:14" x14ac:dyDescent="0.25">
      <c r="N150" s="72"/>
    </row>
    <row r="151" spans="14:14" x14ac:dyDescent="0.25">
      <c r="N151" s="72"/>
    </row>
    <row r="152" spans="14:14" x14ac:dyDescent="0.25">
      <c r="N152" s="72"/>
    </row>
    <row r="153" spans="14:14" x14ac:dyDescent="0.25">
      <c r="N153" s="72"/>
    </row>
    <row r="154" spans="14:14" x14ac:dyDescent="0.25">
      <c r="N154" s="72"/>
    </row>
    <row r="155" spans="14:14" x14ac:dyDescent="0.25">
      <c r="N155" s="72"/>
    </row>
    <row r="156" spans="14:14" x14ac:dyDescent="0.25">
      <c r="N156" s="72"/>
    </row>
    <row r="157" spans="14:14" x14ac:dyDescent="0.25">
      <c r="N157" s="72"/>
    </row>
    <row r="158" spans="14:14" x14ac:dyDescent="0.25">
      <c r="N158" s="72"/>
    </row>
    <row r="159" spans="14:14" x14ac:dyDescent="0.25">
      <c r="N159" s="72"/>
    </row>
    <row r="160" spans="14:14" x14ac:dyDescent="0.25">
      <c r="N160" s="72"/>
    </row>
    <row r="161" spans="14:14" x14ac:dyDescent="0.25">
      <c r="N161" s="72"/>
    </row>
    <row r="162" spans="14:14" x14ac:dyDescent="0.25">
      <c r="N162" s="72"/>
    </row>
    <row r="163" spans="14:14" x14ac:dyDescent="0.25">
      <c r="N163" s="72"/>
    </row>
    <row r="164" spans="14:14" x14ac:dyDescent="0.25">
      <c r="N164" s="72"/>
    </row>
    <row r="165" spans="14:14" x14ac:dyDescent="0.25">
      <c r="N165" s="72"/>
    </row>
    <row r="166" spans="14:14" x14ac:dyDescent="0.25">
      <c r="N166" s="72"/>
    </row>
    <row r="167" spans="14:14" x14ac:dyDescent="0.25">
      <c r="N167" s="72"/>
    </row>
    <row r="168" spans="14:14" x14ac:dyDescent="0.25">
      <c r="N168" s="72"/>
    </row>
    <row r="169" spans="14:14" x14ac:dyDescent="0.25">
      <c r="N169" s="72"/>
    </row>
    <row r="170" spans="14:14" x14ac:dyDescent="0.25">
      <c r="N170" s="72"/>
    </row>
    <row r="171" spans="14:14" x14ac:dyDescent="0.25">
      <c r="N171" s="72"/>
    </row>
    <row r="172" spans="14:14" x14ac:dyDescent="0.25">
      <c r="N172" s="72"/>
    </row>
    <row r="173" spans="14:14" x14ac:dyDescent="0.25">
      <c r="N173" s="72"/>
    </row>
    <row r="174" spans="14:14" x14ac:dyDescent="0.25">
      <c r="N174" s="72"/>
    </row>
    <row r="175" spans="14:14" x14ac:dyDescent="0.25">
      <c r="N175" s="72"/>
    </row>
    <row r="176" spans="14:14" x14ac:dyDescent="0.25">
      <c r="N176" s="72"/>
    </row>
    <row r="177" spans="14:14" x14ac:dyDescent="0.25">
      <c r="N177" s="72"/>
    </row>
    <row r="178" spans="14:14" x14ac:dyDescent="0.25">
      <c r="N178" s="72"/>
    </row>
    <row r="179" spans="14:14" x14ac:dyDescent="0.25">
      <c r="N179" s="72"/>
    </row>
    <row r="180" spans="14:14" x14ac:dyDescent="0.25">
      <c r="N180" s="72"/>
    </row>
    <row r="181" spans="14:14" x14ac:dyDescent="0.25">
      <c r="N181" s="72"/>
    </row>
    <row r="182" spans="14:14" x14ac:dyDescent="0.25">
      <c r="N182" s="72"/>
    </row>
    <row r="183" spans="14:14" x14ac:dyDescent="0.25">
      <c r="N183" s="72"/>
    </row>
    <row r="184" spans="14:14" x14ac:dyDescent="0.25">
      <c r="N184" s="72"/>
    </row>
    <row r="185" spans="14:14" x14ac:dyDescent="0.25">
      <c r="N185" s="72"/>
    </row>
    <row r="186" spans="14:14" x14ac:dyDescent="0.25">
      <c r="N186" s="72"/>
    </row>
    <row r="187" spans="14:14" x14ac:dyDescent="0.25">
      <c r="N187" s="72"/>
    </row>
    <row r="188" spans="14:14" x14ac:dyDescent="0.25">
      <c r="N188" s="72"/>
    </row>
    <row r="189" spans="14:14" x14ac:dyDescent="0.25">
      <c r="N189" s="72"/>
    </row>
    <row r="190" spans="14:14" x14ac:dyDescent="0.25">
      <c r="N190" s="72"/>
    </row>
    <row r="191" spans="14:14" x14ac:dyDescent="0.25">
      <c r="N191" s="72"/>
    </row>
    <row r="192" spans="14:14" x14ac:dyDescent="0.25">
      <c r="N192" s="72"/>
    </row>
    <row r="193" spans="14:14" x14ac:dyDescent="0.25">
      <c r="N193" s="72"/>
    </row>
    <row r="194" spans="14:14" x14ac:dyDescent="0.25">
      <c r="N194" s="72"/>
    </row>
    <row r="195" spans="14:14" x14ac:dyDescent="0.25">
      <c r="N195" s="72"/>
    </row>
    <row r="196" spans="14:14" x14ac:dyDescent="0.25">
      <c r="N196" s="72"/>
    </row>
    <row r="197" spans="14:14" x14ac:dyDescent="0.25">
      <c r="N197" s="72"/>
    </row>
    <row r="198" spans="14:14" x14ac:dyDescent="0.25">
      <c r="N198" s="72"/>
    </row>
    <row r="199" spans="14:14" x14ac:dyDescent="0.25">
      <c r="N199" s="72"/>
    </row>
    <row r="200" spans="14:14" x14ac:dyDescent="0.25">
      <c r="N200" s="72"/>
    </row>
    <row r="201" spans="14:14" x14ac:dyDescent="0.25">
      <c r="N201" s="72"/>
    </row>
    <row r="202" spans="14:14" x14ac:dyDescent="0.25">
      <c r="N202" s="72"/>
    </row>
    <row r="203" spans="14:14" x14ac:dyDescent="0.25">
      <c r="N203" s="72"/>
    </row>
    <row r="204" spans="14:14" x14ac:dyDescent="0.25">
      <c r="N204" s="72"/>
    </row>
    <row r="205" spans="14:14" x14ac:dyDescent="0.25">
      <c r="N205" s="72"/>
    </row>
    <row r="206" spans="14:14" x14ac:dyDescent="0.25">
      <c r="N206" s="72"/>
    </row>
    <row r="207" spans="14:14" x14ac:dyDescent="0.25">
      <c r="N207" s="72"/>
    </row>
    <row r="208" spans="14:14" x14ac:dyDescent="0.25">
      <c r="N208" s="72"/>
    </row>
    <row r="209" spans="14:14" x14ac:dyDescent="0.25">
      <c r="N209" s="72"/>
    </row>
    <row r="210" spans="14:14" x14ac:dyDescent="0.25">
      <c r="N210" s="72"/>
    </row>
    <row r="211" spans="14:14" x14ac:dyDescent="0.25">
      <c r="N211" s="72"/>
    </row>
    <row r="212" spans="14:14" x14ac:dyDescent="0.25">
      <c r="N212" s="72"/>
    </row>
    <row r="213" spans="14:14" x14ac:dyDescent="0.25">
      <c r="N213" s="72"/>
    </row>
    <row r="214" spans="14:14" x14ac:dyDescent="0.25">
      <c r="N214" s="72"/>
    </row>
    <row r="215" spans="14:14" x14ac:dyDescent="0.25">
      <c r="N215" s="72"/>
    </row>
    <row r="216" spans="14:14" x14ac:dyDescent="0.25">
      <c r="N216" s="72"/>
    </row>
    <row r="217" spans="14:14" x14ac:dyDescent="0.25">
      <c r="N217" s="72"/>
    </row>
    <row r="218" spans="14:14" x14ac:dyDescent="0.25">
      <c r="N218" s="72"/>
    </row>
    <row r="219" spans="14:14" x14ac:dyDescent="0.25">
      <c r="N219" s="72"/>
    </row>
    <row r="220" spans="14:14" x14ac:dyDescent="0.25">
      <c r="N220" s="72"/>
    </row>
    <row r="221" spans="14:14" x14ac:dyDescent="0.25">
      <c r="N221" s="72"/>
    </row>
    <row r="222" spans="14:14" x14ac:dyDescent="0.25">
      <c r="N222" s="72"/>
    </row>
    <row r="223" spans="14:14" x14ac:dyDescent="0.25">
      <c r="N223" s="72"/>
    </row>
    <row r="224" spans="14:14" x14ac:dyDescent="0.25">
      <c r="N224" s="72"/>
    </row>
    <row r="225" spans="14:14" x14ac:dyDescent="0.25">
      <c r="N225" s="72"/>
    </row>
    <row r="226" spans="14:14" x14ac:dyDescent="0.25">
      <c r="N226" s="72"/>
    </row>
    <row r="227" spans="14:14" x14ac:dyDescent="0.25">
      <c r="N227" s="72"/>
    </row>
    <row r="228" spans="14:14" x14ac:dyDescent="0.25">
      <c r="N228" s="72"/>
    </row>
    <row r="229" spans="14:14" x14ac:dyDescent="0.25">
      <c r="N229" s="72"/>
    </row>
    <row r="230" spans="14:14" x14ac:dyDescent="0.25">
      <c r="N230" s="72"/>
    </row>
    <row r="231" spans="14:14" x14ac:dyDescent="0.25">
      <c r="N231" s="72"/>
    </row>
    <row r="232" spans="14:14" x14ac:dyDescent="0.25">
      <c r="N232" s="72"/>
    </row>
    <row r="233" spans="14:14" x14ac:dyDescent="0.25">
      <c r="N233" s="72"/>
    </row>
    <row r="234" spans="14:14" x14ac:dyDescent="0.25">
      <c r="N234" s="72"/>
    </row>
    <row r="235" spans="14:14" x14ac:dyDescent="0.25">
      <c r="N235" s="72"/>
    </row>
    <row r="236" spans="14:14" x14ac:dyDescent="0.25">
      <c r="N236" s="72"/>
    </row>
    <row r="237" spans="14:14" x14ac:dyDescent="0.25">
      <c r="N237" s="72"/>
    </row>
    <row r="238" spans="14:14" x14ac:dyDescent="0.25">
      <c r="N238" s="72"/>
    </row>
  </sheetData>
  <mergeCells count="88">
    <mergeCell ref="M9:M10"/>
    <mergeCell ref="A1:AI1"/>
    <mergeCell ref="A2:AI2"/>
    <mergeCell ref="B4:G4"/>
    <mergeCell ref="B6:C6"/>
    <mergeCell ref="A8:M8"/>
    <mergeCell ref="N8:X8"/>
    <mergeCell ref="Y8:AI8"/>
    <mergeCell ref="AG9:AG10"/>
    <mergeCell ref="AH9:AH10"/>
    <mergeCell ref="AI9:AI10"/>
    <mergeCell ref="A11:A31"/>
    <mergeCell ref="A32:A46"/>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47:A55"/>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56:A66"/>
    <mergeCell ref="K73:L73"/>
    <mergeCell ref="M73:M74"/>
    <mergeCell ref="A73:A74"/>
    <mergeCell ref="B73:B74"/>
    <mergeCell ref="C73:C74"/>
    <mergeCell ref="D73:D74"/>
    <mergeCell ref="E73:E74"/>
    <mergeCell ref="F85:G85"/>
    <mergeCell ref="F73:G73"/>
    <mergeCell ref="H73:H74"/>
    <mergeCell ref="I73:I74"/>
    <mergeCell ref="J73:J74"/>
    <mergeCell ref="A85:A86"/>
    <mergeCell ref="B85:B86"/>
    <mergeCell ref="C85:C86"/>
    <mergeCell ref="D85:D86"/>
    <mergeCell ref="E85:E86"/>
    <mergeCell ref="A97:A98"/>
    <mergeCell ref="B97:B98"/>
    <mergeCell ref="C97:C98"/>
    <mergeCell ref="D97:D98"/>
    <mergeCell ref="E97:E98"/>
    <mergeCell ref="K97:L97"/>
    <mergeCell ref="M97:M98"/>
    <mergeCell ref="H85:H86"/>
    <mergeCell ref="I85:I86"/>
    <mergeCell ref="J85:J86"/>
    <mergeCell ref="K85:L85"/>
    <mergeCell ref="M85:M86"/>
    <mergeCell ref="F97:G97"/>
    <mergeCell ref="H97:H98"/>
    <mergeCell ref="I97:I98"/>
    <mergeCell ref="J97:J98"/>
    <mergeCell ref="H109:H110"/>
    <mergeCell ref="I109:I110"/>
    <mergeCell ref="J109:J110"/>
    <mergeCell ref="K109:L109"/>
    <mergeCell ref="M109:M110"/>
    <mergeCell ref="A109:A110"/>
    <mergeCell ref="B109:B110"/>
    <mergeCell ref="C109:C110"/>
    <mergeCell ref="D109:D110"/>
    <mergeCell ref="E109:E110"/>
    <mergeCell ref="F109:G109"/>
  </mergeCells>
  <conditionalFormatting sqref="AN6:AN7">
    <cfRule type="cellIs" dxfId="32" priority="13" stopIfTrue="1" operator="equal">
      <formula>$AN$6</formula>
    </cfRule>
  </conditionalFormatting>
  <conditionalFormatting sqref="N11:N66">
    <cfRule type="cellIs" dxfId="31" priority="12" stopIfTrue="1" operator="equal">
      <formula>"x"</formula>
    </cfRule>
  </conditionalFormatting>
  <conditionalFormatting sqref="O11:O66">
    <cfRule type="cellIs" dxfId="30" priority="11" operator="equal">
      <formula>"x"</formula>
    </cfRule>
  </conditionalFormatting>
  <conditionalFormatting sqref="P11:P66">
    <cfRule type="cellIs" dxfId="29" priority="10" operator="equal">
      <formula>"x"</formula>
    </cfRule>
  </conditionalFormatting>
  <conditionalFormatting sqref="Q11:Q66">
    <cfRule type="cellIs" dxfId="28" priority="9" stopIfTrue="1" operator="equal">
      <formula>"x"</formula>
    </cfRule>
  </conditionalFormatting>
  <conditionalFormatting sqref="R11:R66">
    <cfRule type="cellIs" dxfId="27" priority="8" operator="equal">
      <formula>"x"</formula>
    </cfRule>
  </conditionalFormatting>
  <conditionalFormatting sqref="S11:S66">
    <cfRule type="cellIs" dxfId="26" priority="5" stopIfTrue="1" operator="equal">
      <formula>$AN$7</formula>
    </cfRule>
    <cfRule type="cellIs" dxfId="25" priority="6" stopIfTrue="1" operator="equal">
      <formula>$AN$6</formula>
    </cfRule>
  </conditionalFormatting>
  <conditionalFormatting sqref="T15">
    <cfRule type="cellIs" dxfId="24" priority="3" stopIfTrue="1" operator="equal">
      <formula>"x"</formula>
    </cfRule>
  </conditionalFormatting>
  <conditionalFormatting sqref="T37">
    <cfRule type="cellIs" dxfId="23" priority="1" stopIfTrue="1" operator="equal">
      <formula>"x"</formula>
    </cfRule>
  </conditionalFormatting>
  <conditionalFormatting sqref="T32">
    <cfRule type="cellIs" dxfId="22" priority="2" stopIfTrue="1" operator="equal">
      <formula>"x"</formula>
    </cfRule>
  </conditionalFormatting>
  <dataValidations count="1">
    <dataValidation type="list" allowBlank="1" showInputMessage="1" showErrorMessage="1" sqref="S11:S66"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7"/>
  <sheetViews>
    <sheetView showGridLines="0" topLeftCell="D7" zoomScale="80" zoomScaleNormal="80" zoomScalePageLayoutView="70" workbookViewId="0">
      <selection activeCell="AA18" sqref="AA18"/>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481" t="s">
        <v>104</v>
      </c>
      <c r="C1" s="481"/>
      <c r="D1" s="481"/>
      <c r="E1" s="481"/>
      <c r="F1" s="481"/>
      <c r="G1" s="481"/>
      <c r="H1" s="481"/>
      <c r="I1" s="481"/>
      <c r="J1" s="481"/>
      <c r="K1" s="481"/>
      <c r="L1" s="481"/>
      <c r="M1" s="481"/>
      <c r="N1" s="481"/>
      <c r="O1" s="481"/>
      <c r="P1" s="481"/>
      <c r="Q1" s="481"/>
      <c r="R1" s="481"/>
      <c r="S1" s="481"/>
      <c r="T1" s="481"/>
      <c r="U1" s="481"/>
      <c r="V1" s="481"/>
      <c r="W1" s="481"/>
      <c r="X1" s="12"/>
    </row>
    <row r="2" spans="1:28" s="18" customFormat="1" ht="21" customHeight="1" x14ac:dyDescent="0.25">
      <c r="A2" s="19"/>
      <c r="B2" s="481"/>
      <c r="C2" s="481"/>
      <c r="D2" s="481"/>
      <c r="E2" s="481"/>
      <c r="F2" s="481"/>
      <c r="G2" s="481"/>
      <c r="H2" s="481"/>
      <c r="I2" s="481"/>
      <c r="J2" s="481"/>
      <c r="K2" s="481"/>
      <c r="L2" s="481"/>
      <c r="M2" s="481"/>
      <c r="N2" s="481"/>
      <c r="O2" s="481"/>
      <c r="P2" s="481"/>
      <c r="Q2" s="481"/>
      <c r="R2" s="481"/>
      <c r="S2" s="481"/>
      <c r="T2" s="481"/>
      <c r="U2" s="481"/>
      <c r="V2" s="481"/>
      <c r="W2" s="481"/>
      <c r="X2" s="19"/>
    </row>
    <row r="3" spans="1:28" s="20" customFormat="1" ht="33.75" customHeight="1" x14ac:dyDescent="0.35">
      <c r="A3" s="22"/>
      <c r="B3" s="482" t="str">
        <f>'Monitoria Anual - 3'!A2</f>
        <v>PLANO DE AÇÃO NACIONAL PARA CONSERVAÇÃO DOS PEIXES RIVULÍDEOS AMEAÇADOS DE EXTINÇÃO - PAN Rivulídeos</v>
      </c>
      <c r="C3" s="482"/>
      <c r="D3" s="482"/>
      <c r="E3" s="482"/>
      <c r="F3" s="482"/>
      <c r="G3" s="482"/>
      <c r="H3" s="482"/>
      <c r="I3" s="482"/>
      <c r="J3" s="482"/>
      <c r="K3" s="482"/>
      <c r="L3" s="482"/>
      <c r="M3" s="482"/>
      <c r="N3" s="482"/>
      <c r="O3" s="482"/>
      <c r="P3" s="482"/>
      <c r="Q3" s="482"/>
      <c r="R3" s="482"/>
      <c r="S3" s="482"/>
      <c r="T3" s="482"/>
      <c r="U3" s="482"/>
      <c r="V3" s="482"/>
      <c r="W3" s="482"/>
      <c r="X3" s="22"/>
    </row>
    <row r="4" spans="1:28" s="13" customFormat="1" x14ac:dyDescent="0.25">
      <c r="A4" s="12"/>
      <c r="J4" s="14"/>
      <c r="K4" s="14"/>
      <c r="L4" s="14"/>
      <c r="M4" s="14"/>
      <c r="N4" s="14"/>
      <c r="O4" s="14"/>
      <c r="X4" s="12"/>
    </row>
    <row r="5" spans="1:28" s="15" customFormat="1" ht="45" customHeight="1" x14ac:dyDescent="0.25">
      <c r="A5" s="23"/>
      <c r="B5" s="483" t="s">
        <v>0</v>
      </c>
      <c r="C5" s="483"/>
      <c r="D5" s="484" t="str">
        <f>'Monitoria Anual - 3'!B4</f>
        <v>Estabelecer mecanismos de proteção aos rivulídeos deste PAN e anular a perda de habitat das espécies focais em cinco anos.</v>
      </c>
      <c r="E5" s="484"/>
      <c r="F5" s="484"/>
      <c r="G5" s="484"/>
      <c r="H5" s="484"/>
      <c r="I5" s="484"/>
      <c r="J5" s="484"/>
      <c r="K5" s="484"/>
      <c r="L5" s="484"/>
      <c r="M5" s="485"/>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483" t="s">
        <v>107</v>
      </c>
      <c r="C7" s="483"/>
      <c r="D7" s="471" t="str">
        <f>'Monitoria Anual - 3'!B6</f>
        <v>26/04/2016 a 29/04/2016</v>
      </c>
      <c r="E7" s="471"/>
      <c r="F7" s="471"/>
      <c r="G7" s="472"/>
      <c r="H7" s="47"/>
      <c r="I7" s="17"/>
      <c r="J7" s="14"/>
      <c r="K7" s="14"/>
      <c r="L7" s="14"/>
      <c r="M7" s="14"/>
      <c r="N7" s="14"/>
      <c r="O7" s="14"/>
      <c r="X7" s="12"/>
    </row>
    <row r="8" spans="1:28" x14ac:dyDescent="0.25">
      <c r="A8" s="12"/>
      <c r="X8" s="12"/>
    </row>
    <row r="9" spans="1:28" ht="31.5" customHeight="1" x14ac:dyDescent="0.25">
      <c r="A9" s="12"/>
      <c r="B9" s="473" t="s">
        <v>22</v>
      </c>
      <c r="C9" s="473"/>
      <c r="D9" s="473"/>
      <c r="E9" s="473"/>
      <c r="F9" s="473"/>
      <c r="G9" s="473"/>
      <c r="H9" s="473"/>
      <c r="I9" s="473"/>
      <c r="J9" s="473"/>
      <c r="K9" s="473"/>
      <c r="L9" s="473"/>
      <c r="M9" s="473"/>
      <c r="N9" s="473"/>
      <c r="O9" s="473"/>
      <c r="P9" s="473"/>
      <c r="Q9" s="473"/>
      <c r="R9" s="473"/>
      <c r="S9" s="473"/>
      <c r="T9" s="473"/>
      <c r="U9" s="473"/>
      <c r="V9" s="473"/>
      <c r="W9" s="473"/>
      <c r="X9" s="12"/>
    </row>
    <row r="10" spans="1:28" x14ac:dyDescent="0.25">
      <c r="A10" s="12"/>
      <c r="G10" s="11"/>
      <c r="H10" s="11"/>
      <c r="I10" s="11"/>
      <c r="X10" s="12"/>
    </row>
    <row r="11" spans="1:28" ht="15.75" x14ac:dyDescent="0.25">
      <c r="A11" s="12"/>
      <c r="B11" s="471" t="s">
        <v>105</v>
      </c>
      <c r="C11" s="472"/>
      <c r="D11" s="48"/>
      <c r="E11" s="48"/>
      <c r="F11" s="48"/>
      <c r="G11" s="48"/>
      <c r="H11" s="48"/>
      <c r="I11" s="48"/>
      <c r="J11" s="48"/>
      <c r="K11" s="48"/>
      <c r="L11" s="48"/>
      <c r="M11" s="48"/>
      <c r="N11" s="48"/>
      <c r="O11" s="48"/>
      <c r="P11" s="48"/>
      <c r="Q11" s="48"/>
      <c r="R11" s="48"/>
      <c r="S11" s="48"/>
      <c r="T11" s="48"/>
      <c r="U11" s="48"/>
      <c r="V11" s="48"/>
      <c r="W11" s="48"/>
      <c r="X11" s="12"/>
    </row>
    <row r="12" spans="1:28" ht="15.75" thickBot="1" x14ac:dyDescent="0.3">
      <c r="A12" s="12"/>
      <c r="E12" s="6"/>
      <c r="F12" s="474"/>
      <c r="G12" s="474"/>
      <c r="H12" s="109"/>
      <c r="X12" s="12"/>
    </row>
    <row r="13" spans="1:28" ht="33.75" customHeight="1" thickBot="1" x14ac:dyDescent="0.3">
      <c r="A13" s="12"/>
      <c r="C13" s="475" t="s">
        <v>119</v>
      </c>
      <c r="D13" s="476"/>
      <c r="E13" s="476"/>
      <c r="F13" s="476"/>
      <c r="G13" s="477"/>
      <c r="H13" s="3"/>
      <c r="X13" s="12"/>
    </row>
    <row r="14" spans="1:28" s="2" customFormat="1" ht="34.5" customHeight="1" thickBot="1" x14ac:dyDescent="0.3">
      <c r="A14" s="23"/>
      <c r="C14" s="31" t="s">
        <v>102</v>
      </c>
      <c r="D14" s="8" t="s">
        <v>40</v>
      </c>
      <c r="E14" s="9" t="s">
        <v>25</v>
      </c>
      <c r="F14" s="8" t="s">
        <v>38</v>
      </c>
      <c r="G14" s="10" t="s">
        <v>25</v>
      </c>
      <c r="H14" s="7"/>
      <c r="X14" s="23"/>
    </row>
    <row r="15" spans="1:28" ht="15.75" x14ac:dyDescent="0.25">
      <c r="A15" s="12"/>
      <c r="C15" s="87" t="s">
        <v>120</v>
      </c>
      <c r="D15" s="97"/>
      <c r="E15" s="98"/>
      <c r="F15" s="94">
        <f>COUNTA('Monitoria Anual - 3'!S11:S904)</f>
        <v>3</v>
      </c>
      <c r="G15" s="32">
        <f t="shared" ref="G15:G21" si="0">F15/$F$22</f>
        <v>6.6666666666666666E-2</v>
      </c>
      <c r="H15" s="4"/>
      <c r="X15" s="12"/>
    </row>
    <row r="16" spans="1:28" ht="15.75" x14ac:dyDescent="0.25">
      <c r="A16" s="12"/>
      <c r="C16" s="88" t="s">
        <v>121</v>
      </c>
      <c r="D16" s="99">
        <f>COUNTA('Monitoria Anual - 3'!N11:N904)</f>
        <v>1</v>
      </c>
      <c r="E16" s="34">
        <f>D16/$D$22</f>
        <v>2.0833333333333332E-2</v>
      </c>
      <c r="F16" s="95">
        <f>D16-AB16</f>
        <v>1</v>
      </c>
      <c r="G16" s="34">
        <f t="shared" si="0"/>
        <v>2.2222222222222223E-2</v>
      </c>
      <c r="H16" s="4"/>
      <c r="X16" s="12"/>
      <c r="Z16">
        <f>COUNTIFS('Monitoria Anual - 3'!N:N,"x",'Monitoria Anual - 3'!S:S,"Excluída")</f>
        <v>0</v>
      </c>
      <c r="AA16">
        <f>COUNTIFS('Monitoria Anual - 3'!N:N,"x",'Monitoria Anual - 3'!S:S,"Agrupada")</f>
        <v>0</v>
      </c>
      <c r="AB16">
        <f>Z16+AA16</f>
        <v>0</v>
      </c>
    </row>
    <row r="17" spans="1:28" ht="15.75" x14ac:dyDescent="0.25">
      <c r="A17" s="12"/>
      <c r="C17" s="89" t="s">
        <v>122</v>
      </c>
      <c r="D17" s="99">
        <f>COUNTA('Monitoria Anual - 3'!O11:O904)</f>
        <v>16</v>
      </c>
      <c r="E17" s="34">
        <f>D17/$D$22</f>
        <v>0.33333333333333331</v>
      </c>
      <c r="F17" s="95">
        <f>D17-AB17</f>
        <v>14</v>
      </c>
      <c r="G17" s="34">
        <f t="shared" si="0"/>
        <v>0.31111111111111112</v>
      </c>
      <c r="H17" s="4"/>
      <c r="X17" s="12"/>
      <c r="Z17">
        <f t="array" ref="Z17">COUNTIFS('Monitoria Anual - 3'!O:O,"x",'Monitoria Anual - 3'!S:S,"Excluída")</f>
        <v>2</v>
      </c>
      <c r="AA17">
        <f t="array" ref="AA17">COUNTIFS('Monitoria Anual - 3'!O:O,"x",'Monitoria Anual - 3'!S:S,"Agrupada")</f>
        <v>0</v>
      </c>
      <c r="AB17">
        <f>Z17+AA17</f>
        <v>2</v>
      </c>
    </row>
    <row r="18" spans="1:28" ht="15.75" x14ac:dyDescent="0.25">
      <c r="A18" s="12"/>
      <c r="C18" s="90" t="s">
        <v>123</v>
      </c>
      <c r="D18" s="99">
        <f>COUNTA('Monitoria Anual - 3'!P11:P904)</f>
        <v>14</v>
      </c>
      <c r="E18" s="34">
        <f>D18/$D$22</f>
        <v>0.29166666666666669</v>
      </c>
      <c r="F18" s="95">
        <f>D18-AB18</f>
        <v>13</v>
      </c>
      <c r="G18" s="34">
        <f t="shared" si="0"/>
        <v>0.28888888888888886</v>
      </c>
      <c r="H18" s="4"/>
      <c r="X18" s="12"/>
      <c r="Z18">
        <f t="array" ref="Z18">COUNTIFS('Monitoria Anual - 3'!P:P,"x",'Monitoria Anual - 3'!S:S,"Excluída")</f>
        <v>1</v>
      </c>
      <c r="AA18">
        <f t="array" ref="AA18">COUNTIFS('Monitoria Anual - 3'!P:P,"x",'Monitoria Anual - 3'!S:S,"Agrupada")</f>
        <v>0</v>
      </c>
      <c r="AB18">
        <f>Z18+AA18</f>
        <v>1</v>
      </c>
    </row>
    <row r="19" spans="1:28" ht="15.75" x14ac:dyDescent="0.25">
      <c r="A19" s="12"/>
      <c r="C19" s="91" t="s">
        <v>124</v>
      </c>
      <c r="D19" s="99">
        <f>COUNTA('Monitoria Anual - 3'!Q11:Q904)</f>
        <v>15</v>
      </c>
      <c r="E19" s="34">
        <f>D19/$D$22</f>
        <v>0.3125</v>
      </c>
      <c r="F19" s="95">
        <f t="shared" ref="F19:F20" si="1">D19-AB19</f>
        <v>15</v>
      </c>
      <c r="G19" s="34">
        <f t="shared" si="0"/>
        <v>0.33333333333333331</v>
      </c>
      <c r="H19" s="4"/>
      <c r="X19" s="12"/>
      <c r="Z19">
        <f t="array" ref="Z19">COUNTIFS('Monitoria Anual - 3'!Q:Q,"x",'Monitoria Anual - 3'!S:S,"Excluída")</f>
        <v>0</v>
      </c>
      <c r="AA19">
        <f t="array" ref="AA19">COUNTIFS('Monitoria Anual - 3'!Q:Q,"x",'Monitoria Anual - 3'!S:S,"Agrupada")</f>
        <v>0</v>
      </c>
      <c r="AB19">
        <f>Z19+AA19</f>
        <v>0</v>
      </c>
    </row>
    <row r="20" spans="1:28" ht="15.75" x14ac:dyDescent="0.25">
      <c r="A20" s="12"/>
      <c r="C20" s="92" t="s">
        <v>125</v>
      </c>
      <c r="D20" s="99">
        <f>COUNTA('Monitoria Anual - 3'!R11:R904)</f>
        <v>2</v>
      </c>
      <c r="E20" s="34">
        <f>D20/$D$22</f>
        <v>4.1666666666666664E-2</v>
      </c>
      <c r="F20" s="95">
        <f t="shared" si="1"/>
        <v>2</v>
      </c>
      <c r="G20" s="34">
        <f t="shared" si="0"/>
        <v>4.4444444444444446E-2</v>
      </c>
      <c r="H20" s="4"/>
      <c r="X20" s="12"/>
      <c r="Z20">
        <f t="array" ref="Z20">COUNTIFS('Monitoria Anual - 3'!R:R,"x",'Monitoria Anual - 3'!S:S,"Excluída")</f>
        <v>0</v>
      </c>
      <c r="AA20">
        <f t="array" ref="AA20">COUNTIFS('Monitoria Anual - 3'!R:R,"x",'Monitoria Anual - 3'!S:S,"Agrupada")</f>
        <v>0</v>
      </c>
      <c r="AB20">
        <f>Z20+AA20</f>
        <v>0</v>
      </c>
    </row>
    <row r="21" spans="1:28" ht="16.5" thickBot="1" x14ac:dyDescent="0.3">
      <c r="A21" s="12"/>
      <c r="C21" s="93" t="s">
        <v>126</v>
      </c>
      <c r="D21" s="100"/>
      <c r="E21" s="101"/>
      <c r="F21" s="96">
        <f>'Monitoria Anual - 3'!C71</f>
        <v>0</v>
      </c>
      <c r="G21" s="35">
        <f t="shared" si="0"/>
        <v>0</v>
      </c>
      <c r="H21" s="4"/>
      <c r="X21" s="12"/>
    </row>
    <row r="22" spans="1:28" ht="16.5" thickBot="1" x14ac:dyDescent="0.3">
      <c r="A22" s="12"/>
      <c r="C22" s="102" t="s">
        <v>127</v>
      </c>
      <c r="D22" s="104">
        <f>SUM(D16:D20)</f>
        <v>48</v>
      </c>
      <c r="E22" s="37">
        <f>SUM(E15:E21)</f>
        <v>0.99999999999999989</v>
      </c>
      <c r="F22" s="103">
        <f>SUM(F16:F21)</f>
        <v>45</v>
      </c>
      <c r="G22" s="37">
        <f>SUM(G16:G21)</f>
        <v>0.99999999999999989</v>
      </c>
      <c r="H22" s="4"/>
      <c r="X22" s="12"/>
    </row>
    <row r="23" spans="1:28" ht="15.75" thickBot="1" x14ac:dyDescent="0.3">
      <c r="A23" s="12"/>
      <c r="C23" s="83" t="s">
        <v>129</v>
      </c>
      <c r="D23" s="478">
        <f>COUNTIF('Monitoria Anual - 3'!S11:S904,"Agrupada")</f>
        <v>0</v>
      </c>
      <c r="E23" s="479"/>
      <c r="F23" s="479"/>
      <c r="G23" s="480"/>
      <c r="H23" s="5"/>
      <c r="X23" s="12"/>
    </row>
    <row r="24" spans="1:28" ht="15.75" thickBot="1" x14ac:dyDescent="0.3">
      <c r="A24" s="12"/>
      <c r="C24" s="82" t="s">
        <v>128</v>
      </c>
      <c r="D24" s="478">
        <f>COUNTIF('Monitoria Anual - 3'!S11:S66,"Excluída")</f>
        <v>3</v>
      </c>
      <c r="E24" s="479"/>
      <c r="F24" s="479"/>
      <c r="G24" s="480"/>
      <c r="H24" s="6"/>
      <c r="X24" s="12"/>
    </row>
    <row r="25" spans="1:28" x14ac:dyDescent="0.25">
      <c r="A25" s="12"/>
      <c r="H25" s="6"/>
      <c r="X25" s="12"/>
    </row>
    <row r="26" spans="1:28" x14ac:dyDescent="0.25">
      <c r="A26" s="12"/>
      <c r="H26" s="6"/>
      <c r="X26" s="12"/>
    </row>
    <row r="27" spans="1:28" ht="15.75" x14ac:dyDescent="0.25">
      <c r="A27" s="12"/>
      <c r="B27" s="471" t="s">
        <v>27</v>
      </c>
      <c r="C27" s="472"/>
      <c r="D27" s="51"/>
      <c r="E27" s="51"/>
      <c r="F27" s="51"/>
      <c r="G27" s="51"/>
      <c r="X27" s="12"/>
    </row>
    <row r="28" spans="1:28" ht="16.5" thickBot="1" x14ac:dyDescent="0.3">
      <c r="A28" s="12"/>
      <c r="B28" s="48"/>
      <c r="C28" s="21"/>
      <c r="D28" s="21"/>
      <c r="E28" s="21"/>
      <c r="F28" s="21"/>
      <c r="G28" s="21"/>
      <c r="H28" s="51"/>
      <c r="I28" s="51"/>
      <c r="J28" s="51"/>
      <c r="K28" s="51"/>
      <c r="L28" s="51"/>
      <c r="M28" s="51"/>
      <c r="N28" s="51"/>
      <c r="O28" s="51"/>
      <c r="P28" s="51"/>
      <c r="Q28" s="51"/>
      <c r="R28" s="51"/>
      <c r="S28" s="51"/>
      <c r="T28" s="51"/>
      <c r="U28" s="51"/>
      <c r="V28" s="51"/>
      <c r="W28" s="51"/>
      <c r="X28" s="12"/>
    </row>
    <row r="29" spans="1:28" s="13" customFormat="1" ht="16.5" thickBot="1" x14ac:dyDescent="0.3">
      <c r="A29" s="12"/>
      <c r="B29" s="21"/>
      <c r="C29" s="38" t="s">
        <v>23</v>
      </c>
      <c r="D29" s="76">
        <f>COUNTA('Monitoria Anual - 3'!A11:A65)</f>
        <v>4</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86" t="s">
        <v>28</v>
      </c>
      <c r="D31" s="86" t="s">
        <v>29</v>
      </c>
      <c r="E31" s="24"/>
      <c r="F31" s="25"/>
      <c r="G31" s="26"/>
      <c r="H31" s="28"/>
      <c r="I31" s="29"/>
      <c r="J31" s="30"/>
      <c r="W31" s="1"/>
      <c r="X31" s="12"/>
    </row>
    <row r="32" spans="1:28" x14ac:dyDescent="0.25">
      <c r="A32" s="12"/>
      <c r="C32" s="84" t="s">
        <v>30</v>
      </c>
      <c r="D32" s="110">
        <f>SUM(F32:J32)</f>
        <v>19</v>
      </c>
      <c r="E32" s="39">
        <f>COUNTA('Monitoria Anual - 3'!S11:S31)</f>
        <v>2</v>
      </c>
      <c r="F32" s="74">
        <f>COUNTA('Monitoria Anual - 3'!N11:N31)</f>
        <v>1</v>
      </c>
      <c r="G32" s="74">
        <f>COUNTA('Monitoria Anual - 3'!O11:O31)</f>
        <v>6</v>
      </c>
      <c r="H32" s="74">
        <f>COUNTA('Monitoria Anual - 3'!P11:P31)</f>
        <v>7</v>
      </c>
      <c r="I32" s="74">
        <f>COUNTA('Monitoria Anual - 3'!Q11:Q31)</f>
        <v>4</v>
      </c>
      <c r="J32" s="75">
        <f>COUNTA('Monitoria Anual - 3'!R11:R31)</f>
        <v>1</v>
      </c>
      <c r="W32" s="1"/>
      <c r="X32" s="12"/>
    </row>
    <row r="33" spans="1:24" x14ac:dyDescent="0.25">
      <c r="A33" s="12"/>
      <c r="C33" s="85" t="s">
        <v>31</v>
      </c>
      <c r="D33" s="84">
        <f>SUM(F33:J33)</f>
        <v>14</v>
      </c>
      <c r="E33" s="40">
        <f>COUNTA('Monitoria Anual - 3'!S32:S46)</f>
        <v>1</v>
      </c>
      <c r="F33" s="41">
        <f>COUNTA('Monitoria Anual - 3'!N32:N46)</f>
        <v>0</v>
      </c>
      <c r="G33" s="41">
        <f>COUNTA('Monitoria Anual - 3'!O32:O46)</f>
        <v>4</v>
      </c>
      <c r="H33" s="41">
        <f>COUNTA('Monitoria Anual - 3'!P32:P46)</f>
        <v>3</v>
      </c>
      <c r="I33" s="41">
        <f>COUNTA('Monitoria Anual - 3'!Q32:Q46)</f>
        <v>6</v>
      </c>
      <c r="J33" s="42">
        <f>COUNTA('Monitoria Anual - 3'!R32:R46)</f>
        <v>1</v>
      </c>
      <c r="W33" s="1"/>
      <c r="X33" s="12"/>
    </row>
    <row r="34" spans="1:24" x14ac:dyDescent="0.25">
      <c r="A34" s="12"/>
      <c r="C34" s="85" t="s">
        <v>32</v>
      </c>
      <c r="D34" s="84">
        <f t="shared" ref="D34:D35" si="2">SUM(F34:J34)</f>
        <v>7</v>
      </c>
      <c r="E34" s="40">
        <f>COUNTA('Monitoria Anual - 3'!S47:S55)</f>
        <v>0</v>
      </c>
      <c r="F34" s="41">
        <f>COUNTA('Monitoria Anual - 3'!N47:N55)</f>
        <v>0</v>
      </c>
      <c r="G34" s="41">
        <f>COUNTA('Monitoria Anual - 3'!O47:O55)</f>
        <v>2</v>
      </c>
      <c r="H34" s="41">
        <f>COUNTA('Monitoria Anual - 3'!P47:P55)</f>
        <v>2</v>
      </c>
      <c r="I34" s="41">
        <f>COUNTA('Monitoria Anual - 3'!Q47:Q55)</f>
        <v>3</v>
      </c>
      <c r="J34" s="42">
        <f>COUNTA('Monitoria Anual - 3'!R47:R55)</f>
        <v>0</v>
      </c>
      <c r="W34" s="1"/>
      <c r="X34" s="12"/>
    </row>
    <row r="35" spans="1:24" x14ac:dyDescent="0.25">
      <c r="A35" s="12"/>
      <c r="C35" s="85" t="s">
        <v>33</v>
      </c>
      <c r="D35" s="84">
        <f t="shared" si="2"/>
        <v>8</v>
      </c>
      <c r="E35" s="40">
        <f>COUNTA('Monitoria Anual - 3'!S56:S65)</f>
        <v>0</v>
      </c>
      <c r="F35" s="41">
        <f>COUNTA('Monitoria Anual - 3'!N56:N65)</f>
        <v>0</v>
      </c>
      <c r="G35" s="41">
        <f>COUNTA('Monitoria Anual - 3'!O56:O66)</f>
        <v>4</v>
      </c>
      <c r="H35" s="41">
        <f>COUNTA('Monitoria Anual - 3'!P56:P65)</f>
        <v>2</v>
      </c>
      <c r="I35" s="41">
        <f>COUNTA('Monitoria Anual - 3'!Q56:Q65)</f>
        <v>2</v>
      </c>
      <c r="J35" s="42">
        <f>COUNTA('Monitoria Anual - 3'!R56:R65)</f>
        <v>0</v>
      </c>
      <c r="W35" s="1"/>
      <c r="X35" s="12"/>
    </row>
    <row r="36" spans="1:24" x14ac:dyDescent="0.25">
      <c r="A36" s="12"/>
      <c r="X36" s="12"/>
    </row>
    <row r="37" spans="1:24" x14ac:dyDescent="0.25">
      <c r="A37" s="12"/>
      <c r="B37" s="12"/>
      <c r="C37" s="12"/>
      <c r="D37" s="12"/>
      <c r="E37" s="12"/>
      <c r="F37" s="12"/>
      <c r="G37" s="12"/>
      <c r="H37" s="12"/>
      <c r="I37" s="12"/>
      <c r="J37" s="12"/>
      <c r="K37" s="12"/>
      <c r="L37" s="12"/>
      <c r="M37" s="12"/>
      <c r="N37" s="12"/>
      <c r="O37" s="12"/>
      <c r="P37" s="12"/>
      <c r="Q37" s="12"/>
      <c r="R37" s="12"/>
      <c r="S37" s="12"/>
      <c r="T37" s="12"/>
      <c r="U37" s="12"/>
      <c r="V37" s="12"/>
      <c r="W37" s="12"/>
      <c r="X37" s="12"/>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5 G32:J35">
    <cfRule type="cellIs" dxfId="21"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39"/>
  <sheetViews>
    <sheetView showGridLines="0" topLeftCell="O1" zoomScale="60" zoomScaleNormal="60" workbookViewId="0">
      <pane ySplit="9" topLeftCell="A28" activePane="bottomLeft" state="frozen"/>
      <selection activeCell="A9" sqref="A9"/>
      <selection pane="bottomLeft" activeCell="Y28" sqref="Y28"/>
    </sheetView>
  </sheetViews>
  <sheetFormatPr defaultColWidth="8.85546875" defaultRowHeight="15" x14ac:dyDescent="0.25"/>
  <cols>
    <col min="1" max="1" width="44.5703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customWidth="1"/>
    <col min="14" max="18" width="26.7109375" style="65" customWidth="1"/>
    <col min="19" max="19" width="20.28515625" style="65" customWidth="1"/>
    <col min="20" max="20" width="37.85546875" style="15" customWidth="1"/>
    <col min="21" max="21" width="28.7109375" style="15" customWidth="1"/>
    <col min="22" max="22" width="40" style="15" customWidth="1"/>
    <col min="23" max="24" width="26.710937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21" x14ac:dyDescent="0.25">
      <c r="A1" s="393" t="s">
        <v>104</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23"/>
    </row>
    <row r="2" spans="1:40" s="47" customFormat="1" ht="21.75" thickBot="1" x14ac:dyDescent="0.3">
      <c r="A2" s="394" t="s">
        <v>451</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106"/>
    </row>
    <row r="3" spans="1:40" ht="15.75" thickTop="1" x14ac:dyDescent="0.25">
      <c r="AJ3" s="23"/>
    </row>
    <row r="4" spans="1:40" ht="18.75" x14ac:dyDescent="0.25">
      <c r="A4" s="60" t="s">
        <v>114</v>
      </c>
      <c r="B4" s="495" t="s">
        <v>450</v>
      </c>
      <c r="C4" s="495"/>
      <c r="D4" s="495"/>
      <c r="E4" s="495"/>
      <c r="F4" s="495"/>
      <c r="G4" s="496"/>
      <c r="H4" s="16"/>
      <c r="I4" s="16"/>
      <c r="J4" s="16"/>
      <c r="K4" s="16"/>
      <c r="L4" s="16"/>
      <c r="M4" s="16"/>
      <c r="N4" s="16"/>
      <c r="O4" s="16"/>
      <c r="P4" s="16"/>
      <c r="Q4" s="16"/>
      <c r="R4" s="16"/>
      <c r="S4" s="47"/>
      <c r="AJ4" s="23"/>
    </row>
    <row r="5" spans="1:40" x14ac:dyDescent="0.25">
      <c r="A5" s="47"/>
      <c r="B5" s="47"/>
      <c r="C5" s="47"/>
      <c r="D5" s="47"/>
      <c r="E5" s="47"/>
      <c r="F5" s="47"/>
      <c r="G5" s="47"/>
      <c r="H5" s="47"/>
      <c r="I5" s="47"/>
      <c r="AJ5" s="23"/>
    </row>
    <row r="6" spans="1:40" ht="18.75" x14ac:dyDescent="0.25">
      <c r="A6" s="60" t="s">
        <v>107</v>
      </c>
      <c r="B6" s="497" t="s">
        <v>952</v>
      </c>
      <c r="C6" s="498"/>
      <c r="D6" s="47"/>
      <c r="E6" s="47"/>
      <c r="F6" s="47"/>
      <c r="G6" s="47"/>
      <c r="H6" s="47"/>
      <c r="I6" s="47"/>
      <c r="J6" s="47"/>
      <c r="K6" s="47"/>
      <c r="L6" s="47"/>
      <c r="M6" s="65"/>
      <c r="AJ6" s="23"/>
      <c r="AN6" s="15" t="s">
        <v>103</v>
      </c>
    </row>
    <row r="7" spans="1:40" ht="15.75" thickBot="1" x14ac:dyDescent="0.3">
      <c r="AJ7" s="23"/>
      <c r="AN7" s="66" t="s">
        <v>39</v>
      </c>
    </row>
    <row r="8" spans="1:40" ht="16.5" thickBot="1" x14ac:dyDescent="0.3">
      <c r="A8" s="412" t="s">
        <v>2</v>
      </c>
      <c r="B8" s="413"/>
      <c r="C8" s="413"/>
      <c r="D8" s="413"/>
      <c r="E8" s="413"/>
      <c r="F8" s="413"/>
      <c r="G8" s="413"/>
      <c r="H8" s="413"/>
      <c r="I8" s="413"/>
      <c r="J8" s="413"/>
      <c r="K8" s="413"/>
      <c r="L8" s="413"/>
      <c r="M8" s="414"/>
      <c r="N8" s="431" t="s">
        <v>35</v>
      </c>
      <c r="O8" s="432"/>
      <c r="P8" s="432"/>
      <c r="Q8" s="432"/>
      <c r="R8" s="432"/>
      <c r="S8" s="432"/>
      <c r="T8" s="432"/>
      <c r="U8" s="432"/>
      <c r="V8" s="432"/>
      <c r="W8" s="432"/>
      <c r="X8" s="433"/>
      <c r="Y8" s="395" t="s">
        <v>20</v>
      </c>
      <c r="Z8" s="396"/>
      <c r="AA8" s="396"/>
      <c r="AB8" s="396"/>
      <c r="AC8" s="396"/>
      <c r="AD8" s="396"/>
      <c r="AE8" s="396"/>
      <c r="AF8" s="396"/>
      <c r="AG8" s="396"/>
      <c r="AH8" s="396"/>
      <c r="AI8" s="397"/>
      <c r="AJ8" s="23"/>
    </row>
    <row r="9" spans="1:40" ht="15.75" x14ac:dyDescent="0.25">
      <c r="A9" s="400" t="s">
        <v>1</v>
      </c>
      <c r="B9" s="398" t="s">
        <v>51</v>
      </c>
      <c r="C9" s="398" t="s">
        <v>41</v>
      </c>
      <c r="D9" s="398" t="s">
        <v>42</v>
      </c>
      <c r="E9" s="402" t="s">
        <v>43</v>
      </c>
      <c r="F9" s="398" t="s">
        <v>44</v>
      </c>
      <c r="G9" s="398"/>
      <c r="H9" s="398" t="s">
        <v>45</v>
      </c>
      <c r="I9" s="398" t="s">
        <v>46</v>
      </c>
      <c r="J9" s="398" t="s">
        <v>47</v>
      </c>
      <c r="K9" s="419" t="s">
        <v>108</v>
      </c>
      <c r="L9" s="420"/>
      <c r="M9" s="398" t="s">
        <v>48</v>
      </c>
      <c r="N9" s="438" t="s">
        <v>3</v>
      </c>
      <c r="O9" s="440" t="s">
        <v>106</v>
      </c>
      <c r="P9" s="442" t="s">
        <v>4</v>
      </c>
      <c r="Q9" s="444" t="s">
        <v>5</v>
      </c>
      <c r="R9" s="423" t="s">
        <v>6</v>
      </c>
      <c r="S9" s="425" t="s">
        <v>7</v>
      </c>
      <c r="T9" s="427" t="s">
        <v>8</v>
      </c>
      <c r="U9" s="427" t="s">
        <v>9</v>
      </c>
      <c r="V9" s="427" t="s">
        <v>10</v>
      </c>
      <c r="W9" s="427" t="s">
        <v>11</v>
      </c>
      <c r="X9" s="434" t="s">
        <v>36</v>
      </c>
      <c r="Y9" s="436" t="s">
        <v>12</v>
      </c>
      <c r="Z9" s="421" t="s">
        <v>13</v>
      </c>
      <c r="AA9" s="429" t="s">
        <v>133</v>
      </c>
      <c r="AB9" s="421" t="s">
        <v>14</v>
      </c>
      <c r="AC9" s="421" t="s">
        <v>15</v>
      </c>
      <c r="AD9" s="421" t="s">
        <v>16</v>
      </c>
      <c r="AE9" s="421" t="s">
        <v>17</v>
      </c>
      <c r="AF9" s="410" t="s">
        <v>18</v>
      </c>
      <c r="AG9" s="421" t="s">
        <v>131</v>
      </c>
      <c r="AH9" s="421" t="s">
        <v>132</v>
      </c>
      <c r="AI9" s="404" t="s">
        <v>19</v>
      </c>
      <c r="AJ9" s="23"/>
    </row>
    <row r="10" spans="1:40" ht="16.5" thickBot="1" x14ac:dyDescent="0.3">
      <c r="A10" s="401"/>
      <c r="B10" s="399"/>
      <c r="C10" s="399"/>
      <c r="D10" s="399"/>
      <c r="E10" s="403"/>
      <c r="F10" s="59" t="s">
        <v>49</v>
      </c>
      <c r="G10" s="59" t="s">
        <v>50</v>
      </c>
      <c r="H10" s="399"/>
      <c r="I10" s="399"/>
      <c r="J10" s="399"/>
      <c r="K10" s="108" t="s">
        <v>117</v>
      </c>
      <c r="L10" s="108" t="s">
        <v>118</v>
      </c>
      <c r="M10" s="399"/>
      <c r="N10" s="439"/>
      <c r="O10" s="441"/>
      <c r="P10" s="443"/>
      <c r="Q10" s="445"/>
      <c r="R10" s="424"/>
      <c r="S10" s="426"/>
      <c r="T10" s="428"/>
      <c r="U10" s="428"/>
      <c r="V10" s="428"/>
      <c r="W10" s="428"/>
      <c r="X10" s="435"/>
      <c r="Y10" s="437"/>
      <c r="Z10" s="422"/>
      <c r="AA10" s="430"/>
      <c r="AB10" s="422"/>
      <c r="AC10" s="422"/>
      <c r="AD10" s="422"/>
      <c r="AE10" s="422"/>
      <c r="AF10" s="411"/>
      <c r="AG10" s="422"/>
      <c r="AH10" s="422"/>
      <c r="AI10" s="405"/>
      <c r="AJ10" s="23"/>
    </row>
    <row r="11" spans="1:40" ht="270" x14ac:dyDescent="0.25">
      <c r="A11" s="491" t="s">
        <v>1113</v>
      </c>
      <c r="B11" s="289" t="s">
        <v>52</v>
      </c>
      <c r="C11" s="315" t="s">
        <v>928</v>
      </c>
      <c r="D11" s="187" t="s">
        <v>142</v>
      </c>
      <c r="E11" s="329" t="s">
        <v>1038</v>
      </c>
      <c r="F11" s="188">
        <v>41444</v>
      </c>
      <c r="G11" s="318">
        <v>43070</v>
      </c>
      <c r="H11" s="189" t="s">
        <v>202</v>
      </c>
      <c r="I11" s="190" t="s">
        <v>225</v>
      </c>
      <c r="J11" s="191" t="s">
        <v>226</v>
      </c>
      <c r="K11" s="333" t="s">
        <v>1054</v>
      </c>
      <c r="L11" s="333" t="s">
        <v>1045</v>
      </c>
      <c r="M11" s="67"/>
      <c r="N11" s="67"/>
      <c r="O11" s="68"/>
      <c r="P11" s="67" t="s">
        <v>37</v>
      </c>
      <c r="Q11" s="67"/>
      <c r="R11" s="67"/>
      <c r="S11" s="69"/>
      <c r="T11" s="232" t="s">
        <v>962</v>
      </c>
      <c r="U11" s="67"/>
      <c r="V11" s="67"/>
      <c r="W11" s="67"/>
      <c r="X11" s="330" t="s">
        <v>1035</v>
      </c>
      <c r="Y11" s="67"/>
      <c r="Z11" s="325" t="s">
        <v>1067</v>
      </c>
      <c r="AA11" s="67"/>
      <c r="AB11" s="67"/>
      <c r="AC11" s="318" t="s">
        <v>955</v>
      </c>
      <c r="AD11" s="67"/>
      <c r="AE11" s="67"/>
      <c r="AF11" s="67"/>
      <c r="AG11" s="67"/>
      <c r="AH11" s="67"/>
      <c r="AI11" s="67"/>
      <c r="AJ11" s="23"/>
    </row>
    <row r="12" spans="1:40" ht="90" x14ac:dyDescent="0.25">
      <c r="A12" s="489"/>
      <c r="B12" s="52" t="s">
        <v>53</v>
      </c>
      <c r="C12" s="187" t="s">
        <v>453</v>
      </c>
      <c r="D12" s="209" t="s">
        <v>398</v>
      </c>
      <c r="E12" s="70"/>
      <c r="F12" s="188">
        <v>41445</v>
      </c>
      <c r="G12" s="318">
        <v>41640</v>
      </c>
      <c r="H12" s="189" t="s">
        <v>202</v>
      </c>
      <c r="I12" s="190">
        <v>5000</v>
      </c>
      <c r="J12" s="191" t="s">
        <v>744</v>
      </c>
      <c r="K12" s="52"/>
      <c r="L12" s="52"/>
      <c r="M12" s="70"/>
      <c r="N12" s="67"/>
      <c r="O12" s="67"/>
      <c r="P12" s="67"/>
      <c r="Q12" s="67" t="s">
        <v>37</v>
      </c>
      <c r="R12" s="67"/>
      <c r="S12" s="69"/>
      <c r="T12" s="231" t="s">
        <v>963</v>
      </c>
      <c r="U12" s="70"/>
      <c r="V12" s="70"/>
      <c r="W12" s="70"/>
      <c r="X12" s="70"/>
      <c r="Y12" s="70"/>
      <c r="Z12" s="231" t="s">
        <v>1066</v>
      </c>
      <c r="AA12" s="70"/>
      <c r="AB12" s="70"/>
      <c r="AC12" s="318" t="s">
        <v>955</v>
      </c>
      <c r="AD12" s="70"/>
      <c r="AE12" s="70"/>
      <c r="AF12" s="70"/>
      <c r="AG12" s="70"/>
      <c r="AH12" s="70"/>
      <c r="AI12" s="70"/>
      <c r="AJ12" s="23"/>
    </row>
    <row r="13" spans="1:40" ht="270" x14ac:dyDescent="0.25">
      <c r="A13" s="489"/>
      <c r="B13" s="52" t="s">
        <v>54</v>
      </c>
      <c r="C13" s="187" t="s">
        <v>927</v>
      </c>
      <c r="D13" s="192" t="s">
        <v>144</v>
      </c>
      <c r="E13" s="70"/>
      <c r="F13" s="188">
        <v>41446</v>
      </c>
      <c r="G13" s="318" t="s">
        <v>953</v>
      </c>
      <c r="H13" s="187" t="s">
        <v>203</v>
      </c>
      <c r="I13" s="193">
        <v>70000</v>
      </c>
      <c r="J13" s="194" t="s">
        <v>228</v>
      </c>
      <c r="K13" s="333" t="s">
        <v>1054</v>
      </c>
      <c r="L13" s="333" t="s">
        <v>1045</v>
      </c>
      <c r="M13" s="70"/>
      <c r="N13" s="67"/>
      <c r="O13" s="67" t="s">
        <v>37</v>
      </c>
      <c r="P13" s="67"/>
      <c r="Q13" s="67"/>
      <c r="R13" s="67"/>
      <c r="S13" s="69"/>
      <c r="T13" s="70" t="s">
        <v>980</v>
      </c>
      <c r="U13" s="70"/>
      <c r="V13" s="70"/>
      <c r="W13" s="70"/>
      <c r="X13" s="70"/>
      <c r="Y13" s="327" t="s">
        <v>1064</v>
      </c>
      <c r="Z13" s="231" t="s">
        <v>1065</v>
      </c>
      <c r="AA13" s="70"/>
      <c r="AB13" s="70"/>
      <c r="AC13" s="70"/>
      <c r="AD13" s="70"/>
      <c r="AE13" s="70"/>
      <c r="AF13" s="335" t="s">
        <v>1075</v>
      </c>
      <c r="AG13" s="70"/>
      <c r="AH13" s="70"/>
      <c r="AI13" s="70"/>
      <c r="AJ13" s="23"/>
    </row>
    <row r="14" spans="1:40" ht="270" x14ac:dyDescent="0.25">
      <c r="A14" s="489"/>
      <c r="B14" s="52" t="s">
        <v>55</v>
      </c>
      <c r="C14" s="192" t="s">
        <v>929</v>
      </c>
      <c r="D14" s="209" t="s">
        <v>930</v>
      </c>
      <c r="E14" s="70"/>
      <c r="F14" s="188">
        <v>41447</v>
      </c>
      <c r="G14" s="188" t="s">
        <v>954</v>
      </c>
      <c r="H14" s="187" t="s">
        <v>931</v>
      </c>
      <c r="I14" s="190">
        <v>500000</v>
      </c>
      <c r="J14" s="194" t="s">
        <v>932</v>
      </c>
      <c r="K14" s="333" t="s">
        <v>1054</v>
      </c>
      <c r="L14" s="333" t="s">
        <v>1045</v>
      </c>
      <c r="M14" s="70"/>
      <c r="N14" s="67"/>
      <c r="O14" s="67" t="s">
        <v>37</v>
      </c>
      <c r="P14" s="67"/>
      <c r="Q14" s="67"/>
      <c r="R14" s="67"/>
      <c r="S14" s="69"/>
      <c r="T14" s="70" t="s">
        <v>964</v>
      </c>
      <c r="U14" s="70"/>
      <c r="V14" s="70"/>
      <c r="W14" s="70"/>
      <c r="X14" s="70"/>
      <c r="Y14" s="192" t="s">
        <v>1063</v>
      </c>
      <c r="Z14" s="70"/>
      <c r="AA14" s="70"/>
      <c r="AB14" s="70"/>
      <c r="AC14" s="70"/>
      <c r="AD14" s="70"/>
      <c r="AE14" s="70"/>
      <c r="AF14" s="231" t="s">
        <v>981</v>
      </c>
      <c r="AG14" s="70"/>
      <c r="AH14" s="70"/>
      <c r="AI14" s="70"/>
      <c r="AJ14" s="23"/>
    </row>
    <row r="15" spans="1:40" ht="165" x14ac:dyDescent="0.25">
      <c r="A15" s="489"/>
      <c r="B15" s="52" t="s">
        <v>56</v>
      </c>
      <c r="C15" s="263" t="s">
        <v>933</v>
      </c>
      <c r="D15" s="187" t="s">
        <v>934</v>
      </c>
      <c r="E15" s="70"/>
      <c r="F15" s="188">
        <v>41448</v>
      </c>
      <c r="G15" s="188" t="s">
        <v>953</v>
      </c>
      <c r="H15" s="187" t="s">
        <v>205</v>
      </c>
      <c r="I15" s="190">
        <v>300000</v>
      </c>
      <c r="J15" s="191" t="s">
        <v>230</v>
      </c>
      <c r="K15" s="231" t="s">
        <v>982</v>
      </c>
      <c r="L15" s="70"/>
      <c r="M15" s="70"/>
      <c r="N15" s="67"/>
      <c r="O15" s="67"/>
      <c r="P15" s="67" t="s">
        <v>37</v>
      </c>
      <c r="Q15" s="67"/>
      <c r="R15" s="67"/>
      <c r="S15" s="69"/>
      <c r="T15" s="231" t="s">
        <v>983</v>
      </c>
      <c r="U15" s="70"/>
      <c r="V15" s="70"/>
      <c r="W15" s="70"/>
      <c r="X15" s="70"/>
      <c r="Y15" s="70"/>
      <c r="Z15" s="70"/>
      <c r="AA15" s="70"/>
      <c r="AB15" s="70"/>
      <c r="AC15" s="70"/>
      <c r="AD15" s="70"/>
      <c r="AE15" s="70"/>
      <c r="AF15" s="70"/>
      <c r="AG15" s="70"/>
      <c r="AH15" s="70"/>
      <c r="AI15" s="70"/>
      <c r="AJ15" s="23"/>
    </row>
    <row r="16" spans="1:40" ht="150" x14ac:dyDescent="0.25">
      <c r="A16" s="489"/>
      <c r="B16" s="52" t="s">
        <v>57</v>
      </c>
      <c r="C16" s="316" t="s">
        <v>935</v>
      </c>
      <c r="D16" s="187" t="s">
        <v>147</v>
      </c>
      <c r="E16" s="70"/>
      <c r="F16" s="188" t="s">
        <v>745</v>
      </c>
      <c r="G16" s="318">
        <v>42370</v>
      </c>
      <c r="H16" s="189" t="s">
        <v>206</v>
      </c>
      <c r="I16" s="190">
        <v>10000</v>
      </c>
      <c r="J16" s="191" t="s">
        <v>231</v>
      </c>
      <c r="K16" s="332" t="s">
        <v>1039</v>
      </c>
      <c r="L16" s="70"/>
      <c r="M16" s="70"/>
      <c r="N16" s="67"/>
      <c r="O16" s="67" t="s">
        <v>37</v>
      </c>
      <c r="P16" s="67"/>
      <c r="Q16" s="67"/>
      <c r="R16" s="67"/>
      <c r="S16" s="69"/>
      <c r="T16" s="231" t="s">
        <v>1016</v>
      </c>
      <c r="U16" s="70"/>
      <c r="V16" s="70"/>
      <c r="W16" s="70" t="s">
        <v>965</v>
      </c>
      <c r="X16" s="70"/>
      <c r="Y16" s="316" t="s">
        <v>1014</v>
      </c>
      <c r="Z16" s="187" t="s">
        <v>1015</v>
      </c>
      <c r="AA16" s="70"/>
      <c r="AB16" s="326">
        <v>41426</v>
      </c>
      <c r="AC16" s="326">
        <v>43252</v>
      </c>
      <c r="AD16" s="70"/>
      <c r="AE16" s="70"/>
      <c r="AF16" s="231" t="s">
        <v>1068</v>
      </c>
      <c r="AG16" s="70"/>
      <c r="AH16" s="70"/>
      <c r="AI16" s="70"/>
      <c r="AJ16" s="23"/>
    </row>
    <row r="17" spans="1:36" ht="90" x14ac:dyDescent="0.25">
      <c r="A17" s="489"/>
      <c r="B17" s="52" t="s">
        <v>58</v>
      </c>
      <c r="C17" s="192" t="s">
        <v>458</v>
      </c>
      <c r="D17" s="192" t="s">
        <v>148</v>
      </c>
      <c r="E17" s="70"/>
      <c r="F17" s="188">
        <v>41448</v>
      </c>
      <c r="G17" s="318" t="s">
        <v>953</v>
      </c>
      <c r="H17" s="189" t="s">
        <v>207</v>
      </c>
      <c r="I17" s="193">
        <v>10000</v>
      </c>
      <c r="J17" s="194" t="s">
        <v>205</v>
      </c>
      <c r="K17" s="332"/>
      <c r="L17" s="70"/>
      <c r="M17" s="70"/>
      <c r="N17" s="67"/>
      <c r="O17" s="67"/>
      <c r="P17" s="67" t="s">
        <v>37</v>
      </c>
      <c r="Q17" s="67"/>
      <c r="R17" s="67"/>
      <c r="S17" s="69"/>
      <c r="T17" s="231" t="s">
        <v>1016</v>
      </c>
      <c r="U17" s="70"/>
      <c r="V17" s="70"/>
      <c r="W17" s="70"/>
      <c r="X17" s="231" t="s">
        <v>1017</v>
      </c>
      <c r="Y17" s="70"/>
      <c r="Z17" s="70"/>
      <c r="AA17" s="70"/>
      <c r="AB17" s="70"/>
      <c r="AC17" s="70"/>
      <c r="AD17" s="70"/>
      <c r="AE17" s="70"/>
      <c r="AF17" s="70"/>
      <c r="AG17" s="70"/>
      <c r="AH17" s="70"/>
      <c r="AI17" s="70"/>
      <c r="AJ17" s="23"/>
    </row>
    <row r="18" spans="1:36" ht="60" x14ac:dyDescent="0.25">
      <c r="A18" s="489"/>
      <c r="B18" s="267" t="s">
        <v>59</v>
      </c>
      <c r="C18" s="187" t="s">
        <v>923</v>
      </c>
      <c r="D18" s="192" t="s">
        <v>148</v>
      </c>
      <c r="E18" s="70"/>
      <c r="F18" s="188" t="s">
        <v>421</v>
      </c>
      <c r="G18" s="318">
        <v>43070</v>
      </c>
      <c r="H18" s="187" t="s">
        <v>208</v>
      </c>
      <c r="I18" s="193">
        <v>10000</v>
      </c>
      <c r="J18" s="194" t="s">
        <v>232</v>
      </c>
      <c r="K18" s="70"/>
      <c r="L18" s="70"/>
      <c r="M18" s="70"/>
      <c r="N18" s="67"/>
      <c r="O18" s="67"/>
      <c r="P18" s="67"/>
      <c r="Q18" s="67"/>
      <c r="R18" s="67"/>
      <c r="S18" s="69"/>
      <c r="T18" s="70"/>
      <c r="U18" s="70"/>
      <c r="V18" s="70"/>
      <c r="W18" s="70"/>
      <c r="X18" s="70"/>
      <c r="Y18" s="70"/>
      <c r="Z18" s="70"/>
      <c r="AA18" s="70"/>
      <c r="AB18" s="70"/>
      <c r="AC18" s="70"/>
      <c r="AD18" s="70"/>
      <c r="AE18" s="70"/>
      <c r="AF18" s="70"/>
      <c r="AG18" s="70"/>
      <c r="AH18" s="70"/>
      <c r="AI18" s="70"/>
      <c r="AJ18" s="23"/>
    </row>
    <row r="19" spans="1:36" ht="165" x14ac:dyDescent="0.25">
      <c r="A19" s="489"/>
      <c r="B19" s="248" t="s">
        <v>60</v>
      </c>
      <c r="C19" s="187" t="s">
        <v>460</v>
      </c>
      <c r="D19" s="187" t="s">
        <v>936</v>
      </c>
      <c r="E19" s="231"/>
      <c r="F19" s="188">
        <v>41448</v>
      </c>
      <c r="G19" s="318" t="s">
        <v>953</v>
      </c>
      <c r="H19" s="187" t="s">
        <v>205</v>
      </c>
      <c r="I19" s="190">
        <v>10000</v>
      </c>
      <c r="J19" s="194" t="s">
        <v>233</v>
      </c>
      <c r="K19" s="70"/>
      <c r="L19" s="70"/>
      <c r="M19" s="70"/>
      <c r="N19" s="67"/>
      <c r="O19" s="67"/>
      <c r="P19" s="67"/>
      <c r="Q19" s="67" t="s">
        <v>37</v>
      </c>
      <c r="R19" s="67"/>
      <c r="S19" s="69"/>
      <c r="T19" s="231" t="s">
        <v>984</v>
      </c>
      <c r="U19" s="70"/>
      <c r="V19" s="70"/>
      <c r="W19" s="70"/>
      <c r="X19" s="231"/>
      <c r="Y19" s="70"/>
      <c r="Z19" s="70" t="s">
        <v>985</v>
      </c>
      <c r="AA19" s="70"/>
      <c r="AB19" s="70"/>
      <c r="AC19" s="70"/>
      <c r="AD19" s="70"/>
      <c r="AE19" s="70"/>
      <c r="AF19" s="70"/>
      <c r="AG19" s="70"/>
      <c r="AH19" s="70"/>
      <c r="AI19" s="70"/>
      <c r="AJ19" s="23"/>
    </row>
    <row r="20" spans="1:36" ht="60" x14ac:dyDescent="0.25">
      <c r="A20" s="489"/>
      <c r="B20" s="248" t="s">
        <v>61</v>
      </c>
      <c r="C20" s="321" t="s">
        <v>526</v>
      </c>
      <c r="D20" s="187" t="s">
        <v>150</v>
      </c>
      <c r="E20" s="231"/>
      <c r="F20" s="188">
        <v>41448</v>
      </c>
      <c r="G20" s="318">
        <v>42705</v>
      </c>
      <c r="H20" s="192" t="s">
        <v>205</v>
      </c>
      <c r="I20" s="190">
        <v>5000</v>
      </c>
      <c r="J20" s="194" t="s">
        <v>234</v>
      </c>
      <c r="K20" s="70"/>
      <c r="L20" s="70"/>
      <c r="M20" s="70"/>
      <c r="N20" s="67"/>
      <c r="O20" s="67" t="s">
        <v>37</v>
      </c>
      <c r="P20" s="67"/>
      <c r="Q20" s="67"/>
      <c r="R20" s="67"/>
      <c r="S20" s="69"/>
      <c r="T20" s="70"/>
      <c r="U20" s="70"/>
      <c r="V20" s="70"/>
      <c r="W20" s="70"/>
      <c r="X20" s="231"/>
      <c r="Y20" s="70"/>
      <c r="Z20" s="70"/>
      <c r="AA20" s="70"/>
      <c r="AB20" s="70"/>
      <c r="AC20" s="326">
        <v>43252</v>
      </c>
      <c r="AD20" s="70"/>
      <c r="AE20" s="70"/>
      <c r="AF20" s="70"/>
      <c r="AG20" s="70"/>
      <c r="AH20" s="70"/>
      <c r="AI20" s="70"/>
      <c r="AJ20" s="23"/>
    </row>
    <row r="21" spans="1:36" ht="90" x14ac:dyDescent="0.25">
      <c r="A21" s="489"/>
      <c r="B21" s="248" t="s">
        <v>62</v>
      </c>
      <c r="C21" s="187" t="s">
        <v>462</v>
      </c>
      <c r="D21" s="187" t="s">
        <v>937</v>
      </c>
      <c r="E21" s="231"/>
      <c r="F21" s="188" t="s">
        <v>422</v>
      </c>
      <c r="G21" s="318" t="s">
        <v>953</v>
      </c>
      <c r="H21" s="187" t="s">
        <v>202</v>
      </c>
      <c r="I21" s="190">
        <v>30000</v>
      </c>
      <c r="J21" s="194" t="s">
        <v>216</v>
      </c>
      <c r="K21" s="334" t="s">
        <v>1040</v>
      </c>
      <c r="L21" s="334" t="s">
        <v>1046</v>
      </c>
      <c r="M21" s="70"/>
      <c r="N21" s="67" t="s">
        <v>37</v>
      </c>
      <c r="O21" s="67"/>
      <c r="P21" s="67"/>
      <c r="Q21" s="67"/>
      <c r="R21" s="67"/>
      <c r="S21" s="69"/>
      <c r="T21" s="70" t="s">
        <v>972</v>
      </c>
      <c r="U21" s="70"/>
      <c r="V21" s="70"/>
      <c r="W21" s="70"/>
      <c r="X21" s="231"/>
      <c r="Y21" s="327" t="s">
        <v>986</v>
      </c>
      <c r="Z21" s="70"/>
      <c r="AA21" s="70"/>
      <c r="AB21" s="70"/>
      <c r="AC21" s="70"/>
      <c r="AD21" s="70"/>
      <c r="AE21" s="70"/>
      <c r="AF21" s="232" t="s">
        <v>1069</v>
      </c>
      <c r="AG21" s="70"/>
      <c r="AH21" s="70"/>
      <c r="AI21" s="70"/>
      <c r="AJ21" s="23"/>
    </row>
    <row r="22" spans="1:36" ht="45" x14ac:dyDescent="0.25">
      <c r="A22" s="489"/>
      <c r="B22" s="248" t="s">
        <v>63</v>
      </c>
      <c r="C22" s="187" t="s">
        <v>463</v>
      </c>
      <c r="D22" s="187" t="s">
        <v>151</v>
      </c>
      <c r="E22" s="231"/>
      <c r="F22" s="188">
        <v>41448</v>
      </c>
      <c r="G22" s="318">
        <v>42705</v>
      </c>
      <c r="H22" s="189" t="s">
        <v>217</v>
      </c>
      <c r="I22" s="190" t="s">
        <v>225</v>
      </c>
      <c r="J22" s="191" t="s">
        <v>235</v>
      </c>
      <c r="K22" s="70"/>
      <c r="L22" s="70"/>
      <c r="M22" s="70"/>
      <c r="N22" s="67"/>
      <c r="O22" s="67" t="s">
        <v>37</v>
      </c>
      <c r="P22" s="67"/>
      <c r="Q22" s="67"/>
      <c r="R22" s="67"/>
      <c r="S22" s="69"/>
      <c r="T22" s="70"/>
      <c r="U22" s="70"/>
      <c r="V22" s="70"/>
      <c r="W22" s="70"/>
      <c r="X22" s="70"/>
      <c r="Y22" s="70"/>
      <c r="Z22" s="70"/>
      <c r="AA22" s="70"/>
      <c r="AB22" s="70"/>
      <c r="AC22" s="70"/>
      <c r="AD22" s="70"/>
      <c r="AE22" s="70"/>
      <c r="AF22" s="70"/>
      <c r="AG22" s="70"/>
      <c r="AH22" s="70"/>
      <c r="AI22" s="70"/>
      <c r="AJ22" s="23"/>
    </row>
    <row r="23" spans="1:36" ht="225" x14ac:dyDescent="0.25">
      <c r="A23" s="489"/>
      <c r="B23" s="248" t="s">
        <v>64</v>
      </c>
      <c r="C23" s="187" t="s">
        <v>938</v>
      </c>
      <c r="D23" s="192" t="s">
        <v>939</v>
      </c>
      <c r="E23" s="231" t="s">
        <v>989</v>
      </c>
      <c r="F23" s="318">
        <v>42248</v>
      </c>
      <c r="G23" s="318">
        <v>42979</v>
      </c>
      <c r="H23" s="189" t="s">
        <v>211</v>
      </c>
      <c r="I23" s="193">
        <v>30000</v>
      </c>
      <c r="J23" s="194" t="s">
        <v>528</v>
      </c>
      <c r="K23" s="70"/>
      <c r="L23" s="70"/>
      <c r="M23" s="70"/>
      <c r="N23" s="67"/>
      <c r="O23" s="67" t="s">
        <v>37</v>
      </c>
      <c r="P23" s="67"/>
      <c r="Q23" s="67"/>
      <c r="R23" s="67"/>
      <c r="S23" s="69"/>
      <c r="T23" s="70"/>
      <c r="U23" s="70"/>
      <c r="V23" s="70"/>
      <c r="W23" s="70"/>
      <c r="X23" s="70"/>
      <c r="Y23" s="70"/>
      <c r="Z23" s="70"/>
      <c r="AA23" s="70"/>
      <c r="AB23" s="70"/>
      <c r="AC23" s="318">
        <v>43252</v>
      </c>
      <c r="AD23" s="70"/>
      <c r="AE23" s="70"/>
      <c r="AF23" s="70"/>
      <c r="AG23" s="70"/>
      <c r="AH23" s="70"/>
      <c r="AI23" s="70"/>
      <c r="AJ23" s="23"/>
    </row>
    <row r="24" spans="1:36" ht="225" x14ac:dyDescent="0.25">
      <c r="A24" s="489"/>
      <c r="B24" s="312" t="s">
        <v>65</v>
      </c>
      <c r="C24" s="192" t="s">
        <v>924</v>
      </c>
      <c r="D24" s="192" t="s">
        <v>747</v>
      </c>
      <c r="E24" s="231"/>
      <c r="F24" s="188">
        <v>41448</v>
      </c>
      <c r="G24" s="318">
        <v>42339</v>
      </c>
      <c r="H24" s="189" t="s">
        <v>202</v>
      </c>
      <c r="I24" s="193">
        <v>10000</v>
      </c>
      <c r="J24" s="194" t="s">
        <v>748</v>
      </c>
      <c r="K24" s="70"/>
      <c r="L24" s="70"/>
      <c r="M24" s="70"/>
      <c r="N24" s="67"/>
      <c r="O24" s="67"/>
      <c r="P24" s="67"/>
      <c r="Q24" s="67"/>
      <c r="R24" s="67"/>
      <c r="S24" s="69"/>
      <c r="T24" s="70"/>
      <c r="U24" s="70"/>
      <c r="V24" s="70"/>
      <c r="W24" s="70"/>
      <c r="X24" s="70"/>
      <c r="Y24" s="70"/>
      <c r="Z24" s="70"/>
      <c r="AA24" s="70"/>
      <c r="AB24" s="70"/>
      <c r="AC24" s="70"/>
      <c r="AD24" s="70"/>
      <c r="AE24" s="70"/>
      <c r="AF24" s="70"/>
      <c r="AG24" s="70"/>
      <c r="AH24" s="70"/>
      <c r="AI24" s="70"/>
      <c r="AJ24" s="23"/>
    </row>
    <row r="25" spans="1:36" ht="195" x14ac:dyDescent="0.25">
      <c r="A25" s="489"/>
      <c r="B25" s="248" t="s">
        <v>66</v>
      </c>
      <c r="C25" s="264" t="s">
        <v>940</v>
      </c>
      <c r="D25" s="192" t="s">
        <v>1047</v>
      </c>
      <c r="E25" s="231"/>
      <c r="F25" s="318">
        <v>42248</v>
      </c>
      <c r="G25" s="318">
        <v>43270</v>
      </c>
      <c r="H25" s="189" t="s">
        <v>211</v>
      </c>
      <c r="I25" s="190">
        <v>30000</v>
      </c>
      <c r="J25" s="194" t="s">
        <v>236</v>
      </c>
      <c r="K25" s="335" t="s">
        <v>1048</v>
      </c>
      <c r="L25" s="335" t="s">
        <v>1049</v>
      </c>
      <c r="M25" s="70"/>
      <c r="N25" s="67"/>
      <c r="O25" s="67"/>
      <c r="P25" s="67" t="s">
        <v>37</v>
      </c>
      <c r="Q25" s="67"/>
      <c r="R25" s="67"/>
      <c r="S25" s="69"/>
      <c r="T25" s="231" t="s">
        <v>990</v>
      </c>
      <c r="U25" s="70"/>
      <c r="V25" s="70"/>
      <c r="W25" s="70"/>
      <c r="X25" s="231" t="s">
        <v>991</v>
      </c>
      <c r="Y25" s="70"/>
      <c r="Z25" s="70"/>
      <c r="AA25" s="70"/>
      <c r="AB25" s="70"/>
      <c r="AC25" s="70"/>
      <c r="AD25" s="70"/>
      <c r="AE25" s="70"/>
      <c r="AF25" s="70"/>
      <c r="AG25" s="70"/>
      <c r="AH25" s="70"/>
      <c r="AI25" s="70"/>
      <c r="AJ25" s="23"/>
    </row>
    <row r="26" spans="1:36" ht="135" x14ac:dyDescent="0.25">
      <c r="A26" s="489"/>
      <c r="B26" s="248" t="s">
        <v>138</v>
      </c>
      <c r="C26" s="248" t="s">
        <v>530</v>
      </c>
      <c r="D26" s="187" t="s">
        <v>153</v>
      </c>
      <c r="E26" s="231"/>
      <c r="F26" s="188">
        <v>41448</v>
      </c>
      <c r="G26" s="318">
        <v>42979</v>
      </c>
      <c r="H26" s="189" t="s">
        <v>202</v>
      </c>
      <c r="I26" s="190">
        <v>200000</v>
      </c>
      <c r="J26" s="194" t="s">
        <v>531</v>
      </c>
      <c r="K26" s="70"/>
      <c r="L26" s="335" t="s">
        <v>1050</v>
      </c>
      <c r="M26" s="70"/>
      <c r="N26" s="67"/>
      <c r="O26" s="67" t="s">
        <v>37</v>
      </c>
      <c r="P26" s="67"/>
      <c r="Q26" s="67"/>
      <c r="R26" s="67"/>
      <c r="S26" s="69"/>
      <c r="T26" s="231" t="s">
        <v>973</v>
      </c>
      <c r="U26" s="70"/>
      <c r="V26" s="70"/>
      <c r="W26" s="70"/>
      <c r="X26" s="231" t="s">
        <v>996</v>
      </c>
      <c r="Y26" s="328" t="s">
        <v>992</v>
      </c>
      <c r="Z26" s="70"/>
      <c r="AA26" s="70"/>
      <c r="AB26" s="70"/>
      <c r="AC26" s="326">
        <v>43252</v>
      </c>
      <c r="AD26" s="231" t="s">
        <v>1062</v>
      </c>
      <c r="AE26" s="70"/>
      <c r="AF26" s="70"/>
      <c r="AG26" s="70"/>
      <c r="AH26" s="70"/>
      <c r="AI26" s="70"/>
      <c r="AJ26" s="23"/>
    </row>
    <row r="27" spans="1:36" ht="105" x14ac:dyDescent="0.25">
      <c r="A27" s="489"/>
      <c r="B27" s="248" t="s">
        <v>139</v>
      </c>
      <c r="C27" s="187" t="s">
        <v>468</v>
      </c>
      <c r="D27" s="187" t="s">
        <v>154</v>
      </c>
      <c r="E27" s="231"/>
      <c r="F27" s="188">
        <v>41448</v>
      </c>
      <c r="G27" s="318">
        <v>42705</v>
      </c>
      <c r="H27" s="189" t="s">
        <v>202</v>
      </c>
      <c r="I27" s="190">
        <v>10000</v>
      </c>
      <c r="J27" s="191" t="s">
        <v>238</v>
      </c>
      <c r="K27" s="335" t="s">
        <v>1051</v>
      </c>
      <c r="L27" s="70"/>
      <c r="M27" s="70"/>
      <c r="N27" s="67"/>
      <c r="O27" s="67" t="s">
        <v>37</v>
      </c>
      <c r="P27" s="67"/>
      <c r="Q27" s="67"/>
      <c r="R27" s="67"/>
      <c r="S27" s="69"/>
      <c r="U27" s="70"/>
      <c r="V27" s="70"/>
      <c r="W27" s="70"/>
      <c r="X27" s="231" t="s">
        <v>993</v>
      </c>
      <c r="Y27" s="70"/>
      <c r="Z27" s="70"/>
      <c r="AA27" s="70"/>
      <c r="AB27" s="70"/>
      <c r="AC27" s="326">
        <v>43252</v>
      </c>
      <c r="AD27" s="231" t="s">
        <v>1061</v>
      </c>
      <c r="AE27" s="70"/>
      <c r="AF27" s="232" t="s">
        <v>1071</v>
      </c>
      <c r="AG27" s="70"/>
      <c r="AH27" s="70"/>
      <c r="AI27" s="70"/>
      <c r="AJ27" s="23"/>
    </row>
    <row r="28" spans="1:36" ht="120" x14ac:dyDescent="0.25">
      <c r="A28" s="489"/>
      <c r="B28" s="323" t="s">
        <v>140</v>
      </c>
      <c r="C28" s="187" t="s">
        <v>469</v>
      </c>
      <c r="D28" s="187" t="s">
        <v>155</v>
      </c>
      <c r="E28" s="330" t="s">
        <v>1037</v>
      </c>
      <c r="F28" s="188">
        <v>41448</v>
      </c>
      <c r="G28" s="318">
        <v>41974</v>
      </c>
      <c r="H28" s="189" t="s">
        <v>202</v>
      </c>
      <c r="I28" s="190" t="s">
        <v>225</v>
      </c>
      <c r="J28" s="191" t="s">
        <v>239</v>
      </c>
      <c r="K28" s="70"/>
      <c r="L28" s="70"/>
      <c r="M28" s="70"/>
      <c r="N28" s="67"/>
      <c r="O28" s="67"/>
      <c r="P28" s="67"/>
      <c r="Q28" s="67"/>
      <c r="R28" s="67" t="s">
        <v>37</v>
      </c>
      <c r="S28" s="69"/>
      <c r="T28" s="70"/>
      <c r="U28" s="70"/>
      <c r="V28" s="70"/>
      <c r="W28" s="70"/>
      <c r="X28" s="70"/>
      <c r="Y28" s="70"/>
      <c r="Z28" s="70"/>
      <c r="AA28" s="70"/>
      <c r="AB28" s="70"/>
      <c r="AC28" s="70"/>
      <c r="AD28" s="70"/>
      <c r="AE28" s="70"/>
      <c r="AF28" s="70"/>
      <c r="AG28" s="70"/>
      <c r="AH28" s="70"/>
      <c r="AI28" s="70"/>
      <c r="AJ28" s="23"/>
    </row>
    <row r="29" spans="1:36" ht="90" x14ac:dyDescent="0.25">
      <c r="A29" s="489"/>
      <c r="B29" s="265" t="s">
        <v>141</v>
      </c>
      <c r="C29" s="187" t="s">
        <v>537</v>
      </c>
      <c r="D29" s="187" t="s">
        <v>156</v>
      </c>
      <c r="E29" s="70"/>
      <c r="F29" s="188">
        <v>41448</v>
      </c>
      <c r="G29" s="318" t="s">
        <v>953</v>
      </c>
      <c r="H29" s="189" t="s">
        <v>214</v>
      </c>
      <c r="I29" s="190">
        <v>100000</v>
      </c>
      <c r="J29" s="189" t="s">
        <v>240</v>
      </c>
      <c r="K29" s="70"/>
      <c r="L29" s="70"/>
      <c r="M29" s="70"/>
      <c r="N29" s="67"/>
      <c r="O29" s="67"/>
      <c r="P29" s="67"/>
      <c r="Q29" s="67"/>
      <c r="R29" s="67"/>
      <c r="S29" s="69"/>
      <c r="T29" s="70"/>
      <c r="U29" s="70"/>
      <c r="V29" s="70"/>
      <c r="W29" s="70"/>
      <c r="X29" s="70"/>
      <c r="Y29" s="70"/>
      <c r="Z29" s="70"/>
      <c r="AA29" s="70"/>
      <c r="AB29" s="70"/>
      <c r="AC29" s="70"/>
      <c r="AD29" s="70"/>
      <c r="AE29" s="70"/>
      <c r="AF29" s="70"/>
      <c r="AG29" s="70"/>
      <c r="AH29" s="70"/>
      <c r="AI29" s="70"/>
      <c r="AJ29" s="23"/>
    </row>
    <row r="30" spans="1:36" ht="150" x14ac:dyDescent="0.25">
      <c r="A30" s="489"/>
      <c r="B30" s="267" t="s">
        <v>516</v>
      </c>
      <c r="C30" s="248" t="s">
        <v>740</v>
      </c>
      <c r="D30" s="231" t="s">
        <v>506</v>
      </c>
      <c r="E30" s="70"/>
      <c r="F30" s="279" t="s">
        <v>509</v>
      </c>
      <c r="G30" s="318" t="s">
        <v>953</v>
      </c>
      <c r="H30" s="249" t="s">
        <v>202</v>
      </c>
      <c r="I30" s="249" t="s">
        <v>225</v>
      </c>
      <c r="J30" s="249" t="s">
        <v>514</v>
      </c>
      <c r="K30" s="70"/>
      <c r="L30" s="70"/>
      <c r="M30" s="70"/>
      <c r="N30" s="67"/>
      <c r="O30" s="67"/>
      <c r="P30" s="67"/>
      <c r="Q30" s="67"/>
      <c r="R30" s="67"/>
      <c r="S30" s="69"/>
      <c r="T30" s="70"/>
      <c r="U30" s="70"/>
      <c r="V30" s="70"/>
      <c r="W30" s="70"/>
      <c r="X30" s="70"/>
      <c r="Y30" s="70"/>
      <c r="Z30" s="70"/>
      <c r="AA30" s="70"/>
      <c r="AB30" s="70"/>
      <c r="AC30" s="70"/>
      <c r="AD30" s="70"/>
      <c r="AE30" s="70"/>
      <c r="AF30" s="70"/>
      <c r="AG30" s="70"/>
      <c r="AH30" s="70"/>
      <c r="AI30" s="70"/>
      <c r="AJ30" s="23"/>
    </row>
    <row r="31" spans="1:36" ht="165" x14ac:dyDescent="0.25">
      <c r="A31" s="490"/>
      <c r="B31" s="52" t="s">
        <v>517</v>
      </c>
      <c r="C31" s="248" t="s">
        <v>941</v>
      </c>
      <c r="D31" s="231" t="s">
        <v>942</v>
      </c>
      <c r="E31" s="330" t="s">
        <v>1041</v>
      </c>
      <c r="F31" s="319">
        <v>41730</v>
      </c>
      <c r="G31" s="318">
        <v>43270</v>
      </c>
      <c r="H31" s="249" t="s">
        <v>513</v>
      </c>
      <c r="I31" s="248" t="s">
        <v>225</v>
      </c>
      <c r="J31" s="249" t="s">
        <v>749</v>
      </c>
      <c r="K31" s="231" t="s">
        <v>994</v>
      </c>
      <c r="L31" s="70"/>
      <c r="M31" s="70"/>
      <c r="N31" s="67"/>
      <c r="O31" s="67" t="s">
        <v>37</v>
      </c>
      <c r="P31" s="67"/>
      <c r="Q31" s="67"/>
      <c r="R31" s="67"/>
      <c r="S31" s="69"/>
      <c r="T31" s="70" t="s">
        <v>974</v>
      </c>
      <c r="U31" s="70"/>
      <c r="V31" s="70"/>
      <c r="W31" s="70"/>
      <c r="X31" s="231" t="s">
        <v>995</v>
      </c>
      <c r="Y31" s="70"/>
      <c r="Z31" s="211" t="s">
        <v>1060</v>
      </c>
      <c r="AA31" s="70"/>
      <c r="AB31" s="70"/>
      <c r="AC31" s="70"/>
      <c r="AD31" s="70"/>
      <c r="AE31" s="70"/>
      <c r="AF31" s="231" t="s">
        <v>1080</v>
      </c>
      <c r="AG31" s="70"/>
      <c r="AH31" s="70"/>
      <c r="AI31" s="70"/>
      <c r="AJ31" s="23"/>
    </row>
    <row r="32" spans="1:36" ht="409.5" x14ac:dyDescent="0.25">
      <c r="A32" s="492" t="s">
        <v>135</v>
      </c>
      <c r="B32" s="52" t="s">
        <v>67</v>
      </c>
      <c r="C32" s="266" t="s">
        <v>750</v>
      </c>
      <c r="D32" s="187" t="s">
        <v>751</v>
      </c>
      <c r="E32" s="331" t="s">
        <v>1036</v>
      </c>
      <c r="F32" s="188">
        <v>41448</v>
      </c>
      <c r="G32" s="318" t="s">
        <v>953</v>
      </c>
      <c r="H32" s="189" t="s">
        <v>202</v>
      </c>
      <c r="I32" s="190">
        <v>30000</v>
      </c>
      <c r="J32" s="191" t="s">
        <v>241</v>
      </c>
      <c r="K32" s="70"/>
      <c r="L32" s="70"/>
      <c r="M32" s="70"/>
      <c r="N32" s="67"/>
      <c r="O32" s="67"/>
      <c r="P32" s="67"/>
      <c r="Q32" s="67" t="s">
        <v>21</v>
      </c>
      <c r="R32" s="67"/>
      <c r="S32" s="69"/>
      <c r="T32" s="70"/>
      <c r="U32" s="324" t="s">
        <v>997</v>
      </c>
      <c r="V32" s="70"/>
      <c r="W32" s="70"/>
      <c r="X32" s="231" t="s">
        <v>999</v>
      </c>
      <c r="Y32" s="266"/>
      <c r="Z32" s="231" t="s">
        <v>1059</v>
      </c>
      <c r="AA32" s="70"/>
      <c r="AB32" s="70"/>
      <c r="AC32" s="70"/>
      <c r="AD32" s="70"/>
      <c r="AE32" s="70"/>
      <c r="AF32" s="70"/>
      <c r="AG32" s="70"/>
      <c r="AH32" s="70"/>
      <c r="AI32" s="70"/>
      <c r="AJ32" s="23"/>
    </row>
    <row r="33" spans="1:36" ht="75" x14ac:dyDescent="0.25">
      <c r="A33" s="493"/>
      <c r="B33" s="52" t="s">
        <v>68</v>
      </c>
      <c r="C33" s="187" t="s">
        <v>752</v>
      </c>
      <c r="D33" s="187" t="s">
        <v>751</v>
      </c>
      <c r="E33" s="70"/>
      <c r="F33" s="318">
        <v>41275</v>
      </c>
      <c r="G33" s="318" t="s">
        <v>953</v>
      </c>
      <c r="H33" s="189" t="s">
        <v>533</v>
      </c>
      <c r="I33" s="190">
        <v>50000</v>
      </c>
      <c r="J33" s="191" t="s">
        <v>242</v>
      </c>
      <c r="K33" s="70"/>
      <c r="L33" s="70"/>
      <c r="M33" s="70"/>
      <c r="N33" s="67"/>
      <c r="O33" s="67"/>
      <c r="P33" s="67" t="s">
        <v>37</v>
      </c>
      <c r="Q33" s="67"/>
      <c r="R33" s="67"/>
      <c r="S33" s="69"/>
      <c r="T33" s="268"/>
      <c r="U33" s="254" t="s">
        <v>956</v>
      </c>
      <c r="V33" s="268" t="s">
        <v>961</v>
      </c>
      <c r="W33" s="303" t="s">
        <v>957</v>
      </c>
      <c r="X33" s="303" t="s">
        <v>998</v>
      </c>
      <c r="Y33" s="70"/>
      <c r="Z33" s="70"/>
      <c r="AA33" s="70"/>
      <c r="AB33" s="70"/>
      <c r="AC33" s="70"/>
      <c r="AD33" s="70"/>
      <c r="AE33" s="70"/>
      <c r="AF33" s="70"/>
      <c r="AG33" s="70"/>
      <c r="AH33" s="70"/>
      <c r="AI33" s="70"/>
      <c r="AJ33" s="23"/>
    </row>
    <row r="34" spans="1:36" ht="240" x14ac:dyDescent="0.25">
      <c r="A34" s="493"/>
      <c r="B34" s="52" t="s">
        <v>69</v>
      </c>
      <c r="C34" s="192" t="s">
        <v>753</v>
      </c>
      <c r="D34" s="187" t="s">
        <v>906</v>
      </c>
      <c r="E34" s="67"/>
      <c r="F34" s="188">
        <v>41448</v>
      </c>
      <c r="G34" s="318" t="s">
        <v>953</v>
      </c>
      <c r="H34" s="189" t="s">
        <v>943</v>
      </c>
      <c r="I34" s="190">
        <v>100000</v>
      </c>
      <c r="J34" s="194" t="s">
        <v>944</v>
      </c>
      <c r="K34" s="67"/>
      <c r="L34" s="67"/>
      <c r="M34" s="67"/>
      <c r="N34" s="67"/>
      <c r="O34" s="67"/>
      <c r="P34" s="67"/>
      <c r="Q34" s="67"/>
      <c r="R34" s="67"/>
      <c r="S34" s="69" t="s">
        <v>39</v>
      </c>
      <c r="T34" s="284"/>
      <c r="U34" s="284"/>
      <c r="V34" s="284"/>
      <c r="W34" s="284"/>
      <c r="X34" s="303" t="s">
        <v>1000</v>
      </c>
      <c r="Y34" s="67"/>
      <c r="Z34" s="67"/>
      <c r="AA34" s="67"/>
      <c r="AB34" s="67"/>
      <c r="AC34" s="67"/>
      <c r="AD34" s="67"/>
      <c r="AE34" s="67"/>
      <c r="AF34" s="232" t="s">
        <v>979</v>
      </c>
      <c r="AG34" s="67"/>
      <c r="AH34" s="67"/>
      <c r="AI34" s="67"/>
      <c r="AJ34" s="23"/>
    </row>
    <row r="35" spans="1:36" ht="210" x14ac:dyDescent="0.25">
      <c r="A35" s="493"/>
      <c r="B35" s="52" t="s">
        <v>70</v>
      </c>
      <c r="C35" s="187" t="s">
        <v>474</v>
      </c>
      <c r="D35" s="192" t="s">
        <v>167</v>
      </c>
      <c r="E35" s="67" t="s">
        <v>167</v>
      </c>
      <c r="F35" s="318">
        <v>41883</v>
      </c>
      <c r="G35" s="318">
        <v>43270</v>
      </c>
      <c r="H35" s="187" t="s">
        <v>215</v>
      </c>
      <c r="I35" s="190">
        <v>250000</v>
      </c>
      <c r="J35" s="194" t="s">
        <v>244</v>
      </c>
      <c r="K35" s="67"/>
      <c r="L35" s="67"/>
      <c r="M35" s="67"/>
      <c r="N35" s="67"/>
      <c r="O35" s="67"/>
      <c r="P35" s="67" t="s">
        <v>37</v>
      </c>
      <c r="Q35" s="67"/>
      <c r="R35" s="67"/>
      <c r="S35" s="69"/>
      <c r="T35" s="303" t="s">
        <v>958</v>
      </c>
      <c r="U35" s="284" t="s">
        <v>959</v>
      </c>
      <c r="V35" s="303" t="s">
        <v>960</v>
      </c>
      <c r="W35" s="303" t="s">
        <v>957</v>
      </c>
      <c r="X35" s="284" t="s">
        <v>1003</v>
      </c>
      <c r="Y35" s="67"/>
      <c r="Z35" s="232" t="s">
        <v>1001</v>
      </c>
      <c r="AA35" s="67"/>
      <c r="AB35" s="67"/>
      <c r="AC35" s="67"/>
      <c r="AD35" s="232" t="s">
        <v>1002</v>
      </c>
      <c r="AE35" s="67"/>
      <c r="AF35" s="232" t="s">
        <v>1070</v>
      </c>
      <c r="AG35" s="67"/>
      <c r="AH35" s="67"/>
      <c r="AI35" s="67"/>
      <c r="AJ35" s="23"/>
    </row>
    <row r="36" spans="1:36" ht="165" x14ac:dyDescent="0.25">
      <c r="A36" s="493"/>
      <c r="B36" s="52" t="s">
        <v>71</v>
      </c>
      <c r="C36" s="192" t="s">
        <v>475</v>
      </c>
      <c r="D36" s="187" t="s">
        <v>754</v>
      </c>
      <c r="E36" s="232" t="s">
        <v>1004</v>
      </c>
      <c r="F36" s="188" t="s">
        <v>424</v>
      </c>
      <c r="G36" s="318">
        <v>42826</v>
      </c>
      <c r="H36" s="188" t="s">
        <v>202</v>
      </c>
      <c r="I36" s="190">
        <v>5000</v>
      </c>
      <c r="J36" s="197" t="s">
        <v>245</v>
      </c>
      <c r="K36" s="67"/>
      <c r="L36" s="67"/>
      <c r="M36" s="67"/>
      <c r="N36" s="67"/>
      <c r="O36" s="67"/>
      <c r="P36" s="67" t="s">
        <v>21</v>
      </c>
      <c r="Q36" s="67"/>
      <c r="R36" s="67"/>
      <c r="S36" s="69"/>
      <c r="T36" s="232" t="s">
        <v>975</v>
      </c>
      <c r="U36" s="67"/>
      <c r="V36" s="67"/>
      <c r="W36" s="67"/>
      <c r="X36" s="232" t="s">
        <v>1005</v>
      </c>
      <c r="Y36" s="67"/>
      <c r="Z36" s="67"/>
      <c r="AA36" s="67"/>
      <c r="AB36" s="67"/>
      <c r="AC36" s="318">
        <v>43252</v>
      </c>
      <c r="AD36" s="67"/>
      <c r="AE36" s="67"/>
      <c r="AF36" s="232" t="s">
        <v>1072</v>
      </c>
      <c r="AG36" s="67"/>
      <c r="AH36" s="67"/>
      <c r="AI36" s="67"/>
      <c r="AJ36" s="23"/>
    </row>
    <row r="37" spans="1:36" ht="270" x14ac:dyDescent="0.25">
      <c r="A37" s="493"/>
      <c r="B37" s="52" t="s">
        <v>72</v>
      </c>
      <c r="C37" s="187" t="s">
        <v>476</v>
      </c>
      <c r="D37" s="187" t="s">
        <v>907</v>
      </c>
      <c r="E37" s="67"/>
      <c r="F37" s="188">
        <v>41448</v>
      </c>
      <c r="G37" s="318" t="s">
        <v>953</v>
      </c>
      <c r="H37" s="187" t="s">
        <v>216</v>
      </c>
      <c r="I37" s="190">
        <v>70000</v>
      </c>
      <c r="J37" s="194" t="s">
        <v>246</v>
      </c>
      <c r="K37" s="333" t="s">
        <v>1054</v>
      </c>
      <c r="L37" s="333" t="s">
        <v>1045</v>
      </c>
      <c r="M37" s="67"/>
      <c r="N37" s="67"/>
      <c r="O37" s="67"/>
      <c r="P37" s="67" t="s">
        <v>37</v>
      </c>
      <c r="Q37" s="67"/>
      <c r="R37" s="67"/>
      <c r="S37" s="69"/>
      <c r="T37" s="232" t="s">
        <v>971</v>
      </c>
      <c r="U37" s="67"/>
      <c r="V37" s="67"/>
      <c r="W37" s="67"/>
      <c r="X37" s="231" t="s">
        <v>1008</v>
      </c>
      <c r="Y37" s="327" t="s">
        <v>1006</v>
      </c>
      <c r="Z37" s="327" t="s">
        <v>1007</v>
      </c>
      <c r="AA37" s="67"/>
      <c r="AB37" s="67"/>
      <c r="AC37" s="67"/>
      <c r="AD37" s="67"/>
      <c r="AE37" s="67"/>
      <c r="AF37" s="67"/>
      <c r="AG37" s="67"/>
      <c r="AH37" s="67"/>
      <c r="AI37" s="67"/>
      <c r="AJ37" s="23"/>
    </row>
    <row r="38" spans="1:36" ht="150" x14ac:dyDescent="0.25">
      <c r="A38" s="493"/>
      <c r="B38" s="52" t="s">
        <v>73</v>
      </c>
      <c r="C38" s="266" t="s">
        <v>534</v>
      </c>
      <c r="D38" s="187" t="s">
        <v>170</v>
      </c>
      <c r="E38" s="67"/>
      <c r="F38" s="188">
        <v>41448</v>
      </c>
      <c r="G38" s="318" t="s">
        <v>953</v>
      </c>
      <c r="H38" s="187" t="s">
        <v>216</v>
      </c>
      <c r="I38" s="190">
        <v>30000</v>
      </c>
      <c r="J38" s="191" t="s">
        <v>247</v>
      </c>
      <c r="K38" s="67"/>
      <c r="L38" s="333" t="s">
        <v>1042</v>
      </c>
      <c r="M38" s="67"/>
      <c r="N38" s="67"/>
      <c r="O38" s="67"/>
      <c r="P38" s="67" t="s">
        <v>37</v>
      </c>
      <c r="Q38" s="67"/>
      <c r="R38" s="67"/>
      <c r="S38" s="69"/>
      <c r="T38" s="232" t="s">
        <v>1009</v>
      </c>
      <c r="U38" s="67"/>
      <c r="V38" s="67"/>
      <c r="W38" s="67"/>
      <c r="X38" s="67"/>
      <c r="Y38" s="67"/>
      <c r="Z38" s="67"/>
      <c r="AA38" s="67"/>
      <c r="AB38" s="67"/>
      <c r="AC38" s="67"/>
      <c r="AD38" s="67"/>
      <c r="AE38" s="67"/>
      <c r="AF38" s="67"/>
      <c r="AG38" s="67"/>
      <c r="AH38" s="67"/>
      <c r="AI38" s="67"/>
      <c r="AJ38" s="23"/>
    </row>
    <row r="39" spans="1:36" ht="180" x14ac:dyDescent="0.25">
      <c r="A39" s="493"/>
      <c r="B39" s="52" t="s">
        <v>74</v>
      </c>
      <c r="C39" s="266" t="s">
        <v>535</v>
      </c>
      <c r="D39" s="187" t="s">
        <v>170</v>
      </c>
      <c r="E39" s="67"/>
      <c r="F39" s="188">
        <v>41448</v>
      </c>
      <c r="G39" s="318" t="s">
        <v>953</v>
      </c>
      <c r="H39" s="189" t="s">
        <v>216</v>
      </c>
      <c r="I39" s="190">
        <v>50000</v>
      </c>
      <c r="J39" s="191" t="s">
        <v>248</v>
      </c>
      <c r="K39" s="67"/>
      <c r="L39" s="333" t="s">
        <v>1043</v>
      </c>
      <c r="M39" s="67"/>
      <c r="N39" s="67"/>
      <c r="O39" s="67"/>
      <c r="P39" s="67" t="s">
        <v>37</v>
      </c>
      <c r="Q39" s="67"/>
      <c r="R39" s="67"/>
      <c r="S39" s="69"/>
      <c r="T39" s="232" t="s">
        <v>988</v>
      </c>
      <c r="U39" s="67"/>
      <c r="V39" s="67"/>
      <c r="W39" s="67"/>
      <c r="X39" s="67"/>
      <c r="Y39" s="266" t="s">
        <v>1010</v>
      </c>
      <c r="Z39" s="67"/>
      <c r="AA39" s="67"/>
      <c r="AB39" s="67"/>
      <c r="AC39" s="67"/>
      <c r="AD39" s="232" t="s">
        <v>987</v>
      </c>
      <c r="AE39" s="67"/>
      <c r="AF39" s="232" t="s">
        <v>979</v>
      </c>
      <c r="AG39" s="67"/>
      <c r="AH39" s="67"/>
      <c r="AI39" s="67"/>
      <c r="AJ39" s="23"/>
    </row>
    <row r="40" spans="1:36" ht="60" x14ac:dyDescent="0.25">
      <c r="A40" s="493"/>
      <c r="B40" s="52" t="s">
        <v>75</v>
      </c>
      <c r="C40" s="192" t="s">
        <v>479</v>
      </c>
      <c r="D40" s="192" t="s">
        <v>171</v>
      </c>
      <c r="E40" s="67"/>
      <c r="F40" s="188">
        <v>41448</v>
      </c>
      <c r="G40" s="318">
        <v>43270</v>
      </c>
      <c r="H40" s="187" t="s">
        <v>217</v>
      </c>
      <c r="I40" s="190" t="s">
        <v>225</v>
      </c>
      <c r="J40" s="194" t="s">
        <v>249</v>
      </c>
      <c r="K40" s="67"/>
      <c r="L40" s="67"/>
      <c r="M40" s="67"/>
      <c r="N40" s="67"/>
      <c r="O40" s="67"/>
      <c r="P40" s="67"/>
      <c r="Q40" s="67" t="s">
        <v>37</v>
      </c>
      <c r="R40" s="67"/>
      <c r="S40" s="69"/>
      <c r="T40" s="232" t="s">
        <v>1026</v>
      </c>
      <c r="U40" s="67"/>
      <c r="V40" s="67"/>
      <c r="W40" s="67"/>
      <c r="X40" s="232" t="s">
        <v>1027</v>
      </c>
      <c r="Y40" s="67"/>
      <c r="Z40" s="67"/>
      <c r="AA40" s="67"/>
      <c r="AB40" s="67"/>
      <c r="AC40" s="67"/>
      <c r="AD40" s="67"/>
      <c r="AE40" s="67"/>
      <c r="AF40" s="67"/>
      <c r="AG40" s="67"/>
      <c r="AH40" s="67"/>
      <c r="AI40" s="67"/>
      <c r="AJ40" s="23"/>
    </row>
    <row r="41" spans="1:36" ht="105" x14ac:dyDescent="0.25">
      <c r="A41" s="493"/>
      <c r="B41" s="52" t="s">
        <v>76</v>
      </c>
      <c r="C41" s="187" t="s">
        <v>480</v>
      </c>
      <c r="D41" s="192" t="s">
        <v>172</v>
      </c>
      <c r="E41" s="67"/>
      <c r="F41" s="188">
        <v>41448</v>
      </c>
      <c r="G41" s="318">
        <v>43270</v>
      </c>
      <c r="H41" s="187" t="s">
        <v>218</v>
      </c>
      <c r="I41" s="193">
        <v>10000</v>
      </c>
      <c r="J41" s="194" t="s">
        <v>250</v>
      </c>
      <c r="K41" s="333" t="s">
        <v>1052</v>
      </c>
      <c r="L41" s="67"/>
      <c r="M41" s="67"/>
      <c r="N41" s="67"/>
      <c r="O41" s="67"/>
      <c r="P41" s="67"/>
      <c r="Q41" s="67" t="s">
        <v>37</v>
      </c>
      <c r="R41" s="67"/>
      <c r="S41" s="69"/>
      <c r="T41" s="67"/>
      <c r="U41" s="67"/>
      <c r="V41" s="67"/>
      <c r="W41" s="67"/>
      <c r="X41" s="232" t="s">
        <v>1011</v>
      </c>
      <c r="Y41" s="67"/>
      <c r="Z41" s="67"/>
      <c r="AA41" s="67"/>
      <c r="AB41" s="67"/>
      <c r="AC41" s="67"/>
      <c r="AD41" s="67"/>
      <c r="AE41" s="67"/>
      <c r="AF41" s="67"/>
      <c r="AG41" s="67"/>
      <c r="AH41" s="67"/>
      <c r="AI41" s="67"/>
      <c r="AJ41" s="23"/>
    </row>
    <row r="42" spans="1:36" ht="120" x14ac:dyDescent="0.25">
      <c r="A42" s="493"/>
      <c r="B42" s="267" t="s">
        <v>77</v>
      </c>
      <c r="C42" s="187" t="s">
        <v>536</v>
      </c>
      <c r="D42" s="187" t="s">
        <v>173</v>
      </c>
      <c r="E42" s="67"/>
      <c r="F42" s="188">
        <v>41448</v>
      </c>
      <c r="G42" s="318" t="s">
        <v>953</v>
      </c>
      <c r="H42" s="189" t="s">
        <v>219</v>
      </c>
      <c r="I42" s="190">
        <v>200000</v>
      </c>
      <c r="J42" s="191" t="s">
        <v>540</v>
      </c>
      <c r="K42" s="67"/>
      <c r="L42" s="67"/>
      <c r="M42" s="67"/>
      <c r="N42" s="67"/>
      <c r="O42" s="67"/>
      <c r="P42" s="67"/>
      <c r="Q42" s="67"/>
      <c r="R42" s="67"/>
      <c r="S42" s="69"/>
      <c r="T42" s="67"/>
      <c r="U42" s="67"/>
      <c r="V42" s="67"/>
      <c r="W42" s="67"/>
      <c r="X42" s="67"/>
      <c r="Y42" s="67"/>
      <c r="Z42" s="67"/>
      <c r="AA42" s="67"/>
      <c r="AB42" s="67"/>
      <c r="AC42" s="67"/>
      <c r="AD42" s="67"/>
      <c r="AE42" s="67"/>
      <c r="AF42" s="67"/>
      <c r="AG42" s="67"/>
      <c r="AH42" s="67"/>
      <c r="AI42" s="67"/>
      <c r="AJ42" s="23"/>
    </row>
    <row r="43" spans="1:36" ht="60" x14ac:dyDescent="0.25">
      <c r="A43" s="493"/>
      <c r="B43" s="267" t="s">
        <v>78</v>
      </c>
      <c r="C43" s="269" t="s">
        <v>925</v>
      </c>
      <c r="D43" s="187" t="s">
        <v>174</v>
      </c>
      <c r="E43" s="67"/>
      <c r="F43" s="188">
        <v>41448</v>
      </c>
      <c r="G43" s="318" t="s">
        <v>953</v>
      </c>
      <c r="H43" s="189" t="s">
        <v>202</v>
      </c>
      <c r="I43" s="190" t="s">
        <v>225</v>
      </c>
      <c r="J43" s="191" t="s">
        <v>252</v>
      </c>
      <c r="K43" s="67"/>
      <c r="L43" s="67"/>
      <c r="M43" s="67"/>
      <c r="N43" s="67"/>
      <c r="O43" s="67"/>
      <c r="P43" s="67"/>
      <c r="Q43" s="67"/>
      <c r="R43" s="67"/>
      <c r="S43" s="69"/>
      <c r="T43" s="67"/>
      <c r="U43" s="67"/>
      <c r="V43" s="67"/>
      <c r="W43" s="67"/>
      <c r="X43" s="67"/>
      <c r="Y43" s="67"/>
      <c r="Z43" s="67"/>
      <c r="AA43" s="67"/>
      <c r="AB43" s="67"/>
      <c r="AC43" s="67"/>
      <c r="AD43" s="67"/>
      <c r="AE43" s="67"/>
      <c r="AF43" s="67"/>
      <c r="AG43" s="67"/>
      <c r="AH43" s="67"/>
      <c r="AI43" s="67"/>
      <c r="AJ43" s="23"/>
    </row>
    <row r="44" spans="1:36" ht="195" x14ac:dyDescent="0.25">
      <c r="A44" s="493"/>
      <c r="B44" s="52" t="s">
        <v>79</v>
      </c>
      <c r="C44" s="187" t="s">
        <v>483</v>
      </c>
      <c r="D44" s="187" t="s">
        <v>175</v>
      </c>
      <c r="E44" s="67"/>
      <c r="F44" s="188">
        <v>41448</v>
      </c>
      <c r="G44" s="318">
        <v>42156</v>
      </c>
      <c r="H44" s="187" t="s">
        <v>1074</v>
      </c>
      <c r="I44" s="190" t="s">
        <v>225</v>
      </c>
      <c r="J44" s="194" t="s">
        <v>541</v>
      </c>
      <c r="K44" s="67"/>
      <c r="L44" s="336" t="s">
        <v>1044</v>
      </c>
      <c r="M44" s="67"/>
      <c r="N44" s="67"/>
      <c r="O44" s="67" t="s">
        <v>37</v>
      </c>
      <c r="P44" s="67"/>
      <c r="Q44" s="67"/>
      <c r="R44" s="67"/>
      <c r="S44" s="69"/>
      <c r="T44" s="224" t="s">
        <v>978</v>
      </c>
      <c r="U44" s="67"/>
      <c r="V44" s="67"/>
      <c r="W44" s="67"/>
      <c r="X44" s="67"/>
      <c r="Y44" s="67"/>
      <c r="Z44" s="67"/>
      <c r="AA44" s="67"/>
      <c r="AB44" s="67"/>
      <c r="AC44" s="318" t="s">
        <v>955</v>
      </c>
      <c r="AD44" s="232" t="s">
        <v>1012</v>
      </c>
      <c r="AE44" s="67"/>
      <c r="AF44" s="67"/>
      <c r="AG44" s="67"/>
      <c r="AH44" s="67"/>
      <c r="AI44" s="67"/>
      <c r="AJ44" s="23"/>
    </row>
    <row r="45" spans="1:36" ht="135" x14ac:dyDescent="0.25">
      <c r="A45" s="493"/>
      <c r="B45" s="322" t="s">
        <v>80</v>
      </c>
      <c r="C45" s="187" t="s">
        <v>484</v>
      </c>
      <c r="D45" s="187" t="s">
        <v>176</v>
      </c>
      <c r="E45" s="67"/>
      <c r="F45" s="188">
        <v>41448</v>
      </c>
      <c r="G45" s="318">
        <v>42156</v>
      </c>
      <c r="H45" s="187" t="s">
        <v>214</v>
      </c>
      <c r="I45" s="190" t="s">
        <v>225</v>
      </c>
      <c r="J45" s="194" t="s">
        <v>254</v>
      </c>
      <c r="K45" s="67"/>
      <c r="L45" s="67"/>
      <c r="M45" s="67"/>
      <c r="N45" s="67"/>
      <c r="O45" s="67"/>
      <c r="P45" s="67"/>
      <c r="Q45" s="67"/>
      <c r="R45" s="67" t="s">
        <v>37</v>
      </c>
      <c r="S45" s="69"/>
      <c r="T45" s="67"/>
      <c r="U45" s="67"/>
      <c r="V45" s="67"/>
      <c r="W45" s="67"/>
      <c r="X45" s="67"/>
      <c r="Y45" s="67"/>
      <c r="Z45" s="67"/>
      <c r="AA45" s="67"/>
      <c r="AB45" s="67"/>
      <c r="AC45" s="67"/>
      <c r="AD45" s="67"/>
      <c r="AE45" s="67"/>
      <c r="AF45" s="67"/>
      <c r="AG45" s="67"/>
      <c r="AH45" s="67"/>
      <c r="AI45" s="67"/>
      <c r="AJ45" s="23"/>
    </row>
    <row r="46" spans="1:36" ht="180" x14ac:dyDescent="0.25">
      <c r="A46" s="494"/>
      <c r="B46" s="52" t="s">
        <v>81</v>
      </c>
      <c r="C46" s="187" t="s">
        <v>485</v>
      </c>
      <c r="D46" s="187" t="s">
        <v>175</v>
      </c>
      <c r="E46" s="67"/>
      <c r="F46" s="188">
        <v>41448</v>
      </c>
      <c r="G46" s="318">
        <v>43270</v>
      </c>
      <c r="H46" s="187" t="s">
        <v>216</v>
      </c>
      <c r="I46" s="190">
        <v>400000</v>
      </c>
      <c r="J46" s="194" t="s">
        <v>255</v>
      </c>
      <c r="K46" s="333" t="s">
        <v>1053</v>
      </c>
      <c r="M46" s="67"/>
      <c r="N46" s="67"/>
      <c r="O46" s="67"/>
      <c r="P46" s="67" t="s">
        <v>37</v>
      </c>
      <c r="Q46" s="67"/>
      <c r="R46" s="67"/>
      <c r="S46" s="69"/>
      <c r="T46" s="232" t="s">
        <v>1140</v>
      </c>
      <c r="U46" s="67"/>
      <c r="V46" s="67"/>
      <c r="W46" s="67"/>
      <c r="X46" s="232" t="s">
        <v>1013</v>
      </c>
      <c r="Y46" s="67"/>
      <c r="Z46" s="67"/>
      <c r="AA46" s="67"/>
      <c r="AB46" s="67"/>
      <c r="AC46" s="67"/>
      <c r="AD46" s="67"/>
      <c r="AE46" s="67"/>
      <c r="AF46" s="333" t="s">
        <v>1075</v>
      </c>
      <c r="AG46" s="67"/>
      <c r="AH46" s="67"/>
      <c r="AI46" s="67"/>
      <c r="AJ46" s="23"/>
    </row>
    <row r="47" spans="1:36" ht="105" x14ac:dyDescent="0.25">
      <c r="A47" s="488" t="s">
        <v>136</v>
      </c>
      <c r="B47" s="52" t="s">
        <v>82</v>
      </c>
      <c r="C47" s="198" t="s">
        <v>486</v>
      </c>
      <c r="D47" s="199" t="s">
        <v>411</v>
      </c>
      <c r="E47" s="70"/>
      <c r="F47" s="188">
        <v>41448</v>
      </c>
      <c r="G47" s="318">
        <v>43270</v>
      </c>
      <c r="H47" s="201" t="s">
        <v>202</v>
      </c>
      <c r="I47" s="201">
        <v>30000</v>
      </c>
      <c r="J47" s="197" t="s">
        <v>256</v>
      </c>
      <c r="K47" s="70"/>
      <c r="L47" s="70"/>
      <c r="M47" s="70"/>
      <c r="N47" s="67"/>
      <c r="O47" s="67"/>
      <c r="P47" s="67"/>
      <c r="Q47" s="67" t="s">
        <v>21</v>
      </c>
      <c r="R47" s="67"/>
      <c r="S47" s="69"/>
      <c r="T47" s="231" t="s">
        <v>1018</v>
      </c>
      <c r="U47" s="70"/>
      <c r="V47" s="70"/>
      <c r="W47" s="70"/>
      <c r="X47" s="70"/>
      <c r="Y47" s="70"/>
      <c r="Z47" s="231" t="s">
        <v>1058</v>
      </c>
      <c r="AA47" s="70"/>
      <c r="AB47" s="70"/>
      <c r="AC47" s="70"/>
      <c r="AD47" s="70"/>
      <c r="AE47" s="70"/>
      <c r="AF47" s="70"/>
      <c r="AG47" s="70"/>
      <c r="AH47" s="70"/>
      <c r="AI47" s="70"/>
      <c r="AJ47" s="23"/>
    </row>
    <row r="48" spans="1:36" ht="60" x14ac:dyDescent="0.25">
      <c r="A48" s="489"/>
      <c r="B48" s="52" t="s">
        <v>83</v>
      </c>
      <c r="C48" s="187" t="s">
        <v>945</v>
      </c>
      <c r="D48" s="187" t="s">
        <v>178</v>
      </c>
      <c r="E48" s="70"/>
      <c r="F48" s="188">
        <v>41448</v>
      </c>
      <c r="G48" s="318">
        <v>43270</v>
      </c>
      <c r="H48" s="187" t="s">
        <v>220</v>
      </c>
      <c r="I48" s="190">
        <v>30000</v>
      </c>
      <c r="J48" s="191" t="s">
        <v>257</v>
      </c>
      <c r="K48" s="70"/>
      <c r="L48" s="70"/>
      <c r="M48" s="70"/>
      <c r="N48" s="67"/>
      <c r="O48" s="67"/>
      <c r="P48" s="67" t="s">
        <v>37</v>
      </c>
      <c r="Q48" s="67"/>
      <c r="R48" s="67"/>
      <c r="S48" s="69"/>
      <c r="T48" s="70" t="s">
        <v>976</v>
      </c>
      <c r="U48" s="70"/>
      <c r="V48" s="70"/>
      <c r="W48" s="70"/>
      <c r="X48" s="231" t="s">
        <v>1019</v>
      </c>
      <c r="Y48" s="70"/>
      <c r="Z48" s="70"/>
      <c r="AA48" s="70"/>
      <c r="AB48" s="70"/>
      <c r="AC48" s="70"/>
      <c r="AD48" s="70"/>
      <c r="AE48" s="70"/>
      <c r="AF48" s="231" t="s">
        <v>1073</v>
      </c>
      <c r="AG48" s="70"/>
      <c r="AH48" s="70"/>
      <c r="AI48" s="70"/>
      <c r="AJ48" s="23"/>
    </row>
    <row r="49" spans="1:36" ht="270" x14ac:dyDescent="0.25">
      <c r="A49" s="489"/>
      <c r="B49" s="52" t="s">
        <v>84</v>
      </c>
      <c r="C49" s="187" t="s">
        <v>488</v>
      </c>
      <c r="D49" s="187" t="s">
        <v>179</v>
      </c>
      <c r="E49" s="70"/>
      <c r="F49" s="188">
        <v>41448</v>
      </c>
      <c r="G49" s="318">
        <v>43270</v>
      </c>
      <c r="H49" s="189" t="s">
        <v>202</v>
      </c>
      <c r="I49" s="190" t="s">
        <v>225</v>
      </c>
      <c r="J49" s="194" t="s">
        <v>755</v>
      </c>
      <c r="K49" s="333" t="s">
        <v>1054</v>
      </c>
      <c r="L49" s="333" t="s">
        <v>1045</v>
      </c>
      <c r="M49" s="70"/>
      <c r="N49" s="67"/>
      <c r="O49" s="67"/>
      <c r="P49" s="67" t="s">
        <v>37</v>
      </c>
      <c r="Q49" s="67"/>
      <c r="R49" s="67"/>
      <c r="S49" s="69"/>
      <c r="T49" s="70"/>
      <c r="U49" s="70"/>
      <c r="V49" s="70"/>
      <c r="W49" s="70"/>
      <c r="X49" s="231" t="s">
        <v>970</v>
      </c>
      <c r="Y49" s="70"/>
      <c r="Z49" s="70"/>
      <c r="AA49" s="70"/>
      <c r="AB49" s="70"/>
      <c r="AC49" s="70"/>
      <c r="AD49" s="70"/>
      <c r="AE49" s="70"/>
      <c r="AF49" s="70"/>
      <c r="AG49" s="70"/>
      <c r="AH49" s="70"/>
      <c r="AI49" s="70"/>
      <c r="AJ49" s="23"/>
    </row>
    <row r="50" spans="1:36" ht="120" x14ac:dyDescent="0.25">
      <c r="A50" s="489"/>
      <c r="B50" s="267" t="s">
        <v>85</v>
      </c>
      <c r="C50" s="187" t="s">
        <v>538</v>
      </c>
      <c r="D50" s="187" t="s">
        <v>180</v>
      </c>
      <c r="E50" s="67"/>
      <c r="F50" s="188">
        <v>41448</v>
      </c>
      <c r="G50" s="318" t="s">
        <v>953</v>
      </c>
      <c r="H50" s="187" t="s">
        <v>216</v>
      </c>
      <c r="I50" s="190">
        <v>1000000</v>
      </c>
      <c r="J50" s="191" t="s">
        <v>259</v>
      </c>
      <c r="K50" s="67"/>
      <c r="L50" s="67"/>
      <c r="M50" s="67"/>
      <c r="N50" s="67"/>
      <c r="O50" s="67"/>
      <c r="P50" s="67"/>
      <c r="Q50" s="67"/>
      <c r="R50" s="67"/>
      <c r="S50" s="69"/>
      <c r="T50" s="67"/>
      <c r="U50" s="67"/>
      <c r="V50" s="67"/>
      <c r="W50" s="67"/>
      <c r="X50" s="67"/>
      <c r="Y50" s="67"/>
      <c r="Z50" s="67"/>
      <c r="AA50" s="67"/>
      <c r="AB50" s="67"/>
      <c r="AC50" s="67"/>
      <c r="AD50" s="67"/>
      <c r="AE50" s="67"/>
      <c r="AF50" s="67"/>
      <c r="AG50" s="67"/>
      <c r="AH50" s="67"/>
      <c r="AI50" s="67"/>
      <c r="AJ50" s="23"/>
    </row>
    <row r="51" spans="1:36" ht="135" x14ac:dyDescent="0.25">
      <c r="A51" s="489"/>
      <c r="B51" s="52" t="s">
        <v>86</v>
      </c>
      <c r="C51" s="187" t="s">
        <v>1081</v>
      </c>
      <c r="D51" s="187" t="s">
        <v>181</v>
      </c>
      <c r="E51" s="67"/>
      <c r="F51" s="188">
        <v>41448</v>
      </c>
      <c r="G51" s="318" t="s">
        <v>953</v>
      </c>
      <c r="H51" s="189" t="s">
        <v>218</v>
      </c>
      <c r="I51" s="201">
        <v>100000</v>
      </c>
      <c r="J51" s="194" t="s">
        <v>260</v>
      </c>
      <c r="K51" s="67"/>
      <c r="L51" s="67"/>
      <c r="M51" s="67"/>
      <c r="N51" s="67"/>
      <c r="O51" s="67"/>
      <c r="P51" s="67"/>
      <c r="Q51" s="67"/>
      <c r="R51" s="67"/>
      <c r="S51" s="69" t="s">
        <v>39</v>
      </c>
      <c r="T51" s="67"/>
      <c r="U51" s="67"/>
      <c r="V51" s="67"/>
      <c r="W51" s="67"/>
      <c r="X51" s="232" t="s">
        <v>1021</v>
      </c>
      <c r="Y51" s="67"/>
      <c r="Z51" s="67"/>
      <c r="AA51" s="67"/>
      <c r="AB51" s="67"/>
      <c r="AC51" s="67"/>
      <c r="AD51" s="67"/>
      <c r="AE51" s="67"/>
      <c r="AF51" s="67"/>
      <c r="AG51" s="67"/>
      <c r="AH51" s="67"/>
      <c r="AI51" s="67"/>
      <c r="AJ51" s="23"/>
    </row>
    <row r="52" spans="1:36" ht="270" x14ac:dyDescent="0.25">
      <c r="A52" s="489"/>
      <c r="B52" s="52" t="s">
        <v>87</v>
      </c>
      <c r="C52" s="187" t="s">
        <v>946</v>
      </c>
      <c r="D52" s="187" t="s">
        <v>947</v>
      </c>
      <c r="E52" s="67"/>
      <c r="F52" s="188">
        <v>41448</v>
      </c>
      <c r="G52" s="318" t="s">
        <v>953</v>
      </c>
      <c r="H52" s="189" t="s">
        <v>217</v>
      </c>
      <c r="I52" s="201">
        <v>130000</v>
      </c>
      <c r="J52" s="191" t="s">
        <v>261</v>
      </c>
      <c r="K52" s="333" t="s">
        <v>1054</v>
      </c>
      <c r="L52" s="333" t="s">
        <v>1045</v>
      </c>
      <c r="M52" s="67"/>
      <c r="N52" s="67"/>
      <c r="O52" s="67" t="s">
        <v>37</v>
      </c>
      <c r="P52" s="67"/>
      <c r="Q52" s="67"/>
      <c r="R52" s="67"/>
      <c r="S52" s="69"/>
      <c r="T52" s="232" t="s">
        <v>1022</v>
      </c>
      <c r="U52" s="67"/>
      <c r="V52" s="67"/>
      <c r="W52" s="67"/>
      <c r="X52" s="67"/>
      <c r="Y52" s="67"/>
      <c r="Z52" s="67"/>
      <c r="AA52" s="67"/>
      <c r="AB52" s="67"/>
      <c r="AC52" s="67"/>
      <c r="AD52" s="67"/>
      <c r="AE52" s="67"/>
      <c r="AF52" s="67"/>
      <c r="AG52" s="67"/>
      <c r="AH52" s="67"/>
      <c r="AI52" s="67"/>
      <c r="AJ52" s="23"/>
    </row>
    <row r="53" spans="1:36" ht="60" x14ac:dyDescent="0.25">
      <c r="A53" s="489"/>
      <c r="B53" s="267" t="s">
        <v>88</v>
      </c>
      <c r="C53" s="187" t="s">
        <v>1023</v>
      </c>
      <c r="D53" s="192" t="s">
        <v>183</v>
      </c>
      <c r="E53" s="67"/>
      <c r="F53" s="188">
        <v>41448</v>
      </c>
      <c r="G53" s="318">
        <v>41791</v>
      </c>
      <c r="H53" s="189" t="s">
        <v>202</v>
      </c>
      <c r="I53" s="190">
        <v>70000</v>
      </c>
      <c r="J53" s="194" t="s">
        <v>262</v>
      </c>
      <c r="K53" s="67"/>
      <c r="L53" s="67"/>
      <c r="M53" s="67"/>
      <c r="N53" s="67"/>
      <c r="O53" s="67"/>
      <c r="P53" s="67"/>
      <c r="Q53" s="67"/>
      <c r="R53" s="67"/>
      <c r="S53" s="69"/>
      <c r="T53" s="67"/>
      <c r="U53" s="67"/>
      <c r="V53" s="67"/>
      <c r="W53" s="67"/>
      <c r="X53" s="67"/>
      <c r="Y53" s="67"/>
      <c r="Z53" s="67"/>
      <c r="AA53" s="67"/>
      <c r="AB53" s="67"/>
      <c r="AC53" s="67"/>
      <c r="AD53" s="67"/>
      <c r="AE53" s="67"/>
      <c r="AF53" s="67"/>
      <c r="AG53" s="67"/>
      <c r="AH53" s="67"/>
      <c r="AI53" s="67"/>
      <c r="AJ53" s="23"/>
    </row>
    <row r="54" spans="1:36" ht="75" x14ac:dyDescent="0.25">
      <c r="A54" s="489"/>
      <c r="B54" s="288" t="s">
        <v>89</v>
      </c>
      <c r="C54" s="270" t="s">
        <v>1024</v>
      </c>
      <c r="D54" s="270" t="s">
        <v>184</v>
      </c>
      <c r="E54" s="337" t="s">
        <v>1076</v>
      </c>
      <c r="F54" s="188">
        <v>41448</v>
      </c>
      <c r="G54" s="318">
        <v>43252</v>
      </c>
      <c r="H54" s="270" t="s">
        <v>202</v>
      </c>
      <c r="I54" s="273">
        <v>50000</v>
      </c>
      <c r="J54" s="274" t="s">
        <v>546</v>
      </c>
      <c r="K54" s="67"/>
      <c r="L54" s="67"/>
      <c r="M54" s="67"/>
      <c r="N54" s="67"/>
      <c r="O54" s="67" t="s">
        <v>37</v>
      </c>
      <c r="P54" s="67"/>
      <c r="Q54" s="67"/>
      <c r="R54" s="67"/>
      <c r="S54" s="69"/>
      <c r="T54" s="67"/>
      <c r="U54" s="67"/>
      <c r="V54" s="67"/>
      <c r="W54" s="67"/>
      <c r="X54" s="232" t="s">
        <v>969</v>
      </c>
      <c r="Y54" s="67"/>
      <c r="Z54" s="232" t="s">
        <v>1057</v>
      </c>
      <c r="AA54" s="67"/>
      <c r="AB54" s="67"/>
      <c r="AC54" s="67"/>
      <c r="AD54" s="67"/>
      <c r="AE54" s="67"/>
      <c r="AF54" s="67"/>
      <c r="AG54" s="67"/>
      <c r="AH54" s="67"/>
      <c r="AI54" s="67"/>
      <c r="AJ54" s="23"/>
    </row>
    <row r="55" spans="1:36" ht="165" x14ac:dyDescent="0.25">
      <c r="A55" s="490"/>
      <c r="B55" s="52" t="s">
        <v>90</v>
      </c>
      <c r="C55" s="276" t="s">
        <v>549</v>
      </c>
      <c r="D55" s="276" t="s">
        <v>948</v>
      </c>
      <c r="E55" s="277"/>
      <c r="F55" s="317">
        <v>41944</v>
      </c>
      <c r="G55" s="317" t="s">
        <v>955</v>
      </c>
      <c r="H55" s="280" t="s">
        <v>520</v>
      </c>
      <c r="I55" s="248" t="s">
        <v>757</v>
      </c>
      <c r="J55" s="279" t="s">
        <v>202</v>
      </c>
      <c r="K55" s="67"/>
      <c r="L55" s="67"/>
      <c r="M55" s="67"/>
      <c r="N55" s="67"/>
      <c r="O55" s="67"/>
      <c r="P55" s="67"/>
      <c r="Q55" s="67" t="s">
        <v>37</v>
      </c>
      <c r="R55" s="67"/>
      <c r="S55" s="69"/>
      <c r="T55" s="232" t="s">
        <v>1025</v>
      </c>
      <c r="U55" s="67"/>
      <c r="V55" s="67"/>
      <c r="W55" s="67"/>
      <c r="X55" s="67"/>
      <c r="Y55" s="67"/>
      <c r="Z55" s="67"/>
      <c r="AA55" s="67"/>
      <c r="AB55" s="67"/>
      <c r="AC55" s="67"/>
      <c r="AD55" s="67"/>
      <c r="AE55" s="67"/>
      <c r="AF55" s="67"/>
      <c r="AG55" s="67"/>
      <c r="AH55" s="67"/>
      <c r="AI55" s="67"/>
      <c r="AJ55" s="23"/>
    </row>
    <row r="56" spans="1:36" ht="270" x14ac:dyDescent="0.25">
      <c r="A56" s="488" t="s">
        <v>137</v>
      </c>
      <c r="B56" s="289" t="s">
        <v>91</v>
      </c>
      <c r="C56" s="287" t="s">
        <v>550</v>
      </c>
      <c r="D56" s="257" t="s">
        <v>185</v>
      </c>
      <c r="E56" s="67"/>
      <c r="F56" s="188">
        <v>41448</v>
      </c>
      <c r="G56" s="320" t="s">
        <v>953</v>
      </c>
      <c r="H56" s="259" t="s">
        <v>202</v>
      </c>
      <c r="I56" s="260">
        <v>200000</v>
      </c>
      <c r="J56" s="275" t="s">
        <v>263</v>
      </c>
      <c r="K56" s="333" t="s">
        <v>1054</v>
      </c>
      <c r="L56" s="333" t="s">
        <v>1045</v>
      </c>
      <c r="M56" s="70"/>
      <c r="N56" s="67"/>
      <c r="O56" s="67"/>
      <c r="P56" s="67" t="s">
        <v>37</v>
      </c>
      <c r="Q56" s="67"/>
      <c r="R56" s="67"/>
      <c r="S56" s="69"/>
      <c r="T56" s="231" t="s">
        <v>1028</v>
      </c>
      <c r="U56" s="70"/>
      <c r="V56" s="70"/>
      <c r="W56" s="70"/>
      <c r="X56" s="231" t="s">
        <v>1029</v>
      </c>
      <c r="Y56" s="70"/>
      <c r="Z56" s="70"/>
      <c r="AA56" s="70"/>
      <c r="AB56" s="70"/>
      <c r="AC56" s="70"/>
      <c r="AD56" s="70"/>
      <c r="AE56" s="70"/>
      <c r="AF56" s="232" t="s">
        <v>1077</v>
      </c>
      <c r="AG56" s="70"/>
      <c r="AH56" s="70"/>
      <c r="AI56" s="70"/>
      <c r="AJ56" s="23"/>
    </row>
    <row r="57" spans="1:36" ht="210" x14ac:dyDescent="0.25">
      <c r="A57" s="489"/>
      <c r="B57" s="52" t="s">
        <v>92</v>
      </c>
      <c r="C57" s="187" t="s">
        <v>949</v>
      </c>
      <c r="D57" s="187" t="s">
        <v>186</v>
      </c>
      <c r="E57" s="70"/>
      <c r="F57" s="188">
        <v>41448</v>
      </c>
      <c r="G57" s="318" t="s">
        <v>954</v>
      </c>
      <c r="H57" s="189" t="s">
        <v>202</v>
      </c>
      <c r="I57" s="190">
        <v>300000</v>
      </c>
      <c r="J57" s="194" t="s">
        <v>264</v>
      </c>
      <c r="K57" s="70"/>
      <c r="L57" s="70"/>
      <c r="M57" s="70"/>
      <c r="N57" s="67"/>
      <c r="O57" s="67"/>
      <c r="P57" s="67"/>
      <c r="Q57" s="67" t="s">
        <v>37</v>
      </c>
      <c r="R57" s="67"/>
      <c r="S57" s="69"/>
      <c r="T57" s="231" t="s">
        <v>967</v>
      </c>
      <c r="U57" s="70"/>
      <c r="V57" s="70"/>
      <c r="W57" s="70"/>
      <c r="X57" s="231" t="s">
        <v>968</v>
      </c>
      <c r="Y57" s="70"/>
      <c r="Z57" s="70"/>
      <c r="AA57" s="70"/>
      <c r="AB57" s="70"/>
      <c r="AC57" s="70"/>
      <c r="AD57" s="70"/>
      <c r="AE57" s="70"/>
      <c r="AF57" s="232" t="s">
        <v>979</v>
      </c>
      <c r="AG57" s="70"/>
      <c r="AH57" s="70"/>
      <c r="AI57" s="70"/>
      <c r="AJ57" s="23"/>
    </row>
    <row r="58" spans="1:36" ht="255" x14ac:dyDescent="0.25">
      <c r="A58" s="489"/>
      <c r="B58" s="52" t="s">
        <v>93</v>
      </c>
      <c r="C58" s="187" t="s">
        <v>496</v>
      </c>
      <c r="D58" s="187" t="s">
        <v>919</v>
      </c>
      <c r="E58" s="70"/>
      <c r="F58" s="188">
        <v>41448</v>
      </c>
      <c r="G58" s="318">
        <v>42826</v>
      </c>
      <c r="H58" s="187" t="s">
        <v>202</v>
      </c>
      <c r="I58" s="190">
        <v>60000</v>
      </c>
      <c r="J58" s="194" t="s">
        <v>265</v>
      </c>
      <c r="K58" s="70"/>
      <c r="L58" s="70"/>
      <c r="M58" s="70"/>
      <c r="N58" s="67"/>
      <c r="O58" s="67" t="s">
        <v>37</v>
      </c>
      <c r="P58" s="67"/>
      <c r="Q58" s="67"/>
      <c r="R58" s="67"/>
      <c r="S58" s="69"/>
      <c r="T58" s="231" t="s">
        <v>966</v>
      </c>
      <c r="U58" s="70"/>
      <c r="V58" s="70"/>
      <c r="W58" s="70"/>
      <c r="X58" s="70"/>
      <c r="Y58" s="70"/>
      <c r="Z58" s="70"/>
      <c r="AA58" s="70"/>
      <c r="AB58" s="70"/>
      <c r="AC58" s="70"/>
      <c r="AD58" s="70"/>
      <c r="AE58" s="70"/>
      <c r="AF58" s="70"/>
      <c r="AG58" s="70"/>
      <c r="AH58" s="70"/>
      <c r="AI58" s="70"/>
      <c r="AJ58" s="23"/>
    </row>
    <row r="59" spans="1:36" ht="105" x14ac:dyDescent="0.25">
      <c r="A59" s="489"/>
      <c r="B59" s="52" t="s">
        <v>94</v>
      </c>
      <c r="C59" s="187" t="s">
        <v>950</v>
      </c>
      <c r="D59" s="187" t="s">
        <v>951</v>
      </c>
      <c r="E59" s="70"/>
      <c r="F59" s="188">
        <v>41448</v>
      </c>
      <c r="G59" s="318" t="s">
        <v>953</v>
      </c>
      <c r="H59" s="189" t="s">
        <v>222</v>
      </c>
      <c r="I59" s="190">
        <v>15000</v>
      </c>
      <c r="J59" s="191" t="s">
        <v>266</v>
      </c>
      <c r="K59" s="70"/>
      <c r="L59" s="70"/>
      <c r="M59" s="70"/>
      <c r="N59" s="67"/>
      <c r="O59" s="67"/>
      <c r="P59" s="67"/>
      <c r="Q59" s="67"/>
      <c r="R59" s="67"/>
      <c r="S59" s="69" t="s">
        <v>39</v>
      </c>
      <c r="T59" s="70"/>
      <c r="U59" s="70"/>
      <c r="V59" s="70"/>
      <c r="W59" s="70"/>
      <c r="X59" s="231" t="s">
        <v>1030</v>
      </c>
      <c r="Y59" s="70"/>
      <c r="Z59" s="70"/>
      <c r="AA59" s="70"/>
      <c r="AB59" s="70"/>
      <c r="AC59" s="70"/>
      <c r="AD59" s="70"/>
      <c r="AE59" s="70"/>
      <c r="AF59" s="70"/>
      <c r="AG59" s="70"/>
      <c r="AH59" s="70"/>
      <c r="AI59" s="70"/>
      <c r="AJ59" s="23"/>
    </row>
    <row r="60" spans="1:36" ht="45" x14ac:dyDescent="0.25">
      <c r="A60" s="489"/>
      <c r="B60" s="267" t="s">
        <v>95</v>
      </c>
      <c r="C60" s="187" t="s">
        <v>1031</v>
      </c>
      <c r="D60" s="187" t="s">
        <v>189</v>
      </c>
      <c r="E60" s="70"/>
      <c r="F60" s="188">
        <v>41448</v>
      </c>
      <c r="G60" s="318">
        <v>41791</v>
      </c>
      <c r="H60" s="187" t="s">
        <v>220</v>
      </c>
      <c r="I60" s="190">
        <v>50000</v>
      </c>
      <c r="J60" s="191" t="s">
        <v>267</v>
      </c>
      <c r="K60" s="70"/>
      <c r="L60" s="70"/>
      <c r="M60" s="70"/>
      <c r="N60" s="67"/>
      <c r="O60" s="67"/>
      <c r="P60" s="67"/>
      <c r="Q60" s="67"/>
      <c r="R60" s="67"/>
      <c r="S60" s="69"/>
      <c r="T60" s="70"/>
      <c r="U60" s="70"/>
      <c r="V60" s="70"/>
      <c r="W60" s="70"/>
      <c r="X60" s="70"/>
      <c r="Y60" s="70"/>
      <c r="Z60" s="70"/>
      <c r="AA60" s="70"/>
      <c r="AB60" s="70"/>
      <c r="AC60" s="70"/>
      <c r="AD60" s="70"/>
      <c r="AE60" s="70"/>
      <c r="AF60" s="70"/>
      <c r="AG60" s="70"/>
      <c r="AH60" s="70"/>
      <c r="AI60" s="70"/>
      <c r="AJ60" s="23"/>
    </row>
    <row r="61" spans="1:36" ht="105" x14ac:dyDescent="0.25">
      <c r="A61" s="489"/>
      <c r="B61" s="52" t="s">
        <v>96</v>
      </c>
      <c r="C61" s="187" t="s">
        <v>552</v>
      </c>
      <c r="D61" s="248" t="s">
        <v>417</v>
      </c>
      <c r="E61" s="248" t="s">
        <v>1032</v>
      </c>
      <c r="F61" s="188">
        <v>41448</v>
      </c>
      <c r="G61" s="318">
        <v>42339</v>
      </c>
      <c r="H61" s="187" t="s">
        <v>214</v>
      </c>
      <c r="I61" s="190">
        <v>150000</v>
      </c>
      <c r="J61" s="194" t="s">
        <v>268</v>
      </c>
      <c r="K61" s="70"/>
      <c r="L61" s="70"/>
      <c r="M61" s="70"/>
      <c r="N61" s="67"/>
      <c r="O61" s="67" t="s">
        <v>37</v>
      </c>
      <c r="P61" s="67"/>
      <c r="Q61" s="67"/>
      <c r="R61" s="67"/>
      <c r="S61" s="69"/>
      <c r="T61" s="70"/>
      <c r="U61" s="70"/>
      <c r="V61" s="70"/>
      <c r="W61" s="70"/>
      <c r="X61" s="70"/>
      <c r="Y61" s="70"/>
      <c r="Z61" s="248" t="s">
        <v>1056</v>
      </c>
      <c r="AA61" s="70"/>
      <c r="AB61" s="70"/>
      <c r="AC61" s="326">
        <v>43252</v>
      </c>
      <c r="AD61" s="70"/>
      <c r="AE61" s="70"/>
      <c r="AF61" s="70"/>
      <c r="AG61" s="70"/>
      <c r="AH61" s="70"/>
      <c r="AI61" s="70"/>
      <c r="AJ61" s="23"/>
    </row>
    <row r="62" spans="1:36" ht="60" x14ac:dyDescent="0.25">
      <c r="A62" s="489"/>
      <c r="B62" s="52" t="s">
        <v>97</v>
      </c>
      <c r="C62" s="187" t="s">
        <v>500</v>
      </c>
      <c r="D62" s="187" t="s">
        <v>191</v>
      </c>
      <c r="E62" s="70"/>
      <c r="F62" s="188">
        <v>41448</v>
      </c>
      <c r="G62" s="318">
        <v>42156</v>
      </c>
      <c r="H62" s="187" t="s">
        <v>926</v>
      </c>
      <c r="I62" s="190">
        <v>150000</v>
      </c>
      <c r="J62" s="194" t="s">
        <v>554</v>
      </c>
      <c r="K62" s="70"/>
      <c r="L62" s="70"/>
      <c r="M62" s="70"/>
      <c r="N62" s="67"/>
      <c r="O62" s="67"/>
      <c r="P62" s="67" t="s">
        <v>37</v>
      </c>
      <c r="Q62" s="67"/>
      <c r="R62" s="67"/>
      <c r="S62" s="69"/>
      <c r="T62" s="70"/>
      <c r="U62" s="70"/>
      <c r="V62" s="70"/>
      <c r="W62" s="70"/>
      <c r="X62" s="231" t="s">
        <v>1078</v>
      </c>
      <c r="Y62" s="70"/>
      <c r="Z62" s="70"/>
      <c r="AA62" s="70"/>
      <c r="AB62" s="70"/>
      <c r="AC62" s="326">
        <v>43282</v>
      </c>
      <c r="AD62" s="335" t="s">
        <v>1079</v>
      </c>
      <c r="AE62" s="70"/>
      <c r="AF62" s="231" t="s">
        <v>1073</v>
      </c>
      <c r="AG62" s="70"/>
      <c r="AH62" s="70"/>
      <c r="AI62" s="70"/>
      <c r="AJ62" s="23"/>
    </row>
    <row r="63" spans="1:36" ht="90" x14ac:dyDescent="0.25">
      <c r="A63" s="489"/>
      <c r="B63" s="267" t="s">
        <v>98</v>
      </c>
      <c r="C63" s="192" t="s">
        <v>759</v>
      </c>
      <c r="D63" s="187" t="s">
        <v>192</v>
      </c>
      <c r="E63" s="70"/>
      <c r="F63" s="188">
        <v>41448</v>
      </c>
      <c r="G63" s="318">
        <v>42156</v>
      </c>
      <c r="H63" s="187" t="s">
        <v>223</v>
      </c>
      <c r="I63" s="190">
        <v>50000</v>
      </c>
      <c r="J63" s="194" t="s">
        <v>270</v>
      </c>
      <c r="K63" s="70"/>
      <c r="L63" s="70"/>
      <c r="M63" s="70"/>
      <c r="N63" s="67"/>
      <c r="O63" s="67"/>
      <c r="P63" s="67"/>
      <c r="Q63" s="67"/>
      <c r="R63" s="67"/>
      <c r="S63" s="69"/>
      <c r="T63" s="70"/>
      <c r="U63" s="70"/>
      <c r="V63" s="70"/>
      <c r="W63" s="70"/>
      <c r="X63" s="70"/>
      <c r="Y63" s="70"/>
      <c r="Z63" s="70"/>
      <c r="AA63" s="70"/>
      <c r="AB63" s="70"/>
      <c r="AC63" s="70"/>
      <c r="AD63" s="70"/>
      <c r="AE63" s="70"/>
      <c r="AF63" s="70"/>
      <c r="AG63" s="70"/>
      <c r="AH63" s="70"/>
      <c r="AI63" s="70"/>
      <c r="AJ63" s="23"/>
    </row>
    <row r="64" spans="1:36" ht="60" x14ac:dyDescent="0.25">
      <c r="A64" s="489"/>
      <c r="B64" s="52" t="s">
        <v>99</v>
      </c>
      <c r="C64" s="187" t="s">
        <v>502</v>
      </c>
      <c r="D64" s="187" t="s">
        <v>193</v>
      </c>
      <c r="E64" s="67"/>
      <c r="F64" s="188">
        <v>41448</v>
      </c>
      <c r="G64" s="318">
        <v>43270</v>
      </c>
      <c r="H64" s="189" t="s">
        <v>223</v>
      </c>
      <c r="I64" s="190" t="s">
        <v>225</v>
      </c>
      <c r="J64" s="191" t="s">
        <v>271</v>
      </c>
      <c r="K64" s="67"/>
      <c r="L64" s="67"/>
      <c r="M64" s="67"/>
      <c r="N64" s="67"/>
      <c r="O64" s="67"/>
      <c r="P64" s="67"/>
      <c r="Q64" s="67" t="s">
        <v>37</v>
      </c>
      <c r="R64" s="67"/>
      <c r="S64" s="69"/>
      <c r="T64" s="232" t="s">
        <v>977</v>
      </c>
      <c r="U64" s="67"/>
      <c r="V64" s="67"/>
      <c r="W64" s="67" t="s">
        <v>1033</v>
      </c>
      <c r="X64" s="67"/>
      <c r="Y64" s="67"/>
      <c r="Z64" s="67"/>
      <c r="AA64" s="67"/>
      <c r="AB64" s="67"/>
      <c r="AC64" s="67"/>
      <c r="AD64" s="67"/>
      <c r="AE64" s="67"/>
      <c r="AF64" s="67"/>
      <c r="AG64" s="67"/>
      <c r="AH64" s="67"/>
      <c r="AI64" s="67"/>
      <c r="AJ64" s="23"/>
    </row>
    <row r="65" spans="1:36" ht="90" x14ac:dyDescent="0.25">
      <c r="A65" s="489"/>
      <c r="B65" s="267" t="s">
        <v>100</v>
      </c>
      <c r="C65" s="187" t="s">
        <v>760</v>
      </c>
      <c r="D65" s="192" t="s">
        <v>194</v>
      </c>
      <c r="E65" s="67"/>
      <c r="F65" s="188">
        <v>41448</v>
      </c>
      <c r="G65" s="318">
        <v>42917</v>
      </c>
      <c r="H65" s="187" t="s">
        <v>224</v>
      </c>
      <c r="I65" s="190" t="s">
        <v>225</v>
      </c>
      <c r="J65" s="194" t="s">
        <v>272</v>
      </c>
      <c r="K65" s="67"/>
      <c r="L65" s="67"/>
      <c r="M65" s="67"/>
      <c r="N65" s="67"/>
      <c r="O65" s="67"/>
      <c r="P65" s="67"/>
      <c r="Q65" s="67"/>
      <c r="R65" s="67"/>
      <c r="S65" s="69"/>
      <c r="T65" s="67"/>
      <c r="U65" s="67"/>
      <c r="V65" s="67"/>
      <c r="W65" s="67"/>
      <c r="X65" s="67"/>
      <c r="Y65" s="67"/>
      <c r="Z65" s="67"/>
      <c r="AA65" s="67"/>
      <c r="AB65" s="67"/>
      <c r="AC65" s="67"/>
      <c r="AD65" s="67"/>
      <c r="AE65" s="67"/>
      <c r="AF65" s="67"/>
      <c r="AG65" s="67"/>
      <c r="AH65" s="67"/>
      <c r="AI65" s="67"/>
      <c r="AJ65" s="23"/>
    </row>
    <row r="66" spans="1:36" ht="105" x14ac:dyDescent="0.25">
      <c r="A66" s="490"/>
      <c r="B66" s="52" t="s">
        <v>101</v>
      </c>
      <c r="C66" s="187" t="s">
        <v>504</v>
      </c>
      <c r="D66" s="187" t="s">
        <v>195</v>
      </c>
      <c r="E66" s="70"/>
      <c r="F66" s="188">
        <v>41448</v>
      </c>
      <c r="G66" s="318">
        <v>43270</v>
      </c>
      <c r="H66" s="189" t="s">
        <v>217</v>
      </c>
      <c r="I66" s="190">
        <v>50000</v>
      </c>
      <c r="J66" s="189" t="s">
        <v>273</v>
      </c>
      <c r="K66" s="333" t="s">
        <v>1055</v>
      </c>
      <c r="L66" s="67"/>
      <c r="M66" s="67"/>
      <c r="N66" s="67"/>
      <c r="O66" s="67"/>
      <c r="P66" s="67" t="s">
        <v>37</v>
      </c>
      <c r="Q66" s="67"/>
      <c r="R66" s="67"/>
      <c r="S66" s="69"/>
      <c r="T66" s="232" t="s">
        <v>1034</v>
      </c>
      <c r="U66" s="67"/>
      <c r="V66" s="67"/>
      <c r="W66" s="67"/>
      <c r="X66" s="67"/>
      <c r="Y66" s="67"/>
      <c r="Z66" s="67"/>
      <c r="AA66" s="67"/>
      <c r="AB66" s="67"/>
      <c r="AC66" s="67"/>
      <c r="AD66" s="67"/>
      <c r="AE66" s="67"/>
      <c r="AF66" s="67"/>
      <c r="AG66" s="67"/>
      <c r="AH66" s="67"/>
      <c r="AI66" s="67"/>
      <c r="AJ66" s="23"/>
    </row>
    <row r="67" spans="1:36" x14ac:dyDescent="0.25">
      <c r="AJ67" s="23"/>
    </row>
    <row r="68" spans="1:36" x14ac:dyDescent="0.25">
      <c r="B68" s="71"/>
      <c r="AJ68" s="23"/>
    </row>
    <row r="69" spans="1:36" ht="15.75" thickBot="1" x14ac:dyDescent="0.3">
      <c r="L69" s="81"/>
      <c r="AJ69" s="23"/>
    </row>
    <row r="70" spans="1:36" ht="21.75" thickBot="1" x14ac:dyDescent="0.3">
      <c r="A70" s="77" t="s">
        <v>110</v>
      </c>
      <c r="B70" s="78"/>
      <c r="C70" s="78"/>
      <c r="D70" s="78"/>
      <c r="E70" s="78"/>
      <c r="F70" s="78"/>
      <c r="G70" s="78"/>
      <c r="H70" s="78"/>
      <c r="I70" s="78"/>
      <c r="J70" s="78"/>
      <c r="K70" s="78"/>
      <c r="L70" s="80"/>
      <c r="M70" s="79"/>
      <c r="AJ70" s="23"/>
    </row>
    <row r="71" spans="1:36" ht="21.75" thickBot="1" x14ac:dyDescent="0.3">
      <c r="A71" s="55"/>
      <c r="B71" s="56"/>
      <c r="C71" s="56"/>
      <c r="D71" s="57"/>
      <c r="E71" s="57"/>
      <c r="F71" s="57"/>
      <c r="G71" s="57"/>
      <c r="H71" s="57"/>
      <c r="I71" s="57"/>
      <c r="J71" s="57"/>
      <c r="K71" s="57"/>
      <c r="L71" s="57"/>
      <c r="M71" s="57"/>
      <c r="N71" s="57"/>
      <c r="AJ71" s="23"/>
    </row>
    <row r="72" spans="1:36" ht="24" thickBot="1" x14ac:dyDescent="0.3">
      <c r="A72" s="61" t="s">
        <v>109</v>
      </c>
      <c r="B72" s="62"/>
      <c r="C72" s="63">
        <v>0</v>
      </c>
      <c r="AJ72" s="23"/>
    </row>
    <row r="73" spans="1:36" x14ac:dyDescent="0.25">
      <c r="AJ73" s="23"/>
    </row>
    <row r="74" spans="1:36" ht="15.75" x14ac:dyDescent="0.25">
      <c r="A74" s="387" t="s">
        <v>111</v>
      </c>
      <c r="B74" s="389" t="s">
        <v>51</v>
      </c>
      <c r="C74" s="389" t="s">
        <v>41</v>
      </c>
      <c r="D74" s="389" t="s">
        <v>42</v>
      </c>
      <c r="E74" s="390" t="s">
        <v>43</v>
      </c>
      <c r="F74" s="389" t="s">
        <v>44</v>
      </c>
      <c r="G74" s="389"/>
      <c r="H74" s="389" t="s">
        <v>45</v>
      </c>
      <c r="I74" s="389" t="s">
        <v>46</v>
      </c>
      <c r="J74" s="392" t="s">
        <v>47</v>
      </c>
      <c r="K74" s="392" t="s">
        <v>108</v>
      </c>
      <c r="L74" s="392"/>
      <c r="M74" s="392" t="s">
        <v>48</v>
      </c>
      <c r="N74" s="54"/>
      <c r="AJ74" s="23"/>
    </row>
    <row r="75" spans="1:36" ht="15.75" x14ac:dyDescent="0.25">
      <c r="A75" s="388"/>
      <c r="B75" s="389"/>
      <c r="C75" s="389"/>
      <c r="D75" s="389"/>
      <c r="E75" s="390"/>
      <c r="F75" s="58" t="s">
        <v>49</v>
      </c>
      <c r="G75" s="58" t="s">
        <v>50</v>
      </c>
      <c r="H75" s="389"/>
      <c r="I75" s="389"/>
      <c r="J75" s="392"/>
      <c r="K75" s="107" t="s">
        <v>117</v>
      </c>
      <c r="L75" s="107" t="s">
        <v>118</v>
      </c>
      <c r="M75" s="392"/>
      <c r="N75" s="47"/>
      <c r="AJ75" s="23"/>
    </row>
    <row r="76" spans="1:36" x14ac:dyDescent="0.25">
      <c r="A76" s="52" t="s">
        <v>112</v>
      </c>
      <c r="B76" s="52"/>
      <c r="C76" s="70" t="s">
        <v>113</v>
      </c>
      <c r="D76" s="70"/>
      <c r="E76" s="70"/>
      <c r="F76" s="70"/>
      <c r="G76" s="70"/>
      <c r="H76" s="70"/>
      <c r="I76" s="70"/>
      <c r="J76" s="67"/>
      <c r="K76" s="67"/>
      <c r="L76" s="67"/>
      <c r="M76" s="67"/>
      <c r="N76" s="47"/>
      <c r="AJ76" s="23"/>
    </row>
    <row r="77" spans="1:36" x14ac:dyDescent="0.25">
      <c r="A77" s="52"/>
      <c r="B77" s="52"/>
      <c r="C77" s="70"/>
      <c r="D77" s="70"/>
      <c r="E77" s="70"/>
      <c r="F77" s="70"/>
      <c r="G77" s="70"/>
      <c r="H77" s="70"/>
      <c r="I77" s="70"/>
      <c r="J77" s="70"/>
      <c r="K77" s="70"/>
      <c r="L77" s="70"/>
      <c r="M77" s="70"/>
      <c r="N77" s="47"/>
      <c r="AJ77" s="23"/>
    </row>
    <row r="78" spans="1:36" x14ac:dyDescent="0.25">
      <c r="A78" s="52"/>
      <c r="B78" s="52"/>
      <c r="C78" s="70"/>
      <c r="D78" s="70"/>
      <c r="E78" s="70"/>
      <c r="F78" s="70"/>
      <c r="G78" s="70"/>
      <c r="H78" s="70"/>
      <c r="I78" s="70"/>
      <c r="J78" s="70"/>
      <c r="K78" s="70"/>
      <c r="L78" s="70"/>
      <c r="M78" s="70"/>
      <c r="N78" s="47"/>
      <c r="AJ78" s="23"/>
    </row>
    <row r="79" spans="1:36" x14ac:dyDescent="0.25">
      <c r="A79" s="52"/>
      <c r="B79" s="52"/>
      <c r="C79" s="70"/>
      <c r="D79" s="70"/>
      <c r="E79" s="70"/>
      <c r="F79" s="70"/>
      <c r="G79" s="70"/>
      <c r="H79" s="70"/>
      <c r="I79" s="70"/>
      <c r="J79" s="70"/>
      <c r="K79" s="70"/>
      <c r="L79" s="70"/>
      <c r="M79" s="70"/>
      <c r="N79" s="47"/>
      <c r="AJ79" s="23"/>
    </row>
    <row r="80" spans="1:36" x14ac:dyDescent="0.25">
      <c r="A80" s="52"/>
      <c r="B80" s="52"/>
      <c r="C80" s="70"/>
      <c r="D80" s="70"/>
      <c r="E80" s="70"/>
      <c r="F80" s="70"/>
      <c r="G80" s="70"/>
      <c r="H80" s="70"/>
      <c r="I80" s="70"/>
      <c r="J80" s="70"/>
      <c r="K80" s="70"/>
      <c r="L80" s="70"/>
      <c r="M80" s="70"/>
      <c r="N80" s="47"/>
      <c r="AJ80" s="23"/>
    </row>
    <row r="81" spans="1:36" x14ac:dyDescent="0.25">
      <c r="A81" s="52"/>
      <c r="B81" s="52"/>
      <c r="C81" s="70"/>
      <c r="D81" s="70"/>
      <c r="E81" s="70"/>
      <c r="F81" s="70"/>
      <c r="G81" s="70"/>
      <c r="H81" s="70"/>
      <c r="I81" s="70"/>
      <c r="J81" s="70"/>
      <c r="K81" s="70"/>
      <c r="L81" s="70"/>
      <c r="M81" s="70"/>
      <c r="N81" s="47"/>
      <c r="AJ81" s="23"/>
    </row>
    <row r="82" spans="1:36" x14ac:dyDescent="0.25">
      <c r="A82" s="52"/>
      <c r="B82" s="52"/>
      <c r="C82" s="70"/>
      <c r="D82" s="70"/>
      <c r="E82" s="70"/>
      <c r="F82" s="70"/>
      <c r="G82" s="70"/>
      <c r="H82" s="70"/>
      <c r="I82" s="70"/>
      <c r="J82" s="70"/>
      <c r="K82" s="70"/>
      <c r="L82" s="70"/>
      <c r="M82" s="70"/>
      <c r="N82" s="47"/>
      <c r="AJ82" s="23"/>
    </row>
    <row r="83" spans="1:36" x14ac:dyDescent="0.25">
      <c r="A83" s="52"/>
      <c r="B83" s="52"/>
      <c r="C83" s="70"/>
      <c r="D83" s="70"/>
      <c r="E83" s="70"/>
      <c r="F83" s="70"/>
      <c r="G83" s="70"/>
      <c r="H83" s="70"/>
      <c r="I83" s="70"/>
      <c r="J83" s="70"/>
      <c r="K83" s="70"/>
      <c r="L83" s="70"/>
      <c r="M83" s="70"/>
      <c r="N83" s="47"/>
      <c r="AJ83" s="23"/>
    </row>
    <row r="84" spans="1:36" x14ac:dyDescent="0.25">
      <c r="A84" s="52"/>
      <c r="B84" s="52"/>
      <c r="C84" s="70"/>
      <c r="D84" s="70"/>
      <c r="E84" s="70"/>
      <c r="F84" s="70"/>
      <c r="G84" s="70"/>
      <c r="H84" s="70"/>
      <c r="I84" s="70"/>
      <c r="J84" s="70"/>
      <c r="K84" s="70"/>
      <c r="L84" s="70"/>
      <c r="M84" s="70"/>
      <c r="N84" s="47"/>
      <c r="AJ84" s="23"/>
    </row>
    <row r="85" spans="1:36" s="47" customFormat="1" x14ac:dyDescent="0.25">
      <c r="N85" s="72"/>
      <c r="O85" s="72"/>
      <c r="P85" s="72"/>
      <c r="Q85" s="72"/>
      <c r="R85" s="72"/>
      <c r="S85" s="72"/>
      <c r="AJ85" s="106"/>
    </row>
    <row r="86" spans="1:36" ht="15.75" x14ac:dyDescent="0.25">
      <c r="A86" s="387" t="s">
        <v>111</v>
      </c>
      <c r="B86" s="389" t="s">
        <v>51</v>
      </c>
      <c r="C86" s="389" t="s">
        <v>41</v>
      </c>
      <c r="D86" s="389" t="s">
        <v>42</v>
      </c>
      <c r="E86" s="390" t="s">
        <v>43</v>
      </c>
      <c r="F86" s="389" t="s">
        <v>44</v>
      </c>
      <c r="G86" s="389"/>
      <c r="H86" s="389" t="s">
        <v>45</v>
      </c>
      <c r="I86" s="389" t="s">
        <v>46</v>
      </c>
      <c r="J86" s="389" t="s">
        <v>47</v>
      </c>
      <c r="K86" s="392" t="s">
        <v>108</v>
      </c>
      <c r="L86" s="392"/>
      <c r="M86" s="389" t="s">
        <v>48</v>
      </c>
      <c r="N86" s="54"/>
      <c r="AJ86" s="23"/>
    </row>
    <row r="87" spans="1:36" ht="15.75" x14ac:dyDescent="0.25">
      <c r="A87" s="388"/>
      <c r="B87" s="389"/>
      <c r="C87" s="389"/>
      <c r="D87" s="389"/>
      <c r="E87" s="390"/>
      <c r="F87" s="58" t="s">
        <v>49</v>
      </c>
      <c r="G87" s="58" t="s">
        <v>50</v>
      </c>
      <c r="H87" s="389"/>
      <c r="I87" s="389"/>
      <c r="J87" s="389"/>
      <c r="K87" s="107" t="s">
        <v>117</v>
      </c>
      <c r="L87" s="107" t="s">
        <v>118</v>
      </c>
      <c r="M87" s="389"/>
      <c r="N87" s="47"/>
      <c r="AJ87" s="23"/>
    </row>
    <row r="88" spans="1:36" x14ac:dyDescent="0.25">
      <c r="A88" s="52" t="s">
        <v>112</v>
      </c>
      <c r="B88" s="52"/>
      <c r="C88" s="70" t="s">
        <v>113</v>
      </c>
      <c r="D88" s="70"/>
      <c r="E88" s="70"/>
      <c r="F88" s="70"/>
      <c r="G88" s="70"/>
      <c r="H88" s="70"/>
      <c r="I88" s="70"/>
      <c r="J88" s="67"/>
      <c r="K88" s="67"/>
      <c r="L88" s="67"/>
      <c r="M88" s="67"/>
      <c r="N88" s="47"/>
      <c r="AJ88" s="23"/>
    </row>
    <row r="89" spans="1:36" x14ac:dyDescent="0.25">
      <c r="A89" s="52"/>
      <c r="B89" s="52"/>
      <c r="C89" s="70"/>
      <c r="D89" s="70"/>
      <c r="E89" s="70"/>
      <c r="F89" s="70"/>
      <c r="G89" s="70"/>
      <c r="H89" s="70"/>
      <c r="I89" s="70"/>
      <c r="J89" s="70"/>
      <c r="K89" s="70"/>
      <c r="L89" s="70"/>
      <c r="M89" s="70"/>
      <c r="N89" s="47"/>
      <c r="AJ89" s="23"/>
    </row>
    <row r="90" spans="1:36" x14ac:dyDescent="0.25">
      <c r="A90" s="52"/>
      <c r="B90" s="52"/>
      <c r="C90" s="70"/>
      <c r="D90" s="70"/>
      <c r="E90" s="70"/>
      <c r="F90" s="70"/>
      <c r="G90" s="70"/>
      <c r="H90" s="70"/>
      <c r="I90" s="70"/>
      <c r="J90" s="70"/>
      <c r="K90" s="70"/>
      <c r="L90" s="70"/>
      <c r="M90" s="70"/>
      <c r="N90" s="47"/>
      <c r="AJ90" s="23"/>
    </row>
    <row r="91" spans="1:36" x14ac:dyDescent="0.25">
      <c r="A91" s="52"/>
      <c r="B91" s="52"/>
      <c r="C91" s="70"/>
      <c r="D91" s="70"/>
      <c r="E91" s="70"/>
      <c r="F91" s="70"/>
      <c r="G91" s="70"/>
      <c r="H91" s="70"/>
      <c r="I91" s="70"/>
      <c r="J91" s="70"/>
      <c r="K91" s="70"/>
      <c r="L91" s="70"/>
      <c r="M91" s="70"/>
      <c r="N91" s="47"/>
      <c r="AJ91" s="23"/>
    </row>
    <row r="92" spans="1:36" x14ac:dyDescent="0.25">
      <c r="A92" s="52"/>
      <c r="B92" s="52"/>
      <c r="C92" s="70"/>
      <c r="D92" s="70"/>
      <c r="E92" s="70"/>
      <c r="F92" s="70"/>
      <c r="G92" s="70"/>
      <c r="H92" s="70"/>
      <c r="I92" s="70"/>
      <c r="J92" s="70"/>
      <c r="K92" s="70"/>
      <c r="L92" s="70"/>
      <c r="M92" s="70"/>
      <c r="N92" s="47"/>
      <c r="AJ92" s="23"/>
    </row>
    <row r="93" spans="1:36" x14ac:dyDescent="0.25">
      <c r="A93" s="52"/>
      <c r="B93" s="52"/>
      <c r="C93" s="70"/>
      <c r="D93" s="70"/>
      <c r="E93" s="70"/>
      <c r="F93" s="70"/>
      <c r="G93" s="70"/>
      <c r="H93" s="70"/>
      <c r="I93" s="70"/>
      <c r="J93" s="70"/>
      <c r="K93" s="70"/>
      <c r="L93" s="70"/>
      <c r="M93" s="70"/>
      <c r="N93" s="47"/>
      <c r="AJ93" s="23"/>
    </row>
    <row r="94" spans="1:36" x14ac:dyDescent="0.25">
      <c r="A94" s="52"/>
      <c r="B94" s="52"/>
      <c r="C94" s="70"/>
      <c r="D94" s="70"/>
      <c r="E94" s="70"/>
      <c r="F94" s="70"/>
      <c r="G94" s="70"/>
      <c r="H94" s="70"/>
      <c r="I94" s="70"/>
      <c r="J94" s="70"/>
      <c r="K94" s="70"/>
      <c r="L94" s="70"/>
      <c r="M94" s="70"/>
      <c r="N94" s="47"/>
      <c r="AJ94" s="23"/>
    </row>
    <row r="95" spans="1:36" x14ac:dyDescent="0.25">
      <c r="A95" s="52"/>
      <c r="B95" s="52"/>
      <c r="C95" s="70"/>
      <c r="D95" s="70"/>
      <c r="E95" s="70"/>
      <c r="F95" s="70"/>
      <c r="G95" s="70"/>
      <c r="H95" s="70"/>
      <c r="I95" s="70"/>
      <c r="J95" s="70"/>
      <c r="K95" s="70"/>
      <c r="L95" s="70"/>
      <c r="M95" s="70"/>
      <c r="N95" s="47"/>
      <c r="AJ95" s="23"/>
    </row>
    <row r="96" spans="1:36" x14ac:dyDescent="0.25">
      <c r="A96" s="52"/>
      <c r="B96" s="52"/>
      <c r="C96" s="70"/>
      <c r="D96" s="70"/>
      <c r="E96" s="70"/>
      <c r="F96" s="70"/>
      <c r="G96" s="70"/>
      <c r="H96" s="70"/>
      <c r="I96" s="70"/>
      <c r="J96" s="70"/>
      <c r="K96" s="70"/>
      <c r="L96" s="70"/>
      <c r="M96" s="70"/>
      <c r="N96" s="47"/>
      <c r="AJ96" s="23"/>
    </row>
    <row r="97" spans="1:36" x14ac:dyDescent="0.25">
      <c r="A97" s="47"/>
      <c r="B97" s="47"/>
      <c r="C97" s="47"/>
      <c r="D97" s="47"/>
      <c r="E97" s="47"/>
      <c r="F97" s="47"/>
      <c r="G97" s="47"/>
      <c r="H97" s="47"/>
      <c r="I97" s="47"/>
      <c r="J97" s="47"/>
      <c r="K97" s="47"/>
      <c r="L97" s="47"/>
      <c r="M97" s="47"/>
      <c r="N97" s="72"/>
      <c r="AJ97" s="23"/>
    </row>
    <row r="98" spans="1:36" ht="15.75" x14ac:dyDescent="0.25">
      <c r="A98" s="387" t="s">
        <v>111</v>
      </c>
      <c r="B98" s="389" t="s">
        <v>51</v>
      </c>
      <c r="C98" s="389" t="s">
        <v>41</v>
      </c>
      <c r="D98" s="389" t="s">
        <v>42</v>
      </c>
      <c r="E98" s="390" t="s">
        <v>43</v>
      </c>
      <c r="F98" s="389" t="s">
        <v>44</v>
      </c>
      <c r="G98" s="389"/>
      <c r="H98" s="389" t="s">
        <v>45</v>
      </c>
      <c r="I98" s="389" t="s">
        <v>46</v>
      </c>
      <c r="J98" s="389" t="s">
        <v>47</v>
      </c>
      <c r="K98" s="392" t="s">
        <v>108</v>
      </c>
      <c r="L98" s="392"/>
      <c r="M98" s="389" t="s">
        <v>48</v>
      </c>
      <c r="N98" s="54"/>
      <c r="AJ98" s="23"/>
    </row>
    <row r="99" spans="1:36" ht="15.75" x14ac:dyDescent="0.25">
      <c r="A99" s="388"/>
      <c r="B99" s="389"/>
      <c r="C99" s="389"/>
      <c r="D99" s="389"/>
      <c r="E99" s="390"/>
      <c r="F99" s="58" t="s">
        <v>49</v>
      </c>
      <c r="G99" s="58" t="s">
        <v>50</v>
      </c>
      <c r="H99" s="389"/>
      <c r="I99" s="389"/>
      <c r="J99" s="389"/>
      <c r="K99" s="107" t="s">
        <v>117</v>
      </c>
      <c r="L99" s="107" t="s">
        <v>118</v>
      </c>
      <c r="M99" s="389"/>
      <c r="N99" s="47"/>
      <c r="AJ99" s="23"/>
    </row>
    <row r="100" spans="1:36" x14ac:dyDescent="0.25">
      <c r="A100" s="52"/>
      <c r="B100" s="52"/>
      <c r="C100" s="70" t="s">
        <v>113</v>
      </c>
      <c r="D100" s="70"/>
      <c r="E100" s="70"/>
      <c r="F100" s="70"/>
      <c r="G100" s="70"/>
      <c r="H100" s="70"/>
      <c r="I100" s="70"/>
      <c r="J100" s="67"/>
      <c r="K100" s="67"/>
      <c r="L100" s="67"/>
      <c r="M100" s="67"/>
      <c r="N100" s="47"/>
      <c r="AJ100" s="23"/>
    </row>
    <row r="101" spans="1:36" x14ac:dyDescent="0.25">
      <c r="A101" s="52"/>
      <c r="B101" s="52"/>
      <c r="C101" s="70"/>
      <c r="D101" s="70"/>
      <c r="E101" s="70"/>
      <c r="F101" s="70"/>
      <c r="G101" s="70"/>
      <c r="H101" s="70"/>
      <c r="I101" s="70"/>
      <c r="J101" s="70"/>
      <c r="K101" s="70"/>
      <c r="L101" s="70"/>
      <c r="M101" s="70"/>
      <c r="N101" s="47"/>
      <c r="AJ101" s="23"/>
    </row>
    <row r="102" spans="1:36" x14ac:dyDescent="0.25">
      <c r="A102" s="52"/>
      <c r="B102" s="52"/>
      <c r="C102" s="70"/>
      <c r="D102" s="70"/>
      <c r="E102" s="70"/>
      <c r="F102" s="70"/>
      <c r="G102" s="70"/>
      <c r="H102" s="70"/>
      <c r="I102" s="70"/>
      <c r="J102" s="70"/>
      <c r="K102" s="70"/>
      <c r="L102" s="70"/>
      <c r="M102" s="70"/>
      <c r="N102" s="47"/>
      <c r="AJ102" s="23"/>
    </row>
    <row r="103" spans="1:36" x14ac:dyDescent="0.25">
      <c r="A103" s="52"/>
      <c r="B103" s="52"/>
      <c r="C103" s="70"/>
      <c r="D103" s="70"/>
      <c r="E103" s="70"/>
      <c r="F103" s="70"/>
      <c r="G103" s="70"/>
      <c r="H103" s="70"/>
      <c r="I103" s="70"/>
      <c r="J103" s="70"/>
      <c r="K103" s="70"/>
      <c r="L103" s="70"/>
      <c r="M103" s="70"/>
      <c r="N103" s="47"/>
      <c r="AJ103" s="23"/>
    </row>
    <row r="104" spans="1:36" x14ac:dyDescent="0.25">
      <c r="A104" s="52"/>
      <c r="B104" s="52"/>
      <c r="C104" s="70"/>
      <c r="D104" s="70"/>
      <c r="E104" s="70"/>
      <c r="F104" s="70"/>
      <c r="G104" s="70"/>
      <c r="H104" s="70"/>
      <c r="I104" s="70"/>
      <c r="J104" s="70"/>
      <c r="K104" s="70"/>
      <c r="L104" s="70"/>
      <c r="M104" s="70"/>
      <c r="N104" s="47"/>
      <c r="AJ104" s="23"/>
    </row>
    <row r="105" spans="1:36" x14ac:dyDescent="0.25">
      <c r="A105" s="52"/>
      <c r="B105" s="52"/>
      <c r="C105" s="70"/>
      <c r="D105" s="70"/>
      <c r="E105" s="70"/>
      <c r="F105" s="70"/>
      <c r="G105" s="70"/>
      <c r="H105" s="70"/>
      <c r="I105" s="70"/>
      <c r="J105" s="70"/>
      <c r="K105" s="70"/>
      <c r="L105" s="70"/>
      <c r="M105" s="70"/>
      <c r="N105" s="47"/>
      <c r="AJ105" s="23"/>
    </row>
    <row r="106" spans="1:36" x14ac:dyDescent="0.25">
      <c r="A106" s="52"/>
      <c r="B106" s="52"/>
      <c r="C106" s="70"/>
      <c r="D106" s="70"/>
      <c r="E106" s="70"/>
      <c r="F106" s="70"/>
      <c r="G106" s="70"/>
      <c r="H106" s="70"/>
      <c r="I106" s="70"/>
      <c r="J106" s="70"/>
      <c r="K106" s="70"/>
      <c r="L106" s="70"/>
      <c r="M106" s="70"/>
      <c r="N106" s="47"/>
      <c r="AJ106" s="23"/>
    </row>
    <row r="107" spans="1:36" x14ac:dyDescent="0.25">
      <c r="A107" s="52"/>
      <c r="B107" s="52"/>
      <c r="C107" s="70"/>
      <c r="D107" s="70"/>
      <c r="E107" s="70"/>
      <c r="F107" s="70"/>
      <c r="G107" s="70"/>
      <c r="H107" s="70"/>
      <c r="I107" s="70"/>
      <c r="J107" s="70"/>
      <c r="K107" s="70"/>
      <c r="L107" s="70"/>
      <c r="M107" s="70"/>
      <c r="N107" s="47"/>
      <c r="AJ107" s="23"/>
    </row>
    <row r="108" spans="1:36" x14ac:dyDescent="0.25">
      <c r="A108" s="52"/>
      <c r="B108" s="52"/>
      <c r="C108" s="70"/>
      <c r="D108" s="70"/>
      <c r="E108" s="70"/>
      <c r="F108" s="70"/>
      <c r="G108" s="70"/>
      <c r="H108" s="70"/>
      <c r="I108" s="70"/>
      <c r="J108" s="70"/>
      <c r="K108" s="70"/>
      <c r="L108" s="70"/>
      <c r="M108" s="70"/>
      <c r="N108" s="47"/>
      <c r="AJ108" s="23"/>
    </row>
    <row r="109" spans="1:36" s="47" customFormat="1" x14ac:dyDescent="0.25">
      <c r="N109" s="72"/>
      <c r="O109" s="72"/>
      <c r="P109" s="72"/>
      <c r="Q109" s="72"/>
      <c r="R109" s="72"/>
      <c r="S109" s="72"/>
      <c r="AJ109" s="106"/>
    </row>
    <row r="110" spans="1:36" ht="15.75" x14ac:dyDescent="0.25">
      <c r="A110" s="391" t="s">
        <v>34</v>
      </c>
      <c r="B110" s="389" t="s">
        <v>51</v>
      </c>
      <c r="C110" s="389" t="s">
        <v>41</v>
      </c>
      <c r="D110" s="389" t="s">
        <v>42</v>
      </c>
      <c r="E110" s="390" t="s">
        <v>43</v>
      </c>
      <c r="F110" s="389" t="s">
        <v>44</v>
      </c>
      <c r="G110" s="389"/>
      <c r="H110" s="389" t="s">
        <v>45</v>
      </c>
      <c r="I110" s="389" t="s">
        <v>46</v>
      </c>
      <c r="J110" s="389" t="s">
        <v>47</v>
      </c>
      <c r="K110" s="392" t="s">
        <v>108</v>
      </c>
      <c r="L110" s="392"/>
      <c r="M110" s="389" t="s">
        <v>48</v>
      </c>
      <c r="N110" s="54"/>
      <c r="AJ110" s="23"/>
    </row>
    <row r="111" spans="1:36" ht="15.75" x14ac:dyDescent="0.25">
      <c r="A111" s="391"/>
      <c r="B111" s="389"/>
      <c r="C111" s="389"/>
      <c r="D111" s="389"/>
      <c r="E111" s="390"/>
      <c r="F111" s="58" t="s">
        <v>49</v>
      </c>
      <c r="G111" s="58" t="s">
        <v>50</v>
      </c>
      <c r="H111" s="389"/>
      <c r="I111" s="389"/>
      <c r="J111" s="389"/>
      <c r="K111" s="107" t="s">
        <v>117</v>
      </c>
      <c r="L111" s="107" t="s">
        <v>118</v>
      </c>
      <c r="M111" s="389"/>
      <c r="N111" s="47"/>
      <c r="AJ111" s="23"/>
    </row>
    <row r="112" spans="1:36" x14ac:dyDescent="0.25">
      <c r="A112" s="52"/>
      <c r="B112" s="52"/>
      <c r="C112" s="70"/>
      <c r="D112" s="70"/>
      <c r="E112" s="70"/>
      <c r="F112" s="70"/>
      <c r="G112" s="70"/>
      <c r="H112" s="70"/>
      <c r="I112" s="70"/>
      <c r="J112" s="67"/>
      <c r="K112" s="67"/>
      <c r="L112" s="67"/>
      <c r="M112" s="67"/>
      <c r="N112" s="47"/>
      <c r="AJ112" s="23"/>
    </row>
    <row r="113" spans="1:36" x14ac:dyDescent="0.25">
      <c r="A113" s="52"/>
      <c r="B113" s="52"/>
      <c r="C113" s="70"/>
      <c r="D113" s="70"/>
      <c r="E113" s="70"/>
      <c r="F113" s="70"/>
      <c r="G113" s="70"/>
      <c r="H113" s="70"/>
      <c r="I113" s="70"/>
      <c r="J113" s="70"/>
      <c r="K113" s="70"/>
      <c r="L113" s="70"/>
      <c r="M113" s="70"/>
      <c r="N113" s="47"/>
      <c r="AJ113" s="23"/>
    </row>
    <row r="114" spans="1:36" x14ac:dyDescent="0.25">
      <c r="A114" s="52"/>
      <c r="B114" s="52"/>
      <c r="C114" s="70"/>
      <c r="D114" s="70"/>
      <c r="E114" s="70"/>
      <c r="F114" s="70"/>
      <c r="G114" s="70"/>
      <c r="H114" s="70"/>
      <c r="I114" s="70"/>
      <c r="J114" s="70"/>
      <c r="K114" s="70"/>
      <c r="L114" s="70"/>
      <c r="M114" s="70"/>
      <c r="N114" s="47"/>
      <c r="AJ114" s="23"/>
    </row>
    <row r="115" spans="1:36" x14ac:dyDescent="0.25">
      <c r="A115" s="52"/>
      <c r="B115" s="52"/>
      <c r="C115" s="70"/>
      <c r="D115" s="70"/>
      <c r="E115" s="70"/>
      <c r="F115" s="70"/>
      <c r="G115" s="70"/>
      <c r="H115" s="70"/>
      <c r="I115" s="70"/>
      <c r="J115" s="70"/>
      <c r="K115" s="70"/>
      <c r="L115" s="70"/>
      <c r="M115" s="70"/>
      <c r="N115" s="47"/>
      <c r="AJ115" s="23"/>
    </row>
    <row r="116" spans="1:36" x14ac:dyDescent="0.25">
      <c r="A116" s="52"/>
      <c r="B116" s="52"/>
      <c r="C116" s="70"/>
      <c r="D116" s="70"/>
      <c r="E116" s="70"/>
      <c r="F116" s="70"/>
      <c r="G116" s="70"/>
      <c r="H116" s="70"/>
      <c r="I116" s="70"/>
      <c r="J116" s="70"/>
      <c r="K116" s="70"/>
      <c r="L116" s="70"/>
      <c r="M116" s="70"/>
      <c r="N116" s="47"/>
      <c r="AJ116" s="23"/>
    </row>
    <row r="117" spans="1:36" x14ac:dyDescent="0.25">
      <c r="A117" s="52"/>
      <c r="B117" s="52"/>
      <c r="C117" s="70"/>
      <c r="D117" s="70"/>
      <c r="E117" s="70"/>
      <c r="F117" s="70"/>
      <c r="G117" s="70"/>
      <c r="H117" s="70"/>
      <c r="I117" s="70"/>
      <c r="J117" s="70"/>
      <c r="K117" s="70"/>
      <c r="L117" s="70"/>
      <c r="M117" s="70"/>
      <c r="N117" s="47"/>
      <c r="AJ117" s="23"/>
    </row>
    <row r="118" spans="1:36" x14ac:dyDescent="0.25">
      <c r="A118" s="52"/>
      <c r="B118" s="52"/>
      <c r="C118" s="70"/>
      <c r="D118" s="70"/>
      <c r="E118" s="70"/>
      <c r="F118" s="70"/>
      <c r="G118" s="70"/>
      <c r="H118" s="70"/>
      <c r="I118" s="70"/>
      <c r="J118" s="70"/>
      <c r="K118" s="70"/>
      <c r="L118" s="70"/>
      <c r="M118" s="70"/>
      <c r="N118" s="47"/>
      <c r="AJ118" s="23"/>
    </row>
    <row r="119" spans="1:36" x14ac:dyDescent="0.25">
      <c r="A119" s="52"/>
      <c r="B119" s="52"/>
      <c r="C119" s="70"/>
      <c r="D119" s="70"/>
      <c r="E119" s="70"/>
      <c r="F119" s="70"/>
      <c r="G119" s="70"/>
      <c r="H119" s="70"/>
      <c r="I119" s="70"/>
      <c r="J119" s="70"/>
      <c r="K119" s="70"/>
      <c r="L119" s="70"/>
      <c r="M119" s="70"/>
      <c r="N119" s="47"/>
      <c r="AJ119" s="23"/>
    </row>
    <row r="120" spans="1:36" x14ac:dyDescent="0.25">
      <c r="A120" s="52"/>
      <c r="B120" s="52"/>
      <c r="C120" s="70"/>
      <c r="D120" s="70"/>
      <c r="E120" s="70"/>
      <c r="F120" s="70"/>
      <c r="G120" s="70"/>
      <c r="H120" s="70"/>
      <c r="I120" s="70"/>
      <c r="J120" s="70"/>
      <c r="K120" s="70"/>
      <c r="L120" s="70"/>
      <c r="M120" s="70"/>
      <c r="N120" s="47"/>
      <c r="AJ120" s="23"/>
    </row>
    <row r="121" spans="1:36" x14ac:dyDescent="0.25">
      <c r="A121" s="23"/>
      <c r="B121" s="23"/>
      <c r="C121" s="23"/>
      <c r="D121" s="23"/>
      <c r="E121" s="23"/>
      <c r="F121" s="23"/>
      <c r="G121" s="23"/>
      <c r="H121" s="23"/>
      <c r="I121" s="23"/>
      <c r="J121" s="23"/>
      <c r="K121" s="23"/>
      <c r="L121" s="23"/>
      <c r="M121" s="23"/>
      <c r="N121" s="105"/>
      <c r="O121" s="64"/>
      <c r="P121" s="64"/>
      <c r="Q121" s="64"/>
      <c r="R121" s="64"/>
      <c r="S121" s="64"/>
      <c r="T121" s="64"/>
      <c r="U121" s="64"/>
      <c r="V121" s="64"/>
      <c r="W121" s="64"/>
      <c r="X121" s="64"/>
      <c r="Y121" s="64"/>
      <c r="Z121" s="64"/>
      <c r="AA121" s="64"/>
      <c r="AB121" s="64"/>
      <c r="AC121" s="64"/>
      <c r="AD121" s="64"/>
      <c r="AE121" s="64"/>
      <c r="AF121" s="64"/>
      <c r="AG121" s="64"/>
      <c r="AH121" s="64"/>
      <c r="AI121" s="64"/>
      <c r="AJ121" s="23"/>
    </row>
    <row r="122" spans="1:36" x14ac:dyDescent="0.25">
      <c r="A122" s="23"/>
      <c r="B122" s="23"/>
      <c r="C122" s="23"/>
      <c r="D122" s="23"/>
      <c r="E122" s="23"/>
      <c r="F122" s="23"/>
      <c r="G122" s="23"/>
      <c r="H122" s="23"/>
      <c r="I122" s="23"/>
      <c r="J122" s="23"/>
      <c r="K122" s="23"/>
      <c r="L122" s="23"/>
      <c r="M122" s="23"/>
      <c r="N122" s="105"/>
      <c r="O122" s="64"/>
      <c r="P122" s="64"/>
      <c r="Q122" s="64"/>
      <c r="R122" s="64"/>
      <c r="S122" s="64"/>
      <c r="T122" s="64"/>
      <c r="U122" s="64"/>
      <c r="V122" s="64"/>
      <c r="W122" s="64"/>
      <c r="X122" s="64"/>
      <c r="Y122" s="64"/>
      <c r="Z122" s="64"/>
      <c r="AA122" s="64"/>
      <c r="AB122" s="64"/>
      <c r="AC122" s="64"/>
      <c r="AD122" s="64"/>
      <c r="AE122" s="64"/>
      <c r="AF122" s="64"/>
      <c r="AG122" s="64"/>
      <c r="AH122" s="64"/>
      <c r="AI122" s="64"/>
      <c r="AJ122" s="23"/>
    </row>
    <row r="123" spans="1:36" x14ac:dyDescent="0.25">
      <c r="N123" s="72"/>
    </row>
    <row r="124" spans="1:36" x14ac:dyDescent="0.25">
      <c r="N124" s="72"/>
    </row>
    <row r="125" spans="1:36" x14ac:dyDescent="0.25">
      <c r="N125" s="72"/>
    </row>
    <row r="126" spans="1:36" x14ac:dyDescent="0.25">
      <c r="N126" s="72"/>
    </row>
    <row r="127" spans="1:36" x14ac:dyDescent="0.25">
      <c r="N127" s="72"/>
    </row>
    <row r="128" spans="1:36" x14ac:dyDescent="0.25">
      <c r="N128" s="72"/>
    </row>
    <row r="129" spans="14:14" x14ac:dyDescent="0.25">
      <c r="N129" s="72"/>
    </row>
    <row r="130" spans="14:14" x14ac:dyDescent="0.25">
      <c r="N130" s="72"/>
    </row>
    <row r="131" spans="14:14" x14ac:dyDescent="0.25">
      <c r="N131" s="72"/>
    </row>
    <row r="132" spans="14:14" x14ac:dyDescent="0.25">
      <c r="N132" s="72"/>
    </row>
    <row r="133" spans="14:14" x14ac:dyDescent="0.25">
      <c r="N133" s="72"/>
    </row>
    <row r="134" spans="14:14" x14ac:dyDescent="0.25">
      <c r="N134" s="72"/>
    </row>
    <row r="135" spans="14:14" x14ac:dyDescent="0.25">
      <c r="N135" s="72"/>
    </row>
    <row r="136" spans="14:14" x14ac:dyDescent="0.25">
      <c r="N136" s="72"/>
    </row>
    <row r="137" spans="14:14" x14ac:dyDescent="0.25">
      <c r="N137" s="72"/>
    </row>
    <row r="138" spans="14:14" x14ac:dyDescent="0.25">
      <c r="N138" s="72"/>
    </row>
    <row r="139" spans="14:14" x14ac:dyDescent="0.25">
      <c r="N139" s="72"/>
    </row>
    <row r="140" spans="14:14" x14ac:dyDescent="0.25">
      <c r="N140" s="72"/>
    </row>
    <row r="141" spans="14:14" x14ac:dyDescent="0.25">
      <c r="N141" s="72"/>
    </row>
    <row r="142" spans="14:14" x14ac:dyDescent="0.25">
      <c r="N142" s="72"/>
    </row>
    <row r="143" spans="14:14" x14ac:dyDescent="0.25">
      <c r="N143" s="72"/>
    </row>
    <row r="144" spans="14:14" x14ac:dyDescent="0.25">
      <c r="N144" s="72"/>
    </row>
    <row r="145" spans="14:14" x14ac:dyDescent="0.25">
      <c r="N145" s="72"/>
    </row>
    <row r="146" spans="14:14" x14ac:dyDescent="0.25">
      <c r="N146" s="72"/>
    </row>
    <row r="147" spans="14:14" x14ac:dyDescent="0.25">
      <c r="N147" s="72"/>
    </row>
    <row r="148" spans="14:14" x14ac:dyDescent="0.25">
      <c r="N148" s="72"/>
    </row>
    <row r="149" spans="14:14" x14ac:dyDescent="0.25">
      <c r="N149" s="72"/>
    </row>
    <row r="150" spans="14:14" x14ac:dyDescent="0.25">
      <c r="N150" s="72"/>
    </row>
    <row r="151" spans="14:14" x14ac:dyDescent="0.25">
      <c r="N151" s="72"/>
    </row>
    <row r="152" spans="14:14" x14ac:dyDescent="0.25">
      <c r="N152" s="72"/>
    </row>
    <row r="153" spans="14:14" x14ac:dyDescent="0.25">
      <c r="N153" s="72"/>
    </row>
    <row r="154" spans="14:14" x14ac:dyDescent="0.25">
      <c r="N154" s="72"/>
    </row>
    <row r="155" spans="14:14" x14ac:dyDescent="0.25">
      <c r="N155" s="72"/>
    </row>
    <row r="156" spans="14:14" x14ac:dyDescent="0.25">
      <c r="N156" s="72"/>
    </row>
    <row r="157" spans="14:14" x14ac:dyDescent="0.25">
      <c r="N157" s="72"/>
    </row>
    <row r="158" spans="14:14" x14ac:dyDescent="0.25">
      <c r="N158" s="72"/>
    </row>
    <row r="159" spans="14:14" x14ac:dyDescent="0.25">
      <c r="N159" s="72"/>
    </row>
    <row r="160" spans="14:14" x14ac:dyDescent="0.25">
      <c r="N160" s="72"/>
    </row>
    <row r="161" spans="14:14" x14ac:dyDescent="0.25">
      <c r="N161" s="72"/>
    </row>
    <row r="162" spans="14:14" x14ac:dyDescent="0.25">
      <c r="N162" s="72"/>
    </row>
    <row r="163" spans="14:14" x14ac:dyDescent="0.25">
      <c r="N163" s="72"/>
    </row>
    <row r="164" spans="14:14" x14ac:dyDescent="0.25">
      <c r="N164" s="72"/>
    </row>
    <row r="165" spans="14:14" x14ac:dyDescent="0.25">
      <c r="N165" s="72"/>
    </row>
    <row r="166" spans="14:14" x14ac:dyDescent="0.25">
      <c r="N166" s="72"/>
    </row>
    <row r="167" spans="14:14" x14ac:dyDescent="0.25">
      <c r="N167" s="72"/>
    </row>
    <row r="168" spans="14:14" x14ac:dyDescent="0.25">
      <c r="N168" s="72"/>
    </row>
    <row r="169" spans="14:14" x14ac:dyDescent="0.25">
      <c r="N169" s="72"/>
    </row>
    <row r="170" spans="14:14" x14ac:dyDescent="0.25">
      <c r="N170" s="72"/>
    </row>
    <row r="171" spans="14:14" x14ac:dyDescent="0.25">
      <c r="N171" s="72"/>
    </row>
    <row r="172" spans="14:14" x14ac:dyDescent="0.25">
      <c r="N172" s="72"/>
    </row>
    <row r="173" spans="14:14" x14ac:dyDescent="0.25">
      <c r="N173" s="72"/>
    </row>
    <row r="174" spans="14:14" x14ac:dyDescent="0.25">
      <c r="N174" s="72"/>
    </row>
    <row r="175" spans="14:14" x14ac:dyDescent="0.25">
      <c r="N175" s="72"/>
    </row>
    <row r="176" spans="14:14" x14ac:dyDescent="0.25">
      <c r="N176" s="72"/>
    </row>
    <row r="177" spans="14:14" x14ac:dyDescent="0.25">
      <c r="N177" s="72"/>
    </row>
    <row r="178" spans="14:14" x14ac:dyDescent="0.25">
      <c r="N178" s="72"/>
    </row>
    <row r="179" spans="14:14" x14ac:dyDescent="0.25">
      <c r="N179" s="72"/>
    </row>
    <row r="180" spans="14:14" x14ac:dyDescent="0.25">
      <c r="N180" s="72"/>
    </row>
    <row r="181" spans="14:14" x14ac:dyDescent="0.25">
      <c r="N181" s="72"/>
    </row>
    <row r="182" spans="14:14" x14ac:dyDescent="0.25">
      <c r="N182" s="72"/>
    </row>
    <row r="183" spans="14:14" x14ac:dyDescent="0.25">
      <c r="N183" s="72"/>
    </row>
    <row r="184" spans="14:14" x14ac:dyDescent="0.25">
      <c r="N184" s="72"/>
    </row>
    <row r="185" spans="14:14" x14ac:dyDescent="0.25">
      <c r="N185" s="72"/>
    </row>
    <row r="186" spans="14:14" x14ac:dyDescent="0.25">
      <c r="N186" s="72"/>
    </row>
    <row r="187" spans="14:14" x14ac:dyDescent="0.25">
      <c r="N187" s="72"/>
    </row>
    <row r="188" spans="14:14" x14ac:dyDescent="0.25">
      <c r="N188" s="72"/>
    </row>
    <row r="189" spans="14:14" x14ac:dyDescent="0.25">
      <c r="N189" s="72"/>
    </row>
    <row r="190" spans="14:14" x14ac:dyDescent="0.25">
      <c r="N190" s="72"/>
    </row>
    <row r="191" spans="14:14" x14ac:dyDescent="0.25">
      <c r="N191" s="72"/>
    </row>
    <row r="192" spans="14:14" x14ac:dyDescent="0.25">
      <c r="N192" s="72"/>
    </row>
    <row r="193" spans="14:14" x14ac:dyDescent="0.25">
      <c r="N193" s="72"/>
    </row>
    <row r="194" spans="14:14" x14ac:dyDescent="0.25">
      <c r="N194" s="72"/>
    </row>
    <row r="195" spans="14:14" x14ac:dyDescent="0.25">
      <c r="N195" s="72"/>
    </row>
    <row r="196" spans="14:14" x14ac:dyDescent="0.25">
      <c r="N196" s="72"/>
    </row>
    <row r="197" spans="14:14" x14ac:dyDescent="0.25">
      <c r="N197" s="72"/>
    </row>
    <row r="198" spans="14:14" x14ac:dyDescent="0.25">
      <c r="N198" s="72"/>
    </row>
    <row r="199" spans="14:14" x14ac:dyDescent="0.25">
      <c r="N199" s="72"/>
    </row>
    <row r="200" spans="14:14" x14ac:dyDescent="0.25">
      <c r="N200" s="72"/>
    </row>
    <row r="201" spans="14:14" x14ac:dyDescent="0.25">
      <c r="N201" s="72"/>
    </row>
    <row r="202" spans="14:14" x14ac:dyDescent="0.25">
      <c r="N202" s="72"/>
    </row>
    <row r="203" spans="14:14" x14ac:dyDescent="0.25">
      <c r="N203" s="72"/>
    </row>
    <row r="204" spans="14:14" x14ac:dyDescent="0.25">
      <c r="N204" s="72"/>
    </row>
    <row r="205" spans="14:14" x14ac:dyDescent="0.25">
      <c r="N205" s="72"/>
    </row>
    <row r="206" spans="14:14" x14ac:dyDescent="0.25">
      <c r="N206" s="72"/>
    </row>
    <row r="207" spans="14:14" x14ac:dyDescent="0.25">
      <c r="N207" s="72"/>
    </row>
    <row r="208" spans="14:14" x14ac:dyDescent="0.25">
      <c r="N208" s="72"/>
    </row>
    <row r="209" spans="14:14" x14ac:dyDescent="0.25">
      <c r="N209" s="72"/>
    </row>
    <row r="210" spans="14:14" x14ac:dyDescent="0.25">
      <c r="N210" s="72"/>
    </row>
    <row r="211" spans="14:14" x14ac:dyDescent="0.25">
      <c r="N211" s="72"/>
    </row>
    <row r="212" spans="14:14" x14ac:dyDescent="0.25">
      <c r="N212" s="72"/>
    </row>
    <row r="213" spans="14:14" x14ac:dyDescent="0.25">
      <c r="N213" s="72"/>
    </row>
    <row r="214" spans="14:14" x14ac:dyDescent="0.25">
      <c r="N214" s="72"/>
    </row>
    <row r="215" spans="14:14" x14ac:dyDescent="0.25">
      <c r="N215" s="72"/>
    </row>
    <row r="216" spans="14:14" x14ac:dyDescent="0.25">
      <c r="N216" s="72"/>
    </row>
    <row r="217" spans="14:14" x14ac:dyDescent="0.25">
      <c r="N217" s="72"/>
    </row>
    <row r="218" spans="14:14" x14ac:dyDescent="0.25">
      <c r="N218" s="72"/>
    </row>
    <row r="219" spans="14:14" x14ac:dyDescent="0.25">
      <c r="N219" s="72"/>
    </row>
    <row r="220" spans="14:14" x14ac:dyDescent="0.25">
      <c r="N220" s="72"/>
    </row>
    <row r="221" spans="14:14" x14ac:dyDescent="0.25">
      <c r="N221" s="72"/>
    </row>
    <row r="222" spans="14:14" x14ac:dyDescent="0.25">
      <c r="N222" s="72"/>
    </row>
    <row r="223" spans="14:14" x14ac:dyDescent="0.25">
      <c r="N223" s="72"/>
    </row>
    <row r="224" spans="14:14" x14ac:dyDescent="0.25">
      <c r="N224" s="72"/>
    </row>
    <row r="225" spans="14:14" x14ac:dyDescent="0.25">
      <c r="N225" s="72"/>
    </row>
    <row r="226" spans="14:14" x14ac:dyDescent="0.25">
      <c r="N226" s="72"/>
    </row>
    <row r="227" spans="14:14" x14ac:dyDescent="0.25">
      <c r="N227" s="72"/>
    </row>
    <row r="228" spans="14:14" x14ac:dyDescent="0.25">
      <c r="N228" s="72"/>
    </row>
    <row r="229" spans="14:14" x14ac:dyDescent="0.25">
      <c r="N229" s="72"/>
    </row>
    <row r="230" spans="14:14" x14ac:dyDescent="0.25">
      <c r="N230" s="72"/>
    </row>
    <row r="231" spans="14:14" x14ac:dyDescent="0.25">
      <c r="N231" s="72"/>
    </row>
    <row r="232" spans="14:14" x14ac:dyDescent="0.25">
      <c r="N232" s="72"/>
    </row>
    <row r="233" spans="14:14" x14ac:dyDescent="0.25">
      <c r="N233" s="72"/>
    </row>
    <row r="234" spans="14:14" x14ac:dyDescent="0.25">
      <c r="N234" s="72"/>
    </row>
    <row r="235" spans="14:14" x14ac:dyDescent="0.25">
      <c r="N235" s="72"/>
    </row>
    <row r="236" spans="14:14" x14ac:dyDescent="0.25">
      <c r="N236" s="72"/>
    </row>
    <row r="237" spans="14:14" x14ac:dyDescent="0.25">
      <c r="N237" s="72"/>
    </row>
    <row r="238" spans="14:14" x14ac:dyDescent="0.25">
      <c r="N238" s="72"/>
    </row>
    <row r="239" spans="14:14" x14ac:dyDescent="0.25">
      <c r="N239" s="72"/>
    </row>
  </sheetData>
  <autoFilter ref="A8:AI66" xr:uid="{00000000-0009-0000-0000-000006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autoFilter>
  <mergeCells count="88">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56:A66"/>
    <mergeCell ref="AG9:AG10"/>
    <mergeCell ref="AH9:AH10"/>
    <mergeCell ref="AI9:AI10"/>
    <mergeCell ref="A11:A31"/>
    <mergeCell ref="A32:A46"/>
    <mergeCell ref="A47:A55"/>
    <mergeCell ref="AA9:AA10"/>
    <mergeCell ref="AB9:AB10"/>
    <mergeCell ref="AC9:AC10"/>
    <mergeCell ref="AD9:AD10"/>
    <mergeCell ref="AE9:AE10"/>
    <mergeCell ref="AF9:AF10"/>
    <mergeCell ref="U9:U10"/>
    <mergeCell ref="V9:V10"/>
    <mergeCell ref="W9:W10"/>
    <mergeCell ref="K74:L74"/>
    <mergeCell ref="M74:M75"/>
    <mergeCell ref="A74:A75"/>
    <mergeCell ref="B74:B75"/>
    <mergeCell ref="C74:C75"/>
    <mergeCell ref="D74:D75"/>
    <mergeCell ref="E74:E75"/>
    <mergeCell ref="F86:G86"/>
    <mergeCell ref="F74:G74"/>
    <mergeCell ref="H74:H75"/>
    <mergeCell ref="I74:I75"/>
    <mergeCell ref="J74:J75"/>
    <mergeCell ref="A86:A87"/>
    <mergeCell ref="B86:B87"/>
    <mergeCell ref="C86:C87"/>
    <mergeCell ref="D86:D87"/>
    <mergeCell ref="E86:E87"/>
    <mergeCell ref="A98:A99"/>
    <mergeCell ref="B98:B99"/>
    <mergeCell ref="C98:C99"/>
    <mergeCell ref="D98:D99"/>
    <mergeCell ref="E98:E99"/>
    <mergeCell ref="K98:L98"/>
    <mergeCell ref="M98:M99"/>
    <mergeCell ref="H86:H87"/>
    <mergeCell ref="I86:I87"/>
    <mergeCell ref="J86:J87"/>
    <mergeCell ref="K86:L86"/>
    <mergeCell ref="M86:M87"/>
    <mergeCell ref="F98:G98"/>
    <mergeCell ref="H98:H99"/>
    <mergeCell ref="I98:I99"/>
    <mergeCell ref="J98:J99"/>
    <mergeCell ref="H110:H111"/>
    <mergeCell ref="I110:I111"/>
    <mergeCell ref="J110:J111"/>
    <mergeCell ref="K110:L110"/>
    <mergeCell ref="M110:M111"/>
    <mergeCell ref="A110:A111"/>
    <mergeCell ref="B110:B111"/>
    <mergeCell ref="C110:C111"/>
    <mergeCell ref="D110:D111"/>
    <mergeCell ref="E110:E111"/>
    <mergeCell ref="F110:G110"/>
  </mergeCells>
  <conditionalFormatting sqref="AN6:AN7">
    <cfRule type="cellIs" dxfId="20" priority="16" stopIfTrue="1" operator="equal">
      <formula>$AN$6</formula>
    </cfRule>
  </conditionalFormatting>
  <conditionalFormatting sqref="N22:N66">
    <cfRule type="cellIs" dxfId="19" priority="15" stopIfTrue="1" operator="equal">
      <formula>"x"</formula>
    </cfRule>
  </conditionalFormatting>
  <conditionalFormatting sqref="O22:O66">
    <cfRule type="cellIs" dxfId="18" priority="14" operator="equal">
      <formula>"x"</formula>
    </cfRule>
  </conditionalFormatting>
  <conditionalFormatting sqref="P22:P66">
    <cfRule type="cellIs" dxfId="17" priority="13" operator="equal">
      <formula>"x"</formula>
    </cfRule>
  </conditionalFormatting>
  <conditionalFormatting sqref="Q22:Q66">
    <cfRule type="cellIs" dxfId="16" priority="12" stopIfTrue="1" operator="equal">
      <formula>"x"</formula>
    </cfRule>
  </conditionalFormatting>
  <conditionalFormatting sqref="R22:R66">
    <cfRule type="cellIs" dxfId="15" priority="11" operator="equal">
      <formula>"x"</formula>
    </cfRule>
  </conditionalFormatting>
  <conditionalFormatting sqref="S22:S66">
    <cfRule type="cellIs" dxfId="14" priority="8" stopIfTrue="1" operator="equal">
      <formula>$AN$7</formula>
    </cfRule>
    <cfRule type="cellIs" dxfId="13" priority="9" stopIfTrue="1" operator="equal">
      <formula>$AN$6</formula>
    </cfRule>
  </conditionalFormatting>
  <conditionalFormatting sqref="N11:N21">
    <cfRule type="cellIs" dxfId="12" priority="7" stopIfTrue="1" operator="equal">
      <formula>"x"</formula>
    </cfRule>
  </conditionalFormatting>
  <conditionalFormatting sqref="O11:O21">
    <cfRule type="cellIs" dxfId="11" priority="6" operator="equal">
      <formula>"x"</formula>
    </cfRule>
  </conditionalFormatting>
  <conditionalFormatting sqref="P11:P21">
    <cfRule type="cellIs" dxfId="10" priority="5" operator="equal">
      <formula>"x"</formula>
    </cfRule>
  </conditionalFormatting>
  <conditionalFormatting sqref="Q11:Q21">
    <cfRule type="cellIs" dxfId="9" priority="4" stopIfTrue="1" operator="equal">
      <formula>"x"</formula>
    </cfRule>
  </conditionalFormatting>
  <conditionalFormatting sqref="R11:R21">
    <cfRule type="cellIs" dxfId="8" priority="3" operator="equal">
      <formula>"x"</formula>
    </cfRule>
  </conditionalFormatting>
  <conditionalFormatting sqref="S11:S21">
    <cfRule type="cellIs" dxfId="7" priority="1" stopIfTrue="1" operator="equal">
      <formula>$AN$7</formula>
    </cfRule>
    <cfRule type="cellIs" dxfId="6" priority="2" stopIfTrue="1" operator="equal">
      <formula>$AN$6</formula>
    </cfRule>
  </conditionalFormatting>
  <dataValidations count="1">
    <dataValidation type="list" allowBlank="1" showInputMessage="1" showErrorMessage="1" sqref="S11:S66"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7"/>
  <sheetViews>
    <sheetView showGridLines="0" topLeftCell="D11" zoomScale="80" zoomScaleNormal="80" zoomScalePageLayoutView="70" workbookViewId="0">
      <selection activeCell="F19" sqref="F1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481" t="s">
        <v>104</v>
      </c>
      <c r="C1" s="481"/>
      <c r="D1" s="481"/>
      <c r="E1" s="481"/>
      <c r="F1" s="481"/>
      <c r="G1" s="481"/>
      <c r="H1" s="481"/>
      <c r="I1" s="481"/>
      <c r="J1" s="481"/>
      <c r="K1" s="481"/>
      <c r="L1" s="481"/>
      <c r="M1" s="481"/>
      <c r="N1" s="481"/>
      <c r="O1" s="481"/>
      <c r="P1" s="481"/>
      <c r="Q1" s="481"/>
      <c r="R1" s="481"/>
      <c r="S1" s="481"/>
      <c r="T1" s="481"/>
      <c r="U1" s="481"/>
      <c r="V1" s="481"/>
      <c r="W1" s="481"/>
      <c r="X1" s="12"/>
    </row>
    <row r="2" spans="1:28" s="18" customFormat="1" ht="21" customHeight="1" x14ac:dyDescent="0.25">
      <c r="A2" s="19"/>
      <c r="B2" s="481"/>
      <c r="C2" s="481"/>
      <c r="D2" s="481"/>
      <c r="E2" s="481"/>
      <c r="F2" s="481"/>
      <c r="G2" s="481"/>
      <c r="H2" s="481"/>
      <c r="I2" s="481"/>
      <c r="J2" s="481"/>
      <c r="K2" s="481"/>
      <c r="L2" s="481"/>
      <c r="M2" s="481"/>
      <c r="N2" s="481"/>
      <c r="O2" s="481"/>
      <c r="P2" s="481"/>
      <c r="Q2" s="481"/>
      <c r="R2" s="481"/>
      <c r="S2" s="481"/>
      <c r="T2" s="481"/>
      <c r="U2" s="481"/>
      <c r="V2" s="481"/>
      <c r="W2" s="481"/>
      <c r="X2" s="19"/>
    </row>
    <row r="3" spans="1:28" s="20" customFormat="1" ht="33.75" customHeight="1" x14ac:dyDescent="0.35">
      <c r="A3" s="22"/>
      <c r="B3" s="482" t="str">
        <f>'Monitoria Anual - 4'!A2</f>
        <v>PLANO DE AÇÃO NACIONAL PARA CONSERVAÇÃO DOS PEIXES RIVULÍDEOS AMEAÇADOS DE EXTINÇÃO - PAN Rivulídeos</v>
      </c>
      <c r="C3" s="482"/>
      <c r="D3" s="482"/>
      <c r="E3" s="482"/>
      <c r="F3" s="482"/>
      <c r="G3" s="482"/>
      <c r="H3" s="482"/>
      <c r="I3" s="482"/>
      <c r="J3" s="482"/>
      <c r="K3" s="482"/>
      <c r="L3" s="482"/>
      <c r="M3" s="482"/>
      <c r="N3" s="482"/>
      <c r="O3" s="482"/>
      <c r="P3" s="482"/>
      <c r="Q3" s="482"/>
      <c r="R3" s="482"/>
      <c r="S3" s="482"/>
      <c r="T3" s="482"/>
      <c r="U3" s="482"/>
      <c r="V3" s="482"/>
      <c r="W3" s="482"/>
      <c r="X3" s="22"/>
    </row>
    <row r="4" spans="1:28" s="13" customFormat="1" x14ac:dyDescent="0.25">
      <c r="A4" s="12"/>
      <c r="J4" s="14"/>
      <c r="K4" s="14"/>
      <c r="L4" s="14"/>
      <c r="M4" s="14"/>
      <c r="N4" s="14"/>
      <c r="O4" s="14"/>
      <c r="X4" s="12"/>
    </row>
    <row r="5" spans="1:28" s="15" customFormat="1" ht="45" customHeight="1" x14ac:dyDescent="0.25">
      <c r="A5" s="23"/>
      <c r="B5" s="483" t="s">
        <v>0</v>
      </c>
      <c r="C5" s="483"/>
      <c r="D5" s="484" t="str">
        <f>'Monitoria Anual - 4'!B4</f>
        <v>Estabelecer mecanismos de proteção aos rivulídeos deste PAN e anular a perda de habitat das espécies focais em cinco anos.</v>
      </c>
      <c r="E5" s="484"/>
      <c r="F5" s="484"/>
      <c r="G5" s="484"/>
      <c r="H5" s="484"/>
      <c r="I5" s="484"/>
      <c r="J5" s="484"/>
      <c r="K5" s="484"/>
      <c r="L5" s="484"/>
      <c r="M5" s="485"/>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483" t="s">
        <v>107</v>
      </c>
      <c r="C7" s="483"/>
      <c r="D7" s="471" t="str">
        <f>'Monitoria Anual - 4'!B6</f>
        <v>01/08/2017 - 04/08/2017</v>
      </c>
      <c r="E7" s="471"/>
      <c r="F7" s="471"/>
      <c r="G7" s="472"/>
      <c r="H7" s="47"/>
      <c r="I7" s="17"/>
      <c r="J7" s="14"/>
      <c r="K7" s="14"/>
      <c r="L7" s="14"/>
      <c r="M7" s="14"/>
      <c r="N7" s="14"/>
      <c r="O7" s="14"/>
      <c r="X7" s="12"/>
    </row>
    <row r="8" spans="1:28" x14ac:dyDescent="0.25">
      <c r="A8" s="12"/>
      <c r="X8" s="12"/>
    </row>
    <row r="9" spans="1:28" ht="31.5" customHeight="1" x14ac:dyDescent="0.25">
      <c r="A9" s="12"/>
      <c r="B9" s="473" t="s">
        <v>22</v>
      </c>
      <c r="C9" s="473"/>
      <c r="D9" s="473"/>
      <c r="E9" s="473"/>
      <c r="F9" s="473"/>
      <c r="G9" s="473"/>
      <c r="H9" s="473"/>
      <c r="I9" s="473"/>
      <c r="J9" s="473"/>
      <c r="K9" s="473"/>
      <c r="L9" s="473"/>
      <c r="M9" s="473"/>
      <c r="N9" s="473"/>
      <c r="O9" s="473"/>
      <c r="P9" s="473"/>
      <c r="Q9" s="473"/>
      <c r="R9" s="473"/>
      <c r="S9" s="473"/>
      <c r="T9" s="473"/>
      <c r="U9" s="473"/>
      <c r="V9" s="473"/>
      <c r="W9" s="473"/>
      <c r="X9" s="12"/>
    </row>
    <row r="10" spans="1:28" x14ac:dyDescent="0.25">
      <c r="A10" s="12"/>
      <c r="G10" s="11"/>
      <c r="H10" s="11"/>
      <c r="I10" s="11"/>
      <c r="X10" s="12"/>
    </row>
    <row r="11" spans="1:28" ht="15.75" x14ac:dyDescent="0.25">
      <c r="A11" s="12"/>
      <c r="B11" s="471" t="s">
        <v>105</v>
      </c>
      <c r="C11" s="472"/>
      <c r="D11" s="48"/>
      <c r="E11" s="48"/>
      <c r="F11" s="48"/>
      <c r="G11" s="48"/>
      <c r="H11" s="48"/>
      <c r="I11" s="48"/>
      <c r="J11" s="48"/>
      <c r="K11" s="48"/>
      <c r="L11" s="48"/>
      <c r="M11" s="48"/>
      <c r="N11" s="48"/>
      <c r="O11" s="48"/>
      <c r="P11" s="48"/>
      <c r="Q11" s="48"/>
      <c r="R11" s="48"/>
      <c r="S11" s="48"/>
      <c r="T11" s="48"/>
      <c r="U11" s="48"/>
      <c r="V11" s="48"/>
      <c r="W11" s="48"/>
      <c r="X11" s="12"/>
    </row>
    <row r="12" spans="1:28" ht="15.75" thickBot="1" x14ac:dyDescent="0.3">
      <c r="A12" s="12"/>
      <c r="E12" s="6"/>
      <c r="F12" s="474"/>
      <c r="G12" s="474"/>
      <c r="H12" s="109"/>
      <c r="X12" s="12"/>
    </row>
    <row r="13" spans="1:28" ht="33.75" customHeight="1" thickBot="1" x14ac:dyDescent="0.3">
      <c r="A13" s="12"/>
      <c r="C13" s="475" t="s">
        <v>119</v>
      </c>
      <c r="D13" s="476"/>
      <c r="E13" s="476"/>
      <c r="F13" s="476"/>
      <c r="G13" s="477"/>
      <c r="H13" s="3"/>
      <c r="X13" s="12"/>
    </row>
    <row r="14" spans="1:28" s="2" customFormat="1" ht="34.5" customHeight="1" thickBot="1" x14ac:dyDescent="0.3">
      <c r="A14" s="23"/>
      <c r="C14" s="31" t="s">
        <v>102</v>
      </c>
      <c r="D14" s="8" t="s">
        <v>40</v>
      </c>
      <c r="E14" s="9" t="s">
        <v>25</v>
      </c>
      <c r="F14" s="8" t="s">
        <v>38</v>
      </c>
      <c r="G14" s="10" t="s">
        <v>25</v>
      </c>
      <c r="H14" s="7"/>
      <c r="X14" s="23"/>
    </row>
    <row r="15" spans="1:28" ht="15.75" x14ac:dyDescent="0.25">
      <c r="A15" s="12"/>
      <c r="C15" s="87" t="s">
        <v>120</v>
      </c>
      <c r="D15" s="97"/>
      <c r="E15" s="98"/>
      <c r="F15" s="94">
        <f>COUNTA('Monitoria Anual - 4'!S11:S905)</f>
        <v>3</v>
      </c>
      <c r="G15" s="32">
        <f t="shared" ref="G15:G21" si="0">F15/$F$22</f>
        <v>7.1428571428571425E-2</v>
      </c>
      <c r="H15" s="4"/>
      <c r="X15" s="12"/>
    </row>
    <row r="16" spans="1:28" ht="15.75" x14ac:dyDescent="0.25">
      <c r="A16" s="12"/>
      <c r="C16" s="88" t="s">
        <v>121</v>
      </c>
      <c r="D16" s="99">
        <f>COUNTA('Monitoria Anual - 4'!N11:N905)</f>
        <v>1</v>
      </c>
      <c r="E16" s="34">
        <f>D16/$D$22</f>
        <v>2.3809523809523808E-2</v>
      </c>
      <c r="F16" s="95">
        <f>D16-AB16</f>
        <v>1</v>
      </c>
      <c r="G16" s="34">
        <f t="shared" si="0"/>
        <v>2.3809523809523808E-2</v>
      </c>
      <c r="H16" s="4"/>
      <c r="X16" s="12"/>
      <c r="Z16">
        <f>COUNTIFS('Monitoria Anual - 4'!N:N,"x",'Monitoria Anual - 4'!S:S,"Excluída")</f>
        <v>0</v>
      </c>
      <c r="AA16">
        <f>COUNTIFS('Monitoria Anual - 4'!N:N,"x",'Monitoria Anual - 4'!S:S,"Agrupada")</f>
        <v>0</v>
      </c>
      <c r="AB16">
        <f>Z16+AA16</f>
        <v>0</v>
      </c>
    </row>
    <row r="17" spans="1:28" ht="15.75" x14ac:dyDescent="0.25">
      <c r="A17" s="12"/>
      <c r="C17" s="89" t="s">
        <v>122</v>
      </c>
      <c r="D17" s="99">
        <f>COUNTA('Monitoria Anual - 4'!O11:O905)</f>
        <v>14</v>
      </c>
      <c r="E17" s="34">
        <f>D17/$D$22</f>
        <v>0.33333333333333331</v>
      </c>
      <c r="F17" s="95">
        <f>D17-AB17</f>
        <v>14</v>
      </c>
      <c r="G17" s="34">
        <f t="shared" si="0"/>
        <v>0.33333333333333331</v>
      </c>
      <c r="H17" s="4"/>
      <c r="X17" s="12"/>
      <c r="Z17">
        <f t="array" ref="Z17">COUNTIFS('Monitoria Anual - 4'!O:O,"x",'Monitoria Anual - 4'!S:S,"Excluída")</f>
        <v>0</v>
      </c>
      <c r="AA17">
        <f t="array" ref="AA17">COUNTIFS('Monitoria Anual - 4'!O:O,"x",'Monitoria Anual - 4'!S:S,"Agrupada")</f>
        <v>0</v>
      </c>
      <c r="AB17">
        <f>Z17+AA17</f>
        <v>0</v>
      </c>
    </row>
    <row r="18" spans="1:28" ht="15.75" x14ac:dyDescent="0.25">
      <c r="A18" s="12"/>
      <c r="C18" s="90" t="s">
        <v>123</v>
      </c>
      <c r="D18" s="99">
        <f>COUNTA('Monitoria Anual - 4'!P11:P905)</f>
        <v>16</v>
      </c>
      <c r="E18" s="34">
        <f>D18/$D$22</f>
        <v>0.38095238095238093</v>
      </c>
      <c r="F18" s="95">
        <f>D18-AB18</f>
        <v>16</v>
      </c>
      <c r="G18" s="34">
        <f t="shared" si="0"/>
        <v>0.38095238095238093</v>
      </c>
      <c r="H18" s="4"/>
      <c r="X18" s="12"/>
      <c r="Z18">
        <f t="array" ref="Z18">COUNTIFS('Monitoria Anual - 4'!P:P,"x",'Monitoria Anual - 4'!S:S,"Excluída")</f>
        <v>0</v>
      </c>
      <c r="AA18">
        <f t="array" ref="AA18">COUNTIFS('Monitoria Anual - 4'!P:P,"x",'Monitoria Anual - 4'!S:S,"Agrupada")</f>
        <v>0</v>
      </c>
      <c r="AB18">
        <f>Z18+AA18</f>
        <v>0</v>
      </c>
    </row>
    <row r="19" spans="1:28" ht="15.75" x14ac:dyDescent="0.25">
      <c r="A19" s="12"/>
      <c r="C19" s="91" t="s">
        <v>124</v>
      </c>
      <c r="D19" s="99">
        <f>COUNTA('Monitoria Anual - 4'!Q11:Q905)</f>
        <v>9</v>
      </c>
      <c r="E19" s="34">
        <f>D19/$D$22</f>
        <v>0.21428571428571427</v>
      </c>
      <c r="F19" s="95">
        <f t="shared" ref="F19:F20" si="1">D19-AB19</f>
        <v>9</v>
      </c>
      <c r="G19" s="34">
        <f t="shared" si="0"/>
        <v>0.21428571428571427</v>
      </c>
      <c r="H19" s="4"/>
      <c r="X19" s="12"/>
      <c r="Z19">
        <f t="array" ref="Z19">COUNTIFS('Monitoria Anual - 4'!Q:Q,"x",'Monitoria Anual - 4'!S:S,"Excluída")</f>
        <v>0</v>
      </c>
      <c r="AA19">
        <f t="array" ref="AA19">COUNTIFS('Monitoria Anual - 4'!Q:Q,"x",'Monitoria Anual - 4'!S:S,"Agrupada")</f>
        <v>0</v>
      </c>
      <c r="AB19">
        <f>Z19+AA19</f>
        <v>0</v>
      </c>
    </row>
    <row r="20" spans="1:28" ht="15.75" x14ac:dyDescent="0.25">
      <c r="A20" s="12"/>
      <c r="C20" s="92" t="s">
        <v>125</v>
      </c>
      <c r="D20" s="99">
        <f>COUNTA('Monitoria Anual - 4'!R11:R905)</f>
        <v>2</v>
      </c>
      <c r="E20" s="34">
        <f>D20/$D$22</f>
        <v>4.7619047619047616E-2</v>
      </c>
      <c r="F20" s="95">
        <f t="shared" si="1"/>
        <v>2</v>
      </c>
      <c r="G20" s="34">
        <f t="shared" si="0"/>
        <v>4.7619047619047616E-2</v>
      </c>
      <c r="H20" s="4"/>
      <c r="X20" s="12"/>
      <c r="Z20">
        <f t="array" ref="Z20">COUNTIFS('Monitoria Anual - 4'!R:R,"x",'Monitoria Anual - 4'!S:S,"Excluída")</f>
        <v>0</v>
      </c>
      <c r="AA20">
        <f t="array" ref="AA20">COUNTIFS('Monitoria Anual - 4'!R:R,"x",'Monitoria Anual - 4'!S:S,"Agrupada")</f>
        <v>0</v>
      </c>
      <c r="AB20">
        <f>Z20+AA20</f>
        <v>0</v>
      </c>
    </row>
    <row r="21" spans="1:28" ht="16.5" thickBot="1" x14ac:dyDescent="0.3">
      <c r="A21" s="12"/>
      <c r="C21" s="93" t="s">
        <v>126</v>
      </c>
      <c r="D21" s="100"/>
      <c r="E21" s="101"/>
      <c r="F21" s="96">
        <f>'Monitoria Anual - 4'!C72</f>
        <v>0</v>
      </c>
      <c r="G21" s="35">
        <f t="shared" si="0"/>
        <v>0</v>
      </c>
      <c r="H21" s="4"/>
      <c r="X21" s="12"/>
    </row>
    <row r="22" spans="1:28" ht="16.5" thickBot="1" x14ac:dyDescent="0.3">
      <c r="A22" s="12"/>
      <c r="C22" s="102" t="s">
        <v>127</v>
      </c>
      <c r="D22" s="104">
        <f>SUM(D16:D20)</f>
        <v>42</v>
      </c>
      <c r="E22" s="37">
        <f>SUM(E15:E21)</f>
        <v>1</v>
      </c>
      <c r="F22" s="103">
        <f>SUM(F16:F21)</f>
        <v>42</v>
      </c>
      <c r="G22" s="37">
        <f>SUM(G16:G21)</f>
        <v>1</v>
      </c>
      <c r="H22" s="4"/>
      <c r="X22" s="12"/>
    </row>
    <row r="23" spans="1:28" ht="15.75" thickBot="1" x14ac:dyDescent="0.3">
      <c r="A23" s="12"/>
      <c r="C23" s="83" t="s">
        <v>129</v>
      </c>
      <c r="D23" s="478">
        <f>COUNTIF('Monitoria Anual - 4'!S11:S905,"Agrupada")</f>
        <v>0</v>
      </c>
      <c r="E23" s="479"/>
      <c r="F23" s="479"/>
      <c r="G23" s="480"/>
      <c r="H23" s="5"/>
      <c r="X23" s="12"/>
    </row>
    <row r="24" spans="1:28" ht="15.75" thickBot="1" x14ac:dyDescent="0.3">
      <c r="A24" s="12"/>
      <c r="C24" s="82" t="s">
        <v>128</v>
      </c>
      <c r="D24" s="478">
        <f>COUNTIF('Monitoria Anual - 4'!S11:S67,"Excluída")</f>
        <v>3</v>
      </c>
      <c r="E24" s="479"/>
      <c r="F24" s="479"/>
      <c r="G24" s="480"/>
      <c r="H24" s="6"/>
      <c r="X24" s="12"/>
    </row>
    <row r="25" spans="1:28" x14ac:dyDescent="0.25">
      <c r="A25" s="12"/>
      <c r="H25" s="6"/>
      <c r="X25" s="12"/>
    </row>
    <row r="26" spans="1:28" x14ac:dyDescent="0.25">
      <c r="A26" s="12"/>
      <c r="H26" s="6"/>
      <c r="X26" s="12"/>
    </row>
    <row r="27" spans="1:28" ht="15.75" x14ac:dyDescent="0.25">
      <c r="A27" s="12"/>
      <c r="B27" s="471" t="s">
        <v>27</v>
      </c>
      <c r="C27" s="472"/>
      <c r="D27" s="51"/>
      <c r="E27" s="51"/>
      <c r="F27" s="51"/>
      <c r="G27" s="51"/>
      <c r="X27" s="12"/>
    </row>
    <row r="28" spans="1:28" ht="16.5" thickBot="1" x14ac:dyDescent="0.3">
      <c r="A28" s="12"/>
      <c r="B28" s="48"/>
      <c r="C28" s="21"/>
      <c r="D28" s="21"/>
      <c r="E28" s="21"/>
      <c r="F28" s="21"/>
      <c r="G28" s="21"/>
      <c r="H28" s="51"/>
      <c r="I28" s="51"/>
      <c r="J28" s="51"/>
      <c r="K28" s="51"/>
      <c r="L28" s="51"/>
      <c r="M28" s="51"/>
      <c r="N28" s="51"/>
      <c r="O28" s="51"/>
      <c r="P28" s="51"/>
      <c r="Q28" s="51"/>
      <c r="R28" s="51"/>
      <c r="S28" s="51"/>
      <c r="T28" s="51"/>
      <c r="U28" s="51"/>
      <c r="V28" s="51"/>
      <c r="W28" s="51"/>
      <c r="X28" s="12"/>
    </row>
    <row r="29" spans="1:28" s="13" customFormat="1" ht="16.5" thickBot="1" x14ac:dyDescent="0.3">
      <c r="A29" s="12"/>
      <c r="B29" s="21"/>
      <c r="C29" s="38" t="s">
        <v>23</v>
      </c>
      <c r="D29" s="76">
        <f>COUNTA('Monitoria Anual - 4'!A11:A66)</f>
        <v>4</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86" t="s">
        <v>28</v>
      </c>
      <c r="D31" s="86" t="s">
        <v>29</v>
      </c>
      <c r="E31" s="24"/>
      <c r="F31" s="25"/>
      <c r="G31" s="26"/>
      <c r="H31" s="28"/>
      <c r="I31" s="29"/>
      <c r="J31" s="30"/>
      <c r="W31" s="1"/>
      <c r="X31" s="12"/>
    </row>
    <row r="32" spans="1:28" x14ac:dyDescent="0.25">
      <c r="A32" s="12"/>
      <c r="C32" s="84" t="s">
        <v>30</v>
      </c>
      <c r="D32" s="110">
        <f>SUM(F32:J32)</f>
        <v>17</v>
      </c>
      <c r="E32" s="39">
        <f>COUNTA('Monitoria Anual - 4'!S11:S31)</f>
        <v>0</v>
      </c>
      <c r="F32" s="74">
        <f>COUNTA('Monitoria Anual - 4'!N11:N31)</f>
        <v>1</v>
      </c>
      <c r="G32" s="74">
        <f>COUNTA('Monitoria Anual - 4'!O11:O31)</f>
        <v>9</v>
      </c>
      <c r="H32" s="74">
        <f>COUNTA('Monitoria Anual - 4'!P11:P31)</f>
        <v>4</v>
      </c>
      <c r="I32" s="74">
        <f>COUNTA('Monitoria Anual - 4'!Q11:Q31)</f>
        <v>2</v>
      </c>
      <c r="J32" s="75">
        <f>COUNTA('Monitoria Anual - 4'!R11:R31)</f>
        <v>1</v>
      </c>
      <c r="W32" s="1"/>
      <c r="X32" s="12"/>
    </row>
    <row r="33" spans="1:24" x14ac:dyDescent="0.25">
      <c r="A33" s="12"/>
      <c r="C33" s="85" t="s">
        <v>31</v>
      </c>
      <c r="D33" s="84">
        <f>SUM(F33:J33)</f>
        <v>12</v>
      </c>
      <c r="E33" s="40">
        <f>COUNTA('Monitoria Anual - 4'!S32:S46)</f>
        <v>1</v>
      </c>
      <c r="F33" s="41">
        <f>COUNTA('Monitoria Anual - 4'!N32:N46)</f>
        <v>0</v>
      </c>
      <c r="G33" s="41">
        <f>COUNTA('Monitoria Anual - 4'!O32:O46)</f>
        <v>1</v>
      </c>
      <c r="H33" s="41">
        <f>COUNTA('Monitoria Anual - 4'!P32:P46)</f>
        <v>7</v>
      </c>
      <c r="I33" s="41">
        <f>COUNTA('Monitoria Anual - 4'!Q32:Q46)</f>
        <v>3</v>
      </c>
      <c r="J33" s="42">
        <f>COUNTA('Monitoria Anual - 4'!R32:R46)</f>
        <v>1</v>
      </c>
      <c r="W33" s="1"/>
      <c r="X33" s="12"/>
    </row>
    <row r="34" spans="1:24" x14ac:dyDescent="0.25">
      <c r="A34" s="12"/>
      <c r="C34" s="85" t="s">
        <v>32</v>
      </c>
      <c r="D34" s="84">
        <f t="shared" ref="D34:D35" si="2">SUM(F34:J34)</f>
        <v>6</v>
      </c>
      <c r="E34" s="40">
        <f>COUNTA('Monitoria Anual - 4'!S47:S55)</f>
        <v>1</v>
      </c>
      <c r="F34" s="41">
        <f>COUNTA('Monitoria Anual - 4'!N47:N55)</f>
        <v>0</v>
      </c>
      <c r="G34" s="41">
        <f>COUNTA('Monitoria Anual - 4'!O47:O55)</f>
        <v>2</v>
      </c>
      <c r="H34" s="41">
        <f>COUNTA('Monitoria Anual - 4'!P47:P55)</f>
        <v>2</v>
      </c>
      <c r="I34" s="41">
        <f>COUNTA('Monitoria Anual - 4'!Q47:Q55)</f>
        <v>2</v>
      </c>
      <c r="J34" s="42">
        <f>COUNTA('Monitoria Anual - 4'!R47:R55)</f>
        <v>0</v>
      </c>
      <c r="W34" s="1"/>
      <c r="X34" s="12"/>
    </row>
    <row r="35" spans="1:24" x14ac:dyDescent="0.25">
      <c r="A35" s="12"/>
      <c r="C35" s="85" t="s">
        <v>33</v>
      </c>
      <c r="D35" s="84">
        <f t="shared" si="2"/>
        <v>7</v>
      </c>
      <c r="E35" s="40">
        <f>COUNTA('Monitoria Anual - 4'!S56:S66)</f>
        <v>1</v>
      </c>
      <c r="F35" s="41">
        <f>COUNTA('Monitoria Anual - 4'!N56:N66)</f>
        <v>0</v>
      </c>
      <c r="G35" s="41">
        <f>COUNTA('Monitoria Anual - 4'!O56:O66)</f>
        <v>2</v>
      </c>
      <c r="H35" s="41">
        <f>COUNTA('Monitoria Anual - 4'!P56:P66)</f>
        <v>3</v>
      </c>
      <c r="I35" s="41">
        <f>COUNTA('Monitoria Anual - 4'!Q56:Q66)</f>
        <v>2</v>
      </c>
      <c r="J35" s="42">
        <f>COUNTA('Monitoria Anual - 4'!R56:R66)</f>
        <v>0</v>
      </c>
      <c r="W35" s="1"/>
      <c r="X35" s="12"/>
    </row>
    <row r="36" spans="1:24" x14ac:dyDescent="0.25">
      <c r="A36" s="12"/>
      <c r="X36" s="12"/>
    </row>
    <row r="37" spans="1:24" x14ac:dyDescent="0.25">
      <c r="A37" s="12"/>
      <c r="B37" s="12"/>
      <c r="C37" s="12"/>
      <c r="D37" s="12"/>
      <c r="E37" s="12"/>
      <c r="F37" s="12"/>
      <c r="G37" s="12"/>
      <c r="H37" s="12"/>
      <c r="I37" s="12"/>
      <c r="J37" s="12"/>
      <c r="K37" s="12"/>
      <c r="L37" s="12"/>
      <c r="M37" s="12"/>
      <c r="N37" s="12"/>
      <c r="O37" s="12"/>
      <c r="P37" s="12"/>
      <c r="Q37" s="12"/>
      <c r="R37" s="12"/>
      <c r="S37" s="12"/>
      <c r="T37" s="12"/>
      <c r="U37" s="12"/>
      <c r="V37" s="12"/>
      <c r="W37" s="12"/>
      <c r="X37" s="12"/>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5 G32:J35">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239"/>
  <sheetViews>
    <sheetView showGridLines="0" zoomScale="115" zoomScaleNormal="115" workbookViewId="0">
      <pane xSplit="3" ySplit="10" topLeftCell="M67" activePane="bottomRight" state="frozen"/>
      <selection pane="topRight" activeCell="D1" sqref="D1"/>
      <selection pane="bottomLeft" activeCell="A11" sqref="A11"/>
      <selection pane="bottomRight" activeCell="O76" sqref="O76"/>
    </sheetView>
  </sheetViews>
  <sheetFormatPr defaultColWidth="8.85546875" defaultRowHeight="15" x14ac:dyDescent="0.25"/>
  <cols>
    <col min="1" max="1" width="31.42578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customWidth="1"/>
    <col min="14" max="16" width="26.7109375" style="65" customWidth="1"/>
    <col min="17" max="17" width="37.85546875" style="15" customWidth="1"/>
    <col min="18" max="18" width="28.7109375" style="15" customWidth="1"/>
    <col min="19" max="19" width="40" style="15" customWidth="1"/>
    <col min="20" max="21" width="26.7109375" style="15" customWidth="1"/>
    <col min="22" max="24" width="28.85546875" style="15" customWidth="1"/>
    <col min="25" max="29" width="18.7109375" style="15" customWidth="1"/>
    <col min="30" max="30" width="23" style="15" bestFit="1" customWidth="1"/>
    <col min="31" max="31" width="18.7109375" style="15" customWidth="1"/>
    <col min="32" max="32" width="22.7109375" style="15" customWidth="1"/>
    <col min="33" max="33" width="7" style="15" customWidth="1"/>
    <col min="34" max="36" width="8.85546875" style="15"/>
    <col min="37" max="37" width="8.85546875" style="15" hidden="1" customWidth="1"/>
    <col min="38" max="16384" width="8.85546875" style="15"/>
  </cols>
  <sheetData>
    <row r="1" spans="1:37" ht="21" x14ac:dyDescent="0.25">
      <c r="A1" s="393" t="s">
        <v>104</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23"/>
    </row>
    <row r="2" spans="1:37" s="47" customFormat="1" ht="21.75" thickBot="1" x14ac:dyDescent="0.3">
      <c r="A2" s="394" t="s">
        <v>451</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106"/>
    </row>
    <row r="3" spans="1:37" ht="15.75" thickTop="1" x14ac:dyDescent="0.25">
      <c r="AG3" s="23"/>
    </row>
    <row r="4" spans="1:37" s="47" customFormat="1" ht="18.75" x14ac:dyDescent="0.25">
      <c r="A4" s="367" t="s">
        <v>114</v>
      </c>
      <c r="B4" s="495" t="s">
        <v>450</v>
      </c>
      <c r="C4" s="495"/>
      <c r="D4" s="495"/>
      <c r="E4" s="495"/>
      <c r="F4" s="495"/>
      <c r="G4" s="495"/>
      <c r="H4" s="495"/>
      <c r="I4" s="495"/>
      <c r="J4" s="495"/>
      <c r="K4" s="495"/>
      <c r="L4" s="495"/>
      <c r="M4" s="495"/>
      <c r="N4" s="495"/>
      <c r="O4" s="495"/>
      <c r="P4" s="368"/>
      <c r="Q4" s="369"/>
      <c r="R4" s="369"/>
      <c r="S4" s="369"/>
      <c r="T4" s="369"/>
      <c r="U4" s="369"/>
      <c r="V4" s="369"/>
      <c r="W4" s="369"/>
      <c r="X4" s="369"/>
      <c r="Y4" s="369"/>
      <c r="Z4" s="369"/>
      <c r="AA4" s="369"/>
      <c r="AB4" s="369"/>
      <c r="AC4" s="369"/>
      <c r="AD4" s="369"/>
      <c r="AE4" s="369"/>
      <c r="AF4" s="370"/>
      <c r="AG4" s="106"/>
    </row>
    <row r="5" spans="1:37" s="47" customFormat="1" x14ac:dyDescent="0.25">
      <c r="N5" s="72"/>
      <c r="O5" s="72"/>
      <c r="P5" s="72"/>
      <c r="AG5" s="106"/>
    </row>
    <row r="6" spans="1:37" s="47" customFormat="1" ht="18.75" x14ac:dyDescent="0.25">
      <c r="A6" s="371" t="s">
        <v>107</v>
      </c>
      <c r="B6" s="513" t="s">
        <v>1150</v>
      </c>
      <c r="C6" s="513"/>
      <c r="D6" s="513"/>
      <c r="E6" s="513"/>
      <c r="F6" s="513"/>
      <c r="G6" s="513"/>
      <c r="H6" s="513"/>
      <c r="I6" s="513"/>
      <c r="J6" s="513"/>
      <c r="K6" s="513"/>
      <c r="L6" s="513"/>
      <c r="M6" s="513"/>
      <c r="N6" s="513"/>
      <c r="O6" s="513"/>
      <c r="P6" s="513"/>
      <c r="Q6" s="513"/>
      <c r="R6" s="369"/>
      <c r="S6" s="369"/>
      <c r="T6" s="369"/>
      <c r="U6" s="369"/>
      <c r="V6" s="369"/>
      <c r="W6" s="369"/>
      <c r="X6" s="369"/>
      <c r="Y6" s="369"/>
      <c r="Z6" s="369"/>
      <c r="AA6" s="369"/>
      <c r="AB6" s="369"/>
      <c r="AC6" s="369"/>
      <c r="AD6" s="369"/>
      <c r="AE6" s="369"/>
      <c r="AF6" s="370"/>
      <c r="AG6" s="106"/>
      <c r="AK6" s="47" t="s">
        <v>103</v>
      </c>
    </row>
    <row r="7" spans="1:37" ht="15.75" thickBot="1" x14ac:dyDescent="0.3">
      <c r="AG7" s="23"/>
      <c r="AK7" s="66" t="s">
        <v>39</v>
      </c>
    </row>
    <row r="8" spans="1:37" ht="16.5" thickBot="1" x14ac:dyDescent="0.3">
      <c r="A8" s="412" t="s">
        <v>2</v>
      </c>
      <c r="B8" s="413"/>
      <c r="C8" s="413"/>
      <c r="D8" s="413"/>
      <c r="E8" s="413"/>
      <c r="F8" s="413"/>
      <c r="G8" s="413"/>
      <c r="H8" s="413"/>
      <c r="I8" s="413"/>
      <c r="J8" s="413"/>
      <c r="K8" s="413"/>
      <c r="L8" s="413"/>
      <c r="M8" s="414"/>
      <c r="N8" s="431" t="s">
        <v>35</v>
      </c>
      <c r="O8" s="432"/>
      <c r="P8" s="432"/>
      <c r="Q8" s="432"/>
      <c r="R8" s="432"/>
      <c r="S8" s="432"/>
      <c r="T8" s="432"/>
      <c r="U8" s="433"/>
      <c r="V8" s="395" t="s">
        <v>20</v>
      </c>
      <c r="W8" s="396"/>
      <c r="X8" s="396"/>
      <c r="Y8" s="396"/>
      <c r="Z8" s="396"/>
      <c r="AA8" s="396"/>
      <c r="AB8" s="396"/>
      <c r="AC8" s="396"/>
      <c r="AD8" s="396"/>
      <c r="AE8" s="396"/>
      <c r="AF8" s="397"/>
      <c r="AG8" s="23"/>
    </row>
    <row r="9" spans="1:37" ht="31.5" customHeight="1" x14ac:dyDescent="0.25">
      <c r="A9" s="400" t="s">
        <v>1</v>
      </c>
      <c r="B9" s="398" t="s">
        <v>51</v>
      </c>
      <c r="C9" s="503" t="s">
        <v>41</v>
      </c>
      <c r="D9" s="503" t="s">
        <v>42</v>
      </c>
      <c r="E9" s="514" t="s">
        <v>43</v>
      </c>
      <c r="F9" s="503" t="s">
        <v>44</v>
      </c>
      <c r="G9" s="503"/>
      <c r="H9" s="503" t="s">
        <v>45</v>
      </c>
      <c r="I9" s="503" t="s">
        <v>46</v>
      </c>
      <c r="J9" s="503" t="s">
        <v>47</v>
      </c>
      <c r="K9" s="509" t="s">
        <v>108</v>
      </c>
      <c r="L9" s="510"/>
      <c r="M9" s="503" t="s">
        <v>48</v>
      </c>
      <c r="N9" s="511" t="s">
        <v>115</v>
      </c>
      <c r="O9" s="501" t="s">
        <v>116</v>
      </c>
      <c r="P9" s="507" t="s">
        <v>24</v>
      </c>
      <c r="Q9" s="499" t="s">
        <v>8</v>
      </c>
      <c r="R9" s="499" t="s">
        <v>9</v>
      </c>
      <c r="S9" s="499" t="s">
        <v>10</v>
      </c>
      <c r="T9" s="499" t="s">
        <v>11</v>
      </c>
      <c r="U9" s="505" t="s">
        <v>36</v>
      </c>
      <c r="V9" s="436" t="s">
        <v>12</v>
      </c>
      <c r="W9" s="421" t="s">
        <v>13</v>
      </c>
      <c r="X9" s="429" t="s">
        <v>133</v>
      </c>
      <c r="Y9" s="421" t="s">
        <v>14</v>
      </c>
      <c r="Z9" s="421" t="s">
        <v>15</v>
      </c>
      <c r="AA9" s="421" t="s">
        <v>16</v>
      </c>
      <c r="AB9" s="421" t="s">
        <v>17</v>
      </c>
      <c r="AC9" s="410" t="s">
        <v>18</v>
      </c>
      <c r="AD9" s="421" t="s">
        <v>131</v>
      </c>
      <c r="AE9" s="421" t="s">
        <v>132</v>
      </c>
      <c r="AF9" s="404" t="s">
        <v>19</v>
      </c>
      <c r="AG9" s="23"/>
    </row>
    <row r="10" spans="1:37" ht="42.75" customHeight="1" thickBot="1" x14ac:dyDescent="0.3">
      <c r="A10" s="401"/>
      <c r="B10" s="399"/>
      <c r="C10" s="504"/>
      <c r="D10" s="504"/>
      <c r="E10" s="515"/>
      <c r="F10" s="365" t="s">
        <v>49</v>
      </c>
      <c r="G10" s="365" t="s">
        <v>50</v>
      </c>
      <c r="H10" s="504"/>
      <c r="I10" s="504"/>
      <c r="J10" s="504"/>
      <c r="K10" s="366" t="s">
        <v>117</v>
      </c>
      <c r="L10" s="366" t="s">
        <v>118</v>
      </c>
      <c r="M10" s="504"/>
      <c r="N10" s="512"/>
      <c r="O10" s="502"/>
      <c r="P10" s="508"/>
      <c r="Q10" s="500"/>
      <c r="R10" s="500"/>
      <c r="S10" s="500"/>
      <c r="T10" s="500"/>
      <c r="U10" s="506"/>
      <c r="V10" s="437"/>
      <c r="W10" s="422"/>
      <c r="X10" s="430"/>
      <c r="Y10" s="422"/>
      <c r="Z10" s="422"/>
      <c r="AA10" s="422"/>
      <c r="AB10" s="422"/>
      <c r="AC10" s="411"/>
      <c r="AD10" s="422"/>
      <c r="AE10" s="422"/>
      <c r="AF10" s="405"/>
      <c r="AG10" s="23"/>
    </row>
    <row r="11" spans="1:37" ht="129" customHeight="1" x14ac:dyDescent="0.25">
      <c r="A11" s="491" t="s">
        <v>1113</v>
      </c>
      <c r="B11" s="289" t="s">
        <v>52</v>
      </c>
      <c r="C11" s="266" t="s">
        <v>928</v>
      </c>
      <c r="D11" s="266" t="s">
        <v>1151</v>
      </c>
      <c r="E11" s="303" t="s">
        <v>1038</v>
      </c>
      <c r="F11" s="339">
        <v>41444</v>
      </c>
      <c r="G11" s="340" t="s">
        <v>955</v>
      </c>
      <c r="H11" s="341" t="s">
        <v>202</v>
      </c>
      <c r="I11" s="201" t="s">
        <v>225</v>
      </c>
      <c r="J11" s="197" t="s">
        <v>226</v>
      </c>
      <c r="K11" s="266" t="s">
        <v>1152</v>
      </c>
      <c r="L11" s="266" t="s">
        <v>1045</v>
      </c>
      <c r="M11" s="284"/>
      <c r="N11" s="360"/>
      <c r="O11" s="359" t="s">
        <v>37</v>
      </c>
      <c r="P11" s="359"/>
      <c r="Q11" s="232" t="s">
        <v>1153</v>
      </c>
      <c r="R11" s="232" t="s">
        <v>1231</v>
      </c>
      <c r="S11" s="67" t="s">
        <v>1122</v>
      </c>
      <c r="T11" s="341" t="s">
        <v>1179</v>
      </c>
      <c r="U11" s="330"/>
      <c r="V11" s="67"/>
      <c r="W11" s="338"/>
      <c r="X11" s="67"/>
      <c r="Y11" s="67"/>
      <c r="Z11" s="318"/>
      <c r="AA11" s="67"/>
      <c r="AB11" s="67"/>
      <c r="AC11" s="67"/>
      <c r="AD11" s="67"/>
      <c r="AE11" s="67"/>
      <c r="AF11" s="67"/>
      <c r="AG11" s="23"/>
    </row>
    <row r="12" spans="1:37" ht="120" x14ac:dyDescent="0.25">
      <c r="A12" s="489"/>
      <c r="B12" s="52" t="s">
        <v>53</v>
      </c>
      <c r="C12" s="199" t="s">
        <v>453</v>
      </c>
      <c r="D12" s="268" t="s">
        <v>1154</v>
      </c>
      <c r="E12" s="254"/>
      <c r="F12" s="339">
        <v>41445</v>
      </c>
      <c r="G12" s="340" t="s">
        <v>955</v>
      </c>
      <c r="H12" s="341" t="s">
        <v>202</v>
      </c>
      <c r="I12" s="201">
        <v>5000</v>
      </c>
      <c r="J12" s="197" t="s">
        <v>744</v>
      </c>
      <c r="K12" s="277"/>
      <c r="L12" s="277"/>
      <c r="M12" s="254"/>
      <c r="N12" s="359"/>
      <c r="O12" s="359"/>
      <c r="P12" s="359" t="s">
        <v>37</v>
      </c>
      <c r="Q12" s="232" t="s">
        <v>1229</v>
      </c>
      <c r="R12" s="231" t="s">
        <v>1230</v>
      </c>
      <c r="S12" s="70"/>
      <c r="T12" s="341" t="s">
        <v>1179</v>
      </c>
      <c r="U12" s="70"/>
      <c r="V12" s="70"/>
      <c r="W12" s="231"/>
      <c r="X12" s="70"/>
      <c r="Y12" s="70"/>
      <c r="Z12" s="318"/>
      <c r="AA12" s="70"/>
      <c r="AB12" s="70"/>
      <c r="AC12" s="70"/>
      <c r="AD12" s="70"/>
      <c r="AE12" s="70"/>
      <c r="AF12" s="70"/>
      <c r="AG12" s="23"/>
    </row>
    <row r="13" spans="1:37" ht="186" customHeight="1" x14ac:dyDescent="0.25">
      <c r="A13" s="489"/>
      <c r="B13" s="52" t="s">
        <v>54</v>
      </c>
      <c r="C13" s="342" t="s">
        <v>1064</v>
      </c>
      <c r="D13" s="268" t="s">
        <v>1065</v>
      </c>
      <c r="E13" s="254"/>
      <c r="F13" s="339">
        <v>41446</v>
      </c>
      <c r="G13" s="340" t="s">
        <v>953</v>
      </c>
      <c r="H13" s="199" t="s">
        <v>203</v>
      </c>
      <c r="I13" s="343">
        <v>70000</v>
      </c>
      <c r="J13" s="344" t="s">
        <v>1092</v>
      </c>
      <c r="K13" s="266" t="s">
        <v>1152</v>
      </c>
      <c r="L13" s="266" t="s">
        <v>1045</v>
      </c>
      <c r="M13" s="254"/>
      <c r="N13" s="359"/>
      <c r="O13" s="359"/>
      <c r="P13" s="359" t="s">
        <v>37</v>
      </c>
      <c r="Q13" s="65" t="s">
        <v>1228</v>
      </c>
      <c r="R13" s="232" t="s">
        <v>1230</v>
      </c>
      <c r="S13" s="231" t="s">
        <v>1155</v>
      </c>
      <c r="T13" s="341" t="s">
        <v>1179</v>
      </c>
      <c r="U13" s="231" t="s">
        <v>1156</v>
      </c>
      <c r="W13" s="231"/>
      <c r="X13" s="70"/>
      <c r="Y13" s="70"/>
      <c r="Z13" s="70"/>
      <c r="AA13" s="70"/>
      <c r="AB13" s="70"/>
      <c r="AC13" s="335"/>
      <c r="AD13" s="70"/>
      <c r="AE13" s="70"/>
      <c r="AF13" s="70"/>
      <c r="AG13" s="23"/>
    </row>
    <row r="14" spans="1:37" ht="137.25" customHeight="1" x14ac:dyDescent="0.25">
      <c r="A14" s="489"/>
      <c r="B14" s="52" t="s">
        <v>55</v>
      </c>
      <c r="C14" s="198" t="s">
        <v>1063</v>
      </c>
      <c r="D14" s="217" t="s">
        <v>930</v>
      </c>
      <c r="E14" s="254"/>
      <c r="F14" s="339">
        <v>41447</v>
      </c>
      <c r="G14" s="339" t="s">
        <v>954</v>
      </c>
      <c r="H14" s="199" t="s">
        <v>931</v>
      </c>
      <c r="I14" s="201">
        <v>500000</v>
      </c>
      <c r="J14" s="344" t="s">
        <v>1083</v>
      </c>
      <c r="K14" s="266" t="s">
        <v>1054</v>
      </c>
      <c r="L14" s="266" t="s">
        <v>1045</v>
      </c>
      <c r="M14" s="254"/>
      <c r="N14" s="359"/>
      <c r="O14" s="359" t="s">
        <v>37</v>
      </c>
      <c r="P14" s="359"/>
      <c r="Q14" s="231" t="s">
        <v>1123</v>
      </c>
      <c r="R14" s="384" t="s">
        <v>1227</v>
      </c>
      <c r="S14" s="231" t="s">
        <v>1226</v>
      </c>
      <c r="T14" s="199" t="s">
        <v>931</v>
      </c>
      <c r="U14" s="231" t="s">
        <v>1124</v>
      </c>
      <c r="V14" s="192"/>
      <c r="W14" s="70"/>
      <c r="X14" s="70"/>
      <c r="Y14" s="70"/>
      <c r="Z14" s="70"/>
      <c r="AA14" s="70"/>
      <c r="AB14" s="70"/>
      <c r="AC14" s="231"/>
      <c r="AD14" s="70"/>
      <c r="AE14" s="70"/>
      <c r="AF14" s="70"/>
      <c r="AG14" s="23"/>
    </row>
    <row r="15" spans="1:37" ht="106.5" customHeight="1" x14ac:dyDescent="0.25">
      <c r="A15" s="489"/>
      <c r="B15" s="52" t="s">
        <v>56</v>
      </c>
      <c r="C15" s="345" t="s">
        <v>933</v>
      </c>
      <c r="D15" s="199" t="s">
        <v>934</v>
      </c>
      <c r="E15" s="254"/>
      <c r="F15" s="339">
        <v>41448</v>
      </c>
      <c r="G15" s="339" t="s">
        <v>953</v>
      </c>
      <c r="H15" s="199" t="s">
        <v>205</v>
      </c>
      <c r="I15" s="201">
        <v>300000</v>
      </c>
      <c r="J15" s="197" t="s">
        <v>230</v>
      </c>
      <c r="K15" s="268" t="s">
        <v>982</v>
      </c>
      <c r="L15" s="254"/>
      <c r="M15" s="254"/>
      <c r="N15" s="359"/>
      <c r="O15" s="359"/>
      <c r="P15" s="359" t="s">
        <v>37</v>
      </c>
      <c r="Q15" s="231" t="s">
        <v>1157</v>
      </c>
      <c r="R15" s="231" t="s">
        <v>1158</v>
      </c>
      <c r="S15" s="231" t="s">
        <v>1159</v>
      </c>
      <c r="T15" s="70" t="s">
        <v>1180</v>
      </c>
      <c r="U15" s="231" t="s">
        <v>1160</v>
      </c>
      <c r="V15" s="70"/>
      <c r="W15" s="70"/>
      <c r="X15" s="70"/>
      <c r="Y15" s="70"/>
      <c r="Z15" s="70"/>
      <c r="AA15" s="70"/>
      <c r="AB15" s="70"/>
      <c r="AC15" s="70"/>
      <c r="AD15" s="70"/>
      <c r="AE15" s="70"/>
      <c r="AF15" s="70"/>
      <c r="AG15" s="23"/>
    </row>
    <row r="16" spans="1:37" ht="114" customHeight="1" x14ac:dyDescent="0.25">
      <c r="A16" s="489"/>
      <c r="B16" s="372" t="s">
        <v>57</v>
      </c>
      <c r="C16" s="373" t="s">
        <v>1096</v>
      </c>
      <c r="D16" s="374" t="s">
        <v>1015</v>
      </c>
      <c r="E16" s="254"/>
      <c r="F16" s="339">
        <v>41448</v>
      </c>
      <c r="G16" s="339">
        <v>43252</v>
      </c>
      <c r="H16" s="341" t="s">
        <v>206</v>
      </c>
      <c r="I16" s="201">
        <v>10000</v>
      </c>
      <c r="J16" s="197" t="s">
        <v>1161</v>
      </c>
      <c r="K16" s="268" t="s">
        <v>1039</v>
      </c>
      <c r="L16" s="254"/>
      <c r="M16" s="254"/>
      <c r="N16" s="359" t="s">
        <v>37</v>
      </c>
      <c r="O16" s="359"/>
      <c r="P16" s="359"/>
      <c r="Q16" s="231" t="s">
        <v>1162</v>
      </c>
      <c r="R16" s="70"/>
      <c r="S16" s="231" t="s">
        <v>1163</v>
      </c>
      <c r="T16" s="248" t="s">
        <v>1181</v>
      </c>
      <c r="U16" s="70"/>
      <c r="V16" s="316"/>
      <c r="W16" s="187"/>
      <c r="X16" s="70"/>
      <c r="Y16" s="326"/>
      <c r="Z16" s="326"/>
      <c r="AA16" s="70"/>
      <c r="AB16" s="70"/>
      <c r="AC16" s="231"/>
      <c r="AD16" s="70"/>
      <c r="AE16" s="70"/>
      <c r="AF16" s="70"/>
      <c r="AG16" s="23"/>
    </row>
    <row r="17" spans="1:33" ht="76.5" customHeight="1" x14ac:dyDescent="0.25">
      <c r="A17" s="489"/>
      <c r="B17" s="52" t="s">
        <v>58</v>
      </c>
      <c r="C17" s="198" t="s">
        <v>1097</v>
      </c>
      <c r="D17" s="198" t="s">
        <v>148</v>
      </c>
      <c r="E17" s="254"/>
      <c r="F17" s="339">
        <v>41448</v>
      </c>
      <c r="G17" s="340" t="s">
        <v>953</v>
      </c>
      <c r="H17" s="341" t="s">
        <v>207</v>
      </c>
      <c r="I17" s="343">
        <v>10000</v>
      </c>
      <c r="J17" s="344" t="s">
        <v>205</v>
      </c>
      <c r="K17" s="254"/>
      <c r="L17" s="254"/>
      <c r="M17" s="254"/>
      <c r="N17" s="359" t="s">
        <v>37</v>
      </c>
      <c r="O17" s="359"/>
      <c r="P17" s="359"/>
      <c r="Q17" s="231" t="s">
        <v>1245</v>
      </c>
      <c r="R17" s="70"/>
      <c r="S17" s="70"/>
      <c r="T17" s="248" t="s">
        <v>1182</v>
      </c>
      <c r="U17" s="231" t="s">
        <v>1125</v>
      </c>
      <c r="V17" s="70"/>
      <c r="W17" s="70"/>
      <c r="X17" s="70"/>
      <c r="Y17" s="70"/>
      <c r="Z17" s="70"/>
      <c r="AA17" s="70"/>
      <c r="AB17" s="70"/>
      <c r="AC17" s="70"/>
      <c r="AD17" s="70"/>
      <c r="AE17" s="70"/>
      <c r="AF17" s="70"/>
      <c r="AG17" s="23"/>
    </row>
    <row r="18" spans="1:33" ht="77.25" customHeight="1" x14ac:dyDescent="0.25">
      <c r="A18" s="489"/>
      <c r="B18" s="267" t="s">
        <v>59</v>
      </c>
      <c r="C18" s="199" t="s">
        <v>1098</v>
      </c>
      <c r="D18" s="198" t="s">
        <v>148</v>
      </c>
      <c r="E18" s="254"/>
      <c r="F18" s="339" t="s">
        <v>421</v>
      </c>
      <c r="G18" s="340">
        <v>43070</v>
      </c>
      <c r="H18" s="199" t="s">
        <v>208</v>
      </c>
      <c r="I18" s="343">
        <v>10000</v>
      </c>
      <c r="J18" s="344" t="s">
        <v>232</v>
      </c>
      <c r="K18" s="254"/>
      <c r="L18" s="254"/>
      <c r="M18" s="254"/>
      <c r="N18" s="359"/>
      <c r="O18" s="359"/>
      <c r="P18" s="359"/>
      <c r="Q18" s="70"/>
      <c r="R18" s="70"/>
      <c r="S18" s="70"/>
      <c r="T18" s="52"/>
      <c r="U18" s="70"/>
      <c r="V18" s="70"/>
      <c r="W18" s="70"/>
      <c r="X18" s="70"/>
      <c r="Y18" s="70"/>
      <c r="Z18" s="70"/>
      <c r="AA18" s="70"/>
      <c r="AB18" s="70"/>
      <c r="AC18" s="70"/>
      <c r="AD18" s="70"/>
      <c r="AE18" s="70"/>
      <c r="AF18" s="70"/>
      <c r="AG18" s="23"/>
    </row>
    <row r="19" spans="1:33" ht="174.75" customHeight="1" x14ac:dyDescent="0.25">
      <c r="A19" s="489"/>
      <c r="B19" s="248" t="s">
        <v>60</v>
      </c>
      <c r="C19" s="199" t="s">
        <v>1099</v>
      </c>
      <c r="D19" s="254" t="s">
        <v>985</v>
      </c>
      <c r="E19" s="268"/>
      <c r="F19" s="339">
        <v>41448</v>
      </c>
      <c r="G19" s="340" t="s">
        <v>953</v>
      </c>
      <c r="H19" s="199" t="s">
        <v>205</v>
      </c>
      <c r="I19" s="201">
        <v>10000</v>
      </c>
      <c r="J19" s="344" t="s">
        <v>233</v>
      </c>
      <c r="K19" s="254"/>
      <c r="L19" s="254"/>
      <c r="M19" s="254"/>
      <c r="N19" s="359"/>
      <c r="O19" s="359" t="s">
        <v>37</v>
      </c>
      <c r="P19" s="359"/>
      <c r="Q19" s="231" t="s">
        <v>1224</v>
      </c>
      <c r="R19" s="231" t="s">
        <v>1223</v>
      </c>
      <c r="S19" s="249" t="s">
        <v>1164</v>
      </c>
      <c r="T19" s="248" t="s">
        <v>1183</v>
      </c>
      <c r="U19" s="231"/>
      <c r="V19" s="70"/>
      <c r="W19" s="70"/>
      <c r="X19" s="70"/>
      <c r="Y19" s="70"/>
      <c r="Z19" s="70"/>
      <c r="AA19" s="70"/>
      <c r="AB19" s="70"/>
      <c r="AC19" s="70"/>
      <c r="AD19" s="70"/>
      <c r="AE19" s="70"/>
      <c r="AF19" s="70"/>
      <c r="AG19" s="23"/>
    </row>
    <row r="20" spans="1:33" ht="103.5" customHeight="1" x14ac:dyDescent="0.25">
      <c r="A20" s="489"/>
      <c r="B20" s="248" t="s">
        <v>61</v>
      </c>
      <c r="C20" s="321" t="s">
        <v>526</v>
      </c>
      <c r="D20" s="199" t="s">
        <v>150</v>
      </c>
      <c r="E20" s="268"/>
      <c r="F20" s="339">
        <v>41448</v>
      </c>
      <c r="G20" s="339">
        <v>43252</v>
      </c>
      <c r="H20" s="198" t="s">
        <v>205</v>
      </c>
      <c r="I20" s="201">
        <v>5000</v>
      </c>
      <c r="J20" s="344" t="s">
        <v>234</v>
      </c>
      <c r="K20" s="254"/>
      <c r="L20" s="254"/>
      <c r="M20" s="254"/>
      <c r="N20" s="359" t="s">
        <v>37</v>
      </c>
      <c r="O20" s="359"/>
      <c r="P20" s="359"/>
      <c r="Q20" s="231" t="s">
        <v>1238</v>
      </c>
      <c r="R20" s="70"/>
      <c r="S20" s="70"/>
      <c r="T20" s="248" t="s">
        <v>1182</v>
      </c>
      <c r="U20" s="231" t="s">
        <v>1118</v>
      </c>
      <c r="V20" s="70"/>
      <c r="W20" s="70"/>
      <c r="X20" s="70"/>
      <c r="Y20" s="70"/>
      <c r="Z20" s="326"/>
      <c r="AA20" s="70"/>
      <c r="AB20" s="70"/>
      <c r="AC20" s="70"/>
      <c r="AD20" s="70"/>
      <c r="AE20" s="70"/>
      <c r="AF20" s="70"/>
      <c r="AG20" s="23"/>
    </row>
    <row r="21" spans="1:33" ht="60" x14ac:dyDescent="0.25">
      <c r="A21" s="489"/>
      <c r="B21" s="248" t="s">
        <v>62</v>
      </c>
      <c r="C21" s="199" t="s">
        <v>1100</v>
      </c>
      <c r="D21" s="199" t="s">
        <v>1165</v>
      </c>
      <c r="E21" s="268"/>
      <c r="F21" s="339" t="s">
        <v>422</v>
      </c>
      <c r="G21" s="340" t="s">
        <v>953</v>
      </c>
      <c r="H21" s="199" t="s">
        <v>202</v>
      </c>
      <c r="I21" s="201">
        <v>30000</v>
      </c>
      <c r="J21" s="344" t="s">
        <v>1084</v>
      </c>
      <c r="K21" s="277" t="s">
        <v>1040</v>
      </c>
      <c r="L21" s="277" t="s">
        <v>1046</v>
      </c>
      <c r="M21" s="254"/>
      <c r="N21" s="359" t="s">
        <v>37</v>
      </c>
      <c r="O21" s="359"/>
      <c r="P21" s="359"/>
      <c r="Q21" s="231" t="s">
        <v>1239</v>
      </c>
      <c r="R21" s="231"/>
      <c r="S21" s="231" t="s">
        <v>1166</v>
      </c>
      <c r="T21" s="341" t="s">
        <v>1179</v>
      </c>
      <c r="U21" s="231"/>
      <c r="V21" s="327"/>
      <c r="W21" s="70"/>
      <c r="X21" s="70"/>
      <c r="Y21" s="70"/>
      <c r="Z21" s="70"/>
      <c r="AA21" s="70"/>
      <c r="AB21" s="70"/>
      <c r="AC21" s="232"/>
      <c r="AD21" s="70"/>
      <c r="AE21" s="70"/>
      <c r="AF21" s="70"/>
      <c r="AG21" s="23"/>
    </row>
    <row r="22" spans="1:33" ht="127.5" customHeight="1" x14ac:dyDescent="0.25">
      <c r="A22" s="489"/>
      <c r="B22" s="248" t="s">
        <v>63</v>
      </c>
      <c r="C22" s="199" t="s">
        <v>463</v>
      </c>
      <c r="D22" s="199" t="s">
        <v>151</v>
      </c>
      <c r="E22" s="268"/>
      <c r="F22" s="339">
        <v>41448</v>
      </c>
      <c r="G22" s="340">
        <v>42705</v>
      </c>
      <c r="H22" s="341" t="s">
        <v>217</v>
      </c>
      <c r="I22" s="201" t="s">
        <v>225</v>
      </c>
      <c r="J22" s="197" t="s">
        <v>235</v>
      </c>
      <c r="K22" s="254"/>
      <c r="L22" s="254"/>
      <c r="M22" s="254"/>
      <c r="N22" s="359"/>
      <c r="O22" s="359" t="s">
        <v>37</v>
      </c>
      <c r="P22" s="359"/>
      <c r="Q22" s="363" t="s">
        <v>1240</v>
      </c>
      <c r="R22" s="70"/>
      <c r="S22" s="70"/>
      <c r="T22" s="70" t="s">
        <v>1177</v>
      </c>
      <c r="U22" s="231" t="s">
        <v>1126</v>
      </c>
      <c r="V22" s="70"/>
      <c r="W22" s="70"/>
      <c r="X22" s="70"/>
      <c r="Y22" s="70"/>
      <c r="Z22" s="70"/>
      <c r="AA22" s="70"/>
      <c r="AB22" s="70"/>
      <c r="AC22" s="70"/>
      <c r="AD22" s="70"/>
      <c r="AE22" s="70"/>
      <c r="AF22" s="70"/>
      <c r="AG22" s="23"/>
    </row>
    <row r="23" spans="1:33" ht="167.25" customHeight="1" x14ac:dyDescent="0.25">
      <c r="A23" s="489"/>
      <c r="B23" s="248" t="s">
        <v>64</v>
      </c>
      <c r="C23" s="199" t="s">
        <v>1101</v>
      </c>
      <c r="D23" s="198" t="s">
        <v>939</v>
      </c>
      <c r="E23" s="268" t="s">
        <v>989</v>
      </c>
      <c r="F23" s="340">
        <v>42248</v>
      </c>
      <c r="G23" s="340">
        <v>43252</v>
      </c>
      <c r="H23" s="341" t="s">
        <v>211</v>
      </c>
      <c r="I23" s="343">
        <v>30000</v>
      </c>
      <c r="J23" s="344" t="s">
        <v>528</v>
      </c>
      <c r="K23" s="254"/>
      <c r="L23" s="254"/>
      <c r="M23" s="254"/>
      <c r="N23" s="359"/>
      <c r="O23" s="359" t="s">
        <v>37</v>
      </c>
      <c r="P23" s="359"/>
      <c r="Q23" s="362" t="s">
        <v>1167</v>
      </c>
      <c r="R23" s="70"/>
      <c r="S23" s="70"/>
      <c r="T23" s="231" t="s">
        <v>1184</v>
      </c>
      <c r="U23" s="231" t="s">
        <v>1168</v>
      </c>
      <c r="V23" s="70"/>
      <c r="W23" s="70"/>
      <c r="X23" s="70"/>
      <c r="Y23" s="70"/>
      <c r="Z23" s="318"/>
      <c r="AA23" s="70"/>
      <c r="AB23" s="70"/>
      <c r="AC23" s="70"/>
      <c r="AD23" s="70"/>
      <c r="AE23" s="70"/>
      <c r="AF23" s="70"/>
      <c r="AG23" s="23"/>
    </row>
    <row r="24" spans="1:33" ht="151.5" customHeight="1" x14ac:dyDescent="0.25">
      <c r="A24" s="489"/>
      <c r="B24" s="312" t="s">
        <v>65</v>
      </c>
      <c r="C24" s="198" t="s">
        <v>924</v>
      </c>
      <c r="D24" s="198" t="s">
        <v>747</v>
      </c>
      <c r="E24" s="268"/>
      <c r="F24" s="339">
        <v>41448</v>
      </c>
      <c r="G24" s="340">
        <v>42339</v>
      </c>
      <c r="H24" s="341" t="s">
        <v>202</v>
      </c>
      <c r="I24" s="343">
        <v>10000</v>
      </c>
      <c r="J24" s="344" t="s">
        <v>748</v>
      </c>
      <c r="K24" s="254"/>
      <c r="L24" s="254"/>
      <c r="M24" s="254"/>
      <c r="N24" s="359"/>
      <c r="O24" s="359"/>
      <c r="P24" s="359"/>
      <c r="Q24" s="70"/>
      <c r="R24" s="70"/>
      <c r="S24" s="70"/>
      <c r="T24" s="70"/>
      <c r="U24" s="70"/>
      <c r="V24" s="70"/>
      <c r="W24" s="70"/>
      <c r="X24" s="70"/>
      <c r="Y24" s="70"/>
      <c r="Z24" s="70"/>
      <c r="AA24" s="70"/>
      <c r="AB24" s="70"/>
      <c r="AC24" s="70"/>
      <c r="AD24" s="70"/>
      <c r="AE24" s="70"/>
      <c r="AF24" s="70"/>
      <c r="AG24" s="23"/>
    </row>
    <row r="25" spans="1:33" ht="108.75" customHeight="1" x14ac:dyDescent="0.25">
      <c r="A25" s="489"/>
      <c r="B25" s="248" t="s">
        <v>66</v>
      </c>
      <c r="C25" s="345" t="s">
        <v>1169</v>
      </c>
      <c r="D25" s="198" t="s">
        <v>1047</v>
      </c>
      <c r="E25" s="268"/>
      <c r="F25" s="340">
        <v>42248</v>
      </c>
      <c r="G25" s="340">
        <v>43270</v>
      </c>
      <c r="H25" s="341" t="s">
        <v>211</v>
      </c>
      <c r="I25" s="201">
        <v>30000</v>
      </c>
      <c r="J25" s="344" t="s">
        <v>236</v>
      </c>
      <c r="K25" s="269" t="s">
        <v>1048</v>
      </c>
      <c r="L25" s="269" t="s">
        <v>1049</v>
      </c>
      <c r="M25" s="254"/>
      <c r="N25" s="359"/>
      <c r="O25" s="359" t="s">
        <v>37</v>
      </c>
      <c r="P25" s="359"/>
      <c r="Q25" s="231" t="s">
        <v>1246</v>
      </c>
      <c r="R25" s="231" t="s">
        <v>1232</v>
      </c>
      <c r="S25" s="231" t="s">
        <v>1170</v>
      </c>
      <c r="T25" s="231" t="s">
        <v>1186</v>
      </c>
      <c r="U25" s="231" t="s">
        <v>1171</v>
      </c>
      <c r="V25" s="70"/>
      <c r="W25" s="70"/>
      <c r="X25" s="70"/>
      <c r="Y25" s="70"/>
      <c r="Z25" s="70"/>
      <c r="AA25" s="70"/>
      <c r="AB25" s="70"/>
      <c r="AC25" s="70"/>
      <c r="AD25" s="70"/>
      <c r="AE25" s="70"/>
      <c r="AF25" s="70"/>
      <c r="AG25" s="23"/>
    </row>
    <row r="26" spans="1:33" ht="97.5" customHeight="1" x14ac:dyDescent="0.25">
      <c r="A26" s="489"/>
      <c r="B26" s="248" t="s">
        <v>138</v>
      </c>
      <c r="C26" s="347" t="s">
        <v>992</v>
      </c>
      <c r="D26" s="199" t="s">
        <v>153</v>
      </c>
      <c r="E26" s="268"/>
      <c r="F26" s="339">
        <v>41448</v>
      </c>
      <c r="G26" s="346">
        <v>43252</v>
      </c>
      <c r="H26" s="341" t="s">
        <v>1062</v>
      </c>
      <c r="I26" s="201">
        <v>200000</v>
      </c>
      <c r="J26" s="344" t="s">
        <v>531</v>
      </c>
      <c r="K26" s="254"/>
      <c r="L26" s="269" t="s">
        <v>1050</v>
      </c>
      <c r="M26" s="254"/>
      <c r="N26" s="359"/>
      <c r="O26" s="359" t="s">
        <v>37</v>
      </c>
      <c r="P26" s="359"/>
      <c r="Q26" s="231" t="s">
        <v>1244</v>
      </c>
      <c r="R26" s="70"/>
      <c r="S26" s="231" t="s">
        <v>1128</v>
      </c>
      <c r="T26" s="341" t="s">
        <v>1185</v>
      </c>
      <c r="U26" s="231" t="s">
        <v>1127</v>
      </c>
      <c r="V26" s="328"/>
      <c r="W26" s="70"/>
      <c r="X26" s="70"/>
      <c r="Y26" s="70"/>
      <c r="Z26" s="326"/>
      <c r="AA26" s="231"/>
      <c r="AB26" s="70"/>
      <c r="AC26" s="70"/>
      <c r="AD26" s="70"/>
      <c r="AE26" s="70"/>
      <c r="AF26" s="70"/>
      <c r="AG26" s="23"/>
    </row>
    <row r="27" spans="1:33" ht="105" x14ac:dyDescent="0.25">
      <c r="A27" s="489"/>
      <c r="B27" s="248" t="s">
        <v>139</v>
      </c>
      <c r="C27" s="199" t="s">
        <v>468</v>
      </c>
      <c r="D27" s="199" t="s">
        <v>154</v>
      </c>
      <c r="E27" s="268"/>
      <c r="F27" s="339">
        <v>41448</v>
      </c>
      <c r="G27" s="346">
        <v>43282</v>
      </c>
      <c r="H27" s="268" t="s">
        <v>1061</v>
      </c>
      <c r="I27" s="201">
        <v>10000</v>
      </c>
      <c r="J27" s="197" t="s">
        <v>1085</v>
      </c>
      <c r="K27" s="269" t="s">
        <v>1051</v>
      </c>
      <c r="L27" s="254"/>
      <c r="M27" s="254"/>
      <c r="N27" s="359" t="s">
        <v>37</v>
      </c>
      <c r="O27" s="359"/>
      <c r="P27" s="359"/>
      <c r="Q27" s="70" t="s">
        <v>1129</v>
      </c>
      <c r="R27" s="70"/>
      <c r="S27" s="70"/>
      <c r="T27" s="268" t="s">
        <v>1187</v>
      </c>
      <c r="U27" s="231" t="s">
        <v>1130</v>
      </c>
      <c r="V27" s="70"/>
      <c r="W27" s="70"/>
      <c r="X27" s="70"/>
      <c r="Y27" s="70"/>
      <c r="Z27" s="326"/>
      <c r="AA27" s="231"/>
      <c r="AB27" s="70"/>
      <c r="AC27" s="232"/>
      <c r="AD27" s="70"/>
      <c r="AE27" s="70"/>
      <c r="AF27" s="70"/>
      <c r="AG27" s="23"/>
    </row>
    <row r="28" spans="1:33" ht="120" x14ac:dyDescent="0.25">
      <c r="A28" s="489"/>
      <c r="B28" s="323" t="s">
        <v>140</v>
      </c>
      <c r="C28" s="199" t="s">
        <v>1102</v>
      </c>
      <c r="D28" s="199" t="s">
        <v>155</v>
      </c>
      <c r="E28" s="268" t="s">
        <v>1037</v>
      </c>
      <c r="F28" s="339">
        <v>41448</v>
      </c>
      <c r="G28" s="340">
        <v>41974</v>
      </c>
      <c r="H28" s="341" t="s">
        <v>202</v>
      </c>
      <c r="I28" s="201" t="s">
        <v>225</v>
      </c>
      <c r="J28" s="197" t="s">
        <v>239</v>
      </c>
      <c r="K28" s="254"/>
      <c r="L28" s="254"/>
      <c r="M28" s="254"/>
      <c r="N28" s="359"/>
      <c r="O28" s="359"/>
      <c r="P28" s="359" t="s">
        <v>37</v>
      </c>
      <c r="R28" s="231" t="s">
        <v>1233</v>
      </c>
      <c r="S28" s="70"/>
      <c r="T28" s="70"/>
      <c r="U28" s="70"/>
      <c r="V28" s="70"/>
      <c r="W28" s="70"/>
      <c r="X28" s="70"/>
      <c r="Y28" s="70"/>
      <c r="Z28" s="70"/>
      <c r="AA28" s="70"/>
      <c r="AB28" s="70"/>
      <c r="AC28" s="70"/>
      <c r="AD28" s="70"/>
      <c r="AE28" s="70"/>
      <c r="AF28" s="70"/>
      <c r="AG28" s="23"/>
    </row>
    <row r="29" spans="1:33" ht="90" x14ac:dyDescent="0.25">
      <c r="A29" s="489"/>
      <c r="B29" s="265" t="s">
        <v>141</v>
      </c>
      <c r="C29" s="199" t="s">
        <v>537</v>
      </c>
      <c r="D29" s="199" t="s">
        <v>156</v>
      </c>
      <c r="E29" s="254"/>
      <c r="F29" s="339">
        <v>41448</v>
      </c>
      <c r="G29" s="340" t="s">
        <v>953</v>
      </c>
      <c r="H29" s="341" t="s">
        <v>214</v>
      </c>
      <c r="I29" s="201">
        <v>100000</v>
      </c>
      <c r="J29" s="341" t="s">
        <v>240</v>
      </c>
      <c r="K29" s="254"/>
      <c r="L29" s="254"/>
      <c r="M29" s="254"/>
      <c r="N29" s="359"/>
      <c r="O29" s="359"/>
      <c r="P29" s="359"/>
      <c r="Q29" s="70"/>
      <c r="R29" s="70"/>
      <c r="S29" s="70"/>
      <c r="T29" s="70"/>
      <c r="U29" s="70"/>
      <c r="V29" s="70"/>
      <c r="W29" s="70"/>
      <c r="X29" s="70"/>
      <c r="Y29" s="70"/>
      <c r="Z29" s="70"/>
      <c r="AA29" s="70"/>
      <c r="AB29" s="70"/>
      <c r="AC29" s="70"/>
      <c r="AD29" s="70"/>
      <c r="AE29" s="70"/>
      <c r="AF29" s="70"/>
      <c r="AG29" s="23"/>
    </row>
    <row r="30" spans="1:33" ht="150" x14ac:dyDescent="0.25">
      <c r="A30" s="489"/>
      <c r="B30" s="267" t="s">
        <v>516</v>
      </c>
      <c r="C30" s="269" t="s">
        <v>740</v>
      </c>
      <c r="D30" s="268" t="s">
        <v>506</v>
      </c>
      <c r="E30" s="254"/>
      <c r="F30" s="276" t="s">
        <v>509</v>
      </c>
      <c r="G30" s="340" t="s">
        <v>953</v>
      </c>
      <c r="H30" s="348" t="s">
        <v>202</v>
      </c>
      <c r="I30" s="348" t="s">
        <v>225</v>
      </c>
      <c r="J30" s="348" t="s">
        <v>514</v>
      </c>
      <c r="K30" s="254"/>
      <c r="L30" s="254"/>
      <c r="M30" s="254"/>
      <c r="N30" s="359"/>
      <c r="O30" s="359"/>
      <c r="P30" s="359"/>
      <c r="Q30" s="70"/>
      <c r="R30" s="70"/>
      <c r="S30" s="70"/>
      <c r="T30" s="70"/>
      <c r="U30" s="70"/>
      <c r="V30" s="70"/>
      <c r="W30" s="70"/>
      <c r="X30" s="70"/>
      <c r="Y30" s="70"/>
      <c r="Z30" s="70"/>
      <c r="AA30" s="70"/>
      <c r="AB30" s="70"/>
      <c r="AC30" s="70"/>
      <c r="AD30" s="70"/>
      <c r="AE30" s="70"/>
      <c r="AF30" s="70"/>
      <c r="AG30" s="23"/>
    </row>
    <row r="31" spans="1:33" ht="120" x14ac:dyDescent="0.25">
      <c r="A31" s="490"/>
      <c r="B31" s="52" t="s">
        <v>517</v>
      </c>
      <c r="C31" s="269" t="s">
        <v>941</v>
      </c>
      <c r="D31" s="214" t="s">
        <v>1189</v>
      </c>
      <c r="E31" s="268" t="s">
        <v>1041</v>
      </c>
      <c r="F31" s="317">
        <v>41730</v>
      </c>
      <c r="G31" s="340">
        <v>43270</v>
      </c>
      <c r="H31" s="348" t="s">
        <v>513</v>
      </c>
      <c r="I31" s="269" t="s">
        <v>225</v>
      </c>
      <c r="J31" s="348" t="s">
        <v>1086</v>
      </c>
      <c r="K31" s="268" t="s">
        <v>994</v>
      </c>
      <c r="L31" s="254"/>
      <c r="M31" s="254"/>
      <c r="N31" s="359"/>
      <c r="O31" s="359"/>
      <c r="P31" s="359" t="s">
        <v>37</v>
      </c>
      <c r="Q31" s="231" t="s">
        <v>1241</v>
      </c>
      <c r="R31" s="231" t="s">
        <v>1222</v>
      </c>
      <c r="S31" s="231" t="s">
        <v>1188</v>
      </c>
      <c r="T31" s="341" t="s">
        <v>1179</v>
      </c>
      <c r="U31" s="231" t="s">
        <v>1131</v>
      </c>
      <c r="V31" s="70"/>
      <c r="W31" s="211"/>
      <c r="X31" s="70"/>
      <c r="Y31" s="70"/>
      <c r="Z31" s="70"/>
      <c r="AA31" s="70"/>
      <c r="AB31" s="70"/>
      <c r="AC31" s="231"/>
      <c r="AD31" s="70"/>
      <c r="AE31" s="70"/>
      <c r="AF31" s="70"/>
      <c r="AG31" s="23"/>
    </row>
    <row r="32" spans="1:33" ht="180" x14ac:dyDescent="0.25">
      <c r="A32" s="492" t="s">
        <v>135</v>
      </c>
      <c r="B32" s="52" t="s">
        <v>67</v>
      </c>
      <c r="C32" s="266" t="s">
        <v>750</v>
      </c>
      <c r="D32" s="268" t="s">
        <v>1059</v>
      </c>
      <c r="E32" s="214" t="s">
        <v>1036</v>
      </c>
      <c r="F32" s="339">
        <v>41448</v>
      </c>
      <c r="G32" s="340" t="s">
        <v>953</v>
      </c>
      <c r="H32" s="341" t="s">
        <v>202</v>
      </c>
      <c r="I32" s="201">
        <v>30000</v>
      </c>
      <c r="J32" s="197" t="s">
        <v>241</v>
      </c>
      <c r="K32" s="254"/>
      <c r="L32" s="254"/>
      <c r="M32" s="254"/>
      <c r="N32" s="359"/>
      <c r="O32" s="359"/>
      <c r="P32" s="359" t="s">
        <v>37</v>
      </c>
      <c r="Q32" s="268" t="s">
        <v>1191</v>
      </c>
      <c r="R32" s="324" t="s">
        <v>1114</v>
      </c>
      <c r="S32" s="70"/>
      <c r="T32" s="231" t="s">
        <v>1190</v>
      </c>
      <c r="U32" s="324" t="s">
        <v>1192</v>
      </c>
      <c r="V32" s="266"/>
      <c r="W32" s="231"/>
      <c r="X32" s="70"/>
      <c r="Y32" s="70"/>
      <c r="Z32" s="70"/>
      <c r="AA32" s="70"/>
      <c r="AB32" s="70"/>
      <c r="AC32" s="70"/>
      <c r="AD32" s="70"/>
      <c r="AE32" s="70"/>
      <c r="AF32" s="70"/>
      <c r="AG32" s="23"/>
    </row>
    <row r="33" spans="1:33" ht="409.5" x14ac:dyDescent="0.25">
      <c r="A33" s="493"/>
      <c r="B33" s="52" t="s">
        <v>68</v>
      </c>
      <c r="C33" s="199" t="s">
        <v>1103</v>
      </c>
      <c r="D33" s="199" t="s">
        <v>751</v>
      </c>
      <c r="E33" s="254"/>
      <c r="F33" s="340">
        <v>41275</v>
      </c>
      <c r="G33" s="340" t="s">
        <v>953</v>
      </c>
      <c r="H33" s="341" t="s">
        <v>533</v>
      </c>
      <c r="I33" s="201">
        <v>50000</v>
      </c>
      <c r="J33" s="197" t="s">
        <v>242</v>
      </c>
      <c r="K33" s="254"/>
      <c r="L33" s="254"/>
      <c r="M33" s="254"/>
      <c r="N33" s="359"/>
      <c r="O33" s="359"/>
      <c r="P33" s="359" t="s">
        <v>37</v>
      </c>
      <c r="Q33" s="268" t="s">
        <v>1195</v>
      </c>
      <c r="R33" s="268" t="s">
        <v>1193</v>
      </c>
      <c r="S33" s="268"/>
      <c r="T33" s="303" t="s">
        <v>1194</v>
      </c>
      <c r="U33" s="303" t="s">
        <v>425</v>
      </c>
      <c r="V33" s="70"/>
      <c r="W33" s="70"/>
      <c r="X33" s="70"/>
      <c r="Y33" s="70"/>
      <c r="Z33" s="70"/>
      <c r="AA33" s="70"/>
      <c r="AB33" s="70"/>
      <c r="AC33" s="70"/>
      <c r="AD33" s="70"/>
      <c r="AE33" s="70"/>
      <c r="AF33" s="70"/>
      <c r="AG33" s="23"/>
    </row>
    <row r="34" spans="1:33" ht="126" customHeight="1" x14ac:dyDescent="0.25">
      <c r="A34" s="493"/>
      <c r="B34" s="267" t="s">
        <v>69</v>
      </c>
      <c r="C34" s="198" t="s">
        <v>1104</v>
      </c>
      <c r="D34" s="199" t="s">
        <v>906</v>
      </c>
      <c r="E34" s="284"/>
      <c r="F34" s="339">
        <v>41448</v>
      </c>
      <c r="G34" s="340" t="s">
        <v>953</v>
      </c>
      <c r="H34" s="341" t="s">
        <v>943</v>
      </c>
      <c r="I34" s="201">
        <v>100000</v>
      </c>
      <c r="J34" s="344" t="s">
        <v>1105</v>
      </c>
      <c r="K34" s="284"/>
      <c r="L34" s="284"/>
      <c r="M34" s="284"/>
      <c r="N34" s="359"/>
      <c r="O34" s="359"/>
      <c r="P34" s="359"/>
      <c r="Q34" s="284"/>
      <c r="R34" s="284"/>
      <c r="S34" s="284"/>
      <c r="T34" s="284"/>
      <c r="U34" s="303"/>
      <c r="V34" s="67"/>
      <c r="W34" s="67"/>
      <c r="X34" s="67"/>
      <c r="Y34" s="67"/>
      <c r="Z34" s="67"/>
      <c r="AA34" s="67"/>
      <c r="AB34" s="67"/>
      <c r="AC34" s="232"/>
      <c r="AD34" s="67"/>
      <c r="AE34" s="67"/>
      <c r="AF34" s="67"/>
      <c r="AG34" s="23"/>
    </row>
    <row r="35" spans="1:33" ht="112.5" customHeight="1" x14ac:dyDescent="0.25">
      <c r="A35" s="493"/>
      <c r="B35" s="52" t="s">
        <v>70</v>
      </c>
      <c r="C35" s="199" t="s">
        <v>1106</v>
      </c>
      <c r="D35" s="303" t="s">
        <v>1001</v>
      </c>
      <c r="E35" s="284" t="s">
        <v>167</v>
      </c>
      <c r="F35" s="340">
        <v>41883</v>
      </c>
      <c r="G35" s="340">
        <v>43270</v>
      </c>
      <c r="H35" s="303" t="s">
        <v>1002</v>
      </c>
      <c r="I35" s="201">
        <v>250000</v>
      </c>
      <c r="J35" s="344" t="s">
        <v>1087</v>
      </c>
      <c r="K35" s="284"/>
      <c r="L35" s="284"/>
      <c r="M35" s="284"/>
      <c r="N35" s="359"/>
      <c r="O35" s="359" t="s">
        <v>37</v>
      </c>
      <c r="P35" s="359"/>
      <c r="Q35" s="303" t="s">
        <v>1172</v>
      </c>
      <c r="R35" s="303" t="s">
        <v>1173</v>
      </c>
      <c r="S35" s="303" t="s">
        <v>1133</v>
      </c>
      <c r="T35" s="303"/>
      <c r="U35" s="303" t="s">
        <v>1132</v>
      </c>
      <c r="V35" s="67"/>
      <c r="W35" s="232"/>
      <c r="X35" s="67"/>
      <c r="Y35" s="67"/>
      <c r="Z35" s="67"/>
      <c r="AA35" s="232"/>
      <c r="AB35" s="67"/>
      <c r="AC35" s="232"/>
      <c r="AD35" s="67"/>
      <c r="AE35" s="67"/>
      <c r="AF35" s="67"/>
      <c r="AG35" s="23"/>
    </row>
    <row r="36" spans="1:33" ht="108.75" customHeight="1" x14ac:dyDescent="0.25">
      <c r="A36" s="493"/>
      <c r="B36" s="52" t="s">
        <v>71</v>
      </c>
      <c r="C36" s="198" t="s">
        <v>475</v>
      </c>
      <c r="D36" s="199" t="s">
        <v>754</v>
      </c>
      <c r="E36" s="303" t="s">
        <v>1004</v>
      </c>
      <c r="F36" s="339" t="s">
        <v>424</v>
      </c>
      <c r="G36" s="340">
        <v>43252</v>
      </c>
      <c r="H36" s="339" t="s">
        <v>202</v>
      </c>
      <c r="I36" s="201">
        <v>5000</v>
      </c>
      <c r="J36" s="197" t="s">
        <v>1088</v>
      </c>
      <c r="K36" s="284"/>
      <c r="L36" s="284"/>
      <c r="M36" s="284"/>
      <c r="N36" s="359"/>
      <c r="O36" s="359" t="s">
        <v>37</v>
      </c>
      <c r="P36" s="359"/>
      <c r="Q36" s="232" t="s">
        <v>1134</v>
      </c>
      <c r="R36" s="231" t="s">
        <v>1119</v>
      </c>
      <c r="S36" s="67"/>
      <c r="T36" s="341" t="s">
        <v>1179</v>
      </c>
      <c r="U36" s="232"/>
      <c r="V36" s="67"/>
      <c r="W36" s="67"/>
      <c r="X36" s="67"/>
      <c r="Y36" s="67"/>
      <c r="Z36" s="318"/>
      <c r="AA36" s="67"/>
      <c r="AB36" s="67"/>
      <c r="AC36" s="232"/>
      <c r="AD36" s="67"/>
      <c r="AE36" s="67"/>
      <c r="AF36" s="67"/>
      <c r="AG36" s="23"/>
    </row>
    <row r="37" spans="1:33" ht="103.5" customHeight="1" x14ac:dyDescent="0.25">
      <c r="A37" s="493"/>
      <c r="B37" s="52" t="s">
        <v>72</v>
      </c>
      <c r="C37" s="342" t="s">
        <v>1006</v>
      </c>
      <c r="D37" s="342" t="s">
        <v>1007</v>
      </c>
      <c r="E37" s="284"/>
      <c r="F37" s="339">
        <v>41448</v>
      </c>
      <c r="G37" s="340" t="s">
        <v>953</v>
      </c>
      <c r="H37" s="199" t="s">
        <v>216</v>
      </c>
      <c r="I37" s="201">
        <v>70000</v>
      </c>
      <c r="J37" s="344" t="s">
        <v>246</v>
      </c>
      <c r="K37" s="266" t="s">
        <v>1054</v>
      </c>
      <c r="L37" s="266" t="s">
        <v>1045</v>
      </c>
      <c r="M37" s="284"/>
      <c r="N37" s="359"/>
      <c r="O37" s="359"/>
      <c r="P37" s="359" t="s">
        <v>37</v>
      </c>
      <c r="Q37" s="385" t="s">
        <v>1248</v>
      </c>
      <c r="R37" s="383" t="s">
        <v>1247</v>
      </c>
      <c r="S37" s="67"/>
      <c r="T37" s="65" t="s">
        <v>1197</v>
      </c>
      <c r="U37" s="232" t="s">
        <v>1196</v>
      </c>
      <c r="V37" s="327"/>
      <c r="W37" s="327"/>
      <c r="X37" s="67"/>
      <c r="Y37" s="67"/>
      <c r="Z37" s="67"/>
      <c r="AA37" s="67"/>
      <c r="AB37" s="67"/>
      <c r="AC37" s="67"/>
      <c r="AD37" s="67"/>
      <c r="AE37" s="67"/>
      <c r="AF37" s="67"/>
      <c r="AG37" s="23"/>
    </row>
    <row r="38" spans="1:33" ht="111" customHeight="1" x14ac:dyDescent="0.25">
      <c r="A38" s="493"/>
      <c r="B38" s="52" t="s">
        <v>73</v>
      </c>
      <c r="C38" s="266" t="s">
        <v>534</v>
      </c>
      <c r="D38" s="199" t="s">
        <v>170</v>
      </c>
      <c r="E38" s="284"/>
      <c r="F38" s="339">
        <v>41448</v>
      </c>
      <c r="G38" s="340" t="s">
        <v>953</v>
      </c>
      <c r="H38" s="199" t="s">
        <v>216</v>
      </c>
      <c r="I38" s="201">
        <v>30000</v>
      </c>
      <c r="J38" s="197" t="s">
        <v>247</v>
      </c>
      <c r="K38" s="284"/>
      <c r="L38" s="266" t="s">
        <v>1042</v>
      </c>
      <c r="M38" s="284"/>
      <c r="N38" s="359" t="s">
        <v>37</v>
      </c>
      <c r="O38" s="359"/>
      <c r="P38" s="359"/>
      <c r="Q38" s="232" t="s">
        <v>1120</v>
      </c>
      <c r="R38" s="67"/>
      <c r="S38" s="67"/>
      <c r="T38" s="341" t="s">
        <v>1179</v>
      </c>
      <c r="U38" s="232" t="s">
        <v>1135</v>
      </c>
      <c r="V38" s="67"/>
      <c r="W38" s="67"/>
      <c r="X38" s="67"/>
      <c r="Y38" s="67"/>
      <c r="Z38" s="67"/>
      <c r="AA38" s="67"/>
      <c r="AB38" s="67"/>
      <c r="AC38" s="67"/>
      <c r="AD38" s="67"/>
      <c r="AE38" s="67"/>
      <c r="AF38" s="67"/>
      <c r="AG38" s="23"/>
    </row>
    <row r="39" spans="1:33" ht="99" customHeight="1" x14ac:dyDescent="0.25">
      <c r="A39" s="493"/>
      <c r="B39" s="52" t="s">
        <v>74</v>
      </c>
      <c r="C39" s="266" t="s">
        <v>1010</v>
      </c>
      <c r="D39" s="199" t="s">
        <v>170</v>
      </c>
      <c r="E39" s="284"/>
      <c r="F39" s="339">
        <v>41448</v>
      </c>
      <c r="G39" s="340" t="s">
        <v>953</v>
      </c>
      <c r="H39" s="303" t="s">
        <v>987</v>
      </c>
      <c r="I39" s="201">
        <v>50000</v>
      </c>
      <c r="J39" s="197" t="s">
        <v>1089</v>
      </c>
      <c r="K39" s="284"/>
      <c r="L39" s="266" t="s">
        <v>1043</v>
      </c>
      <c r="M39" s="284"/>
      <c r="N39" s="359"/>
      <c r="O39" s="359" t="s">
        <v>37</v>
      </c>
      <c r="P39" s="359"/>
      <c r="Q39" s="232" t="s">
        <v>1174</v>
      </c>
      <c r="R39" s="67"/>
      <c r="S39" s="232" t="s">
        <v>1137</v>
      </c>
      <c r="T39" s="361" t="s">
        <v>1175</v>
      </c>
      <c r="U39" s="232"/>
      <c r="V39" s="266"/>
      <c r="W39" s="67"/>
      <c r="X39" s="67"/>
      <c r="Y39" s="67"/>
      <c r="Z39" s="67"/>
      <c r="AA39" s="232"/>
      <c r="AB39" s="67"/>
      <c r="AC39" s="232"/>
      <c r="AD39" s="67"/>
      <c r="AE39" s="67"/>
      <c r="AF39" s="67"/>
      <c r="AG39" s="23"/>
    </row>
    <row r="40" spans="1:33" ht="75" customHeight="1" x14ac:dyDescent="0.25">
      <c r="A40" s="493"/>
      <c r="B40" s="52" t="s">
        <v>75</v>
      </c>
      <c r="C40" s="198" t="s">
        <v>479</v>
      </c>
      <c r="D40" s="198" t="s">
        <v>171</v>
      </c>
      <c r="E40" s="284"/>
      <c r="F40" s="339">
        <v>41448</v>
      </c>
      <c r="G40" s="340">
        <v>43270</v>
      </c>
      <c r="H40" s="199" t="s">
        <v>217</v>
      </c>
      <c r="I40" s="201" t="s">
        <v>225</v>
      </c>
      <c r="J40" s="344" t="s">
        <v>249</v>
      </c>
      <c r="K40" s="284"/>
      <c r="L40" s="284"/>
      <c r="M40" s="284"/>
      <c r="N40" s="359"/>
      <c r="O40" s="359"/>
      <c r="P40" s="359" t="s">
        <v>37</v>
      </c>
      <c r="Q40" s="232" t="s">
        <v>1198</v>
      </c>
      <c r="R40" s="232" t="s">
        <v>1136</v>
      </c>
      <c r="S40" s="67"/>
      <c r="T40" s="232" t="s">
        <v>1179</v>
      </c>
      <c r="U40" s="232" t="s">
        <v>1138</v>
      </c>
      <c r="V40" s="67"/>
      <c r="W40" s="67"/>
      <c r="X40" s="67"/>
      <c r="Y40" s="67"/>
      <c r="Z40" s="67"/>
      <c r="AA40" s="67"/>
      <c r="AB40" s="67"/>
      <c r="AC40" s="67"/>
      <c r="AD40" s="67"/>
      <c r="AE40" s="67"/>
      <c r="AF40" s="67"/>
      <c r="AG40" s="23"/>
    </row>
    <row r="41" spans="1:33" ht="107.25" customHeight="1" x14ac:dyDescent="0.25">
      <c r="A41" s="493"/>
      <c r="B41" s="52" t="s">
        <v>76</v>
      </c>
      <c r="C41" s="199" t="s">
        <v>1107</v>
      </c>
      <c r="D41" s="198" t="s">
        <v>172</v>
      </c>
      <c r="E41" s="284"/>
      <c r="F41" s="339">
        <v>41448</v>
      </c>
      <c r="G41" s="340">
        <v>43270</v>
      </c>
      <c r="H41" s="199" t="s">
        <v>218</v>
      </c>
      <c r="I41" s="343">
        <v>10000</v>
      </c>
      <c r="J41" s="344" t="s">
        <v>250</v>
      </c>
      <c r="K41" s="266" t="s">
        <v>1052</v>
      </c>
      <c r="L41" s="284"/>
      <c r="M41" s="284"/>
      <c r="N41" s="359"/>
      <c r="O41" s="359"/>
      <c r="P41" s="359" t="s">
        <v>37</v>
      </c>
      <c r="Q41" s="232" t="s">
        <v>1199</v>
      </c>
      <c r="R41" s="386" t="s">
        <v>1200</v>
      </c>
      <c r="S41" s="67"/>
      <c r="T41" s="67"/>
      <c r="U41" s="232"/>
      <c r="V41" s="67"/>
      <c r="W41" s="67"/>
      <c r="X41" s="67"/>
      <c r="Y41" s="67"/>
      <c r="Z41" s="67"/>
      <c r="AA41" s="67"/>
      <c r="AB41" s="67"/>
      <c r="AC41" s="67"/>
      <c r="AD41" s="67"/>
      <c r="AE41" s="67"/>
      <c r="AF41" s="67"/>
      <c r="AG41" s="23"/>
    </row>
    <row r="42" spans="1:33" ht="93.75" customHeight="1" x14ac:dyDescent="0.25">
      <c r="A42" s="493"/>
      <c r="B42" s="267" t="s">
        <v>77</v>
      </c>
      <c r="C42" s="199" t="s">
        <v>536</v>
      </c>
      <c r="D42" s="199" t="s">
        <v>173</v>
      </c>
      <c r="E42" s="284"/>
      <c r="F42" s="339">
        <v>41448</v>
      </c>
      <c r="G42" s="340" t="s">
        <v>953</v>
      </c>
      <c r="H42" s="341" t="s">
        <v>219</v>
      </c>
      <c r="I42" s="201">
        <v>200000</v>
      </c>
      <c r="J42" s="197" t="s">
        <v>540</v>
      </c>
      <c r="K42" s="284"/>
      <c r="L42" s="284"/>
      <c r="M42" s="284"/>
      <c r="N42" s="359"/>
      <c r="O42" s="359"/>
      <c r="P42" s="359"/>
      <c r="Q42" s="67"/>
      <c r="R42" s="67"/>
      <c r="S42" s="67"/>
      <c r="T42" s="67"/>
      <c r="U42" s="67"/>
      <c r="V42" s="67"/>
      <c r="W42" s="67"/>
      <c r="X42" s="67"/>
      <c r="Y42" s="67"/>
      <c r="Z42" s="67"/>
      <c r="AA42" s="67"/>
      <c r="AB42" s="67"/>
      <c r="AC42" s="67"/>
      <c r="AD42" s="67"/>
      <c r="AE42" s="67"/>
      <c r="AF42" s="67"/>
      <c r="AG42" s="23"/>
    </row>
    <row r="43" spans="1:33" ht="72.75" customHeight="1" x14ac:dyDescent="0.25">
      <c r="A43" s="493"/>
      <c r="B43" s="267" t="s">
        <v>78</v>
      </c>
      <c r="C43" s="269" t="s">
        <v>925</v>
      </c>
      <c r="D43" s="199" t="s">
        <v>174</v>
      </c>
      <c r="E43" s="284"/>
      <c r="F43" s="339">
        <v>41448</v>
      </c>
      <c r="G43" s="340" t="s">
        <v>953</v>
      </c>
      <c r="H43" s="341" t="s">
        <v>202</v>
      </c>
      <c r="I43" s="201" t="s">
        <v>225</v>
      </c>
      <c r="J43" s="197" t="s">
        <v>252</v>
      </c>
      <c r="K43" s="284"/>
      <c r="L43" s="284"/>
      <c r="M43" s="284"/>
      <c r="N43" s="359"/>
      <c r="O43" s="359"/>
      <c r="P43" s="359"/>
      <c r="Q43" s="67"/>
      <c r="R43" s="67"/>
      <c r="S43" s="67"/>
      <c r="T43" s="67"/>
      <c r="U43" s="67"/>
      <c r="V43" s="67"/>
      <c r="W43" s="67"/>
      <c r="X43" s="67"/>
      <c r="Y43" s="67"/>
      <c r="Z43" s="67"/>
      <c r="AA43" s="67"/>
      <c r="AB43" s="67"/>
      <c r="AC43" s="67"/>
      <c r="AD43" s="67"/>
      <c r="AE43" s="67"/>
      <c r="AF43" s="67"/>
      <c r="AG43" s="23"/>
    </row>
    <row r="44" spans="1:33" ht="120" customHeight="1" x14ac:dyDescent="0.25">
      <c r="A44" s="493"/>
      <c r="B44" s="52" t="s">
        <v>79</v>
      </c>
      <c r="C44" s="199" t="s">
        <v>1108</v>
      </c>
      <c r="D44" s="199" t="s">
        <v>175</v>
      </c>
      <c r="E44" s="284"/>
      <c r="F44" s="339">
        <v>41448</v>
      </c>
      <c r="G44" s="340" t="s">
        <v>955</v>
      </c>
      <c r="H44" s="199" t="s">
        <v>1074</v>
      </c>
      <c r="I44" s="201" t="s">
        <v>225</v>
      </c>
      <c r="J44" s="344" t="s">
        <v>541</v>
      </c>
      <c r="K44" s="284"/>
      <c r="L44" s="349" t="s">
        <v>1044</v>
      </c>
      <c r="M44" s="284"/>
      <c r="N44" s="359"/>
      <c r="O44" s="359" t="s">
        <v>37</v>
      </c>
      <c r="P44" s="359"/>
      <c r="Q44" s="224" t="s">
        <v>1242</v>
      </c>
      <c r="R44" s="383" t="s">
        <v>1249</v>
      </c>
      <c r="S44" s="232" t="s">
        <v>1139</v>
      </c>
      <c r="T44" s="232" t="s">
        <v>1201</v>
      </c>
      <c r="U44" s="67"/>
      <c r="V44" s="67"/>
      <c r="W44" s="67"/>
      <c r="X44" s="67"/>
      <c r="Y44" s="67"/>
      <c r="Z44" s="318"/>
      <c r="AA44" s="232"/>
      <c r="AB44" s="67"/>
      <c r="AC44" s="67"/>
      <c r="AD44" s="67"/>
      <c r="AE44" s="67"/>
      <c r="AF44" s="67"/>
      <c r="AG44" s="23"/>
    </row>
    <row r="45" spans="1:33" ht="99.75" customHeight="1" x14ac:dyDescent="0.25">
      <c r="A45" s="493"/>
      <c r="B45" s="322" t="s">
        <v>80</v>
      </c>
      <c r="C45" s="199" t="s">
        <v>1109</v>
      </c>
      <c r="D45" s="199" t="s">
        <v>1110</v>
      </c>
      <c r="E45" s="284"/>
      <c r="F45" s="339">
        <v>41448</v>
      </c>
      <c r="G45" s="340">
        <v>42156</v>
      </c>
      <c r="H45" s="199" t="s">
        <v>214</v>
      </c>
      <c r="I45" s="201" t="s">
        <v>225</v>
      </c>
      <c r="J45" s="344" t="s">
        <v>254</v>
      </c>
      <c r="K45" s="284"/>
      <c r="L45" s="284"/>
      <c r="M45" s="284"/>
      <c r="N45" s="359"/>
      <c r="O45" s="359"/>
      <c r="P45" s="359" t="s">
        <v>37</v>
      </c>
      <c r="Q45" s="67"/>
      <c r="R45" s="232" t="s">
        <v>1234</v>
      </c>
      <c r="S45" s="67"/>
      <c r="T45" s="67"/>
      <c r="U45" s="67"/>
      <c r="V45" s="67"/>
      <c r="W45" s="67"/>
      <c r="X45" s="67"/>
      <c r="Y45" s="67"/>
      <c r="Z45" s="67"/>
      <c r="AA45" s="67"/>
      <c r="AB45" s="67"/>
      <c r="AC45" s="67"/>
      <c r="AD45" s="67"/>
      <c r="AE45" s="67"/>
      <c r="AF45" s="67"/>
      <c r="AG45" s="23"/>
    </row>
    <row r="46" spans="1:33" ht="122.25" customHeight="1" x14ac:dyDescent="0.25">
      <c r="A46" s="494"/>
      <c r="B46" s="372" t="s">
        <v>81</v>
      </c>
      <c r="C46" s="374" t="s">
        <v>1111</v>
      </c>
      <c r="D46" s="374" t="s">
        <v>175</v>
      </c>
      <c r="E46" s="375"/>
      <c r="F46" s="376">
        <v>41448</v>
      </c>
      <c r="G46" s="377">
        <v>43270</v>
      </c>
      <c r="H46" s="374" t="s">
        <v>216</v>
      </c>
      <c r="I46" s="378">
        <v>400000</v>
      </c>
      <c r="J46" s="379" t="s">
        <v>1093</v>
      </c>
      <c r="K46" s="380" t="s">
        <v>1053</v>
      </c>
      <c r="L46" s="381"/>
      <c r="M46" s="375"/>
      <c r="N46" s="382" t="s">
        <v>37</v>
      </c>
      <c r="O46" s="382"/>
      <c r="P46" s="382"/>
      <c r="Q46" s="383" t="s">
        <v>1204</v>
      </c>
      <c r="R46" s="67"/>
      <c r="S46" s="232" t="s">
        <v>1203</v>
      </c>
      <c r="T46" s="67" t="s">
        <v>1202</v>
      </c>
      <c r="U46" s="232"/>
      <c r="V46" s="67"/>
      <c r="W46" s="67"/>
      <c r="X46" s="67"/>
      <c r="Y46" s="67"/>
      <c r="Z46" s="67"/>
      <c r="AA46" s="67"/>
      <c r="AB46" s="67"/>
      <c r="AC46" s="266"/>
      <c r="AD46" s="67"/>
      <c r="AE46" s="67"/>
      <c r="AF46" s="67"/>
      <c r="AG46" s="23"/>
    </row>
    <row r="47" spans="1:33" ht="60" x14ac:dyDescent="0.25">
      <c r="A47" s="488" t="s">
        <v>136</v>
      </c>
      <c r="B47" s="52" t="s">
        <v>82</v>
      </c>
      <c r="C47" s="198" t="s">
        <v>486</v>
      </c>
      <c r="D47" s="268" t="s">
        <v>1058</v>
      </c>
      <c r="E47" s="254"/>
      <c r="F47" s="339">
        <v>41448</v>
      </c>
      <c r="G47" s="340">
        <v>43270</v>
      </c>
      <c r="H47" s="201" t="s">
        <v>202</v>
      </c>
      <c r="I47" s="201">
        <v>30000</v>
      </c>
      <c r="J47" s="197" t="s">
        <v>256</v>
      </c>
      <c r="K47" s="254"/>
      <c r="L47" s="254"/>
      <c r="M47" s="254"/>
      <c r="N47" s="359"/>
      <c r="O47" s="359"/>
      <c r="P47" s="359" t="s">
        <v>37</v>
      </c>
      <c r="Q47" s="231" t="s">
        <v>1243</v>
      </c>
      <c r="R47" s="231" t="s">
        <v>1205</v>
      </c>
      <c r="S47" s="70"/>
      <c r="T47" s="341" t="s">
        <v>1179</v>
      </c>
      <c r="U47" s="231" t="s">
        <v>1141</v>
      </c>
      <c r="V47" s="70"/>
      <c r="W47" s="231"/>
      <c r="X47" s="70"/>
      <c r="Y47" s="70"/>
      <c r="Z47" s="70"/>
      <c r="AA47" s="70"/>
      <c r="AB47" s="70"/>
      <c r="AC47" s="70"/>
      <c r="AD47" s="70"/>
      <c r="AE47" s="70"/>
      <c r="AF47" s="70"/>
      <c r="AG47" s="23"/>
    </row>
    <row r="48" spans="1:33" ht="90" x14ac:dyDescent="0.25">
      <c r="A48" s="489"/>
      <c r="B48" s="52" t="s">
        <v>83</v>
      </c>
      <c r="C48" s="199" t="s">
        <v>945</v>
      </c>
      <c r="D48" s="199" t="s">
        <v>178</v>
      </c>
      <c r="E48" s="254"/>
      <c r="F48" s="339">
        <v>41448</v>
      </c>
      <c r="G48" s="340">
        <v>43270</v>
      </c>
      <c r="H48" s="199" t="s">
        <v>220</v>
      </c>
      <c r="I48" s="201">
        <v>30000</v>
      </c>
      <c r="J48" s="197" t="s">
        <v>1090</v>
      </c>
      <c r="K48" s="254"/>
      <c r="L48" s="254"/>
      <c r="M48" s="254"/>
      <c r="N48" s="359"/>
      <c r="O48" s="359" t="s">
        <v>21</v>
      </c>
      <c r="P48" s="359"/>
      <c r="Q48" s="231" t="s">
        <v>1235</v>
      </c>
      <c r="R48" s="231" t="s">
        <v>1176</v>
      </c>
      <c r="S48" s="231" t="s">
        <v>1142</v>
      </c>
      <c r="T48" s="70"/>
      <c r="U48" s="231" t="s">
        <v>1143</v>
      </c>
      <c r="V48" s="70"/>
      <c r="W48" s="70"/>
      <c r="X48" s="70"/>
      <c r="Y48" s="70"/>
      <c r="Z48" s="70"/>
      <c r="AA48" s="70"/>
      <c r="AB48" s="70"/>
      <c r="AC48" s="231"/>
      <c r="AD48" s="70"/>
      <c r="AE48" s="70"/>
      <c r="AF48" s="70"/>
      <c r="AG48" s="23"/>
    </row>
    <row r="49" spans="1:33" ht="122.25" customHeight="1" x14ac:dyDescent="0.25">
      <c r="A49" s="489"/>
      <c r="B49" s="52" t="s">
        <v>84</v>
      </c>
      <c r="C49" s="199" t="s">
        <v>488</v>
      </c>
      <c r="D49" s="199" t="s">
        <v>179</v>
      </c>
      <c r="E49" s="254"/>
      <c r="F49" s="339">
        <v>41448</v>
      </c>
      <c r="G49" s="340">
        <v>43270</v>
      </c>
      <c r="H49" s="341" t="s">
        <v>202</v>
      </c>
      <c r="I49" s="201" t="s">
        <v>225</v>
      </c>
      <c r="J49" s="344" t="s">
        <v>755</v>
      </c>
      <c r="K49" s="266" t="s">
        <v>1054</v>
      </c>
      <c r="L49" s="266" t="s">
        <v>1045</v>
      </c>
      <c r="M49" s="254"/>
      <c r="N49" s="359"/>
      <c r="O49" s="359"/>
      <c r="P49" s="359" t="s">
        <v>21</v>
      </c>
      <c r="Q49" s="231" t="s">
        <v>1206</v>
      </c>
      <c r="R49" s="231" t="s">
        <v>1121</v>
      </c>
      <c r="S49" s="70"/>
      <c r="T49" s="341" t="s">
        <v>1179</v>
      </c>
      <c r="U49" s="231"/>
      <c r="V49" s="70"/>
      <c r="W49" s="70"/>
      <c r="X49" s="70"/>
      <c r="Y49" s="70"/>
      <c r="Z49" s="70"/>
      <c r="AA49" s="70"/>
      <c r="AB49" s="70"/>
      <c r="AC49" s="70"/>
      <c r="AD49" s="70"/>
      <c r="AE49" s="70"/>
      <c r="AF49" s="70"/>
      <c r="AG49" s="23"/>
    </row>
    <row r="50" spans="1:33" ht="120" x14ac:dyDescent="0.25">
      <c r="A50" s="489"/>
      <c r="B50" s="267" t="s">
        <v>85</v>
      </c>
      <c r="C50" s="199" t="s">
        <v>538</v>
      </c>
      <c r="D50" s="199" t="s">
        <v>180</v>
      </c>
      <c r="E50" s="284"/>
      <c r="F50" s="339">
        <v>41448</v>
      </c>
      <c r="G50" s="340" t="s">
        <v>953</v>
      </c>
      <c r="H50" s="199" t="s">
        <v>216</v>
      </c>
      <c r="I50" s="201">
        <v>1000000</v>
      </c>
      <c r="J50" s="197" t="s">
        <v>259</v>
      </c>
      <c r="K50" s="284"/>
      <c r="L50" s="284"/>
      <c r="M50" s="284"/>
      <c r="N50" s="359"/>
      <c r="O50" s="359"/>
      <c r="P50" s="359"/>
      <c r="Q50" s="67"/>
      <c r="R50" s="67"/>
      <c r="S50" s="67"/>
      <c r="T50" s="67"/>
      <c r="U50" s="67"/>
      <c r="V50" s="67"/>
      <c r="W50" s="67"/>
      <c r="X50" s="67"/>
      <c r="Y50" s="67"/>
      <c r="Z50" s="67"/>
      <c r="AA50" s="67"/>
      <c r="AB50" s="67"/>
      <c r="AC50" s="67"/>
      <c r="AD50" s="67"/>
      <c r="AE50" s="67"/>
      <c r="AF50" s="67"/>
      <c r="AG50" s="23"/>
    </row>
    <row r="51" spans="1:33" ht="165" customHeight="1" x14ac:dyDescent="0.25">
      <c r="A51" s="489"/>
      <c r="B51" s="267" t="s">
        <v>86</v>
      </c>
      <c r="C51" s="199" t="s">
        <v>1020</v>
      </c>
      <c r="D51" s="199" t="s">
        <v>181</v>
      </c>
      <c r="E51" s="284"/>
      <c r="F51" s="339">
        <v>41448</v>
      </c>
      <c r="G51" s="340" t="s">
        <v>953</v>
      </c>
      <c r="H51" s="341" t="s">
        <v>218</v>
      </c>
      <c r="I51" s="201">
        <v>100000</v>
      </c>
      <c r="J51" s="344" t="s">
        <v>260</v>
      </c>
      <c r="K51" s="284"/>
      <c r="L51" s="284"/>
      <c r="M51" s="284"/>
      <c r="N51" s="359"/>
      <c r="O51" s="359"/>
      <c r="P51" s="359"/>
      <c r="Q51" s="67"/>
      <c r="R51" s="67"/>
      <c r="S51" s="67"/>
      <c r="T51" s="67"/>
      <c r="U51" s="232"/>
      <c r="V51" s="67"/>
      <c r="W51" s="67"/>
      <c r="X51" s="67"/>
      <c r="Y51" s="67"/>
      <c r="Z51" s="67"/>
      <c r="AA51" s="67"/>
      <c r="AB51" s="67"/>
      <c r="AC51" s="67"/>
      <c r="AD51" s="67"/>
      <c r="AE51" s="67"/>
      <c r="AF51" s="67"/>
      <c r="AG51" s="23"/>
    </row>
    <row r="52" spans="1:33" ht="144" customHeight="1" x14ac:dyDescent="0.25">
      <c r="A52" s="489"/>
      <c r="B52" s="52" t="s">
        <v>87</v>
      </c>
      <c r="C52" s="199" t="s">
        <v>946</v>
      </c>
      <c r="D52" s="199" t="s">
        <v>947</v>
      </c>
      <c r="E52" s="284"/>
      <c r="F52" s="339">
        <v>41448</v>
      </c>
      <c r="G52" s="340" t="s">
        <v>953</v>
      </c>
      <c r="H52" s="341" t="s">
        <v>217</v>
      </c>
      <c r="I52" s="201">
        <v>130000</v>
      </c>
      <c r="J52" s="197" t="s">
        <v>261</v>
      </c>
      <c r="K52" s="266" t="s">
        <v>1054</v>
      </c>
      <c r="L52" s="266" t="s">
        <v>1045</v>
      </c>
      <c r="M52" s="284"/>
      <c r="N52" s="359" t="s">
        <v>21</v>
      </c>
      <c r="O52" s="359"/>
      <c r="P52" s="359"/>
      <c r="Q52" s="364" t="s">
        <v>1207</v>
      </c>
      <c r="R52" s="67"/>
      <c r="S52" s="232" t="s">
        <v>1208</v>
      </c>
      <c r="T52" s="70" t="s">
        <v>1177</v>
      </c>
      <c r="U52" s="67"/>
      <c r="V52" s="67"/>
      <c r="W52" s="67"/>
      <c r="X52" s="67"/>
      <c r="Y52" s="67"/>
      <c r="Z52" s="67"/>
      <c r="AA52" s="67"/>
      <c r="AB52" s="67"/>
      <c r="AC52" s="67"/>
      <c r="AD52" s="67"/>
      <c r="AE52" s="67"/>
      <c r="AF52" s="67"/>
      <c r="AG52" s="23"/>
    </row>
    <row r="53" spans="1:33" ht="60" x14ac:dyDescent="0.25">
      <c r="A53" s="489"/>
      <c r="B53" s="267" t="s">
        <v>88</v>
      </c>
      <c r="C53" s="199" t="s">
        <v>1023</v>
      </c>
      <c r="D53" s="198" t="s">
        <v>183</v>
      </c>
      <c r="E53" s="284"/>
      <c r="F53" s="339">
        <v>41448</v>
      </c>
      <c r="G53" s="340">
        <v>41791</v>
      </c>
      <c r="H53" s="341" t="s">
        <v>202</v>
      </c>
      <c r="I53" s="201">
        <v>70000</v>
      </c>
      <c r="J53" s="344" t="s">
        <v>262</v>
      </c>
      <c r="K53" s="284"/>
      <c r="L53" s="284"/>
      <c r="M53" s="284"/>
      <c r="N53" s="359"/>
      <c r="O53" s="359"/>
      <c r="P53" s="359"/>
      <c r="Q53" s="67"/>
      <c r="R53" s="67"/>
      <c r="S53" s="67"/>
      <c r="T53" s="67"/>
      <c r="U53" s="67"/>
      <c r="V53" s="67"/>
      <c r="W53" s="67"/>
      <c r="X53" s="67"/>
      <c r="Y53" s="67"/>
      <c r="Z53" s="67"/>
      <c r="AA53" s="67"/>
      <c r="AB53" s="67"/>
      <c r="AC53" s="67"/>
      <c r="AD53" s="67"/>
      <c r="AE53" s="67"/>
      <c r="AF53" s="67"/>
      <c r="AG53" s="23"/>
    </row>
    <row r="54" spans="1:33" ht="101.25" customHeight="1" x14ac:dyDescent="0.25">
      <c r="A54" s="489"/>
      <c r="B54" s="288" t="s">
        <v>89</v>
      </c>
      <c r="C54" s="350" t="s">
        <v>1112</v>
      </c>
      <c r="D54" s="303" t="s">
        <v>1057</v>
      </c>
      <c r="E54" s="351" t="s">
        <v>1076</v>
      </c>
      <c r="F54" s="339">
        <v>41448</v>
      </c>
      <c r="G54" s="340">
        <v>43252</v>
      </c>
      <c r="H54" s="350" t="s">
        <v>202</v>
      </c>
      <c r="I54" s="352">
        <v>50000</v>
      </c>
      <c r="J54" s="353" t="s">
        <v>546</v>
      </c>
      <c r="K54" s="284"/>
      <c r="L54" s="284"/>
      <c r="M54" s="284"/>
      <c r="N54" s="359" t="s">
        <v>37</v>
      </c>
      <c r="O54" s="359"/>
      <c r="P54" s="359"/>
      <c r="Q54" s="232" t="s">
        <v>1209</v>
      </c>
      <c r="R54" s="70"/>
      <c r="S54" s="67"/>
      <c r="T54" s="341" t="s">
        <v>1179</v>
      </c>
      <c r="U54" s="232" t="s">
        <v>1210</v>
      </c>
      <c r="V54" s="67"/>
      <c r="W54" s="232"/>
      <c r="X54" s="67"/>
      <c r="Y54" s="67"/>
      <c r="Z54" s="67"/>
      <c r="AA54" s="67"/>
      <c r="AB54" s="67"/>
      <c r="AC54" s="67"/>
      <c r="AD54" s="67"/>
      <c r="AE54" s="67"/>
      <c r="AF54" s="67"/>
      <c r="AG54" s="23"/>
    </row>
    <row r="55" spans="1:33" ht="295.5" customHeight="1" x14ac:dyDescent="0.25">
      <c r="A55" s="490"/>
      <c r="B55" s="52" t="s">
        <v>90</v>
      </c>
      <c r="C55" s="276" t="s">
        <v>549</v>
      </c>
      <c r="D55" s="276" t="s">
        <v>1211</v>
      </c>
      <c r="E55" s="277"/>
      <c r="F55" s="317">
        <v>41944</v>
      </c>
      <c r="G55" s="317" t="s">
        <v>955</v>
      </c>
      <c r="H55" s="280" t="s">
        <v>520</v>
      </c>
      <c r="I55" s="269" t="s">
        <v>757</v>
      </c>
      <c r="J55" s="276" t="s">
        <v>202</v>
      </c>
      <c r="K55" s="284"/>
      <c r="L55" s="284"/>
      <c r="M55" s="284"/>
      <c r="N55" s="359"/>
      <c r="O55" s="359"/>
      <c r="P55" s="359" t="s">
        <v>37</v>
      </c>
      <c r="Q55" s="385" t="s">
        <v>1250</v>
      </c>
      <c r="R55" s="65" t="s">
        <v>1212</v>
      </c>
      <c r="S55" s="67"/>
      <c r="T55" s="341" t="s">
        <v>1179</v>
      </c>
      <c r="U55" s="67" t="s">
        <v>1144</v>
      </c>
      <c r="V55" s="67"/>
      <c r="W55" s="67"/>
      <c r="X55" s="67"/>
      <c r="Y55" s="67"/>
      <c r="Z55" s="67"/>
      <c r="AA55" s="67"/>
      <c r="AB55" s="67"/>
      <c r="AC55" s="67"/>
      <c r="AD55" s="67"/>
      <c r="AE55" s="67"/>
      <c r="AF55" s="67"/>
      <c r="AG55" s="23"/>
    </row>
    <row r="56" spans="1:33" ht="134.25" customHeight="1" x14ac:dyDescent="0.25">
      <c r="A56" s="488" t="s">
        <v>137</v>
      </c>
      <c r="B56" s="289" t="s">
        <v>91</v>
      </c>
      <c r="C56" s="266" t="s">
        <v>550</v>
      </c>
      <c r="D56" s="354" t="s">
        <v>185</v>
      </c>
      <c r="E56" s="284"/>
      <c r="F56" s="339">
        <v>41448</v>
      </c>
      <c r="G56" s="355" t="s">
        <v>953</v>
      </c>
      <c r="H56" s="356" t="s">
        <v>202</v>
      </c>
      <c r="I56" s="357">
        <v>200000</v>
      </c>
      <c r="J56" s="358" t="s">
        <v>1091</v>
      </c>
      <c r="K56" s="266" t="s">
        <v>1054</v>
      </c>
      <c r="L56" s="266" t="s">
        <v>1045</v>
      </c>
      <c r="M56" s="254"/>
      <c r="N56" s="359"/>
      <c r="O56" s="359" t="s">
        <v>37</v>
      </c>
      <c r="P56" s="359"/>
      <c r="Q56" s="231" t="s">
        <v>1213</v>
      </c>
      <c r="R56" s="231" t="s">
        <v>1116</v>
      </c>
      <c r="S56" s="231" t="s">
        <v>1145</v>
      </c>
      <c r="T56" s="341" t="s">
        <v>1179</v>
      </c>
      <c r="U56" s="231"/>
      <c r="V56" s="70"/>
      <c r="W56" s="70"/>
      <c r="X56" s="70"/>
      <c r="Y56" s="70"/>
      <c r="Z56" s="70"/>
      <c r="AA56" s="70"/>
      <c r="AB56" s="70"/>
      <c r="AC56" s="232"/>
      <c r="AD56" s="70"/>
      <c r="AE56" s="70"/>
      <c r="AF56" s="70"/>
      <c r="AG56" s="23"/>
    </row>
    <row r="57" spans="1:33" ht="133.5" customHeight="1" x14ac:dyDescent="0.25">
      <c r="A57" s="489"/>
      <c r="B57" s="52" t="s">
        <v>92</v>
      </c>
      <c r="C57" s="199" t="s">
        <v>949</v>
      </c>
      <c r="D57" s="199" t="s">
        <v>186</v>
      </c>
      <c r="E57" s="254"/>
      <c r="F57" s="339">
        <v>41448</v>
      </c>
      <c r="G57" s="340" t="s">
        <v>954</v>
      </c>
      <c r="H57" s="341" t="s">
        <v>202</v>
      </c>
      <c r="I57" s="201">
        <v>300000</v>
      </c>
      <c r="J57" s="344" t="s">
        <v>1094</v>
      </c>
      <c r="K57" s="254"/>
      <c r="L57" s="254"/>
      <c r="M57" s="254"/>
      <c r="N57" s="359"/>
      <c r="O57" s="359"/>
      <c r="P57" s="359" t="s">
        <v>37</v>
      </c>
      <c r="Q57" s="231" t="s">
        <v>1117</v>
      </c>
      <c r="R57" s="231" t="s">
        <v>1214</v>
      </c>
      <c r="S57" s="70"/>
      <c r="T57" s="341" t="s">
        <v>1179</v>
      </c>
      <c r="U57" s="231" t="s">
        <v>1146</v>
      </c>
      <c r="V57" s="70"/>
      <c r="W57" s="70"/>
      <c r="X57" s="70"/>
      <c r="Y57" s="70"/>
      <c r="Z57" s="70"/>
      <c r="AA57" s="70"/>
      <c r="AB57" s="70"/>
      <c r="AC57" s="232"/>
      <c r="AD57" s="70"/>
      <c r="AE57" s="70"/>
      <c r="AF57" s="70"/>
      <c r="AG57" s="23"/>
    </row>
    <row r="58" spans="1:33" ht="141" customHeight="1" x14ac:dyDescent="0.25">
      <c r="A58" s="489"/>
      <c r="B58" s="52" t="s">
        <v>93</v>
      </c>
      <c r="C58" s="199" t="s">
        <v>496</v>
      </c>
      <c r="D58" s="199" t="s">
        <v>919</v>
      </c>
      <c r="E58" s="254"/>
      <c r="F58" s="339">
        <v>41448</v>
      </c>
      <c r="G58" s="340">
        <v>42826</v>
      </c>
      <c r="H58" s="199" t="s">
        <v>202</v>
      </c>
      <c r="I58" s="201">
        <v>60000</v>
      </c>
      <c r="J58" s="344" t="s">
        <v>265</v>
      </c>
      <c r="K58" s="254"/>
      <c r="L58" s="254"/>
      <c r="M58" s="254"/>
      <c r="N58" s="359" t="s">
        <v>37</v>
      </c>
      <c r="O58" s="359"/>
      <c r="P58" s="359"/>
      <c r="Q58" s="231" t="s">
        <v>1215</v>
      </c>
      <c r="R58" s="70"/>
      <c r="S58" s="70"/>
      <c r="T58" s="341" t="s">
        <v>1179</v>
      </c>
      <c r="U58" s="231" t="s">
        <v>1147</v>
      </c>
      <c r="V58" s="70"/>
      <c r="W58" s="70"/>
      <c r="X58" s="70"/>
      <c r="Y58" s="70"/>
      <c r="Z58" s="70"/>
      <c r="AA58" s="70"/>
      <c r="AB58" s="70"/>
      <c r="AC58" s="70"/>
      <c r="AD58" s="70"/>
      <c r="AE58" s="70"/>
      <c r="AF58" s="70"/>
      <c r="AG58" s="23"/>
    </row>
    <row r="59" spans="1:33" ht="73.5" customHeight="1" x14ac:dyDescent="0.25">
      <c r="A59" s="489"/>
      <c r="B59" s="267" t="s">
        <v>94</v>
      </c>
      <c r="C59" s="199" t="s">
        <v>1082</v>
      </c>
      <c r="D59" s="199" t="s">
        <v>951</v>
      </c>
      <c r="E59" s="254"/>
      <c r="F59" s="339">
        <v>41448</v>
      </c>
      <c r="G59" s="340" t="s">
        <v>953</v>
      </c>
      <c r="H59" s="341" t="s">
        <v>222</v>
      </c>
      <c r="I59" s="201">
        <v>15000</v>
      </c>
      <c r="J59" s="197" t="s">
        <v>266</v>
      </c>
      <c r="K59" s="254"/>
      <c r="L59" s="254"/>
      <c r="M59" s="254"/>
      <c r="N59" s="359"/>
      <c r="O59" s="359"/>
      <c r="P59" s="359"/>
      <c r="Q59" s="70"/>
      <c r="R59" s="70"/>
      <c r="S59" s="70"/>
      <c r="T59" s="70"/>
      <c r="U59" s="231"/>
      <c r="V59" s="70"/>
      <c r="W59" s="70"/>
      <c r="X59" s="70"/>
      <c r="Y59" s="70"/>
      <c r="Z59" s="70"/>
      <c r="AA59" s="70"/>
      <c r="AB59" s="70"/>
      <c r="AC59" s="70"/>
      <c r="AD59" s="70"/>
      <c r="AE59" s="70"/>
      <c r="AF59" s="70"/>
      <c r="AG59" s="23"/>
    </row>
    <row r="60" spans="1:33" ht="71.25" customHeight="1" x14ac:dyDescent="0.25">
      <c r="A60" s="489"/>
      <c r="B60" s="267" t="s">
        <v>95</v>
      </c>
      <c r="C60" s="199" t="s">
        <v>1031</v>
      </c>
      <c r="D60" s="199" t="s">
        <v>189</v>
      </c>
      <c r="E60" s="254"/>
      <c r="F60" s="339">
        <v>41448</v>
      </c>
      <c r="G60" s="340">
        <v>41791</v>
      </c>
      <c r="H60" s="199" t="s">
        <v>220</v>
      </c>
      <c r="I60" s="201">
        <v>50000</v>
      </c>
      <c r="J60" s="197" t="s">
        <v>267</v>
      </c>
      <c r="K60" s="254"/>
      <c r="L60" s="254"/>
      <c r="M60" s="254"/>
      <c r="N60" s="359"/>
      <c r="O60" s="359"/>
      <c r="P60" s="359"/>
      <c r="Q60" s="70"/>
      <c r="R60" s="70"/>
      <c r="S60" s="70"/>
      <c r="T60" s="70"/>
      <c r="U60" s="70"/>
      <c r="V60" s="70"/>
      <c r="W60" s="70"/>
      <c r="X60" s="70"/>
      <c r="Y60" s="70"/>
      <c r="Z60" s="70"/>
      <c r="AA60" s="70"/>
      <c r="AB60" s="70"/>
      <c r="AC60" s="70"/>
      <c r="AD60" s="70"/>
      <c r="AE60" s="70"/>
      <c r="AF60" s="70"/>
      <c r="AG60" s="23"/>
    </row>
    <row r="61" spans="1:33" ht="105" x14ac:dyDescent="0.25">
      <c r="A61" s="489"/>
      <c r="B61" s="52" t="s">
        <v>96</v>
      </c>
      <c r="C61" s="199" t="s">
        <v>552</v>
      </c>
      <c r="D61" s="269" t="s">
        <v>1056</v>
      </c>
      <c r="E61" s="269" t="s">
        <v>1032</v>
      </c>
      <c r="F61" s="339">
        <v>41448</v>
      </c>
      <c r="G61" s="346">
        <v>43252</v>
      </c>
      <c r="H61" s="199" t="s">
        <v>214</v>
      </c>
      <c r="I61" s="201">
        <v>150000</v>
      </c>
      <c r="J61" s="344" t="s">
        <v>268</v>
      </c>
      <c r="K61" s="254"/>
      <c r="L61" s="254"/>
      <c r="M61" s="254"/>
      <c r="N61" s="359" t="s">
        <v>37</v>
      </c>
      <c r="O61" s="359"/>
      <c r="P61" s="359"/>
      <c r="Q61" s="218" t="s">
        <v>1216</v>
      </c>
      <c r="R61" s="283"/>
      <c r="S61" s="217" t="s">
        <v>881</v>
      </c>
      <c r="T61" s="217" t="s">
        <v>1178</v>
      </c>
      <c r="U61" s="217" t="s">
        <v>1217</v>
      </c>
      <c r="V61" s="70"/>
      <c r="W61" s="248"/>
      <c r="X61" s="70"/>
      <c r="Y61" s="70"/>
      <c r="Z61" s="326"/>
      <c r="AA61" s="70"/>
      <c r="AB61" s="70"/>
      <c r="AC61" s="70"/>
      <c r="AD61" s="70"/>
      <c r="AE61" s="70"/>
      <c r="AF61" s="70"/>
      <c r="AG61" s="23"/>
    </row>
    <row r="62" spans="1:33" ht="105" x14ac:dyDescent="0.25">
      <c r="A62" s="489"/>
      <c r="B62" s="52" t="s">
        <v>97</v>
      </c>
      <c r="C62" s="199" t="s">
        <v>500</v>
      </c>
      <c r="D62" s="199" t="s">
        <v>191</v>
      </c>
      <c r="E62" s="254"/>
      <c r="F62" s="339">
        <v>41448</v>
      </c>
      <c r="G62" s="346">
        <v>43282</v>
      </c>
      <c r="H62" s="269" t="s">
        <v>1095</v>
      </c>
      <c r="I62" s="201">
        <v>150000</v>
      </c>
      <c r="J62" s="344" t="s">
        <v>1218</v>
      </c>
      <c r="K62" s="254"/>
      <c r="L62" s="254"/>
      <c r="M62" s="254"/>
      <c r="N62" s="359" t="s">
        <v>37</v>
      </c>
      <c r="O62" s="359"/>
      <c r="P62" s="359"/>
      <c r="Q62" s="218" t="s">
        <v>1216</v>
      </c>
      <c r="R62" s="70"/>
      <c r="S62" s="231" t="s">
        <v>1219</v>
      </c>
      <c r="T62" s="231" t="s">
        <v>1179</v>
      </c>
      <c r="U62" s="231" t="s">
        <v>1220</v>
      </c>
      <c r="V62" s="70"/>
      <c r="W62" s="70"/>
      <c r="X62" s="70"/>
      <c r="Y62" s="70"/>
      <c r="Z62" s="326"/>
      <c r="AA62" s="269"/>
      <c r="AB62" s="70"/>
      <c r="AC62" s="231"/>
      <c r="AD62" s="70"/>
      <c r="AE62" s="70"/>
      <c r="AF62" s="70"/>
      <c r="AG62" s="23"/>
    </row>
    <row r="63" spans="1:33" ht="90" x14ac:dyDescent="0.25">
      <c r="A63" s="489"/>
      <c r="B63" s="267" t="s">
        <v>98</v>
      </c>
      <c r="C63" s="198" t="s">
        <v>759</v>
      </c>
      <c r="D63" s="199" t="s">
        <v>192</v>
      </c>
      <c r="E63" s="254"/>
      <c r="F63" s="339">
        <v>41448</v>
      </c>
      <c r="G63" s="340">
        <v>42156</v>
      </c>
      <c r="H63" s="199" t="s">
        <v>223</v>
      </c>
      <c r="I63" s="201">
        <v>50000</v>
      </c>
      <c r="J63" s="344" t="s">
        <v>270</v>
      </c>
      <c r="K63" s="254"/>
      <c r="L63" s="254"/>
      <c r="M63" s="254"/>
      <c r="N63" s="359"/>
      <c r="O63" s="359"/>
      <c r="P63" s="359"/>
      <c r="Q63" s="70"/>
      <c r="R63" s="70"/>
      <c r="S63" s="70"/>
      <c r="T63" s="70"/>
      <c r="U63" s="70"/>
      <c r="V63" s="70"/>
      <c r="W63" s="70"/>
      <c r="X63" s="70"/>
      <c r="Y63" s="70"/>
      <c r="Z63" s="70"/>
      <c r="AA63" s="70"/>
      <c r="AB63" s="70"/>
      <c r="AC63" s="70"/>
      <c r="AD63" s="70"/>
      <c r="AE63" s="70"/>
      <c r="AF63" s="70"/>
      <c r="AG63" s="23"/>
    </row>
    <row r="64" spans="1:33" ht="75" x14ac:dyDescent="0.25">
      <c r="A64" s="489"/>
      <c r="B64" s="52" t="s">
        <v>99</v>
      </c>
      <c r="C64" s="199" t="s">
        <v>502</v>
      </c>
      <c r="D64" s="199" t="s">
        <v>193</v>
      </c>
      <c r="E64" s="284"/>
      <c r="F64" s="339">
        <v>41448</v>
      </c>
      <c r="G64" s="340">
        <v>43270</v>
      </c>
      <c r="H64" s="341" t="s">
        <v>223</v>
      </c>
      <c r="I64" s="201" t="s">
        <v>225</v>
      </c>
      <c r="J64" s="197" t="s">
        <v>271</v>
      </c>
      <c r="K64" s="284"/>
      <c r="L64" s="284"/>
      <c r="M64" s="284"/>
      <c r="N64" s="359"/>
      <c r="O64" s="359" t="s">
        <v>37</v>
      </c>
      <c r="P64" s="359"/>
      <c r="Q64" s="232" t="s">
        <v>1149</v>
      </c>
      <c r="R64" s="383" t="s">
        <v>1225</v>
      </c>
      <c r="S64" s="67"/>
      <c r="T64" s="231" t="s">
        <v>1179</v>
      </c>
      <c r="U64" s="67"/>
      <c r="V64" s="67"/>
      <c r="W64" s="67"/>
      <c r="X64" s="67"/>
      <c r="Y64" s="67"/>
      <c r="Z64" s="67"/>
      <c r="AA64" s="67"/>
      <c r="AB64" s="67"/>
      <c r="AC64" s="67"/>
      <c r="AD64" s="67"/>
      <c r="AE64" s="67"/>
      <c r="AF64" s="67"/>
      <c r="AG64" s="23"/>
    </row>
    <row r="65" spans="1:33" ht="90" x14ac:dyDescent="0.25">
      <c r="A65" s="489"/>
      <c r="B65" s="267" t="s">
        <v>100</v>
      </c>
      <c r="C65" s="199" t="s">
        <v>760</v>
      </c>
      <c r="D65" s="198" t="s">
        <v>194</v>
      </c>
      <c r="E65" s="284"/>
      <c r="F65" s="339">
        <v>41448</v>
      </c>
      <c r="G65" s="340">
        <v>42917</v>
      </c>
      <c r="H65" s="199" t="s">
        <v>224</v>
      </c>
      <c r="I65" s="201" t="s">
        <v>225</v>
      </c>
      <c r="J65" s="344" t="s">
        <v>272</v>
      </c>
      <c r="K65" s="284"/>
      <c r="L65" s="284"/>
      <c r="M65" s="284"/>
      <c r="N65" s="359"/>
      <c r="O65" s="359"/>
      <c r="P65" s="359"/>
      <c r="Q65" s="67"/>
      <c r="R65" s="67"/>
      <c r="S65" s="67"/>
      <c r="T65" s="67"/>
      <c r="U65" s="67"/>
      <c r="V65" s="67"/>
      <c r="W65" s="67"/>
      <c r="X65" s="67"/>
      <c r="Y65" s="67"/>
      <c r="Z65" s="67"/>
      <c r="AA65" s="67"/>
      <c r="AB65" s="67"/>
      <c r="AC65" s="67"/>
      <c r="AD65" s="67"/>
      <c r="AE65" s="67"/>
      <c r="AF65" s="67"/>
      <c r="AG65" s="23"/>
    </row>
    <row r="66" spans="1:33" ht="174" customHeight="1" x14ac:dyDescent="0.25">
      <c r="A66" s="490"/>
      <c r="B66" s="52" t="s">
        <v>101</v>
      </c>
      <c r="C66" s="187" t="s">
        <v>504</v>
      </c>
      <c r="D66" s="187" t="s">
        <v>195</v>
      </c>
      <c r="E66" s="254"/>
      <c r="F66" s="339">
        <v>41448</v>
      </c>
      <c r="G66" s="340">
        <v>43270</v>
      </c>
      <c r="H66" s="189" t="s">
        <v>217</v>
      </c>
      <c r="I66" s="190">
        <v>50000</v>
      </c>
      <c r="J66" s="189" t="s">
        <v>273</v>
      </c>
      <c r="K66" s="266" t="s">
        <v>1055</v>
      </c>
      <c r="L66" s="284"/>
      <c r="M66" s="284"/>
      <c r="N66" s="359" t="s">
        <v>37</v>
      </c>
      <c r="O66" s="359"/>
      <c r="P66" s="359"/>
      <c r="Q66" s="70" t="s">
        <v>874</v>
      </c>
      <c r="R66" s="67"/>
      <c r="S66" s="363" t="s">
        <v>1221</v>
      </c>
      <c r="T66" s="70" t="s">
        <v>1177</v>
      </c>
      <c r="U66" s="232" t="s">
        <v>1115</v>
      </c>
      <c r="V66" s="67"/>
      <c r="W66" s="67"/>
      <c r="X66" s="67"/>
      <c r="Y66" s="67"/>
      <c r="Z66" s="67"/>
      <c r="AA66" s="67"/>
      <c r="AB66" s="67"/>
      <c r="AC66" s="67"/>
      <c r="AD66" s="67"/>
      <c r="AE66" s="67"/>
      <c r="AF66" s="67"/>
      <c r="AG66" s="23"/>
    </row>
    <row r="67" spans="1:33" x14ac:dyDescent="0.25">
      <c r="AG67" s="23"/>
    </row>
    <row r="68" spans="1:33" x14ac:dyDescent="0.25">
      <c r="B68" s="71"/>
      <c r="AG68" s="23"/>
    </row>
    <row r="69" spans="1:33" ht="15.75" thickBot="1" x14ac:dyDescent="0.3">
      <c r="L69" s="81"/>
      <c r="AG69" s="23"/>
    </row>
    <row r="70" spans="1:33" ht="21.75" thickBot="1" x14ac:dyDescent="0.3">
      <c r="A70" s="77" t="s">
        <v>110</v>
      </c>
      <c r="B70" s="78"/>
      <c r="C70" s="78"/>
      <c r="D70" s="78"/>
      <c r="E70" s="78"/>
      <c r="F70" s="78"/>
      <c r="G70" s="78"/>
      <c r="H70" s="78"/>
      <c r="I70" s="78"/>
      <c r="J70" s="78"/>
      <c r="K70" s="78"/>
      <c r="L70" s="80"/>
      <c r="M70" s="79"/>
      <c r="AG70" s="23"/>
    </row>
    <row r="71" spans="1:33" ht="21.75" thickBot="1" x14ac:dyDescent="0.3">
      <c r="A71" s="55"/>
      <c r="B71" s="56"/>
      <c r="C71" s="56"/>
      <c r="D71" s="57"/>
      <c r="E71" s="57"/>
      <c r="F71" s="57"/>
      <c r="G71" s="57"/>
      <c r="H71" s="57"/>
      <c r="I71" s="57"/>
      <c r="J71" s="57"/>
      <c r="K71" s="57"/>
      <c r="L71" s="57"/>
      <c r="M71" s="57"/>
      <c r="N71" s="57"/>
      <c r="AG71" s="23"/>
    </row>
    <row r="72" spans="1:33" ht="24" thickBot="1" x14ac:dyDescent="0.3">
      <c r="A72" s="61" t="s">
        <v>109</v>
      </c>
      <c r="B72" s="62"/>
      <c r="C72" s="63">
        <v>0</v>
      </c>
      <c r="AG72" s="23"/>
    </row>
    <row r="73" spans="1:33" x14ac:dyDescent="0.25">
      <c r="AG73" s="23"/>
    </row>
    <row r="74" spans="1:33" ht="15.75" x14ac:dyDescent="0.25">
      <c r="A74" s="387" t="s">
        <v>111</v>
      </c>
      <c r="B74" s="389" t="s">
        <v>51</v>
      </c>
      <c r="C74" s="389" t="s">
        <v>41</v>
      </c>
      <c r="D74" s="389" t="s">
        <v>42</v>
      </c>
      <c r="E74" s="390" t="s">
        <v>43</v>
      </c>
      <c r="F74" s="389" t="s">
        <v>44</v>
      </c>
      <c r="G74" s="389"/>
      <c r="H74" s="389" t="s">
        <v>45</v>
      </c>
      <c r="I74" s="389" t="s">
        <v>46</v>
      </c>
      <c r="J74" s="392" t="s">
        <v>47</v>
      </c>
      <c r="K74" s="392" t="s">
        <v>108</v>
      </c>
      <c r="L74" s="392"/>
      <c r="M74" s="392" t="s">
        <v>48</v>
      </c>
      <c r="N74" s="54"/>
      <c r="AG74" s="23"/>
    </row>
    <row r="75" spans="1:33" ht="15.75" x14ac:dyDescent="0.25">
      <c r="A75" s="388"/>
      <c r="B75" s="389"/>
      <c r="C75" s="389"/>
      <c r="D75" s="389"/>
      <c r="E75" s="390"/>
      <c r="F75" s="58" t="s">
        <v>49</v>
      </c>
      <c r="G75" s="58" t="s">
        <v>50</v>
      </c>
      <c r="H75" s="389"/>
      <c r="I75" s="389"/>
      <c r="J75" s="392"/>
      <c r="K75" s="107" t="s">
        <v>117</v>
      </c>
      <c r="L75" s="107" t="s">
        <v>118</v>
      </c>
      <c r="M75" s="392"/>
      <c r="N75" s="47"/>
      <c r="AG75" s="23"/>
    </row>
    <row r="76" spans="1:33" x14ac:dyDescent="0.25">
      <c r="A76" s="52" t="s">
        <v>112</v>
      </c>
      <c r="B76" s="52"/>
      <c r="C76" s="70" t="s">
        <v>113</v>
      </c>
      <c r="D76" s="70"/>
      <c r="E76" s="70"/>
      <c r="F76" s="70"/>
      <c r="G76" s="70"/>
      <c r="H76" s="70"/>
      <c r="I76" s="70"/>
      <c r="J76" s="67"/>
      <c r="K76" s="67"/>
      <c r="L76" s="67"/>
      <c r="M76" s="67"/>
      <c r="N76" s="47"/>
      <c r="AG76" s="23"/>
    </row>
    <row r="77" spans="1:33" x14ac:dyDescent="0.25">
      <c r="A77" s="52"/>
      <c r="B77" s="52"/>
      <c r="C77" s="70"/>
      <c r="D77" s="70"/>
      <c r="E77" s="70"/>
      <c r="F77" s="70"/>
      <c r="G77" s="70"/>
      <c r="H77" s="70"/>
      <c r="I77" s="70"/>
      <c r="J77" s="70"/>
      <c r="K77" s="70"/>
      <c r="L77" s="70"/>
      <c r="M77" s="70"/>
      <c r="N77" s="47"/>
      <c r="AG77" s="23"/>
    </row>
    <row r="78" spans="1:33" x14ac:dyDescent="0.25">
      <c r="A78" s="52"/>
      <c r="B78" s="52"/>
      <c r="C78" s="70"/>
      <c r="D78" s="70"/>
      <c r="E78" s="70"/>
      <c r="F78" s="70"/>
      <c r="G78" s="70"/>
      <c r="H78" s="70"/>
      <c r="I78" s="70"/>
      <c r="J78" s="70"/>
      <c r="K78" s="70"/>
      <c r="L78" s="70"/>
      <c r="M78" s="70"/>
      <c r="N78" s="47"/>
      <c r="AG78" s="23"/>
    </row>
    <row r="79" spans="1:33" x14ac:dyDescent="0.25">
      <c r="A79" s="52"/>
      <c r="B79" s="52"/>
      <c r="C79" s="70"/>
      <c r="D79" s="70"/>
      <c r="E79" s="70"/>
      <c r="F79" s="70"/>
      <c r="G79" s="70"/>
      <c r="H79" s="70"/>
      <c r="I79" s="70"/>
      <c r="J79" s="70"/>
      <c r="K79" s="70"/>
      <c r="L79" s="70"/>
      <c r="M79" s="70"/>
      <c r="N79" s="47"/>
      <c r="AG79" s="23"/>
    </row>
    <row r="80" spans="1:33" x14ac:dyDescent="0.25">
      <c r="A80" s="52"/>
      <c r="B80" s="52"/>
      <c r="C80" s="70"/>
      <c r="D80" s="70"/>
      <c r="E80" s="70"/>
      <c r="F80" s="70"/>
      <c r="G80" s="70"/>
      <c r="H80" s="70"/>
      <c r="I80" s="70"/>
      <c r="J80" s="70"/>
      <c r="K80" s="70"/>
      <c r="L80" s="70"/>
      <c r="M80" s="70"/>
      <c r="N80" s="47"/>
      <c r="AG80" s="23"/>
    </row>
    <row r="81" spans="1:33" x14ac:dyDescent="0.25">
      <c r="A81" s="52"/>
      <c r="B81" s="52"/>
      <c r="C81" s="70"/>
      <c r="D81" s="70"/>
      <c r="E81" s="70"/>
      <c r="F81" s="70"/>
      <c r="G81" s="70"/>
      <c r="H81" s="70"/>
      <c r="I81" s="70"/>
      <c r="J81" s="70"/>
      <c r="K81" s="70"/>
      <c r="L81" s="70"/>
      <c r="M81" s="70"/>
      <c r="N81" s="47"/>
      <c r="AG81" s="23"/>
    </row>
    <row r="82" spans="1:33" x14ac:dyDescent="0.25">
      <c r="A82" s="52"/>
      <c r="B82" s="52"/>
      <c r="C82" s="70"/>
      <c r="D82" s="70"/>
      <c r="E82" s="70"/>
      <c r="F82" s="70"/>
      <c r="G82" s="70"/>
      <c r="H82" s="70"/>
      <c r="I82" s="70"/>
      <c r="J82" s="70"/>
      <c r="K82" s="70"/>
      <c r="L82" s="70"/>
      <c r="M82" s="70"/>
      <c r="N82" s="47"/>
      <c r="AG82" s="23"/>
    </row>
    <row r="83" spans="1:33" x14ac:dyDescent="0.25">
      <c r="A83" s="52"/>
      <c r="B83" s="52"/>
      <c r="C83" s="70"/>
      <c r="D83" s="70"/>
      <c r="E83" s="70"/>
      <c r="F83" s="70"/>
      <c r="G83" s="70"/>
      <c r="H83" s="70"/>
      <c r="I83" s="70"/>
      <c r="J83" s="70"/>
      <c r="K83" s="70"/>
      <c r="L83" s="70"/>
      <c r="M83" s="70"/>
      <c r="N83" s="47"/>
      <c r="AG83" s="23"/>
    </row>
    <row r="84" spans="1:33" x14ac:dyDescent="0.25">
      <c r="A84" s="52"/>
      <c r="B84" s="52"/>
      <c r="C84" s="70"/>
      <c r="D84" s="70"/>
      <c r="E84" s="70"/>
      <c r="F84" s="70"/>
      <c r="G84" s="70"/>
      <c r="H84" s="70"/>
      <c r="I84" s="70"/>
      <c r="J84" s="70"/>
      <c r="K84" s="70"/>
      <c r="L84" s="70"/>
      <c r="M84" s="70"/>
      <c r="N84" s="47"/>
      <c r="AG84" s="23"/>
    </row>
    <row r="85" spans="1:33" s="47" customFormat="1" x14ac:dyDescent="0.25">
      <c r="N85" s="72"/>
      <c r="O85" s="72"/>
      <c r="P85" s="72"/>
      <c r="AG85" s="106"/>
    </row>
    <row r="86" spans="1:33" ht="15.75" x14ac:dyDescent="0.25">
      <c r="A86" s="387" t="s">
        <v>111</v>
      </c>
      <c r="B86" s="389" t="s">
        <v>51</v>
      </c>
      <c r="C86" s="389" t="s">
        <v>41</v>
      </c>
      <c r="D86" s="389" t="s">
        <v>42</v>
      </c>
      <c r="E86" s="390" t="s">
        <v>43</v>
      </c>
      <c r="F86" s="389" t="s">
        <v>44</v>
      </c>
      <c r="G86" s="389"/>
      <c r="H86" s="389" t="s">
        <v>45</v>
      </c>
      <c r="I86" s="389" t="s">
        <v>46</v>
      </c>
      <c r="J86" s="389" t="s">
        <v>47</v>
      </c>
      <c r="K86" s="392" t="s">
        <v>108</v>
      </c>
      <c r="L86" s="392"/>
      <c r="M86" s="389" t="s">
        <v>48</v>
      </c>
      <c r="N86" s="54"/>
      <c r="AG86" s="23"/>
    </row>
    <row r="87" spans="1:33" ht="15.75" x14ac:dyDescent="0.25">
      <c r="A87" s="388"/>
      <c r="B87" s="389"/>
      <c r="C87" s="389"/>
      <c r="D87" s="389"/>
      <c r="E87" s="390"/>
      <c r="F87" s="58" t="s">
        <v>49</v>
      </c>
      <c r="G87" s="58" t="s">
        <v>50</v>
      </c>
      <c r="H87" s="389"/>
      <c r="I87" s="389"/>
      <c r="J87" s="389"/>
      <c r="K87" s="107" t="s">
        <v>117</v>
      </c>
      <c r="L87" s="107" t="s">
        <v>118</v>
      </c>
      <c r="M87" s="389"/>
      <c r="N87" s="47"/>
      <c r="AG87" s="23"/>
    </row>
    <row r="88" spans="1:33" x14ac:dyDescent="0.25">
      <c r="A88" s="52" t="s">
        <v>112</v>
      </c>
      <c r="B88" s="52"/>
      <c r="C88" s="70" t="s">
        <v>113</v>
      </c>
      <c r="D88" s="70"/>
      <c r="E88" s="70"/>
      <c r="F88" s="70"/>
      <c r="G88" s="70"/>
      <c r="H88" s="70"/>
      <c r="I88" s="70"/>
      <c r="J88" s="67"/>
      <c r="K88" s="67"/>
      <c r="L88" s="67"/>
      <c r="M88" s="67"/>
      <c r="N88" s="47"/>
      <c r="AG88" s="23"/>
    </row>
    <row r="89" spans="1:33" x14ac:dyDescent="0.25">
      <c r="A89" s="52"/>
      <c r="B89" s="52"/>
      <c r="C89" s="70"/>
      <c r="D89" s="70"/>
      <c r="E89" s="70"/>
      <c r="F89" s="70"/>
      <c r="G89" s="70"/>
      <c r="H89" s="70"/>
      <c r="I89" s="70"/>
      <c r="J89" s="70"/>
      <c r="K89" s="70"/>
      <c r="L89" s="70"/>
      <c r="M89" s="70"/>
      <c r="N89" s="47"/>
      <c r="AG89" s="23"/>
    </row>
    <row r="90" spans="1:33" x14ac:dyDescent="0.25">
      <c r="A90" s="52"/>
      <c r="B90" s="52"/>
      <c r="C90" s="70"/>
      <c r="D90" s="70"/>
      <c r="E90" s="70"/>
      <c r="F90" s="70"/>
      <c r="G90" s="70"/>
      <c r="H90" s="70"/>
      <c r="I90" s="70"/>
      <c r="J90" s="70"/>
      <c r="K90" s="70"/>
      <c r="L90" s="70"/>
      <c r="M90" s="70"/>
      <c r="N90" s="47"/>
      <c r="AG90" s="23"/>
    </row>
    <row r="91" spans="1:33" x14ac:dyDescent="0.25">
      <c r="A91" s="52"/>
      <c r="B91" s="52"/>
      <c r="C91" s="70"/>
      <c r="D91" s="70"/>
      <c r="E91" s="70"/>
      <c r="F91" s="70"/>
      <c r="G91" s="70"/>
      <c r="H91" s="70"/>
      <c r="I91" s="70"/>
      <c r="J91" s="70"/>
      <c r="K91" s="70"/>
      <c r="L91" s="70"/>
      <c r="M91" s="70"/>
      <c r="N91" s="47"/>
      <c r="AG91" s="23"/>
    </row>
    <row r="92" spans="1:33" x14ac:dyDescent="0.25">
      <c r="A92" s="52"/>
      <c r="B92" s="52"/>
      <c r="C92" s="70"/>
      <c r="D92" s="70"/>
      <c r="E92" s="70"/>
      <c r="F92" s="70"/>
      <c r="G92" s="70"/>
      <c r="H92" s="70"/>
      <c r="I92" s="70"/>
      <c r="J92" s="70"/>
      <c r="K92" s="70"/>
      <c r="L92" s="70"/>
      <c r="M92" s="70"/>
      <c r="N92" s="47"/>
      <c r="AG92" s="23"/>
    </row>
    <row r="93" spans="1:33" x14ac:dyDescent="0.25">
      <c r="A93" s="52"/>
      <c r="B93" s="52"/>
      <c r="C93" s="70"/>
      <c r="D93" s="70"/>
      <c r="E93" s="70"/>
      <c r="F93" s="70"/>
      <c r="G93" s="70"/>
      <c r="H93" s="70"/>
      <c r="I93" s="70"/>
      <c r="J93" s="70"/>
      <c r="K93" s="70"/>
      <c r="L93" s="70"/>
      <c r="M93" s="70"/>
      <c r="N93" s="47"/>
      <c r="AG93" s="23"/>
    </row>
    <row r="94" spans="1:33" x14ac:dyDescent="0.25">
      <c r="A94" s="52"/>
      <c r="B94" s="52"/>
      <c r="C94" s="70"/>
      <c r="D94" s="70"/>
      <c r="E94" s="70"/>
      <c r="F94" s="70"/>
      <c r="G94" s="70"/>
      <c r="H94" s="70"/>
      <c r="I94" s="70"/>
      <c r="J94" s="70"/>
      <c r="K94" s="70"/>
      <c r="L94" s="70"/>
      <c r="M94" s="70"/>
      <c r="N94" s="47"/>
      <c r="AG94" s="23"/>
    </row>
    <row r="95" spans="1:33" x14ac:dyDescent="0.25">
      <c r="A95" s="52"/>
      <c r="B95" s="52"/>
      <c r="C95" s="70"/>
      <c r="D95" s="70"/>
      <c r="E95" s="70"/>
      <c r="F95" s="70"/>
      <c r="G95" s="70"/>
      <c r="H95" s="70"/>
      <c r="I95" s="70"/>
      <c r="J95" s="70"/>
      <c r="K95" s="70"/>
      <c r="L95" s="70"/>
      <c r="M95" s="70"/>
      <c r="N95" s="47"/>
      <c r="AG95" s="23"/>
    </row>
    <row r="96" spans="1:33" x14ac:dyDescent="0.25">
      <c r="A96" s="52"/>
      <c r="B96" s="52"/>
      <c r="C96" s="70"/>
      <c r="D96" s="70"/>
      <c r="E96" s="70"/>
      <c r="F96" s="70"/>
      <c r="G96" s="70"/>
      <c r="H96" s="70"/>
      <c r="I96" s="70"/>
      <c r="J96" s="70"/>
      <c r="K96" s="70"/>
      <c r="L96" s="70"/>
      <c r="M96" s="70"/>
      <c r="N96" s="47"/>
      <c r="AG96" s="23"/>
    </row>
    <row r="97" spans="1:33" x14ac:dyDescent="0.25">
      <c r="A97" s="47"/>
      <c r="B97" s="47"/>
      <c r="C97" s="47"/>
      <c r="D97" s="47"/>
      <c r="E97" s="47"/>
      <c r="F97" s="47"/>
      <c r="G97" s="47"/>
      <c r="H97" s="47"/>
      <c r="I97" s="47"/>
      <c r="J97" s="47"/>
      <c r="K97" s="47"/>
      <c r="L97" s="47"/>
      <c r="M97" s="47"/>
      <c r="N97" s="72"/>
      <c r="AG97" s="23"/>
    </row>
    <row r="98" spans="1:33" ht="15.75" x14ac:dyDescent="0.25">
      <c r="A98" s="387" t="s">
        <v>111</v>
      </c>
      <c r="B98" s="389" t="s">
        <v>51</v>
      </c>
      <c r="C98" s="389" t="s">
        <v>41</v>
      </c>
      <c r="D98" s="389" t="s">
        <v>42</v>
      </c>
      <c r="E98" s="390" t="s">
        <v>43</v>
      </c>
      <c r="F98" s="389" t="s">
        <v>44</v>
      </c>
      <c r="G98" s="389"/>
      <c r="H98" s="389" t="s">
        <v>45</v>
      </c>
      <c r="I98" s="389" t="s">
        <v>46</v>
      </c>
      <c r="J98" s="389" t="s">
        <v>47</v>
      </c>
      <c r="K98" s="392" t="s">
        <v>108</v>
      </c>
      <c r="L98" s="392"/>
      <c r="M98" s="389" t="s">
        <v>48</v>
      </c>
      <c r="N98" s="54"/>
      <c r="AG98" s="23"/>
    </row>
    <row r="99" spans="1:33" ht="15.75" x14ac:dyDescent="0.25">
      <c r="A99" s="388"/>
      <c r="B99" s="389"/>
      <c r="C99" s="389"/>
      <c r="D99" s="389"/>
      <c r="E99" s="390"/>
      <c r="F99" s="58" t="s">
        <v>49</v>
      </c>
      <c r="G99" s="58" t="s">
        <v>50</v>
      </c>
      <c r="H99" s="389"/>
      <c r="I99" s="389"/>
      <c r="J99" s="389"/>
      <c r="K99" s="107" t="s">
        <v>117</v>
      </c>
      <c r="L99" s="107" t="s">
        <v>118</v>
      </c>
      <c r="M99" s="389"/>
      <c r="N99" s="47"/>
      <c r="AG99" s="23"/>
    </row>
    <row r="100" spans="1:33" x14ac:dyDescent="0.25">
      <c r="A100" s="52"/>
      <c r="B100" s="52"/>
      <c r="C100" s="70" t="s">
        <v>113</v>
      </c>
      <c r="D100" s="70"/>
      <c r="E100" s="70"/>
      <c r="F100" s="70"/>
      <c r="G100" s="70"/>
      <c r="H100" s="70"/>
      <c r="I100" s="70"/>
      <c r="J100" s="67"/>
      <c r="K100" s="67"/>
      <c r="L100" s="67"/>
      <c r="M100" s="67"/>
      <c r="N100" s="47"/>
      <c r="AG100" s="23"/>
    </row>
    <row r="101" spans="1:33" x14ac:dyDescent="0.25">
      <c r="A101" s="52"/>
      <c r="B101" s="52"/>
      <c r="C101" s="70"/>
      <c r="D101" s="70"/>
      <c r="E101" s="70"/>
      <c r="F101" s="70"/>
      <c r="G101" s="70"/>
      <c r="H101" s="70"/>
      <c r="I101" s="70"/>
      <c r="J101" s="70"/>
      <c r="K101" s="70"/>
      <c r="L101" s="70"/>
      <c r="M101" s="70"/>
      <c r="N101" s="47"/>
      <c r="AG101" s="23"/>
    </row>
    <row r="102" spans="1:33" x14ac:dyDescent="0.25">
      <c r="A102" s="52"/>
      <c r="B102" s="52"/>
      <c r="C102" s="70"/>
      <c r="D102" s="70"/>
      <c r="E102" s="70"/>
      <c r="F102" s="70"/>
      <c r="G102" s="70"/>
      <c r="H102" s="70"/>
      <c r="I102" s="70"/>
      <c r="J102" s="70"/>
      <c r="K102" s="70"/>
      <c r="L102" s="70"/>
      <c r="M102" s="70"/>
      <c r="N102" s="47"/>
      <c r="AG102" s="23"/>
    </row>
    <row r="103" spans="1:33" x14ac:dyDescent="0.25">
      <c r="A103" s="52"/>
      <c r="B103" s="52"/>
      <c r="C103" s="70"/>
      <c r="D103" s="70"/>
      <c r="E103" s="70"/>
      <c r="F103" s="70"/>
      <c r="G103" s="70"/>
      <c r="H103" s="70"/>
      <c r="I103" s="70"/>
      <c r="J103" s="70"/>
      <c r="K103" s="70"/>
      <c r="L103" s="70"/>
      <c r="M103" s="70"/>
      <c r="N103" s="47"/>
      <c r="AG103" s="23"/>
    </row>
    <row r="104" spans="1:33" x14ac:dyDescent="0.25">
      <c r="A104" s="52"/>
      <c r="B104" s="52"/>
      <c r="C104" s="70"/>
      <c r="D104" s="70"/>
      <c r="E104" s="70"/>
      <c r="F104" s="70"/>
      <c r="G104" s="70"/>
      <c r="H104" s="70"/>
      <c r="I104" s="70"/>
      <c r="J104" s="70"/>
      <c r="K104" s="70"/>
      <c r="L104" s="70"/>
      <c r="M104" s="70"/>
      <c r="N104" s="47"/>
      <c r="AG104" s="23"/>
    </row>
    <row r="105" spans="1:33" x14ac:dyDescent="0.25">
      <c r="A105" s="52"/>
      <c r="B105" s="52"/>
      <c r="C105" s="70"/>
      <c r="D105" s="70"/>
      <c r="E105" s="70"/>
      <c r="F105" s="70"/>
      <c r="G105" s="70"/>
      <c r="H105" s="70"/>
      <c r="I105" s="70"/>
      <c r="J105" s="70"/>
      <c r="K105" s="70"/>
      <c r="L105" s="70"/>
      <c r="M105" s="70"/>
      <c r="N105" s="47"/>
      <c r="AG105" s="23"/>
    </row>
    <row r="106" spans="1:33" x14ac:dyDescent="0.25">
      <c r="A106" s="52"/>
      <c r="B106" s="52"/>
      <c r="C106" s="70"/>
      <c r="D106" s="70"/>
      <c r="E106" s="70"/>
      <c r="F106" s="70"/>
      <c r="G106" s="70"/>
      <c r="H106" s="70"/>
      <c r="I106" s="70"/>
      <c r="J106" s="70"/>
      <c r="K106" s="70"/>
      <c r="L106" s="70"/>
      <c r="M106" s="70"/>
      <c r="N106" s="47"/>
      <c r="AG106" s="23"/>
    </row>
    <row r="107" spans="1:33" x14ac:dyDescent="0.25">
      <c r="A107" s="52"/>
      <c r="B107" s="52"/>
      <c r="C107" s="70"/>
      <c r="D107" s="70"/>
      <c r="E107" s="70"/>
      <c r="F107" s="70"/>
      <c r="G107" s="70"/>
      <c r="H107" s="70"/>
      <c r="I107" s="70"/>
      <c r="J107" s="70"/>
      <c r="K107" s="70"/>
      <c r="L107" s="70"/>
      <c r="M107" s="70"/>
      <c r="N107" s="47"/>
      <c r="AG107" s="23"/>
    </row>
    <row r="108" spans="1:33" x14ac:dyDescent="0.25">
      <c r="A108" s="52"/>
      <c r="B108" s="52"/>
      <c r="C108" s="70"/>
      <c r="D108" s="70"/>
      <c r="E108" s="70"/>
      <c r="F108" s="70"/>
      <c r="G108" s="70"/>
      <c r="H108" s="70"/>
      <c r="I108" s="70"/>
      <c r="J108" s="70"/>
      <c r="K108" s="70"/>
      <c r="L108" s="70"/>
      <c r="M108" s="70"/>
      <c r="N108" s="47"/>
      <c r="AG108" s="23"/>
    </row>
    <row r="109" spans="1:33" s="47" customFormat="1" x14ac:dyDescent="0.25">
      <c r="N109" s="72"/>
      <c r="O109" s="72"/>
      <c r="P109" s="72"/>
      <c r="AG109" s="106"/>
    </row>
    <row r="110" spans="1:33" ht="15.75" x14ac:dyDescent="0.25">
      <c r="A110" s="391" t="s">
        <v>34</v>
      </c>
      <c r="B110" s="389" t="s">
        <v>51</v>
      </c>
      <c r="C110" s="389" t="s">
        <v>41</v>
      </c>
      <c r="D110" s="389" t="s">
        <v>42</v>
      </c>
      <c r="E110" s="390" t="s">
        <v>43</v>
      </c>
      <c r="F110" s="389" t="s">
        <v>44</v>
      </c>
      <c r="G110" s="389"/>
      <c r="H110" s="389" t="s">
        <v>45</v>
      </c>
      <c r="I110" s="389" t="s">
        <v>46</v>
      </c>
      <c r="J110" s="389" t="s">
        <v>47</v>
      </c>
      <c r="K110" s="392" t="s">
        <v>108</v>
      </c>
      <c r="L110" s="392"/>
      <c r="M110" s="389" t="s">
        <v>48</v>
      </c>
      <c r="N110" s="54"/>
      <c r="AG110" s="23"/>
    </row>
    <row r="111" spans="1:33" ht="15.75" x14ac:dyDescent="0.25">
      <c r="A111" s="391"/>
      <c r="B111" s="389"/>
      <c r="C111" s="389"/>
      <c r="D111" s="389"/>
      <c r="E111" s="390"/>
      <c r="F111" s="58" t="s">
        <v>49</v>
      </c>
      <c r="G111" s="58" t="s">
        <v>50</v>
      </c>
      <c r="H111" s="389"/>
      <c r="I111" s="389"/>
      <c r="J111" s="389"/>
      <c r="K111" s="107" t="s">
        <v>117</v>
      </c>
      <c r="L111" s="107" t="s">
        <v>118</v>
      </c>
      <c r="M111" s="389"/>
      <c r="N111" s="47"/>
      <c r="AG111" s="23"/>
    </row>
    <row r="112" spans="1:33" x14ac:dyDescent="0.25">
      <c r="A112" s="52"/>
      <c r="B112" s="52"/>
      <c r="C112" s="70"/>
      <c r="D112" s="70"/>
      <c r="E112" s="70"/>
      <c r="F112" s="70"/>
      <c r="G112" s="70"/>
      <c r="H112" s="70"/>
      <c r="I112" s="70"/>
      <c r="J112" s="67"/>
      <c r="K112" s="67"/>
      <c r="L112" s="67"/>
      <c r="M112" s="67"/>
      <c r="N112" s="47"/>
      <c r="AG112" s="23"/>
    </row>
    <row r="113" spans="1:33" x14ac:dyDescent="0.25">
      <c r="A113" s="52"/>
      <c r="B113" s="52"/>
      <c r="C113" s="70"/>
      <c r="D113" s="70"/>
      <c r="E113" s="70"/>
      <c r="F113" s="70"/>
      <c r="G113" s="70"/>
      <c r="H113" s="70"/>
      <c r="I113" s="70"/>
      <c r="J113" s="70"/>
      <c r="K113" s="70"/>
      <c r="L113" s="70"/>
      <c r="M113" s="70"/>
      <c r="N113" s="47"/>
      <c r="AG113" s="23"/>
    </row>
    <row r="114" spans="1:33" x14ac:dyDescent="0.25">
      <c r="A114" s="52"/>
      <c r="B114" s="52"/>
      <c r="C114" s="70"/>
      <c r="D114" s="70"/>
      <c r="E114" s="70"/>
      <c r="F114" s="70"/>
      <c r="G114" s="70"/>
      <c r="H114" s="70"/>
      <c r="I114" s="70"/>
      <c r="J114" s="70"/>
      <c r="K114" s="70"/>
      <c r="L114" s="70"/>
      <c r="M114" s="70"/>
      <c r="N114" s="47"/>
      <c r="AG114" s="23"/>
    </row>
    <row r="115" spans="1:33" x14ac:dyDescent="0.25">
      <c r="A115" s="52"/>
      <c r="B115" s="52"/>
      <c r="C115" s="70"/>
      <c r="D115" s="70"/>
      <c r="E115" s="70"/>
      <c r="F115" s="70"/>
      <c r="G115" s="70"/>
      <c r="H115" s="70"/>
      <c r="I115" s="70"/>
      <c r="J115" s="70"/>
      <c r="K115" s="70"/>
      <c r="L115" s="70"/>
      <c r="M115" s="70"/>
      <c r="N115" s="47"/>
      <c r="AG115" s="23"/>
    </row>
    <row r="116" spans="1:33" x14ac:dyDescent="0.25">
      <c r="A116" s="52"/>
      <c r="B116" s="52"/>
      <c r="C116" s="70"/>
      <c r="D116" s="70"/>
      <c r="E116" s="70"/>
      <c r="F116" s="70"/>
      <c r="G116" s="70"/>
      <c r="H116" s="70"/>
      <c r="I116" s="70"/>
      <c r="J116" s="70"/>
      <c r="K116" s="70"/>
      <c r="L116" s="70"/>
      <c r="M116" s="70"/>
      <c r="N116" s="47"/>
      <c r="AG116" s="23"/>
    </row>
    <row r="117" spans="1:33" x14ac:dyDescent="0.25">
      <c r="A117" s="52"/>
      <c r="B117" s="52"/>
      <c r="C117" s="70"/>
      <c r="D117" s="70"/>
      <c r="E117" s="70"/>
      <c r="F117" s="70"/>
      <c r="G117" s="70"/>
      <c r="H117" s="70"/>
      <c r="I117" s="70"/>
      <c r="J117" s="70"/>
      <c r="K117" s="70"/>
      <c r="L117" s="70"/>
      <c r="M117" s="70"/>
      <c r="N117" s="47"/>
      <c r="AG117" s="23"/>
    </row>
    <row r="118" spans="1:33" x14ac:dyDescent="0.25">
      <c r="A118" s="52"/>
      <c r="B118" s="52"/>
      <c r="C118" s="70"/>
      <c r="D118" s="70"/>
      <c r="E118" s="70"/>
      <c r="F118" s="70"/>
      <c r="G118" s="70"/>
      <c r="H118" s="70"/>
      <c r="I118" s="70"/>
      <c r="J118" s="70"/>
      <c r="K118" s="70"/>
      <c r="L118" s="70"/>
      <c r="M118" s="70"/>
      <c r="N118" s="47"/>
      <c r="AG118" s="23"/>
    </row>
    <row r="119" spans="1:33" x14ac:dyDescent="0.25">
      <c r="A119" s="52"/>
      <c r="B119" s="52"/>
      <c r="C119" s="70"/>
      <c r="D119" s="70"/>
      <c r="E119" s="70"/>
      <c r="F119" s="70"/>
      <c r="G119" s="70"/>
      <c r="H119" s="70"/>
      <c r="I119" s="70"/>
      <c r="J119" s="70"/>
      <c r="K119" s="70"/>
      <c r="L119" s="70"/>
      <c r="M119" s="70"/>
      <c r="N119" s="47"/>
      <c r="AG119" s="23"/>
    </row>
    <row r="120" spans="1:33" x14ac:dyDescent="0.25">
      <c r="A120" s="52"/>
      <c r="B120" s="52"/>
      <c r="C120" s="70"/>
      <c r="D120" s="70"/>
      <c r="E120" s="70"/>
      <c r="F120" s="70"/>
      <c r="G120" s="70"/>
      <c r="H120" s="70"/>
      <c r="I120" s="70"/>
      <c r="J120" s="70"/>
      <c r="K120" s="70"/>
      <c r="L120" s="70"/>
      <c r="M120" s="70"/>
      <c r="N120" s="47"/>
      <c r="AG120" s="23"/>
    </row>
    <row r="121" spans="1:33" x14ac:dyDescent="0.25">
      <c r="A121" s="23"/>
      <c r="B121" s="23"/>
      <c r="C121" s="23"/>
      <c r="D121" s="23"/>
      <c r="E121" s="23"/>
      <c r="F121" s="23"/>
      <c r="G121" s="23"/>
      <c r="H121" s="23"/>
      <c r="I121" s="23"/>
      <c r="J121" s="23"/>
      <c r="K121" s="23"/>
      <c r="L121" s="23"/>
      <c r="M121" s="23"/>
      <c r="N121" s="105"/>
      <c r="O121" s="64"/>
      <c r="P121" s="64"/>
      <c r="Q121" s="64"/>
      <c r="R121" s="64"/>
      <c r="S121" s="64"/>
      <c r="T121" s="64"/>
      <c r="U121" s="64"/>
      <c r="V121" s="64"/>
      <c r="W121" s="64"/>
      <c r="X121" s="64"/>
      <c r="Y121" s="64"/>
      <c r="Z121" s="64"/>
      <c r="AA121" s="64"/>
      <c r="AB121" s="64"/>
      <c r="AC121" s="64"/>
      <c r="AD121" s="64"/>
      <c r="AE121" s="64"/>
      <c r="AF121" s="64"/>
      <c r="AG121" s="23"/>
    </row>
    <row r="122" spans="1:33" x14ac:dyDescent="0.25">
      <c r="A122" s="23"/>
      <c r="B122" s="23"/>
      <c r="C122" s="23"/>
      <c r="D122" s="23"/>
      <c r="E122" s="23"/>
      <c r="F122" s="23"/>
      <c r="G122" s="23"/>
      <c r="H122" s="23"/>
      <c r="I122" s="23"/>
      <c r="J122" s="23"/>
      <c r="K122" s="23"/>
      <c r="L122" s="23"/>
      <c r="M122" s="23"/>
      <c r="N122" s="105"/>
      <c r="O122" s="64"/>
      <c r="P122" s="64"/>
      <c r="Q122" s="64"/>
      <c r="R122" s="64"/>
      <c r="S122" s="64"/>
      <c r="T122" s="64"/>
      <c r="U122" s="64"/>
      <c r="V122" s="64"/>
      <c r="W122" s="64"/>
      <c r="X122" s="64"/>
      <c r="Y122" s="64"/>
      <c r="Z122" s="64"/>
      <c r="AA122" s="64"/>
      <c r="AB122" s="64"/>
      <c r="AC122" s="64"/>
      <c r="AD122" s="64"/>
      <c r="AE122" s="64"/>
      <c r="AF122" s="64"/>
      <c r="AG122" s="23"/>
    </row>
    <row r="123" spans="1:33" x14ac:dyDescent="0.25">
      <c r="N123" s="72"/>
    </row>
    <row r="124" spans="1:33" x14ac:dyDescent="0.25">
      <c r="N124" s="72"/>
    </row>
    <row r="125" spans="1:33" x14ac:dyDescent="0.25">
      <c r="N125" s="72"/>
    </row>
    <row r="126" spans="1:33" x14ac:dyDescent="0.25">
      <c r="N126" s="72"/>
    </row>
    <row r="127" spans="1:33" x14ac:dyDescent="0.25">
      <c r="N127" s="72"/>
    </row>
    <row r="128" spans="1:33" x14ac:dyDescent="0.25">
      <c r="N128" s="72"/>
    </row>
    <row r="129" spans="14:14" x14ac:dyDescent="0.25">
      <c r="N129" s="72"/>
    </row>
    <row r="130" spans="14:14" x14ac:dyDescent="0.25">
      <c r="N130" s="72"/>
    </row>
    <row r="131" spans="14:14" x14ac:dyDescent="0.25">
      <c r="N131" s="72"/>
    </row>
    <row r="132" spans="14:14" x14ac:dyDescent="0.25">
      <c r="N132" s="72"/>
    </row>
    <row r="133" spans="14:14" x14ac:dyDescent="0.25">
      <c r="N133" s="72"/>
    </row>
    <row r="134" spans="14:14" x14ac:dyDescent="0.25">
      <c r="N134" s="72"/>
    </row>
    <row r="135" spans="14:14" x14ac:dyDescent="0.25">
      <c r="N135" s="72"/>
    </row>
    <row r="136" spans="14:14" x14ac:dyDescent="0.25">
      <c r="N136" s="72"/>
    </row>
    <row r="137" spans="14:14" x14ac:dyDescent="0.25">
      <c r="N137" s="72"/>
    </row>
    <row r="138" spans="14:14" x14ac:dyDescent="0.25">
      <c r="N138" s="72"/>
    </row>
    <row r="139" spans="14:14" x14ac:dyDescent="0.25">
      <c r="N139" s="72"/>
    </row>
    <row r="140" spans="14:14" x14ac:dyDescent="0.25">
      <c r="N140" s="72"/>
    </row>
    <row r="141" spans="14:14" x14ac:dyDescent="0.25">
      <c r="N141" s="72"/>
    </row>
    <row r="142" spans="14:14" x14ac:dyDescent="0.25">
      <c r="N142" s="72"/>
    </row>
    <row r="143" spans="14:14" x14ac:dyDescent="0.25">
      <c r="N143" s="72"/>
    </row>
    <row r="144" spans="14:14" x14ac:dyDescent="0.25">
      <c r="N144" s="72"/>
    </row>
    <row r="145" spans="14:14" x14ac:dyDescent="0.25">
      <c r="N145" s="72"/>
    </row>
    <row r="146" spans="14:14" x14ac:dyDescent="0.25">
      <c r="N146" s="72"/>
    </row>
    <row r="147" spans="14:14" x14ac:dyDescent="0.25">
      <c r="N147" s="72"/>
    </row>
    <row r="148" spans="14:14" x14ac:dyDescent="0.25">
      <c r="N148" s="72"/>
    </row>
    <row r="149" spans="14:14" x14ac:dyDescent="0.25">
      <c r="N149" s="72"/>
    </row>
    <row r="150" spans="14:14" x14ac:dyDescent="0.25">
      <c r="N150" s="72"/>
    </row>
    <row r="151" spans="14:14" x14ac:dyDescent="0.25">
      <c r="N151" s="72"/>
    </row>
    <row r="152" spans="14:14" x14ac:dyDescent="0.25">
      <c r="N152" s="72"/>
    </row>
    <row r="153" spans="14:14" x14ac:dyDescent="0.25">
      <c r="N153" s="72"/>
    </row>
    <row r="154" spans="14:14" x14ac:dyDescent="0.25">
      <c r="N154" s="72"/>
    </row>
    <row r="155" spans="14:14" x14ac:dyDescent="0.25">
      <c r="N155" s="72"/>
    </row>
    <row r="156" spans="14:14" x14ac:dyDescent="0.25">
      <c r="N156" s="72"/>
    </row>
    <row r="157" spans="14:14" x14ac:dyDescent="0.25">
      <c r="N157" s="72"/>
    </row>
    <row r="158" spans="14:14" x14ac:dyDescent="0.25">
      <c r="N158" s="72"/>
    </row>
    <row r="159" spans="14:14" x14ac:dyDescent="0.25">
      <c r="N159" s="72"/>
    </row>
    <row r="160" spans="14:14" x14ac:dyDescent="0.25">
      <c r="N160" s="72"/>
    </row>
    <row r="161" spans="14:14" x14ac:dyDescent="0.25">
      <c r="N161" s="72"/>
    </row>
    <row r="162" spans="14:14" x14ac:dyDescent="0.25">
      <c r="N162" s="72"/>
    </row>
    <row r="163" spans="14:14" x14ac:dyDescent="0.25">
      <c r="N163" s="72"/>
    </row>
    <row r="164" spans="14:14" x14ac:dyDescent="0.25">
      <c r="N164" s="72"/>
    </row>
    <row r="165" spans="14:14" x14ac:dyDescent="0.25">
      <c r="N165" s="72"/>
    </row>
    <row r="166" spans="14:14" x14ac:dyDescent="0.25">
      <c r="N166" s="72"/>
    </row>
    <row r="167" spans="14:14" x14ac:dyDescent="0.25">
      <c r="N167" s="72"/>
    </row>
    <row r="168" spans="14:14" x14ac:dyDescent="0.25">
      <c r="N168" s="72"/>
    </row>
    <row r="169" spans="14:14" x14ac:dyDescent="0.25">
      <c r="N169" s="72"/>
    </row>
    <row r="170" spans="14:14" x14ac:dyDescent="0.25">
      <c r="N170" s="72"/>
    </row>
    <row r="171" spans="14:14" x14ac:dyDescent="0.25">
      <c r="N171" s="72"/>
    </row>
    <row r="172" spans="14:14" x14ac:dyDescent="0.25">
      <c r="N172" s="72"/>
    </row>
    <row r="173" spans="14:14" x14ac:dyDescent="0.25">
      <c r="N173" s="72"/>
    </row>
    <row r="174" spans="14:14" x14ac:dyDescent="0.25">
      <c r="N174" s="72"/>
    </row>
    <row r="175" spans="14:14" x14ac:dyDescent="0.25">
      <c r="N175" s="72"/>
    </row>
    <row r="176" spans="14:14" x14ac:dyDescent="0.25">
      <c r="N176" s="72"/>
    </row>
    <row r="177" spans="14:14" x14ac:dyDescent="0.25">
      <c r="N177" s="72"/>
    </row>
    <row r="178" spans="14:14" x14ac:dyDescent="0.25">
      <c r="N178" s="72"/>
    </row>
    <row r="179" spans="14:14" x14ac:dyDescent="0.25">
      <c r="N179" s="72"/>
    </row>
    <row r="180" spans="14:14" x14ac:dyDescent="0.25">
      <c r="N180" s="72"/>
    </row>
    <row r="181" spans="14:14" x14ac:dyDescent="0.25">
      <c r="N181" s="72"/>
    </row>
    <row r="182" spans="14:14" x14ac:dyDescent="0.25">
      <c r="N182" s="72"/>
    </row>
    <row r="183" spans="14:14" x14ac:dyDescent="0.25">
      <c r="N183" s="72"/>
    </row>
    <row r="184" spans="14:14" x14ac:dyDescent="0.25">
      <c r="N184" s="72"/>
    </row>
    <row r="185" spans="14:14" x14ac:dyDescent="0.25">
      <c r="N185" s="72"/>
    </row>
    <row r="186" spans="14:14" x14ac:dyDescent="0.25">
      <c r="N186" s="72"/>
    </row>
    <row r="187" spans="14:14" x14ac:dyDescent="0.25">
      <c r="N187" s="72"/>
    </row>
    <row r="188" spans="14:14" x14ac:dyDescent="0.25">
      <c r="N188" s="72"/>
    </row>
    <row r="189" spans="14:14" x14ac:dyDescent="0.25">
      <c r="N189" s="72"/>
    </row>
    <row r="190" spans="14:14" x14ac:dyDescent="0.25">
      <c r="N190" s="72"/>
    </row>
    <row r="191" spans="14:14" x14ac:dyDescent="0.25">
      <c r="N191" s="72"/>
    </row>
    <row r="192" spans="14:14" x14ac:dyDescent="0.25">
      <c r="N192" s="72"/>
    </row>
    <row r="193" spans="14:14" x14ac:dyDescent="0.25">
      <c r="N193" s="72"/>
    </row>
    <row r="194" spans="14:14" x14ac:dyDescent="0.25">
      <c r="N194" s="72"/>
    </row>
    <row r="195" spans="14:14" x14ac:dyDescent="0.25">
      <c r="N195" s="72"/>
    </row>
    <row r="196" spans="14:14" x14ac:dyDescent="0.25">
      <c r="N196" s="72"/>
    </row>
    <row r="197" spans="14:14" x14ac:dyDescent="0.25">
      <c r="N197" s="72"/>
    </row>
    <row r="198" spans="14:14" x14ac:dyDescent="0.25">
      <c r="N198" s="72"/>
    </row>
    <row r="199" spans="14:14" x14ac:dyDescent="0.25">
      <c r="N199" s="72"/>
    </row>
    <row r="200" spans="14:14" x14ac:dyDescent="0.25">
      <c r="N200" s="72"/>
    </row>
    <row r="201" spans="14:14" x14ac:dyDescent="0.25">
      <c r="N201" s="72"/>
    </row>
    <row r="202" spans="14:14" x14ac:dyDescent="0.25">
      <c r="N202" s="72"/>
    </row>
    <row r="203" spans="14:14" x14ac:dyDescent="0.25">
      <c r="N203" s="72"/>
    </row>
    <row r="204" spans="14:14" x14ac:dyDescent="0.25">
      <c r="N204" s="72"/>
    </row>
    <row r="205" spans="14:14" x14ac:dyDescent="0.25">
      <c r="N205" s="72"/>
    </row>
    <row r="206" spans="14:14" x14ac:dyDescent="0.25">
      <c r="N206" s="72"/>
    </row>
    <row r="207" spans="14:14" x14ac:dyDescent="0.25">
      <c r="N207" s="72"/>
    </row>
    <row r="208" spans="14:14" x14ac:dyDescent="0.25">
      <c r="N208" s="72"/>
    </row>
    <row r="209" spans="14:14" x14ac:dyDescent="0.25">
      <c r="N209" s="72"/>
    </row>
    <row r="210" spans="14:14" x14ac:dyDescent="0.25">
      <c r="N210" s="72"/>
    </row>
    <row r="211" spans="14:14" x14ac:dyDescent="0.25">
      <c r="N211" s="72"/>
    </row>
    <row r="212" spans="14:14" x14ac:dyDescent="0.25">
      <c r="N212" s="72"/>
    </row>
    <row r="213" spans="14:14" x14ac:dyDescent="0.25">
      <c r="N213" s="72"/>
    </row>
    <row r="214" spans="14:14" x14ac:dyDescent="0.25">
      <c r="N214" s="72"/>
    </row>
    <row r="215" spans="14:14" x14ac:dyDescent="0.25">
      <c r="N215" s="72"/>
    </row>
    <row r="216" spans="14:14" x14ac:dyDescent="0.25">
      <c r="N216" s="72"/>
    </row>
    <row r="217" spans="14:14" x14ac:dyDescent="0.25">
      <c r="N217" s="72"/>
    </row>
    <row r="218" spans="14:14" x14ac:dyDescent="0.25">
      <c r="N218" s="72"/>
    </row>
    <row r="219" spans="14:14" x14ac:dyDescent="0.25">
      <c r="N219" s="72"/>
    </row>
    <row r="220" spans="14:14" x14ac:dyDescent="0.25">
      <c r="N220" s="72"/>
    </row>
    <row r="221" spans="14:14" x14ac:dyDescent="0.25">
      <c r="N221" s="72"/>
    </row>
    <row r="222" spans="14:14" x14ac:dyDescent="0.25">
      <c r="N222" s="72"/>
    </row>
    <row r="223" spans="14:14" x14ac:dyDescent="0.25">
      <c r="N223" s="72"/>
    </row>
    <row r="224" spans="14:14" x14ac:dyDescent="0.25">
      <c r="N224" s="72"/>
    </row>
    <row r="225" spans="14:14" x14ac:dyDescent="0.25">
      <c r="N225" s="72"/>
    </row>
    <row r="226" spans="14:14" x14ac:dyDescent="0.25">
      <c r="N226" s="72"/>
    </row>
    <row r="227" spans="14:14" x14ac:dyDescent="0.25">
      <c r="N227" s="72"/>
    </row>
    <row r="228" spans="14:14" x14ac:dyDescent="0.25">
      <c r="N228" s="72"/>
    </row>
    <row r="229" spans="14:14" x14ac:dyDescent="0.25">
      <c r="N229" s="72"/>
    </row>
    <row r="230" spans="14:14" x14ac:dyDescent="0.25">
      <c r="N230" s="72"/>
    </row>
    <row r="231" spans="14:14" x14ac:dyDescent="0.25">
      <c r="N231" s="72"/>
    </row>
    <row r="232" spans="14:14" x14ac:dyDescent="0.25">
      <c r="N232" s="72"/>
    </row>
    <row r="233" spans="14:14" x14ac:dyDescent="0.25">
      <c r="N233" s="72"/>
    </row>
    <row r="234" spans="14:14" x14ac:dyDescent="0.25">
      <c r="N234" s="72"/>
    </row>
    <row r="235" spans="14:14" x14ac:dyDescent="0.25">
      <c r="N235" s="72"/>
    </row>
    <row r="236" spans="14:14" x14ac:dyDescent="0.25">
      <c r="N236" s="72"/>
    </row>
    <row r="237" spans="14:14" x14ac:dyDescent="0.25">
      <c r="N237" s="72"/>
    </row>
    <row r="238" spans="14:14" x14ac:dyDescent="0.25">
      <c r="N238" s="72"/>
    </row>
    <row r="239" spans="14:14" x14ac:dyDescent="0.25">
      <c r="N239" s="72"/>
    </row>
  </sheetData>
  <mergeCells count="85">
    <mergeCell ref="B6:Q6"/>
    <mergeCell ref="Q9:Q10"/>
    <mergeCell ref="A1:AF1"/>
    <mergeCell ref="A2:AF2"/>
    <mergeCell ref="V8:AF8"/>
    <mergeCell ref="F9:G9"/>
    <mergeCell ref="H9:H10"/>
    <mergeCell ref="I9:I10"/>
    <mergeCell ref="A9:A10"/>
    <mergeCell ref="B9:B10"/>
    <mergeCell ref="C9:C10"/>
    <mergeCell ref="D9:D10"/>
    <mergeCell ref="E9:E10"/>
    <mergeCell ref="N8:U8"/>
    <mergeCell ref="S9:S10"/>
    <mergeCell ref="T9:T10"/>
    <mergeCell ref="A8:M8"/>
    <mergeCell ref="O9:O10"/>
    <mergeCell ref="J9:J10"/>
    <mergeCell ref="AF9:AF10"/>
    <mergeCell ref="AB9:AB10"/>
    <mergeCell ref="AC9:AC10"/>
    <mergeCell ref="AD9:AD10"/>
    <mergeCell ref="AE9:AE10"/>
    <mergeCell ref="U9:U10"/>
    <mergeCell ref="P9:P10"/>
    <mergeCell ref="K9:L9"/>
    <mergeCell ref="M9:M10"/>
    <mergeCell ref="N9:N10"/>
    <mergeCell ref="A11:A31"/>
    <mergeCell ref="A32:A46"/>
    <mergeCell ref="A47:A55"/>
    <mergeCell ref="A56:A66"/>
    <mergeCell ref="AA9:AA10"/>
    <mergeCell ref="V9:V10"/>
    <mergeCell ref="W9:W10"/>
    <mergeCell ref="X9:X10"/>
    <mergeCell ref="Y9:Y10"/>
    <mergeCell ref="Z9:Z10"/>
    <mergeCell ref="R9:R10"/>
    <mergeCell ref="K74:L74"/>
    <mergeCell ref="A74:A75"/>
    <mergeCell ref="B74:B75"/>
    <mergeCell ref="C74:C75"/>
    <mergeCell ref="D74:D75"/>
    <mergeCell ref="E74:E75"/>
    <mergeCell ref="M74:M75"/>
    <mergeCell ref="A86:A87"/>
    <mergeCell ref="B86:B87"/>
    <mergeCell ref="C86:C87"/>
    <mergeCell ref="D86:D87"/>
    <mergeCell ref="E86:E87"/>
    <mergeCell ref="F86:G86"/>
    <mergeCell ref="H86:H87"/>
    <mergeCell ref="I86:I87"/>
    <mergeCell ref="J86:J87"/>
    <mergeCell ref="K86:L86"/>
    <mergeCell ref="M86:M87"/>
    <mergeCell ref="F74:G74"/>
    <mergeCell ref="H74:H75"/>
    <mergeCell ref="I74:I75"/>
    <mergeCell ref="J74:J75"/>
    <mergeCell ref="J98:J99"/>
    <mergeCell ref="K98:L98"/>
    <mergeCell ref="A98:A99"/>
    <mergeCell ref="B98:B99"/>
    <mergeCell ref="C98:C99"/>
    <mergeCell ref="D98:D99"/>
    <mergeCell ref="E98:E99"/>
    <mergeCell ref="B4:O4"/>
    <mergeCell ref="M98:M99"/>
    <mergeCell ref="A110:A111"/>
    <mergeCell ref="B110:B111"/>
    <mergeCell ref="C110:C111"/>
    <mergeCell ref="D110:D111"/>
    <mergeCell ref="E110:E111"/>
    <mergeCell ref="F110:G110"/>
    <mergeCell ref="H110:H111"/>
    <mergeCell ref="I110:I111"/>
    <mergeCell ref="J110:J111"/>
    <mergeCell ref="K110:L110"/>
    <mergeCell ref="M110:M111"/>
    <mergeCell ref="F98:G98"/>
    <mergeCell ref="H98:H99"/>
    <mergeCell ref="I98:I99"/>
  </mergeCells>
  <conditionalFormatting sqref="AK6:AK7">
    <cfRule type="cellIs" dxfId="4" priority="22" stopIfTrue="1" operator="equal">
      <formula>$AK$6</formula>
    </cfRule>
  </conditionalFormatting>
  <conditionalFormatting sqref="N11:N66">
    <cfRule type="cellIs" dxfId="3" priority="3" operator="equal">
      <formula>"x"</formula>
    </cfRule>
  </conditionalFormatting>
  <conditionalFormatting sqref="P11:P66">
    <cfRule type="cellIs" dxfId="2" priority="2" operator="equal">
      <formula>"x"</formula>
    </cfRule>
  </conditionalFormatting>
  <conditionalFormatting sqref="O11:O66">
    <cfRule type="cellIs" dxfId="1" priority="1" operator="equal">
      <formula>"x"</formula>
    </cfRule>
  </conditionalFormatting>
  <pageMargins left="0.511811024" right="0.511811024" top="0.78740157499999996" bottom="0.78740157499999996" header="0.31496062000000002" footer="0.31496062000000002"/>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00650123131</cp:lastModifiedBy>
  <cp:lastPrinted>2016-10-03T20:35:04Z</cp:lastPrinted>
  <dcterms:created xsi:type="dcterms:W3CDTF">2012-07-30T00:05:19Z</dcterms:created>
  <dcterms:modified xsi:type="dcterms:W3CDTF">2018-12-27T12:26:50Z</dcterms:modified>
</cp:coreProperties>
</file>