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9.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528"/>
  <workbookPr defaultThemeVersion="124226"/>
  <mc:AlternateContent xmlns:mc="http://schemas.openxmlformats.org/markup-compatibility/2006">
    <mc:Choice Requires="x15">
      <x15ac:absPath xmlns:x15ac="http://schemas.microsoft.com/office/spreadsheetml/2010/11/ac" url="I:\Gp-A-CGESP-bsa\_COPAN\PAN Quelônios\2-Monitoria\2017\"/>
    </mc:Choice>
  </mc:AlternateContent>
  <bookViews>
    <workbookView xWindow="390" yWindow="555" windowWidth="15600" windowHeight="5325" tabRatio="793" activeTab="2"/>
  </bookViews>
  <sheets>
    <sheet name="Monitoria Anual - 1" sheetId="1" r:id="rId1"/>
    <sheet name="Painel de Gestão - 1" sheetId="2" r:id="rId2"/>
    <sheet name="Monitoria Anual - 2" sheetId="50" r:id="rId3"/>
    <sheet name="Painel de Gestão - 2" sheetId="45" r:id="rId4"/>
    <sheet name="Monitoria Anual - 3" sheetId="46" r:id="rId5"/>
    <sheet name="Painel de Gestão - 3" sheetId="47" r:id="rId6"/>
    <sheet name="Monitoria Anual - 4" sheetId="48" r:id="rId7"/>
    <sheet name="Painel de Gestão - 4" sheetId="49" r:id="rId8"/>
    <sheet name="Monitoria Final" sheetId="35" r:id="rId9"/>
    <sheet name="Painel de Gestão Final" sheetId="36" r:id="rId10"/>
  </sheets>
  <calcPr calcId="171027"/>
</workbook>
</file>

<file path=xl/calcChain.xml><?xml version="1.0" encoding="utf-8"?>
<calcChain xmlns="http://schemas.openxmlformats.org/spreadsheetml/2006/main">
  <c r="B3" i="45" l="1"/>
  <c r="J39" i="45"/>
  <c r="I39" i="45"/>
  <c r="H39" i="45"/>
  <c r="G39" i="45"/>
  <c r="F39" i="45"/>
  <c r="E39" i="45"/>
  <c r="J38" i="45"/>
  <c r="I38" i="45"/>
  <c r="H38" i="45"/>
  <c r="G38" i="45"/>
  <c r="F38" i="45"/>
  <c r="E38" i="45"/>
  <c r="J37" i="45"/>
  <c r="I37" i="45"/>
  <c r="H37" i="45"/>
  <c r="G37" i="45"/>
  <c r="F37" i="45"/>
  <c r="E37" i="45"/>
  <c r="J36" i="45"/>
  <c r="I36" i="45"/>
  <c r="H36" i="45"/>
  <c r="G36" i="45"/>
  <c r="F36" i="45"/>
  <c r="E36" i="45"/>
  <c r="J35" i="45"/>
  <c r="I35" i="45"/>
  <c r="H35" i="45"/>
  <c r="G35" i="45"/>
  <c r="F35" i="45"/>
  <c r="E35" i="45"/>
  <c r="J34" i="45"/>
  <c r="I34" i="45"/>
  <c r="H34" i="45"/>
  <c r="G34" i="45"/>
  <c r="F34" i="45"/>
  <c r="E34" i="45"/>
  <c r="J33" i="45"/>
  <c r="I33" i="45"/>
  <c r="H33" i="45"/>
  <c r="G33" i="45"/>
  <c r="F33" i="45"/>
  <c r="E33" i="45"/>
  <c r="J32" i="45"/>
  <c r="I32" i="45"/>
  <c r="H32" i="45"/>
  <c r="G32" i="45"/>
  <c r="F32" i="45"/>
  <c r="E32" i="45"/>
  <c r="D29" i="45"/>
  <c r="D24" i="45"/>
  <c r="D23" i="45"/>
  <c r="F21" i="45"/>
  <c r="D7" i="45"/>
  <c r="D20" i="45"/>
  <c r="D19" i="45"/>
  <c r="D18" i="45"/>
  <c r="D17" i="45"/>
  <c r="D16" i="45"/>
  <c r="AA20" i="45"/>
  <c r="AA19" i="45"/>
  <c r="AA18" i="45"/>
  <c r="AA17" i="45"/>
  <c r="AA16" i="45"/>
  <c r="Z20" i="45"/>
  <c r="Z19" i="45"/>
  <c r="Z18" i="45"/>
  <c r="Z17" i="45"/>
  <c r="Z16" i="45"/>
  <c r="F15" i="45" l="1"/>
  <c r="F15" i="2"/>
  <c r="C49" i="50"/>
  <c r="AE40" i="2" l="1"/>
  <c r="AD40" i="2"/>
  <c r="AE39" i="2"/>
  <c r="AD39" i="2"/>
  <c r="Z39" i="2"/>
  <c r="AA40" i="2"/>
  <c r="AA39" i="2"/>
  <c r="Z40" i="2"/>
  <c r="AE36" i="2"/>
  <c r="AE35" i="2"/>
  <c r="AE34" i="2"/>
  <c r="AE33" i="2"/>
  <c r="AE32" i="2"/>
  <c r="AD36" i="2"/>
  <c r="AD35" i="2"/>
  <c r="AD34" i="2"/>
  <c r="AD32" i="2"/>
  <c r="AD33" i="2"/>
  <c r="AF33" i="2" s="1"/>
  <c r="AA36" i="2"/>
  <c r="AA35" i="2"/>
  <c r="AA34" i="2"/>
  <c r="AA33" i="2"/>
  <c r="Z36" i="2"/>
  <c r="Z35" i="2"/>
  <c r="Z34" i="2"/>
  <c r="Z33" i="2"/>
  <c r="AB33" i="2" s="1"/>
  <c r="Z32" i="2"/>
  <c r="AA32" i="2"/>
  <c r="F39" i="2"/>
  <c r="F38" i="2"/>
  <c r="F37" i="2"/>
  <c r="E37" i="2"/>
  <c r="AE29" i="2"/>
  <c r="AE28" i="2"/>
  <c r="AE27" i="2"/>
  <c r="AE26" i="2"/>
  <c r="AE25" i="2"/>
  <c r="AD29" i="2"/>
  <c r="AD28" i="2"/>
  <c r="AD27" i="2"/>
  <c r="AD26" i="2"/>
  <c r="AD25" i="2"/>
  <c r="AA29" i="2"/>
  <c r="AA28" i="2"/>
  <c r="AA27" i="2"/>
  <c r="AA26" i="2"/>
  <c r="AA25" i="2"/>
  <c r="AA16" i="2"/>
  <c r="Z29" i="2"/>
  <c r="AB29" i="2" s="1"/>
  <c r="Z20" i="2"/>
  <c r="Z28" i="2"/>
  <c r="Z19" i="2"/>
  <c r="Z27" i="2"/>
  <c r="AB27" i="2" s="1"/>
  <c r="Z18" i="2"/>
  <c r="Z26" i="2"/>
  <c r="Z17" i="2"/>
  <c r="Z25" i="2"/>
  <c r="AB25" i="2" s="1"/>
  <c r="Z16" i="2"/>
  <c r="E39" i="2"/>
  <c r="E38" i="2"/>
  <c r="E36" i="2"/>
  <c r="E35" i="2"/>
  <c r="E34" i="2"/>
  <c r="E33" i="2"/>
  <c r="E32" i="2"/>
  <c r="AF27" i="2" l="1"/>
  <c r="AF26" i="2"/>
  <c r="AF25" i="2"/>
  <c r="AB26" i="2"/>
  <c r="AB28" i="2"/>
  <c r="AF36" i="2"/>
  <c r="AB40" i="2"/>
  <c r="AB36" i="2"/>
  <c r="AB39" i="2"/>
  <c r="AF39" i="2"/>
  <c r="AF40" i="2"/>
  <c r="AF35" i="2"/>
  <c r="AF34" i="2"/>
  <c r="AF32" i="2"/>
  <c r="AB35" i="2"/>
  <c r="AB34" i="2"/>
  <c r="AB32" i="2"/>
  <c r="AF29" i="2"/>
  <c r="AF28" i="2"/>
  <c r="D5" i="2"/>
  <c r="J32" i="2"/>
  <c r="J41" i="49" l="1"/>
  <c r="I41" i="49"/>
  <c r="H41" i="49"/>
  <c r="G41" i="49"/>
  <c r="F41" i="49"/>
  <c r="E41" i="49"/>
  <c r="J40" i="49"/>
  <c r="I40" i="49"/>
  <c r="H40" i="49"/>
  <c r="G40" i="49"/>
  <c r="F40" i="49"/>
  <c r="E40" i="49"/>
  <c r="J39" i="49"/>
  <c r="I39" i="49"/>
  <c r="H39" i="49"/>
  <c r="G39" i="49"/>
  <c r="F39" i="49"/>
  <c r="E39" i="49"/>
  <c r="J38" i="49"/>
  <c r="I38" i="49"/>
  <c r="H38" i="49"/>
  <c r="G38" i="49"/>
  <c r="F38" i="49"/>
  <c r="E38" i="49"/>
  <c r="J37" i="49"/>
  <c r="I37" i="49"/>
  <c r="H37" i="49"/>
  <c r="G37" i="49"/>
  <c r="F37" i="49"/>
  <c r="E37" i="49"/>
  <c r="J36" i="49"/>
  <c r="I36" i="49"/>
  <c r="H36" i="49"/>
  <c r="G36" i="49"/>
  <c r="F36" i="49"/>
  <c r="E36" i="49"/>
  <c r="J35" i="49"/>
  <c r="I35" i="49"/>
  <c r="H35" i="49"/>
  <c r="G35" i="49"/>
  <c r="F35" i="49"/>
  <c r="E35" i="49"/>
  <c r="J34" i="49"/>
  <c r="I34" i="49"/>
  <c r="H34" i="49"/>
  <c r="G34" i="49"/>
  <c r="F34" i="49"/>
  <c r="E34" i="49"/>
  <c r="J33" i="49"/>
  <c r="I33" i="49"/>
  <c r="H33" i="49"/>
  <c r="G33" i="49"/>
  <c r="F33" i="49"/>
  <c r="E33" i="49"/>
  <c r="J32" i="49"/>
  <c r="I32" i="49"/>
  <c r="H32" i="49"/>
  <c r="G32" i="49"/>
  <c r="F32" i="49"/>
  <c r="E32" i="49"/>
  <c r="D29" i="49"/>
  <c r="D24" i="49"/>
  <c r="D23" i="49"/>
  <c r="AA20" i="49" a="1"/>
  <c r="AA20" i="49" s="1"/>
  <c r="Z20" i="49" a="1"/>
  <c r="Z20" i="49" s="1"/>
  <c r="D20" i="49"/>
  <c r="AA19" i="49" a="1"/>
  <c r="AA19" i="49" s="1"/>
  <c r="Z19" i="49" a="1"/>
  <c r="Z19" i="49" s="1"/>
  <c r="AB19" i="49" s="1"/>
  <c r="D19" i="49"/>
  <c r="AA18" i="49" a="1"/>
  <c r="AA18" i="49" s="1"/>
  <c r="Z18" i="49" a="1"/>
  <c r="Z18" i="49" s="1"/>
  <c r="D18" i="49"/>
  <c r="AA17" i="49" a="1"/>
  <c r="AA17" i="49" s="1"/>
  <c r="Z17" i="49" a="1"/>
  <c r="Z17" i="49" s="1"/>
  <c r="D17" i="49"/>
  <c r="AA16" i="49"/>
  <c r="Z16" i="49"/>
  <c r="D16" i="49"/>
  <c r="F15" i="49"/>
  <c r="D7" i="49"/>
  <c r="D5" i="49"/>
  <c r="B3" i="49"/>
  <c r="D41" i="49"/>
  <c r="D40" i="49"/>
  <c r="D39" i="49"/>
  <c r="D38" i="49"/>
  <c r="D37" i="49"/>
  <c r="D36" i="49"/>
  <c r="D35" i="49"/>
  <c r="D34" i="49"/>
  <c r="D33" i="49"/>
  <c r="D32" i="49"/>
  <c r="C166" i="48"/>
  <c r="F21" i="49" s="1"/>
  <c r="J41" i="47"/>
  <c r="I41" i="47"/>
  <c r="H41" i="47"/>
  <c r="G41" i="47"/>
  <c r="F41" i="47"/>
  <c r="E41" i="47"/>
  <c r="J40" i="47"/>
  <c r="I40" i="47"/>
  <c r="H40" i="47"/>
  <c r="G40" i="47"/>
  <c r="F40" i="47"/>
  <c r="E40" i="47"/>
  <c r="J39" i="47"/>
  <c r="I39" i="47"/>
  <c r="H39" i="47"/>
  <c r="G39" i="47"/>
  <c r="F39" i="47"/>
  <c r="E39" i="47"/>
  <c r="J38" i="47"/>
  <c r="I38" i="47"/>
  <c r="H38" i="47"/>
  <c r="G38" i="47"/>
  <c r="F38" i="47"/>
  <c r="E38" i="47"/>
  <c r="J37" i="47"/>
  <c r="I37" i="47"/>
  <c r="H37" i="47"/>
  <c r="G37" i="47"/>
  <c r="F37" i="47"/>
  <c r="E37" i="47"/>
  <c r="J36" i="47"/>
  <c r="I36" i="47"/>
  <c r="H36" i="47"/>
  <c r="G36" i="47"/>
  <c r="F36" i="47"/>
  <c r="E36" i="47"/>
  <c r="J35" i="47"/>
  <c r="I35" i="47"/>
  <c r="H35" i="47"/>
  <c r="G35" i="47"/>
  <c r="F35" i="47"/>
  <c r="E35" i="47"/>
  <c r="J34" i="47"/>
  <c r="I34" i="47"/>
  <c r="H34" i="47"/>
  <c r="G34" i="47"/>
  <c r="F34" i="47"/>
  <c r="E34" i="47"/>
  <c r="J33" i="47"/>
  <c r="I33" i="47"/>
  <c r="H33" i="47"/>
  <c r="G33" i="47"/>
  <c r="F33" i="47"/>
  <c r="E33" i="47"/>
  <c r="J32" i="47"/>
  <c r="I32" i="47"/>
  <c r="H32" i="47"/>
  <c r="G32" i="47"/>
  <c r="F32" i="47"/>
  <c r="E32" i="47"/>
  <c r="D29" i="47"/>
  <c r="D24" i="47"/>
  <c r="D23" i="47"/>
  <c r="AA20" i="47" a="1"/>
  <c r="AA20" i="47" s="1"/>
  <c r="Z20" i="47" a="1"/>
  <c r="Z20" i="47" s="1"/>
  <c r="AB20" i="47" s="1"/>
  <c r="F20" i="47" s="1"/>
  <c r="D20" i="47"/>
  <c r="AA19" i="47" a="1"/>
  <c r="AA19" i="47" s="1"/>
  <c r="Z19" i="47" a="1"/>
  <c r="Z19" i="47" s="1"/>
  <c r="D19" i="47"/>
  <c r="AA18" i="47" a="1"/>
  <c r="AA18" i="47" s="1"/>
  <c r="Z18" i="47" a="1"/>
  <c r="Z18" i="47" s="1"/>
  <c r="D18" i="47"/>
  <c r="AA17" i="47" a="1"/>
  <c r="AA17" i="47" s="1"/>
  <c r="Z17" i="47" a="1"/>
  <c r="Z17" i="47" s="1"/>
  <c r="D17" i="47"/>
  <c r="AA16" i="47"/>
  <c r="Z16" i="47"/>
  <c r="AB16" i="47" s="1"/>
  <c r="D16" i="47"/>
  <c r="F15" i="47"/>
  <c r="D7" i="47"/>
  <c r="D5" i="47"/>
  <c r="B3" i="47"/>
  <c r="D41" i="47"/>
  <c r="D40" i="47"/>
  <c r="D39" i="47"/>
  <c r="D38" i="47"/>
  <c r="D37" i="47"/>
  <c r="D36" i="47"/>
  <c r="D35" i="47"/>
  <c r="D34" i="47"/>
  <c r="D33" i="47"/>
  <c r="D32" i="47"/>
  <c r="C166" i="46"/>
  <c r="F21" i="47" s="1"/>
  <c r="AB17" i="45"/>
  <c r="D39" i="45"/>
  <c r="D38" i="45"/>
  <c r="D37" i="45"/>
  <c r="D36" i="45"/>
  <c r="D35" i="45"/>
  <c r="D34" i="45"/>
  <c r="D33" i="45"/>
  <c r="D32" i="45"/>
  <c r="F33" i="2"/>
  <c r="G33" i="2"/>
  <c r="H33" i="2"/>
  <c r="I33" i="2"/>
  <c r="J33" i="2"/>
  <c r="D33" i="2" l="1"/>
  <c r="AB16" i="45"/>
  <c r="F16" i="45" s="1"/>
  <c r="AB18" i="45"/>
  <c r="F18" i="45" s="1"/>
  <c r="AB20" i="45"/>
  <c r="F20" i="45" s="1"/>
  <c r="AB16" i="2"/>
  <c r="D22" i="45"/>
  <c r="E17" i="45" s="1"/>
  <c r="D22" i="47"/>
  <c r="E18" i="47" s="1"/>
  <c r="AB19" i="47"/>
  <c r="F19" i="47" s="1"/>
  <c r="D22" i="49"/>
  <c r="E20" i="49" s="1"/>
  <c r="E17" i="49"/>
  <c r="AB16" i="49"/>
  <c r="F16" i="49" s="1"/>
  <c r="AB17" i="49"/>
  <c r="AB18" i="49"/>
  <c r="F18" i="49" s="1"/>
  <c r="F19" i="49"/>
  <c r="AB20" i="49"/>
  <c r="F20" i="49" s="1"/>
  <c r="F17" i="49"/>
  <c r="E19" i="49"/>
  <c r="AB18" i="47"/>
  <c r="E19" i="47"/>
  <c r="E17" i="47"/>
  <c r="AB17" i="47"/>
  <c r="F17" i="47" s="1"/>
  <c r="E16" i="47"/>
  <c r="F16" i="47"/>
  <c r="F18" i="47"/>
  <c r="E20" i="47"/>
  <c r="AB19" i="45"/>
  <c r="F19" i="45" s="1"/>
  <c r="F17" i="45"/>
  <c r="AA20" i="2" a="1"/>
  <c r="AA20" i="2" s="1"/>
  <c r="AB20" i="2" s="1"/>
  <c r="AA19" i="2" a="1"/>
  <c r="AA19" i="2" s="1"/>
  <c r="AA18" i="2" a="1"/>
  <c r="AA18" i="2" s="1"/>
  <c r="AB18" i="2" s="1"/>
  <c r="AA17" i="2" a="1"/>
  <c r="AA17" i="2" s="1"/>
  <c r="AB17" i="2" s="1"/>
  <c r="E16" i="45" l="1"/>
  <c r="E20" i="45"/>
  <c r="E19" i="45"/>
  <c r="E18" i="45"/>
  <c r="E18" i="49"/>
  <c r="E16" i="49"/>
  <c r="E22" i="49" s="1"/>
  <c r="G20" i="49"/>
  <c r="F22" i="49"/>
  <c r="G19" i="49" s="1"/>
  <c r="G16" i="49"/>
  <c r="G17" i="49"/>
  <c r="E22" i="47"/>
  <c r="F22" i="47"/>
  <c r="F22" i="45"/>
  <c r="G17" i="45" s="1"/>
  <c r="E22" i="45"/>
  <c r="AB19" i="2"/>
  <c r="D5" i="36"/>
  <c r="F25" i="36"/>
  <c r="G25" i="36"/>
  <c r="F26" i="36"/>
  <c r="G26" i="36"/>
  <c r="F27" i="36"/>
  <c r="G27" i="36"/>
  <c r="F28" i="36"/>
  <c r="G28" i="36"/>
  <c r="F29" i="36"/>
  <c r="G29" i="36"/>
  <c r="F30" i="36"/>
  <c r="G30" i="36"/>
  <c r="F31" i="36"/>
  <c r="G31" i="36"/>
  <c r="F32" i="36"/>
  <c r="G32" i="36"/>
  <c r="F33" i="36"/>
  <c r="G33" i="36"/>
  <c r="F34" i="36"/>
  <c r="G34" i="36"/>
  <c r="E34" i="36"/>
  <c r="D34" i="36" s="1"/>
  <c r="E33" i="36"/>
  <c r="E32" i="36"/>
  <c r="D32" i="36" s="1"/>
  <c r="E31" i="36"/>
  <c r="E30" i="36"/>
  <c r="D30" i="36" s="1"/>
  <c r="E29" i="36"/>
  <c r="E28" i="36"/>
  <c r="D28" i="36" s="1"/>
  <c r="E27" i="36"/>
  <c r="D22" i="36"/>
  <c r="E26" i="36"/>
  <c r="E25" i="36"/>
  <c r="D25" i="36" s="1"/>
  <c r="D17" i="36"/>
  <c r="D16" i="36"/>
  <c r="D15" i="36"/>
  <c r="D24" i="2"/>
  <c r="D23" i="2"/>
  <c r="D26" i="36" l="1"/>
  <c r="D27" i="36"/>
  <c r="D29" i="36"/>
  <c r="D31" i="36"/>
  <c r="D33" i="36"/>
  <c r="G18" i="49"/>
  <c r="G15" i="49"/>
  <c r="G21" i="49"/>
  <c r="G22" i="49" s="1"/>
  <c r="G21" i="47"/>
  <c r="G20" i="47"/>
  <c r="G19" i="47"/>
  <c r="G15" i="47"/>
  <c r="G18" i="47"/>
  <c r="G17" i="47"/>
  <c r="G16" i="47"/>
  <c r="G19" i="45"/>
  <c r="G21" i="45"/>
  <c r="G15" i="45"/>
  <c r="G18" i="45"/>
  <c r="G20" i="45"/>
  <c r="G16" i="45"/>
  <c r="D20" i="2"/>
  <c r="F20" i="2" s="1"/>
  <c r="D19" i="2"/>
  <c r="F19" i="2" s="1"/>
  <c r="D18" i="2"/>
  <c r="F18" i="2" s="1"/>
  <c r="D16" i="2"/>
  <c r="F16" i="2" s="1"/>
  <c r="D17" i="2"/>
  <c r="F17" i="2" s="1"/>
  <c r="D7" i="36"/>
  <c r="B3" i="36"/>
  <c r="C49" i="1"/>
  <c r="G22" i="47" l="1"/>
  <c r="G22" i="45"/>
  <c r="D18" i="36"/>
  <c r="E17" i="36" s="1"/>
  <c r="D7" i="2"/>
  <c r="E15" i="36" l="1"/>
  <c r="E16" i="36"/>
  <c r="D22" i="2"/>
  <c r="E18" i="36" l="1"/>
  <c r="E19" i="2"/>
  <c r="E18" i="2"/>
  <c r="E16" i="2"/>
  <c r="E20" i="2"/>
  <c r="E17" i="2"/>
  <c r="G32" i="2"/>
  <c r="H32" i="2"/>
  <c r="I32" i="2"/>
  <c r="G34" i="2"/>
  <c r="H34" i="2"/>
  <c r="I34" i="2"/>
  <c r="J34" i="2"/>
  <c r="G35" i="2"/>
  <c r="H35" i="2"/>
  <c r="I35" i="2"/>
  <c r="J35" i="2"/>
  <c r="G36" i="2"/>
  <c r="H36" i="2"/>
  <c r="I36" i="2"/>
  <c r="J36" i="2"/>
  <c r="G37" i="2"/>
  <c r="H37" i="2"/>
  <c r="I37" i="2"/>
  <c r="J37" i="2"/>
  <c r="G38" i="2"/>
  <c r="H38" i="2"/>
  <c r="I38" i="2"/>
  <c r="J38" i="2"/>
  <c r="G39" i="2"/>
  <c r="H39" i="2"/>
  <c r="I39" i="2"/>
  <c r="J39" i="2"/>
  <c r="F36" i="2"/>
  <c r="F35" i="2"/>
  <c r="F34" i="2"/>
  <c r="F32" i="2"/>
  <c r="F21" i="2"/>
  <c r="D29" i="2"/>
  <c r="B3" i="2"/>
  <c r="D36" i="2" l="1"/>
  <c r="D34" i="2"/>
  <c r="D32" i="2"/>
  <c r="D35" i="2"/>
  <c r="D39" i="2"/>
  <c r="D38" i="2"/>
  <c r="D37" i="2"/>
  <c r="F22" i="2"/>
  <c r="G15" i="2" l="1"/>
  <c r="G21" i="2"/>
  <c r="G19" i="2"/>
  <c r="G18" i="2"/>
  <c r="G16" i="2"/>
  <c r="G20" i="2"/>
  <c r="G17" i="2"/>
  <c r="E22" i="2" l="1"/>
  <c r="G22" i="2"/>
</calcChain>
</file>

<file path=xl/sharedStrings.xml><?xml version="1.0" encoding="utf-8"?>
<sst xmlns="http://schemas.openxmlformats.org/spreadsheetml/2006/main" count="2517" uniqueCount="768">
  <si>
    <t>Objetivo Geral do PAN</t>
  </si>
  <si>
    <t>OBJETIVOS ESPECÍFICOS</t>
  </si>
  <si>
    <t>PLANEJAMENTO DO PAN</t>
  </si>
  <si>
    <t>Ação cujo início planejado é posterior ao período monitorado</t>
  </si>
  <si>
    <t>Ação em andamento com problemas de realização</t>
  </si>
  <si>
    <t xml:space="preserve">Ação em andamento no período previsto </t>
  </si>
  <si>
    <t>Ação concluída</t>
  </si>
  <si>
    <t>Ação excluída ou agrupada</t>
  </si>
  <si>
    <t>Descrição do andamento da ação</t>
  </si>
  <si>
    <t>Produto obtido</t>
  </si>
  <si>
    <t>Problemas enfrentados que justificam a não execução, a execução parcial da ação, a exclusão ou o agrupamento</t>
  </si>
  <si>
    <t>Responsável pela informação sobre o andamento da ação</t>
  </si>
  <si>
    <t>Revisão do texto da ação</t>
  </si>
  <si>
    <t>Revisão do produto da ação</t>
  </si>
  <si>
    <t>Revisão da Data de Início</t>
  </si>
  <si>
    <t>Revisão da Data de Término</t>
  </si>
  <si>
    <t>Revisão do articulador da ação</t>
  </si>
  <si>
    <t>Revisão da estimativa do custo global</t>
  </si>
  <si>
    <t>Revisão dos colaboradores</t>
  </si>
  <si>
    <t>Recomendações e observações</t>
  </si>
  <si>
    <t>REPROGRAMAÇÃO DO PAN</t>
  </si>
  <si>
    <t>X</t>
  </si>
  <si>
    <t>PAINEL DE GESTÃO DO PAN</t>
  </si>
  <si>
    <t>Número de Objetivos Específicos</t>
  </si>
  <si>
    <t>Concluída</t>
  </si>
  <si>
    <t>%</t>
  </si>
  <si>
    <t>TOTAL DE AÇÕES DO PAN</t>
  </si>
  <si>
    <t>PAINEL DE OBJETIVOS ESPECÍFICOS DO PAN</t>
  </si>
  <si>
    <t>Objetivos Específicos</t>
  </si>
  <si>
    <t>ação 3</t>
  </si>
  <si>
    <t>Texto objetivo 1</t>
  </si>
  <si>
    <t>Texto objetivo 2</t>
  </si>
  <si>
    <t>Texto objetivo 3</t>
  </si>
  <si>
    <t>Texto objetivo 4</t>
  </si>
  <si>
    <t>ação 4</t>
  </si>
  <si>
    <t>Texto objetivo 5</t>
  </si>
  <si>
    <t>ação 5</t>
  </si>
  <si>
    <t>Ações</t>
  </si>
  <si>
    <t>OBJETIVO 1</t>
  </si>
  <si>
    <t>OBJETIVO 2</t>
  </si>
  <si>
    <t>OBJETIVO 3</t>
  </si>
  <si>
    <t>OBJETIVO 4</t>
  </si>
  <si>
    <t>OBJETIVO 5</t>
  </si>
  <si>
    <t>Texto objetivo 6</t>
  </si>
  <si>
    <t>ação 6</t>
  </si>
  <si>
    <t>OBJETIVO 6</t>
  </si>
  <si>
    <t>OBJETIVO 7</t>
  </si>
  <si>
    <t>OBJETIVO 8</t>
  </si>
  <si>
    <t>OBJETIVO 9</t>
  </si>
  <si>
    <t>OBJETIVO 10</t>
  </si>
  <si>
    <t>Texto objetivo 7</t>
  </si>
  <si>
    <t>ação 7</t>
  </si>
  <si>
    <t>Texto objetivo 8</t>
  </si>
  <si>
    <t>Texto objetivo 9</t>
  </si>
  <si>
    <t>Texto objetivo 10</t>
  </si>
  <si>
    <t>ação 8</t>
  </si>
  <si>
    <t>ação 9</t>
  </si>
  <si>
    <t>ação 10</t>
  </si>
  <si>
    <t>OBJETIVO</t>
  </si>
  <si>
    <t xml:space="preserve">SITUAÇÃO ATUAL </t>
  </si>
  <si>
    <t xml:space="preserve">Recomendações ou Observações </t>
  </si>
  <si>
    <t>x</t>
  </si>
  <si>
    <t>PÓS MONITORIA</t>
  </si>
  <si>
    <t>Excluída</t>
  </si>
  <si>
    <t xml:space="preserve">MONITORIA </t>
  </si>
  <si>
    <t>Ação</t>
  </si>
  <si>
    <t>Produto</t>
  </si>
  <si>
    <t>Resultados esperados</t>
  </si>
  <si>
    <t>Período</t>
  </si>
  <si>
    <t>Articulador</t>
  </si>
  <si>
    <t>Custo estimado (R$)</t>
  </si>
  <si>
    <t>Colaboradores</t>
  </si>
  <si>
    <t>Observações</t>
  </si>
  <si>
    <t>Início</t>
  </si>
  <si>
    <t>Fim</t>
  </si>
  <si>
    <t>Nº</t>
  </si>
  <si>
    <t>1.1</t>
  </si>
  <si>
    <t>1.2</t>
  </si>
  <si>
    <t>1.3</t>
  </si>
  <si>
    <t>1.4</t>
  </si>
  <si>
    <t>1.5</t>
  </si>
  <si>
    <t>1.6</t>
  </si>
  <si>
    <t>1.7</t>
  </si>
  <si>
    <t>1.8</t>
  </si>
  <si>
    <t>1.9</t>
  </si>
  <si>
    <t>1.10</t>
  </si>
  <si>
    <t>1.11</t>
  </si>
  <si>
    <t>1.12</t>
  </si>
  <si>
    <t>1.13</t>
  </si>
  <si>
    <t>1.14</t>
  </si>
  <si>
    <t>1.15</t>
  </si>
  <si>
    <t>2.1</t>
  </si>
  <si>
    <t>2.2</t>
  </si>
  <si>
    <t>2.3</t>
  </si>
  <si>
    <t>2.4</t>
  </si>
  <si>
    <t>2.5</t>
  </si>
  <si>
    <t>2.6</t>
  </si>
  <si>
    <t>2.7</t>
  </si>
  <si>
    <t>2.8</t>
  </si>
  <si>
    <t>2.9</t>
  </si>
  <si>
    <t>2.10</t>
  </si>
  <si>
    <t>2.11</t>
  </si>
  <si>
    <t>2.12</t>
  </si>
  <si>
    <t>2.13</t>
  </si>
  <si>
    <t>2.14</t>
  </si>
  <si>
    <t>2.15</t>
  </si>
  <si>
    <t>3.1</t>
  </si>
  <si>
    <t>3.2</t>
  </si>
  <si>
    <t>3.3</t>
  </si>
  <si>
    <t>3.4</t>
  </si>
  <si>
    <t>3.5</t>
  </si>
  <si>
    <t>3.6</t>
  </si>
  <si>
    <t>3.7</t>
  </si>
  <si>
    <t>3.8</t>
  </si>
  <si>
    <t>3.9</t>
  </si>
  <si>
    <t>3.10</t>
  </si>
  <si>
    <t>3.11</t>
  </si>
  <si>
    <t>3.12</t>
  </si>
  <si>
    <t>3.13</t>
  </si>
  <si>
    <t>3.14</t>
  </si>
  <si>
    <t>3.15</t>
  </si>
  <si>
    <t>4.1</t>
  </si>
  <si>
    <t>4.2</t>
  </si>
  <si>
    <t>4.3</t>
  </si>
  <si>
    <t>4.4</t>
  </si>
  <si>
    <t>4.5</t>
  </si>
  <si>
    <t>4.6</t>
  </si>
  <si>
    <t>4.7</t>
  </si>
  <si>
    <t>4.8</t>
  </si>
  <si>
    <t>4.9</t>
  </si>
  <si>
    <t>4.10</t>
  </si>
  <si>
    <t>4.11</t>
  </si>
  <si>
    <t>4.12</t>
  </si>
  <si>
    <t>4.13</t>
  </si>
  <si>
    <t>4.14</t>
  </si>
  <si>
    <t>4.15</t>
  </si>
  <si>
    <t>5.1</t>
  </si>
  <si>
    <t>5.2</t>
  </si>
  <si>
    <t>5.3</t>
  </si>
  <si>
    <t>5.4</t>
  </si>
  <si>
    <t>5.5</t>
  </si>
  <si>
    <t>5.6</t>
  </si>
  <si>
    <t>5.7</t>
  </si>
  <si>
    <t>5.8</t>
  </si>
  <si>
    <t>5.9</t>
  </si>
  <si>
    <t>5.10</t>
  </si>
  <si>
    <t>5.11</t>
  </si>
  <si>
    <t>5.12</t>
  </si>
  <si>
    <t>5.13</t>
  </si>
  <si>
    <t>5.14</t>
  </si>
  <si>
    <t>5.15</t>
  </si>
  <si>
    <t>SITUAÇÃO DAS AÇÕES</t>
  </si>
  <si>
    <t>Agrupada</t>
  </si>
  <si>
    <t>PLANO DE AÇÃO NACIONAL DE CONSERVAÇÃO DE ESPÉCIES AMEAÇADAS DE EXTINÇÃO - PAN</t>
  </si>
  <si>
    <t>RESUMO DA SITUAÇÃO DAS AÇÕES DO PAN</t>
  </si>
  <si>
    <t>Ação iniciada e não concluída no período previsto</t>
  </si>
  <si>
    <t>Data da monitoria</t>
  </si>
  <si>
    <t>Localização</t>
  </si>
  <si>
    <t>NOVAS AÇÕES:</t>
  </si>
  <si>
    <t>PLANEJAMENTO DE NOVAS AÇÕES</t>
  </si>
  <si>
    <t>OBJETIVO ESPECÍFICO</t>
  </si>
  <si>
    <t>INSERIR O NOME DO OBJETIVO ESPECÍFICO</t>
  </si>
  <si>
    <t>Inserir nova ação</t>
  </si>
  <si>
    <t>01/10/2016 - 04/10/2016 (virtual)</t>
  </si>
  <si>
    <t>Objetivo geral do PAN</t>
  </si>
  <si>
    <t>Inserir nome do PAN - completo e resumido, ex: "Plano de Ação Nacional para a Conservação dos Ambientes Coralíneos - PAN Corais"</t>
  </si>
  <si>
    <t>Iniciada e não concluída no período previsto</t>
  </si>
  <si>
    <t>Salvar o</t>
  </si>
  <si>
    <t>Localidades</t>
  </si>
  <si>
    <t>Área de relevância</t>
  </si>
  <si>
    <t>SITUAÇÃO ATUAL DAS AÇÕES - 1ª MONITORIA (2017)</t>
  </si>
  <si>
    <t xml:space="preserve"> Excluída ou Agrupada - Pós monitoria</t>
  </si>
  <si>
    <t xml:space="preserve"> Início planejado é posterior ao período monitorado</t>
  </si>
  <si>
    <t xml:space="preserve"> Em andamento com problemas de realização</t>
  </si>
  <si>
    <t xml:space="preserve"> Em andamento no período previsto </t>
  </si>
  <si>
    <t xml:space="preserve"> Concluída</t>
  </si>
  <si>
    <t xml:space="preserve"> Ações Novas - Pós monitoria</t>
  </si>
  <si>
    <r>
      <t xml:space="preserve"> </t>
    </r>
    <r>
      <rPr>
        <b/>
        <sz val="11"/>
        <color theme="0"/>
        <rFont val="Calibri"/>
        <family val="2"/>
        <scheme val="minor"/>
      </rPr>
      <t>TOTAL DE AÇÕES DO PAN</t>
    </r>
  </si>
  <si>
    <t xml:space="preserve"> Ações Excluídas na Monitoria</t>
  </si>
  <si>
    <t xml:space="preserve"> Ações Agrupadas na Monitoria</t>
  </si>
  <si>
    <t>SITUAÇÃO ATUAL DAS AÇÕES - MONITORIA FINAL (2017)</t>
  </si>
  <si>
    <t>Revisão das localidades</t>
  </si>
  <si>
    <t>Revisão Área de Relevância</t>
  </si>
  <si>
    <t>Revisão do Resultado Esperado</t>
  </si>
  <si>
    <t>6.1</t>
  </si>
  <si>
    <t>6.2</t>
  </si>
  <si>
    <t>6.3</t>
  </si>
  <si>
    <t>6.4</t>
  </si>
  <si>
    <t>6.5</t>
  </si>
  <si>
    <t>6.6</t>
  </si>
  <si>
    <t>6.7</t>
  </si>
  <si>
    <t>6.8</t>
  </si>
  <si>
    <t>6.9</t>
  </si>
  <si>
    <t>6.10</t>
  </si>
  <si>
    <t>6.11</t>
  </si>
  <si>
    <t>6.12</t>
  </si>
  <si>
    <t>6.13</t>
  </si>
  <si>
    <t>6.14</t>
  </si>
  <si>
    <t>6.15</t>
  </si>
  <si>
    <t>7.1</t>
  </si>
  <si>
    <t>7.2</t>
  </si>
  <si>
    <t>7.3</t>
  </si>
  <si>
    <t>7.4</t>
  </si>
  <si>
    <t>7.5</t>
  </si>
  <si>
    <t>7.6</t>
  </si>
  <si>
    <t>7.7</t>
  </si>
  <si>
    <t>7.8</t>
  </si>
  <si>
    <t>7.9</t>
  </si>
  <si>
    <t>7.10</t>
  </si>
  <si>
    <t>7.11</t>
  </si>
  <si>
    <t>7.12</t>
  </si>
  <si>
    <t>7.13</t>
  </si>
  <si>
    <t>7.14</t>
  </si>
  <si>
    <t>7.15</t>
  </si>
  <si>
    <t>8.1</t>
  </si>
  <si>
    <t>8.2</t>
  </si>
  <si>
    <t>8.3</t>
  </si>
  <si>
    <t>8.4</t>
  </si>
  <si>
    <t>8.5</t>
  </si>
  <si>
    <t>8.6</t>
  </si>
  <si>
    <t>8.7</t>
  </si>
  <si>
    <t>8.8</t>
  </si>
  <si>
    <t>8.9</t>
  </si>
  <si>
    <t>8.10</t>
  </si>
  <si>
    <t>8.11</t>
  </si>
  <si>
    <t>8.12</t>
  </si>
  <si>
    <t>8.13</t>
  </si>
  <si>
    <t>8.14</t>
  </si>
  <si>
    <t>8.15</t>
  </si>
  <si>
    <t>9.1</t>
  </si>
  <si>
    <t>9.2</t>
  </si>
  <si>
    <t>9.3</t>
  </si>
  <si>
    <t>9.4</t>
  </si>
  <si>
    <t>9.5</t>
  </si>
  <si>
    <t>9.6</t>
  </si>
  <si>
    <t>9.7</t>
  </si>
  <si>
    <t>9.8</t>
  </si>
  <si>
    <t>9.9</t>
  </si>
  <si>
    <t>9.10</t>
  </si>
  <si>
    <t>9.11</t>
  </si>
  <si>
    <t>9.12</t>
  </si>
  <si>
    <t>9.13</t>
  </si>
  <si>
    <t>9.14</t>
  </si>
  <si>
    <t>9.15</t>
  </si>
  <si>
    <t>10.1</t>
  </si>
  <si>
    <t>10.2</t>
  </si>
  <si>
    <t>10.3</t>
  </si>
  <si>
    <t>10.4</t>
  </si>
  <si>
    <t>10.5</t>
  </si>
  <si>
    <t>10.6</t>
  </si>
  <si>
    <t>10.7</t>
  </si>
  <si>
    <t>10.8</t>
  </si>
  <si>
    <t>10.9</t>
  </si>
  <si>
    <t>10.10</t>
  </si>
  <si>
    <t>10.11</t>
  </si>
  <si>
    <t>10.12</t>
  </si>
  <si>
    <t>10.13</t>
  </si>
  <si>
    <t>10.14</t>
  </si>
  <si>
    <t>10.15</t>
  </si>
  <si>
    <t xml:space="preserve"> Não iniciada ou não concluída</t>
  </si>
  <si>
    <t>Ação não iniciada ou não concluída</t>
  </si>
  <si>
    <t>Não iniciada ou não concluída</t>
  </si>
  <si>
    <t>OBJ1</t>
  </si>
  <si>
    <t>OBJ2</t>
  </si>
  <si>
    <t>OBJ3</t>
  </si>
  <si>
    <t>OBJ4</t>
  </si>
  <si>
    <t>OBJ5</t>
  </si>
  <si>
    <t>OBJ6</t>
  </si>
  <si>
    <t>1. Adequação dos marcos legais relacionados a criação, comercialização e manejo de base comunitária de quelônios amazônicos</t>
  </si>
  <si>
    <t xml:space="preserve">1.1 Elaborar um documento técnico que consolide as reivindicações dos setores da sociedade envolvidos com a criação e comercialização de espécies de quelônios amazônicos (IN IBAMA 07/2015). </t>
  </si>
  <si>
    <t>Relatório analisado pelo MMA e Conama</t>
  </si>
  <si>
    <t>1.2 Elaborar propostas de normatização de criação e comercialização de quelônios amazônicos em âmbito estadual, para adequação às realidades locais</t>
  </si>
  <si>
    <t>Minutas de norma encaminhada ao órgão ambiental competente</t>
  </si>
  <si>
    <t>1.3 Elaborar proposta de regulamentação da proteção e criação de quelônios em bases comunitárias</t>
  </si>
  <si>
    <t>Minuta da normatização</t>
  </si>
  <si>
    <t>1.4 Subsidiar a elaboração e adequação de mecanismos legais que possibilitem a implementação de sistemas experimentais de manejo em UCs de Uso Sustentável e Terras Indígenas</t>
  </si>
  <si>
    <t>1.5 Elaborar uma proposta de projeto de lei para incluir a previsão de compensação ambiental/conversão de multas voltados para o PQA</t>
  </si>
  <si>
    <t>Proposta encaminhada à câmara legislativa federal</t>
  </si>
  <si>
    <t>Sônia Canto (IPAAM) (IPAAM)</t>
  </si>
  <si>
    <t>Sônia Canto (IPAAM)</t>
  </si>
  <si>
    <t>Leo Caetano (Ibama)</t>
  </si>
  <si>
    <t>Roberto Lacava (Ibama/Sede) (COFAU/DBFLO/IBAMA) Antônio Erlindo Braga (Quelonicultor/PA), Marilene Brazil (SEMA/AC), Adriana Malvasio (UFT/TO), Paulo Andrade (UFAM) (UFAM/AM), Jackson Pantoja (IFAM) (IFAM/AM), Maria Isabel S. G. da Silva (IBAMA), Dionísio Pimentel Neto  (SEMMA/Juruti/PA), Larissa Barreto (UFMA/MA), José Roberto F. Alves Júnior (IFG/GO)</t>
  </si>
  <si>
    <t>Pontos focais nos estados: Elaine Oliveira (IBAMA/AC), Rodrigo Custódio (Naturatins/TO), Raimundo Cruz (IBAMA/RR), Antônio Erlindo Braga (Quelonicultor/PA), Paulo Andrade (UFAM) (UFAM/AM), Marilene Brazil (SEMA/AC), Leo Caetano (Ibama) (IBAMA/GO), Wilson Júnior (IBAMA/TO), Ricardo Alexandre M. de Melo (IBAMA/RO), Soraya Tatiana M. Alves (SEMA/PA), José de Ribamar R. Silva (IBAMA/MA), Adriana Malvasio (UFT/TO), José Roberto F. Alves Júnior (IFG/GO), Rubens Portal (IBAMA/AP)</t>
  </si>
  <si>
    <t>Walmir Nogueira (IBAMA/AM), Camila Ferrara (WCS), José Roberto F. Júnior (IFG/GO), Marcos Eduardo Coutinho (RAN/ICMBio), Maria Isabel Soares G. da Silva (COCFP/DBFLO/IBAMA), Jackson Pantoja (IFAM) (IFAM/AM), Paulo Henrique de Oliveira (UFAM/Parintins/AM), Janderson Garcez (IFAM/AM), Roberto Lacava (Ibama/Sede) (COFAU/DBFLO/IBAMA/DF), Maria do Carmo (SDS/CEUC/AM), Paulo Cesar Machado Andrade (UFAM)</t>
  </si>
  <si>
    <t>Fernando L. Raeder (IBAMA), Roberto Lacava (Ibama/Sede) (COFAU/DBFLO/IBAMA), Rafael Balestra (RAN/ICMBio) (RAN/ICMBio), Rafael Bernhard (UEA), Rosenil Oliveira (CNPT/ICMBio), José Ribamar Pinto  (CPPQA/Eletrobrás/AM), Paulo Andrade (UFAM) (UFAM/AM), Adriana Malvasio (UFT), Juarez Pezzuti (UFPA/PA),Priscila Miorando (UFOPA/PA), João da Matta (DISAT/ICMBio)</t>
  </si>
  <si>
    <t xml:space="preserve"> Raoni Japiassu (PARNA Araguaia/ICMBio/TO), Rafael Balestra (RAN/ICMBio) (RAN/ICMBio), Roberto Lacava (Ibama/Sede) (IBAMA), Marilene Brazil (SEMA/AC), Ugo Vercíllo (SBF/MMA), Ana Júlia Lenz (Mamirauá)</t>
  </si>
  <si>
    <t>2. Ampliação das informações sobre a exploração das espécies de quelônios amazônicos</t>
  </si>
  <si>
    <t>2.1 Fazer levantamento de informações para estimar o consumo e comércio ilegais de quelônios amazônicos por meio de um protocolo mínimo</t>
  </si>
  <si>
    <t>Banco de dados sobre o consumo e comércio ilegais</t>
  </si>
  <si>
    <t>2.2 Gerar informações para avaliar o status populacional das espécies alvo do PAN e de espécies classificadas como dados insuficientes (DD)</t>
  </si>
  <si>
    <t>Relatórios técnicos</t>
  </si>
  <si>
    <t>2.3 Compilar e sistematizar as informações existentes sobre o status populacional de espécies alvo do PAN</t>
  </si>
  <si>
    <t>Banco de dados</t>
  </si>
  <si>
    <t>2.4 Compilar e analisar informações de apreensões de quelônios amazônicos</t>
  </si>
  <si>
    <t>Relatório técnico anual</t>
  </si>
  <si>
    <t>Jackson Pantoja (IFAM)</t>
  </si>
  <si>
    <t>Richard Vogt (INPA)</t>
  </si>
  <si>
    <t>Camila Ferrara (WSC)</t>
  </si>
  <si>
    <t>Marilene Brazil (SEMA/AC)</t>
  </si>
  <si>
    <t>Raphael Fonseca (IBAMA/PA), Paulo Andrade (UFAM) (UFAM/AM), Maria do Carmo (SDS/CEUC/AM), Rosenil Oliveira (CNPT/ICMBio), Rubens Portal (IBAMA/AP), Gaspar Rocha (IBAMA/MT), Roberto Lacava (Ibama/Sede) (COFAU/DBFLO/IBAMA), Camila Ferrara (WCS), Larissa Barreto (UFMA/MA), Ana Júlia Lenz (Instituto Mamirauá/AM), Adriana Malvasio (UFT/TO), Dionísio Pimental Neto (SEMMA/Juruti/PA), Rafael Bernhard (UEA)</t>
  </si>
  <si>
    <t>Raphael Fonseca (IBAMA/PA),Camila Ferrara (WCS), Rafael Bernhard (UEA), Paulo Andrade (UFAM) (UFAM/AM),  Rubens Portal (IBAMA/AP), Ricardo Alexandre Mendonça de Melo (IBAMA/RO), Maria Aparecida de Oliveira A. Lopes (SOS Amazônia), Juarez Pezzuti (UFPA/PA), José Roberto de Alencar Moreira (EMBRAPA/CENARGEN/DF), Larissa Barreto (UFMA/MA), Richard Vogt (INPA) (INPA/AM), Ana Júlia Lenz (Instituto Mamirauá/AM), Roberto Lacava (Ibama/Sede) (COFAU/DBFLO/IBAMA), Rosana Subirá (COABIO/DIBIO/ICMBio), Yeda Bataus (RAN/ICMBio), Adriana Malvasio (UFT/TO)</t>
  </si>
  <si>
    <t>Raphael Fonseca (IBAMA/PA), Rafael Bernhard (UEA), Priscila Minorando (UFPA), Richard Vogt (INPA) (INPA), Paulo Andrade (UFAM) (UFAM/AM),  Rubens Portal (IBAMA/AP), Ricardo Alexandre M. de Melo (IBAMA/RO), Maria Aparecida Lopes de O. Alves  (SOS Amazônia), Juarez Pezzuti (UFPA/PA)</t>
  </si>
  <si>
    <t>Poderíamos rever individualmente quem gostaria de participar da ação, perguntando à cada um, uma vez que pretendo propor ao meu orientador que os colaboradores  ativos possam ser co-autores se publicarmos artigo</t>
  </si>
  <si>
    <t>3. Controle da exploração das populações de quelônios amazônicos, especialmente das espécies alvo do PAN</t>
  </si>
  <si>
    <t>3.1 Elaborar e executar o plano de fiscalização para quelônios amazônicos</t>
  </si>
  <si>
    <t>Plano de fiscalização de quelônios amazônicos e relatórios de resultados das operações de fiscalização anuais</t>
  </si>
  <si>
    <t>3.2 Elaborar e executar plano de fiscalização para quelônios em Unidades de Conservação</t>
  </si>
  <si>
    <t>Plano de fiscalização de quelônios em Ucs e relatório de resultados das operações de fiscalização em Ucs anuais</t>
  </si>
  <si>
    <t>3.3 Elaborar, implementar e fortalecer ações de educação ambiental voltadas para conservação de quelônios amazônicos</t>
  </si>
  <si>
    <t>Material educativo, Oficinas, Cursos de capacitação, Palestras</t>
  </si>
  <si>
    <t>3.4 Implementar o monitoramento das áreas de reprodução dos quelônios amazônicos, conforme Manual Técnico de Manejo Conservacionista e Monitoramento Populacional de Quelônios Amazônicos</t>
  </si>
  <si>
    <t>Relatórios técnicos anuais</t>
  </si>
  <si>
    <t>Raquel Barreto (IBAMA/Sede)</t>
  </si>
  <si>
    <t>Raoni Japiassu (PARNA Araguaia)</t>
  </si>
  <si>
    <t>Luis Alfredo Freitas (Resex Lago do Cedro/ICMBio)</t>
  </si>
  <si>
    <t>Roberto Lacava (Ibama/Sede) (Ibama/Sede)</t>
  </si>
  <si>
    <t>Raphael Fonseca (IBAMA), Elaine Oliveira (IBAMA/AC), Diogo Farias (IBAMA/AM), Sônia Canto (IPAAM) (IPAAM/AM), Raimundo Cruz (IBAMA/RR), Roberto Lacava (Ibama/Sede) (IBAMA/Sede), Marilene Brazil (SEMA/AC)</t>
  </si>
  <si>
    <t>Luis Alfredo Freitas (RESEX Lago do Cedro/ICMBio), Ângela Midori (REBIO Abufari/ICMBio), Maria do Carmo (DEMUC/AM), Sônia Canto (IPAAM) (IPAAM/AM),Rafael Balestra (RAN/ICMBio) (RAN/ICMBio) IDENTIFICAR PONTO FOCAL DA CGPRO/ICMBio</t>
  </si>
  <si>
    <t>Dionísio Pimentel Neto (SEMA/Juruti/PA), Ribamar Pinto (CPPQA/Eletrobrás/AM), Elisa Barreto (Aliança da Terra/MT), Rodrigo Custódio (Naturatins/TO), Léo Caetano (IBAMA/GO), Rafael Balestra (RAN/ICMBio) (RAN/ICMBio), Giovana Maciel (IBAMA/RR), Marilene Brazil (SEMA/AC), José Soares Neto (ECOVALE/RO), Raimundo Dima Lima (Parque Estadual Corumbiara/RO), Paulo Cesar Machado (UFAM/AM), Maria Aparecida (SOS Amazônia/AC), Ricardo Alexandre (Ibama/RO), Raoni Japiasssu (PARNA Araguaia/TO), Rubens Portal (Ibama/AP), Richard Vogt (INPA) (CEQUA/INPA/AM), Adriana Malvasio (UFT/TO)</t>
  </si>
  <si>
    <t>Richard Vogt (INPA) (INPA/AM), Rafael Balestra (RAN/ICMBio) (RAN/ICMBio), José Roberto de Alencar Moreira (EMBRAPA/CENARGEN/DF), membros do Comitê Técnico Permanente do PQA,  Paulo Cesar Machado (UFAM/AM), Cristiane Carneiro (UFPA), Saloma Mendes Oliveira (SEMA/Senador José Porfírio/PA)</t>
  </si>
  <si>
    <t>4. Padronização dos métodos de manejo in situ de espécies de quelônios amazônicos</t>
  </si>
  <si>
    <t>4.1 Concluir o manual técnico de manejo conservacionista e monitoramento populacional de quelônios amazônicos</t>
  </si>
  <si>
    <t>Manual Técnico publicado</t>
  </si>
  <si>
    <t>4.2 Capacitar as diferentes instituições/atores com base no manual técnico técnico de manejo conservacionista e monitoramento populacional de quelônios amazônicos</t>
  </si>
  <si>
    <t>Cursos, oficinas e documentos técnicos</t>
  </si>
  <si>
    <t>4.3 Normatizar os métodos de manejo in situ previstos no manual técnico de manejo conservacionista e monitoramento populacional de quelônios amazônicos</t>
  </si>
  <si>
    <t>Minuta de norma</t>
  </si>
  <si>
    <t>4.4 Realizar encontros bienais nacionais de avaliação das práticas de manejo conservacionista e monitoramento populacional de quelônios amazônicos</t>
  </si>
  <si>
    <t>Relatório técnico dos workshops com recomendações para o manual técnico</t>
  </si>
  <si>
    <t>4.5 Sistematizar os dados de manejo reprodutivo e monitoramento populacional de quelônios amazônicos (SISQUELÔNIOS)</t>
  </si>
  <si>
    <t>Banco de dados do sistema atualizado anualmente</t>
  </si>
  <si>
    <t>4.6 Apoiar a implementação de protocolos participativos de monitoramento populacional de quelônios amazônicos com potencial de uso sustentável</t>
  </si>
  <si>
    <t>Protocolos implementados</t>
  </si>
  <si>
    <t>4.7 Avaliar e implementar sistemas comunitários experimentais de manejo sustentável em Unidades de Conservação de uso sustentável e terras indígenas</t>
  </si>
  <si>
    <t>Protocolo de manejo sustentável</t>
  </si>
  <si>
    <t xml:space="preserve"> Junho de 2016 (para a versão digital)</t>
  </si>
  <si>
    <t>Rafael Balestra (RAN/ICMBio)</t>
  </si>
  <si>
    <t>Paulo Andrade (UFAM)</t>
  </si>
  <si>
    <t>Roberto Lacava (Ibama/Sede)</t>
  </si>
  <si>
    <t>Camila Ferrara (WCS)</t>
  </si>
  <si>
    <t>José Ribamar (CPPQA/Eletrobrás/AM)</t>
  </si>
  <si>
    <t>maio-15</t>
  </si>
  <si>
    <t>janeiro-18</t>
  </si>
  <si>
    <t>março-15</t>
  </si>
  <si>
    <t>março-17</t>
  </si>
  <si>
    <t>julho-15</t>
  </si>
  <si>
    <t>dezembro-17</t>
  </si>
  <si>
    <t>dezembro-14</t>
  </si>
  <si>
    <t>dezembro-18</t>
  </si>
  <si>
    <t>agosto-16</t>
  </si>
  <si>
    <t>dezembro-19</t>
  </si>
  <si>
    <t>janeiro-15</t>
  </si>
  <si>
    <t>dezembro-15</t>
  </si>
  <si>
    <t>janeiro-16</t>
  </si>
  <si>
    <t>Observação: para a publicação física do material, foi sugerido concorrer aos editais específicos da UEA e INPA (e outras universidades); possibilidade de publicação através da Caixa Econônimica Federal; possibilidade de recursos para publicação via FAPEAM</t>
  </si>
  <si>
    <t>Rafael Balestra (RAN/ICMBio) (RAN/ICMBio), Adriana Malvásio (UFT/TO), Camila Ferrara (WCS), Rafael Bernhard (UEA/AM),  Roberto Lacava (Ibama/Sede) (COFAU/DBFLO/IBAMA), José Roberto de Alencar Moreira (EMBRAPA/CENARGEN/DF), Richard Vogt (INPA) (INPA/AM), Ana Julia Lenz (Instituto Mamirauá), Rubens Portal (IBAMA/AP), Larissa Barreto (UFMA/MA), Paulo Henrique Oliveria (UFAM/Parintins), José Erickson (Instituto Piagaçu), Priscila Miorando (UFPA), Juarez Pezzuti (UFPA)</t>
  </si>
  <si>
    <t>Rafael Balestra (RAN/ICMBio) (RAN/ICMBio), Roberto Lacava (Ibama/Sede) (COFAU/DBFLO/IBAMA), Marilene Brazil (SEMA/AC), Sônia Canto (IPAAM) (IPAAM/AM), Rafael Bernhard (UEA/AM), Leo Caetano (Ibama) (IBAMA/GO), Richard Vogt (INPA) (INPA/AM), Paulo Andrade (UFAM) (UFAM/AM), Jackson Pantoja (IFAM) (IFAM/AM), Camila Ferrara (WCS), Adriana Malvasio (UFT/TO), Soraya Alves (SEMA/PA), Maria do Carmo G. Pereira (DEMUC/AM), Rodrigo Custódio (Naturatins/TO), Larissa Barreto (UFMA/MA), Maria Aparecida de Oliveira A. Lopes (SOS Amazônia), Priscila Miorando (UFPA)</t>
  </si>
  <si>
    <t>Rafael Balestra (RAN/ICMBio) (RAN/ICMBio), Roberto Lacava (Ibama/Sede) (COFAU/DBFLO/IBAMA), Sônia Canto (IPAAM) (IPAAM/AM), Rafael Bernhard (UEA/AM), Leo Caetano (Ibama) (IBAMA/GO), Richard Vogt (INPA) (INPA/AM), Paulo Andrade (UFAM) (UFAM/AM), Jackson Pantoja (IFAM) (IFAM/AM), Camila Ferrara (WCS), Adriana Malvasio (UFT/TO), Soraya Alves (SEMA/PA), Maria do Carmo G. Pereira (CEMUC/AM), Rodrigo Custódio (Naturatins/TO), Larissa Barreto (UFMA/MA), Maria Aparecida de Oliveira A. Lopes (SOS Amazônia), executores estaduais do PQA, Priscila Miorando (UFPA)</t>
  </si>
  <si>
    <t>Jackson Pantoja (IFAM) (IFAM/AM),  Juarez Pezzuti (UFPA/PA), Adriana Malvasio (UFT/TO), Maressa Girão do Amaral (CR2/ICMBio), Ana Julia Lenz (Instituto Mamirauá), Paulo Henrique de Oliveira (UFAM/Parintins/AM), Raoni Japiassu Merisse (PARNA Araguaia/ICMBio/TO), Rubens Portal (IBAMA/AP),  Ricardo Alexandre M. de Melo (IBAMA/RO), Raimundo Cruz (IBAMA/RR), Paulo Andrade (UFAM) (UFAM/AM),INDICAR REPRESENTANTE DA CR1</t>
  </si>
  <si>
    <t>Rosi Batista (RESEX Médio Juruá/ICMBio/AM), Gilberto Olavo (DEMUC/AM), Camila Ferrara (WCS), Maria do Carmo G. Pereira (DEMUC/AM), Sônia Canto (IPAAM) (IPAAM/AM), Jackson Pantoja (IFAM) (IFAM/AM), Adriana Malvásio (UFT/TO), Maressa Girão do Amaral (CR2/ICMBio), Marcelo Raseira (CEPAM/ICMBio), José Erickson (Instituto Piagaçu -IPI),Juarez Pezzuti (UFPA), Priscila Miorando (UFPA)</t>
  </si>
  <si>
    <t>5. Revisão e aprimoramento dos métodos de manejo ex situ de espécies de quelônios amazônicos</t>
  </si>
  <si>
    <t xml:space="preserve">5.1 Implementar e avaliar sistemas comunitários experimentais de criação de quelônios </t>
  </si>
  <si>
    <t>Unidades de criação comunitária implementadas</t>
  </si>
  <si>
    <t>5.2 Elaborar um manual técnico de criação comercial de espécies quelônios amazônicos</t>
  </si>
  <si>
    <t>Manual publicado</t>
  </si>
  <si>
    <t>José Roberto Ferreira Júnior (IFGO)</t>
  </si>
  <si>
    <t>julho-16</t>
  </si>
  <si>
    <t>Rosi Batista (RESEX Médio Juruá/ICMBio/AM), Gilberto Olavo (DEMUC/AM), Camila Ferrara (WCS), Maria do Carmo G. Pereira (DEMUC/AM), Sônia Canto (IPAAM) (IPAAM/AM), Jackson Pantoja (IFAM) (IFAM/AM), Adriana Malvasio (UFT/TO), Maressa Girão do Amaral (CR2), Marcelo Raseira (CEPAM/ICMBio)</t>
  </si>
  <si>
    <t>Quelonicultores, Richard Vogt (INPA) (INPA/AM), Adriana Malvásio (UFT/TO), Paulo Andrade (UFAM) (UFAM/AM), Jackson Pantoja (IFAM) (IFAM/AM), José Roberto de Alencar Moreira (EMBRAPA/CENARGEM/DF), Roberto Lacava (Ibama/Sede) (COFAU/DBFLO/IBAMA), Soares Gomes da Silva (COCFP/DBFLO/IBAMA), Dionísio Pimentel Neto (SEMA/Juruti/PA), Larissa Barreto (UFMA/MA)</t>
  </si>
  <si>
    <t>6. Criação de um sistema de governança para manutenção das ações de conservação dos quelônios amazônicos</t>
  </si>
  <si>
    <t>6.1 Estabelecer uma rede de cooperação para proteção dos quelônios amazônicos integrando todos os atores apoiadores e potenciais colaboradores do PAN</t>
  </si>
  <si>
    <t>Rede Estabelecida</t>
  </si>
  <si>
    <t>6.2 Institucionalizar parcerias entre os atores colaboradores do PAN com as esferas governamentais e não governamentais no âmbito dos projetos de conservação dos quelônios</t>
  </si>
  <si>
    <t>Termos de cooperação e/ou autorizações via Sisbio.</t>
  </si>
  <si>
    <t>6.3 Submeter projetos relacionados ao PAN para agências de fomento</t>
  </si>
  <si>
    <t>Projetos elaborados e submetidos</t>
  </si>
  <si>
    <t>Rafael Balestra (RAN/ICMBio) (RAN/ICMBio), Roberto Lacava (Ibama/Sede) (COFAU/DBFLO/IBAMA), Marilene Brazil (SEMA/AC), Rafael Bernhard (UEA/AM), Leo Caetano (Ibama) (IBAMA/GO), Richard Vogt (INPA) (INPA/AM), Paulo Andrade (UFAM) (UFAM/AM), Jackson Pantoja (IFAM) (IFAM/AM), Camila Ferrara (WCS), Adriana Malvasio (UFT/TO), Soraya Alves (SEMA/PA), Maria do Carmo G. Pereira (DEMUC/AM), Rodrigo Custódio (Naturatins/TO), Larissa Barreto (UFMA/MA), Maria Aparecida de Oliveira A. Lopes (SOS Amazônia), Walmir Nogueira (Ibama/AM), Raoni Japiassu (PARNA Araguaia),  Priscila Miorando (UFPA), executores do PQA, Ana Júlia Lenz (RDS Mamirauá)</t>
  </si>
  <si>
    <t>Rafael Balestra (RAN/ICMBio) (RAN/ICMBio), Marilene Brazil (SEMA/AC), Sônia Canto (IPAAM) (IPAAM/AM), Rafael Bernhard (UEA/AM), Leo Caetano (Ibama) (IBAMA/GO), Richard Vogt (INPA) (INPA/AM), Paulo Andrade (UFAM) (UFAM/AM), Jackson Pantoja (IFAM) (IFAM/AM), Camila Ferrara (WCS), Adriana Malvasio (UFT/TO), Soraya Alves (SEMA/PA), Maria do Carmo G. Pereira (SDS/CEUC/AM), Rodrigo Custódio (Naturatins/TO), Larissa Barreto (UFMA/MA), Maria Aparecida de Oliveira A. Lopes (SOS Amazônia)</t>
  </si>
  <si>
    <t>Rafael Balestra (RAN/ICMBio) (RAN/ICMBio), Roberto Lacava (Ibama/Sede) (COFAU/DBFLO/IBAMA), Marilene Brazil (SEMA/AC), Sônia Canto (IPAAM) (IPAAM/AM), Rafael Bernhard (UEA/AM), Leo Caetano (Ibama) (IBAMA/GO), Paulo Andrade (UFAM) (UFAM/AM), Jackson Pantoja (IFAM) (IFAM/AM), Camila Ferrara (WCS), Adriana Malvasio (UFT/TO), Soraya Alves (SEMA/PA), Maria do Carmo G. Pereira (CEMUC/AM), Rodrigo Custódio (Naturatins/TO), Larissa Barreto (UFMA/MA), Maria Aparecida de Oliveira A. Lopes (SOS Amazônia), Juarez Pezzuti (UFPA)</t>
  </si>
  <si>
    <t>7. Redução da poluição sonora, abalroamentos e desmoronamento das margens (barrancos/praias) de rios de ocorrência de quelônios amazônicos</t>
  </si>
  <si>
    <t>7.1 Diagnosticar os locais de ocorrência de poluição sonora, abalroamentos e desmoronamento das margens de rios de ocorrência de quelônios amazônicos</t>
  </si>
  <si>
    <t xml:space="preserve">Um relatório elaborado </t>
  </si>
  <si>
    <t>7.3 Construir propostas de ordenamento do fluxo de embarcações com os órgãos competentes e agentes associados, visando mitigar os impactos sobre as espécies alvo do PAN</t>
  </si>
  <si>
    <t>Propostas elaboradas e encaminhada à Capitania dos Portos (Marinha do Brasil)</t>
  </si>
  <si>
    <t>7.4 Elaborar e encaminhar um protocolo para orientar o licenciamento de empreendimentos com potencial impacto do fluxo de embarcações sobre os quelônios amazônicos</t>
  </si>
  <si>
    <t>Protocolo encaminhado</t>
  </si>
  <si>
    <t>Camila Ferrara</t>
  </si>
  <si>
    <t>Maria do Carmo Pereira (DEMUC/AM)</t>
  </si>
  <si>
    <t>janeiro-19</t>
  </si>
  <si>
    <t>maio-16</t>
  </si>
  <si>
    <t>Victor Yunes (Biota), Maria do Carmo Pereira (DEMUC/AM), Rafael Balestra (RAN/ICMBio) (RAN/ICMBio), Roberto Lacava (Ibama/Sede) (COFAU/DBFLO/IBAMA), Paulo Andrade (UFAM) (UFAM/AM), José Soares Neto (ECOVALE/RO), Raimundo Dima Lima (Parque Estadual Corumbiara/AM), Adriana Malvasio (UFT/TO), Cristiane Carneiro (UFPA), Jackson Pantoja (IFAM) (IFAM/AM)</t>
  </si>
  <si>
    <t>Captania dos Portos (Marinha), Victor Yunes (BIOTA), Rafael Balestra (RAN/ICMBio) (RAN/ICMBio), Roberto Lacava (Ibama/Sede) (COFAU/DBFLO/IBAMA), Paulo Andrade (UFAM) (UFAM/AM), Camila Ferrara (WCS), José Soares (ECOVALE/RO), Raimundo Dima Lima (Parque Estadual Corumbiara/AM), Adriana Malvasio (UFT/TO)</t>
  </si>
  <si>
    <t>Raoni Japiassu Merisse (PARNA Araguaia/ICMBio), Fabiola Derossi (COPAH/IBAMA), Camila Ferrara (WCS), Daniely Félix (Grupo do Juarez Pezzuti/UFPA), Raphael Fonseca (Ibama/Santarém/PA)</t>
  </si>
  <si>
    <t>8. Conservação e recuperação dos habitats reprodutivos e alimentares, necessários para o ciclo de vida das espécies alvo do PAN</t>
  </si>
  <si>
    <t>8.1 Identificar e mapear as principais áreas de vida dos quelônios amazônicos</t>
  </si>
  <si>
    <t>Mapa das áreas de uso</t>
  </si>
  <si>
    <t>8.2 Elaborar um diagnóstico do impacto do turismo em áreas com dados que possam  subsidiar as instituições responsáveis pelo ordenamento dessas atividades</t>
  </si>
  <si>
    <t xml:space="preserve">Diagnóstico elaborado </t>
  </si>
  <si>
    <t>8.3 Elaborar e encaminhar um protocolo para orientar o levantamento, monitoramento, mitigação e compensação necessários ao processo de licenciamento de empreendimentos com potencial impacto sobre os quelônios amazônicos</t>
  </si>
  <si>
    <t>Protocolo elaborado e encaminhado para órgãos licenciadores, e um capítulo do livro do PAN</t>
  </si>
  <si>
    <t>8.4 Produzir mapa de áreas prioritárias para a fiscalização relacionando informações de ameaças em sítios de desova e de vida de quelônios amazônicos</t>
  </si>
  <si>
    <t>Mapa identificando áreas prioritárias</t>
  </si>
  <si>
    <t>8.5 Elaborar um diagnóstico do impacto da pesca em áreas com dados que possam  subsidiar as instituições responsáveis pelo ordenamento dessas atividades</t>
  </si>
  <si>
    <t>Diagnóstico elaborado</t>
  </si>
  <si>
    <t>Richard Vogt (INPA) (INPA)</t>
  </si>
  <si>
    <t>Adriana Malvasio (UFT/TO)</t>
  </si>
  <si>
    <t>Vivian Mara (RAN/ICMBio)</t>
  </si>
  <si>
    <t>Priscila Miorando (UFOPA)</t>
  </si>
  <si>
    <t>dezembro-16</t>
  </si>
  <si>
    <t>Rafael Bernhard (UEA/AM), Camila Ferrara (WCS), Paulo Andrade (UFAM) (UFAM/AM), Camila Fagundes (WCS), Juarez Pezzuti (UFPA), Jackson Pantoja (IFAM) (IFAM/AM), Ana Paula Lustosa (RAN/ICMBio)</t>
  </si>
  <si>
    <t>Roberto Lacava (Ibama/Sede) (COFAU/DBFLO/IBAMA), Marilene Brazil (SEMA/AC), Sônia Canto (IPAAM) (IPAAM/AM), Leo Caetano (Ibama) (IBAMA/GO), Richard Vogt (INPA) (INPA/AM), Paulo Andrade (UFAM) (UFAM/AM), Jackson Pantoja (IFAM) (IFAM/AM), Camila Ferrara (WCS),  Soraya Alves (SEMA/PA), Maria do Carmo G. Pereira (DEMUC/AM), Rodrigo Custódio (Naturatins/TO), Larissa Barreto (UFMA/MA), Maria Aparecida de Oliveira A. Lopes (SOS Amazônia), Luis Alfredo Freitas (RESEX Lago do Cedro), Vera Luz (RAN/ICMBio), Rafael Balestra (RAN/ICMBio) (RAN/ICMBio), Juarez Pezzuti (UFPA)</t>
  </si>
  <si>
    <t xml:space="preserve">Fernando Raeder (Ibama/SP), Marilia (COHID/IBAMA), Juarez Pezzuti (UFPA), Daniely Felix (UFPA), Leo Caetano (Ibama) (Ibama/GO), Sônia Canto (IPAAM) (IPAAM), Rafael Bernhard (UEA), Adriana Malvasio (UFT) </t>
  </si>
  <si>
    <t>Victor Yunes (BIOTA), Maria do Carmo G. Pereira (DEMUC/AM), Roberto Lacava (Ibama/Sede) (COFAU/DBFLO/IBAMA), Marilene Brazil (SEMA/AC), Sônia Canto (IPAAM) (IPAAM/AM), Rafael Bernhard (UEA/AM), Leo Caetano (Ibama) (IBAMA/GO), Richard Vogt (INPA) (INPA/AM), Paulo Andrade (UFAM) (UFAM/AM), Jackson Pantoja (IFAM) (IFAM/AM), Camila Ferrara (WCS), Adriana Malvasio (UFT/TO), Soraya Alves (SEMA/PA), Rodrigo Custódio (Naturatins/TO), Larissa Barreto (UFMA/MA), Maria Aparecida de Oliveira A. Lopes (SOS Amazônia), Camila Kurzmann Fagundes (WCS), Ana júlia Lenz (Mamirauá), executores PQA,</t>
  </si>
  <si>
    <t>Urbano Lopes (CEPAM), Ana Júlia Lenz (RDS Mamirauá), Erickson (RDS Piagaçu Purus), Paulo Andrade (UFAM) (UFAM/AM)</t>
  </si>
  <si>
    <t xml:space="preserve"> </t>
  </si>
  <si>
    <t>Sônia Canto e Marcelo Garcia</t>
  </si>
  <si>
    <t>Minutas sendo discutidas pelo grupo de assessoramento Técnico do CEMAAM (Conselho Estadual de Meio Ambiente do Estado do Amazonas); Sônia na reunião: tem 3 minutas de resoluções (áreas prioritárias para quelônios, criação comunitária e normas de abate) que já foram apresentadas ao CEMAAM; Maria do Carmo na reunião: no CEMAAM, reaberto o Gt de Quelônios; Sônia na reunião: também, no Pará, a Palmira (SEMAS/PA) relatou que elaboraram 3 minutas e está em processo de revisão pela articuladora da ação;</t>
  </si>
  <si>
    <t>Problemas na legislação ambiental e conselho CMAAM</t>
  </si>
  <si>
    <t>Sônia Canto</t>
  </si>
  <si>
    <t>Leo na reunião: não houve encaminhamento nesta ação. Raphael na reunião: relatou que há uma IN (QUAL?)do ICMBio que trata de manejo comunitário de fauna por populações tradicionais; Sônia na reunião: informou que um minuta de manejo foi apresentada ao CEMAAM e que será apresentada na próxima reunião do Conselho (junho/2018)</t>
  </si>
  <si>
    <t>Leo na reunião: não houve andamento; Roberto na reunião: o ibama já fez uma proposição na Camara Legisativa de alteracao do decreto 6514/08, que trata de conversão de multas. Foi criado um GT dentro do Ibama para tratar dos projetos  que podem ser contemplados. Rafaerl na reunião: relatou que uma IN 02/15 que prevê que os orgaos licenciadores devem considerar as especies previstas em PAN no atendimento as condicionantes ambientais.</t>
  </si>
  <si>
    <t>Falta de articulação para a implementação dessa ação</t>
  </si>
  <si>
    <t>Roberto na reunião: descreveu que tentou entrar  em contato com o articulador e não obteve retorno;</t>
  </si>
  <si>
    <t>Richard na reunião: está em andamento, com projetos aprovados (R$ 6 milhões); porém, os recursos ainda não estão liberados.</t>
  </si>
  <si>
    <t>a ação não foi realizada</t>
  </si>
  <si>
    <t>acredito que esta ação deva ser realizada por um grande grupo de colaboradores, e talvez o responsável pela ação deva ser o IBAMA ou ICMBIo que são órgãos articuladores e mais centralizadores</t>
  </si>
  <si>
    <t>Marilene antes da reunião: Primeiramente a equipe do IBAMA cedeu um banco de dados com informações de apreensões na Amazônia, no período de 1998-2014. E complementarmente, os dados foram requisitados ao SIC-e e já foram disponibilizados para o período de 1998-2015, estou trabalhando os dados de modo a obter um relatório em que possamos visualizar quais espécies são mais visadas em cada Estado.</t>
  </si>
  <si>
    <t>Partindo do princípio de que as espécies com maior número de indivíduos apreendidos são as mais visados, podemos verificar na figura 1, que Podocnemis expansa e Chelonoidis spp. são as espécies mais procuradas pelo tráfico, o que provavelmente indica a preferência dos consumidores</t>
  </si>
  <si>
    <t>Estou realizando a atividade sem a ajuda dos companheiros citados como colaboradores, apesar de enviar vários e-mails e tentar contato por telefone não obtive êxito, de modo que estou realizando a atividade sozinha.</t>
  </si>
  <si>
    <t>Marilene Brazil</t>
  </si>
  <si>
    <t>Estou tendo certa dificuldade de trabalhar os dados devido a forma diversificada de apresentação dos mesmos, de modo que devo demorar mais algum tempo para apresentar um relatório para o período em foco (1998 – 2015)</t>
  </si>
  <si>
    <t>Não foi possível a realização de reunião entre os estados envolvidos na Operação de proteção aos quelônios amazônicos para a elaboração do Plano de Fiscalização de Quelônios. Estavam sendo enviados recursos para a execução de operações, todavia, com as restrições orçamentárias que vem ocorrendo desde 2015 várias das ações planejadas no PNAPA não vem sendo cumpridas. Raphael Fonseca na reunião: relatou qu desde 2015 tem solicitado recursos para as Operação Tabuleiro, no entanto, não foi contemplado; além disso, tem encaminhado os memorandos com os resultados das operações realizadas na região;</t>
  </si>
  <si>
    <t>Não houve envio de resultados das operações realizadas nos estados do AP, AM, GO, RR, RO, TO e AC. Apenas o estado do PA encaminhou relatório com o resultado de 2 autos de infração no valor de 15.000,00 no ano de 2015. Foram enviados 68.000,00 aos estados em 2015 e 14.000,00 em 2016, com retorno de resultados pífios.</t>
  </si>
  <si>
    <t>Houve restrição de recursos nos anos de 2015, 2016 e 2017 , todavia, ainda para as bases em que houve envio de recursos  não foi retornado relatório das ações. Historicamente as bases que executam a Operação tabuleiros não enviam resultados das ações, levando a crer que não há problemas ou não há ação efetiva de fiscalização com o recursos enviados. Como não há registro do envio de resultados para a maioria do recurso enviado, o envio de recursos foi condicionado ao envio de resultados das ações anteriores e à elaboração de Plano Operacional detalhado com os seguintes itens: a) Contextualização; b) Objetivos gerais; c) Metas a serem alcançadas; d) Indicadores de esforços de fiscalização; e, e) Ações a serem executadas, com os sub-ítens: efetivo envolvido, procedimentos fiscalizatórios, equipamentos a serem utilizados e possíveis enquadramentos, além de relatório da operação ao fim das ações. Todavia, nenhum estado retornou esse planejamento para análise de envio de recurso. As operações de tabuleiros previstas no PNAPA para 2017 foram canceladas ainda na fase de planejamento. A decisão foi tomada visando a mudança de modo de realização da operação, em que se obtenham resultados mais eficazes durantes as ações, uma vez que nos moldes atuais não estamos conseguindo analisar a efetividade das ações.</t>
  </si>
  <si>
    <t>Raquel Barreto</t>
  </si>
  <si>
    <t>Na reunião, não houve retorno do articulador.</t>
  </si>
  <si>
    <t>Na reunião: foram relatadas algumas experiências (e ações) de educação ambiental, além da elaboração de um programa de educação ambiental para o Bacia do Rio Negro; o programa Pé de Picnha, programa d Médio Araguaia, Mamirauá.</t>
  </si>
  <si>
    <t>O monitoramento reprodutivo ocorreu em 2016 nos lugares em que PQA vem atuando nos últimos anos. O Ibama conseguiu voltar a atuar nas áreas de desova no Guaporé. O monitoramento populacional continuou a ocorrer no rio Crixás. Tentou-se realizá-lo no rio Javaés e no Tapajós, mas sem sucesso; Raphael Fonseca na reunião: já enviou o relatório via SEI e no Sisquelônios; NA RODADA VIRTUAL: todos vão complementar com informações de locais e UCs em que ocorrem essas ações</t>
  </si>
  <si>
    <t>Os dados do monitoramento reprodutivo estão sendo inseridos no sisquelônios.</t>
  </si>
  <si>
    <t>O maior problema enfrentado é a redução e atraso no repasse de recurso financeiro pelo governo federal. Houve um contingenciamento de recursos que ocasionou grande atraso no início das atividades do PQA em quase todos estados. O maior exemplo foi no tabuleiro de Monte Cristo, onde as atividades se iniciaram somente em setembro.</t>
  </si>
  <si>
    <t>É necessário buscar alternativas de fontes financiamento para o PQA para não depender exclusivamente de recurso federal. Também é necessário buscar alternativas jurídicas para receber esse recurso.</t>
  </si>
  <si>
    <t>Ação finalizada. Produto gerado no prazo estabelecido.</t>
  </si>
  <si>
    <t>Manual técnico sobre o manejo conservacionista e monitoramento populacional de quelônios amazônicos publicado em versão digital no prazo previsto. O livro pode ser obtido em www.icmbio.gov.br/ran/publicacoes e ENDERECO DO IBAMA</t>
  </si>
  <si>
    <t>Rafael Antônio Machado Balestra</t>
  </si>
  <si>
    <t>A capacitação de diferentes instituições/atores com base no manual técnico de manejo conservacionista e monitoramento populacional de quelônios amazônicos vem sendo realizada no Amazonas e Oeste do Pará com a colaboração do Projeto Pé-de-pincha/UFAM, DEMUC/SEMA, PPQA/Eletrobras, IPÊ, WCS, INPA, IBAMA e ICMBio em áreas de conservação estaduais (RDS Uacari, RDS Igapó Açu, RDS Puranga-Conquista, Mosaico do Apuí, RDS Madeira, Resex e Floresta Canutama, APA Nhamundá e Guajuma, PAREST Rio Negro, RDS Uatumã, REBIO Uatumã, REBIO Abufari e REBIO Trombetas) e em áreas fora de UC (Parintins, Barreirinha, Careiro, Itacoatiara, Nhamundá, Barcelos, Terra Santa, Oriximiná). Além dos manuais técnicos produzidos pelo RAN-ICMBio/IBAMA, o Projeto Pé-de-pincha também produziu dois manuais baseados no protocolo RAN, para cursos de monitores de praia e gestores ambientais em 2016, que deverão ser utilizados nos próximos cursos realizados pela UFAM. O projeto Pé-de-pincha também produziu três vídeo aulas sobre o Manejo Conservacionista de praias, Monitoramento Populacional de quelônios e Educação Ambiental que serão utilizados como material didático de apoio nos próximos cursos de capacitação de monitores de praia e gestores ambientais. COMPLEMENTAR COM INFORMACOES DESSA ACAO NA RODADA VIRTUAL</t>
  </si>
  <si>
    <t>Entre 2014 e 2015 foram realizados cursos de manejo conservacionista de quelônios para monitores e gestores de Unidades de Conservação:  no PARNA Jaú/Novo Airão (ago/2014, set/2014 e ago/2015), na APA Nhamundá (set/2014), na RDS do Uatumã (ago/2014 e  set/2015), na RDS Puranga-Conquista (maio/2015, jul/2015 e out/2015), Resex Canutama (ago/2015, 86 pessoas),  e na FLONA Tefé (ago/2014, fev/2015 e mar/2015). E em comunidades dos municípios de: Parintins (set/2014 e ago/2015), Guajará (nov/2014), Maués (set/2014), Oriximiná (1 oficina, 19/12/2014, 38 pessoas, 4 h; 2 oficinas de treinamentos para 26 voluntários, 32 h em out e dez/2015 ), Terra Santa ( 1 oficina de treinamento em out/2015, 12 participantes, 6 horas), Lábrea/AM (1 Curso em 24-25/04/2015; 20h; 61 participantes: 51 Professores, 2 Gestores ambientais, 2 analistas ambientais e 6 poder executivo) e Barreirinha (set/2014). Totalizando em 2014 com a participação de 378 pessoas (10 cursos e 151 horas)  e  545 pessoas em 2015 (13 cursos/oficinas e 173 horas). -&gt;Inserir na monitoria 1; Em 2016 foram realizados cursos e oficinas em Parintins (comunidade da Sabina, dia 23/04/2016, para 46 pessoas, 4 h; e com as comunidades de Parintinzinho, Murituba, Valéria, Parananema, Juruá e  Macurani em ago/2016, 16 h, com 26 participantes); Barreirinha (comunidade do Piraí e Ariaú ,12 e 19/3/16, 4 h, 60 pessoas; e  oficina no Piraí de 17-25/03/2017, 78 participantes, 8 horas); em Oriximiná (dia 19/3/16, para 29 p., 3h); Manaus (ago-set/2016, 23 voluntários, 20h teóricas e 60 h práticas; out-dez/2016, 7 participantes, 60h teórico-práticas); Careiro (Mamori, out/2016, 212 pessoas, 7 horas ). E cursos para monitores e gestores nas seguintes unidades de conservação: RDS Puranga-Conquista (para 7 comunidades, em 4-6/8/2016, para 35 participantes, 16 horas); Curso para monitores e gestores do PARNA Jaú/PAREST Rio Negro/REsex Unini/RDS Rio Negro (23-25/ago/2016, 70 participantes, 16 h); Mosaico do Apuí (set/2016, 12 participantes, 8 h), curso para monitores na RDS Uatumã (out/2016, 30 participantes, 16 h). Totalizando de 2016 a abril de 2017 , 12 cursos/oficinas (222 h) com 416 participantes. De 2014 a abril de 2017, foram realizados 35 cursos/oficinas com 1339 participantes só no Amazonas e Oeste do Pará. Além dos manuais sobre manejo conservacionista do RAN (Manejo conservacionista e monitoramento populacional de quelônios amazônicos / Rafael Antônio Machado Balestra, Organizador. Brasília: Ibama,2016.136 p. ISBN 978-85-7300-381-9) e o artigo sobre Monitoramento populacional de quelônios (Rafael Antônio Machado Balestra et al. 2016.Roteiro para Inventários e Monitoramentos de Quelônios Continentais. Biodiversidade Brasileira, 6(1): 114-152, 2016), em 2016 foram impressos 2 mil exemplares de dois manuais com o protocolo de manejo comunitário desenvolvido pelo Projeto Pé-de-pincha/UFAM no Amazonas e Oeste do Pará:  Manual 1: Andrade, P.C.M. et al. 2016. Manual 1: Projeto Pé-de-pincha: Técnicas de conservação e manejo de quelônios – Manual do Monitor de Praia. Livro de 117 páginas/ Vol.1/– ISBN 978-85-9510-008-4 Manual 2: Andrade, P.C.M. et al. 2016. Manual 2: Projeto Pé-de-pincha: Técnicas de conservação e manejo de quelônios – Manual dos Gestores. Livro de 152 páginas/ Vol.2/– ISBN 978-85-9510-009-1.</t>
  </si>
  <si>
    <t xml:space="preserve">Mais cursos poderiam ter sido realizados, em especial com gestores de unidades de conservação. Infelizmente, em 2016, o Projeto Pé-de-pincha/UFAM ficou sem patrocínio e, não tivemos recursos para desenvolver mais atividades do que as que foram realizadas. Não recebemos informações sobre se houve realização de algum curso em 2016 nos outros estados da Amazônia. </t>
  </si>
  <si>
    <t>Paulo Andrade (UFAM), Paulo Henrique Guimarães, José Ribamar da Silva, Liriann Chrisley</t>
  </si>
  <si>
    <t xml:space="preserve">Seria importante que o próprio PAN, através do IBAMA/RAN-ICMBio, organizasse pelo menos um evento de capacitação de gestores ambientais antes do término do PAN. Como articuladores poderemos apoiar a ação no Amazonas. Sugerimos que seja realizada em uma UC que já tenha o trabalho com quelônios e seja o mais próxima possível de uma cidade com acesso aéreo. A vila da UHE Balbina, possui o Centro de Pesquisa e Proteção de Quelônios Aquáticos (CPPQA) e possui infraestrutura para realização do curso, além de instalações e animais para prática. Também possui comunidades próximas que fazem a proteção conservacionista de quelônios. Outros eventos e oficinas de capacitação sobre quelônios já foram realizados lá. </t>
  </si>
  <si>
    <t>Será encaminhado um memorando circular ao invés de uma norma</t>
  </si>
  <si>
    <t>Minuta de memorando circular.</t>
  </si>
  <si>
    <t>Os gestores da DBFLO não apoiaram a publicação de uma normativa. Porém, entendo que a ação foi executada e seu objetivo cumprido. O memorando circular ainda não foi assinado pela diretora.</t>
  </si>
  <si>
    <t>A ação ainda não se iniciou. Richard na reunião: em agosto de 2017, sugeriu que será realizado no workshop para discutir o primeiro encontro.</t>
  </si>
  <si>
    <t>Em 2014, a CGFAP/DBFlo/Ibama, através da Coordenação do PQA, fomentou um projeto de capacitação no uso operacional do SisQuelônios para os técnicos responsáveis pela gerência e execução do Programa em suas unidades descentralizadas (Estados). Na última consulta realizada no banco de dados do sistema, em  novembro de 2016, constatou-se que apenas a Unidade Executora do PQA da sub-regional de Santarém/PA está efetivamente alcançando a meta de atualização do banco de dados do sistema, no entanto, há um esforço da própria coordenação do PQA, apesar da sua sobrecarga de atribuições, em realizar registros de dados no sistema, principalmente referentes às unidades executoras de Goiás, Amapá e Amazonas. Verificou-se que a coordenação do PQA tem obtido os dados de manejo realizado em suas bases executoras, mesmo que em alguns casos de forma consolidada em planilhas, uma vez que em outubro de 2016, na ocasião da avaliação do estado de conservação dos quelônios continentais realizada pelo RAN/ICMBio, não sendo possível obter de séries históricas dos últimos 10 anos via SisQuelônios referentes às espécies alvo do PAN, a coordenação do PQA prontamente enviou ao GT Quelônios do RAN os dados de interesse em planilha Excel.</t>
  </si>
  <si>
    <t>Sistema de gestão da informação em plataforma web relativa aos projetos e programas de conservação, incluindo o manejo reprodutivo, e monitoramento de populações de espécies de quelônios amazônicos, contendo séries históricas de dados por unidades operacionais (ou executoras) ainda incompletas em sua maioria. O sistema, recentemente, também enfrenta problemas operacionais pelas razões descritas no item a seguir, o que o torna inoperante no presente.</t>
  </si>
  <si>
    <t>O SisQuelônios recentemente, após a abrupta e não planejada migração de dados hospedados no Ibama e no ICMBio para o MMA, ou seja, da Embratel para o Serpro,  segundo os usuários, tem apresentado problemas nos registros de dados nos formulários eletrônicos, geração de relatórios e consolidação de banco de dados. om a drástica redução dos contratos de TI do ICMBio e riorização dos poucos remanescentes para o Sisbio, não há ponto focal ou responsável no RAN, ou em outra instância, para tratar de qualquer assunto relacionado à manutenção e aprimoramentos corretivos ou evolutivos do sistema, ou seja, o sistema está sem interlocutor ou responsável quanto aos aspectos técnico de TI (programação/gestão de sistema) no âmbito do ICMBio, tanto na COTEC, quanto na COINF/DIBIO. No presente não é possível, ou não é conhecido os trâmites e responsáveis, para a vinculação de novos usuários ao sistema, muito embora essas demandas eventualmente ocorram. Com base nesses fatos, dada a falta de governança do GT Quelônios do RAN quanto a solução desses problemas e a falta de parceria no RAN para dividir o ônus e somar responsabilidades quanto à gestão do SisQuelônios, toda ordem de demandas relacionadas ao sistema são encaminhadas para a Coordenação do RAN.</t>
  </si>
  <si>
    <t>É necessário a contratação no âmbito do ICMBio de um especialista em TI para fazer a reconstrução do SisQuelônios em software livre, atendendo os demais aspectos técnicos normatizados pela COTEC/ICMBio, além de promover a manutenção corretiva e evolutiva do sistema. Tão logo o sistema volte a funcionar plenamente, será necessário que o PQA se esforce para atualizar suas séries históricas de dados, além de manter rotineiramente as informações atualizadas por estação reprodutiva ou expedições de monitoramento populacionais.</t>
  </si>
  <si>
    <t xml:space="preserve">Foi dado início à coleta de dados, de informações pertinentes ao assunto do que trata o objetivo 04, porém, não houve continuidade. Virgínia na reunião: os protocolos estão em fase de implementacao no mosaico do baixo rio negro, que será incorporado no monitoramento aquatico do icmbio. Paulo Andrade (UFAM) na reunião: </t>
  </si>
  <si>
    <t>Dados relativos ao monitoramento de quelônios nos últimos 20 anos, nas áreas de abrangência da RDS Uatumã, da Reserva Biológica do Uatumã e, de áreas de atuação do Projeto pé de pincha, principalmente, do Noroeste do Estado do Pará.</t>
  </si>
  <si>
    <t>Falha na articulação. Os contatos com os demais autores que se propuseram a colaborar, não fluíram. Por mais que tenha sido tentado, não houve retorno. Os autores desse grupo não se articularam, inclusive EU.</t>
  </si>
  <si>
    <t>José Ribamar da Silva Pinto</t>
  </si>
  <si>
    <t>Que o grupo faça um esforço em se articular para dar andamento, continuidade nesse importante empreitada.</t>
  </si>
  <si>
    <t>Adriana na reunião: fará levantamento de informações de sistemas em implementação na TI Xambioá; Reunião: consultar o pessoal da Piagaçu; Roberto na reunião: foi aprovado um projeto para o FUNBIO de manejo comunitario de ovos no Monte Cristo (PA), com foco nos ninhos com risco de alagamento e os ovos escavados por outras fêmeas durante a desova - aguarda a liberação do recurso; Já existe material bibliográfico produzido pelo articulador sobre a experiência de manejo comunitário durante 18 anos pelo Programa Pé-de-pincha/UFAM (*), relatando a experiência de manejo comunitário de quelônios. Para dar continuidade a avaliação destes sistemas experimentais de manejo in situ, seria necessário a implantação de uma experiência de manejo preferencialmente, em uma unidade de conservação onde as populações de quelônios possuem dados de monitoramento populacional (estrutura e dinâmica) e onde haja informações sobre os dados de consumo e captura. A unidade prevista para a experiência/área piloto desta ação é a Resex Médio Juruá/RDS Uacari. Existe todo interesse do Conselho Gestor dessas unidades de uso para que seja realizado o experimento com uso e extração sustentável (ovos, filhotes ou cotas de adultos??? ainda não definido), também existe o mesmo interesse das comunidades e monitores locais e do própria SEMA do Amazonas. Entretanto, o experimento ainda não teve início, principalmente, por falta de apoio e recursos para sua implementação naquela UC. (*) Bibliografia disponível sobre o tema escrita pelo articulador da ação: Andrade, P.C.M. 2016. Manejo participativo de quelônios por comunidades na Amazônia. In: Olhares cruzados sobre as relacoes entre seres humanos e animais silvestres na Amazonia (Brasil, Guiana Francesa). / Organizacao de Guillaume Marchand e Felipe Vander Velden. – Manaus: EDUA,2016.305 p. ANDRADE, P. C. M., ALMEIDA JUNIOR, C. D., AZEVEDO, S. H. S., DUARTE, J. A.  M., NASCIMENTO,A. C. O.5. Herpetofauna : Crocodilianos e Quelônios In: Unidades de Conservação do Amazonas no Interflúvio Purus-Madeira: Diagnóstico Biológico.1 ed.Manaus : Editora da Universidade Federal do Amazonas -EDUA, 2015, v.1, p. 149-191. ANDRADE, P. C. M., ALMEIDA JUNIOR, C. D., AZEVEDO, S. H. S., DUARTE, J. A. M., NASCIMENTO,A. C. O. 8.O programa PROBUC componente quelônios In: Unidades de Conservação do Amazonas no Interflúvio Purus-Madeira: Instrumento de Gestão Participativa.1 ed.Manaus : Editora da Universidade Federal do Amazonas - EDUA, 2015, v.3, p. 153-186. ANDRADE, P. C. M. 2012. Manejo Comunitário de Quelônios no Médio Amazonas e Juruá PROJETO PÉ-DE-PINCHA. Manaus :Gráfica Moderna, 2012, v.1. p.756;</t>
  </si>
  <si>
    <t>Já existe material bibliográfico descrevendo o protocolo de manejo comunitário desenvolvido pelo Projeto Pé-de-pincha e pelo PROBUC Quelônios no Amazonas. Em 2015, o articulador dessa ação apresentou tese relacionada ao tema manejo comunitário de quelônios com dados da eficiência dos sistemas de proteção, dados sobre estrutura e abundância da população de quelônios na Resex Médio Juruá e avaliação da sustentabilidade do manejo ex-situ nas áreas trabalhadas pelo Projeto Pé-de-pincha no Amazonas e Oeste do Pará.  Em 2016 o articulador participou da elaboração do artigo: Campos-Silva,J.V.; Carlos A. Peres, Joseph E. Hawes &amp; Paulo C. M. Andrade. 2016. Unintended multi-species co-benefits of community-based fluvial beach protection in lowland Amazonia (no prelo). Onde avalia a eficiência do trabalho de proteção comunitária realizada no Médio Juruá. Foi realizada em setembro de  2014, reunião na Resex Médio Juruá para discutir com as comunidades uma proposta de manejo, com a participação de 30 pessoas. Em 2016, foi reativado o Grupo de Trabalho de Quelônios na Secretaria Estadual de Meio Ambiente do Amazonas, este grupo elaborou uma minuta de Resolução proposta ao Conselho Estadual de Meio Ambiente do Amazonas (CEMAAM), onde são definidas as áreas prioritárias para Conservação de quelônios no Estado. Esta minuta foi apresentada no CEMAAM e deverá ser votada até maio de 2017. Nela está prevista a possibilidade de áreas experimentais de manejo comunitário em UCs Estaduais com mais de 10 anos de proteção. Ainda em 2016, o articulador dessa ação participou de uma oficina na Fundação Amazônia Sustentável (FAZ) que manifestou o interesse de apoiar um experimento de uso na RDS do Uacari. Deve lançar edital até maio de 2017 e abrir novos fóruns de discussão.</t>
  </si>
  <si>
    <t>O principal problema para continuidade das ações de avaliação de um protocolo de manejo in situ na Resex Médio Juruá/RDS Uacari foi a falta de recursos durante os anos de 2015 e 2016 tanto por parte do Governo Federal como pelo Governo do Amazonas.</t>
  </si>
  <si>
    <t>Definir em reunião do comitê do PAN pelo menos duas unidades de conservação federal para implantação e monitoramento de áreas piloto de manejo. Assim que definir, imediatamente expedir Licença de Pesquisa para as instituições que desenvolverão o experimento. Essa licença deverá conter a autorização legal para a venda experimental dos produtos gerados no manejo.</t>
  </si>
  <si>
    <t xml:space="preserve">Na reunião, foi relatado que há uma iniciativa de um sistema implantado no Acre (Terra Inndígena Ashaninka - Paulo confirmar)Adriana na reunião: tem um sistema implantado na Terra Indígina Xambioá (Adriana vai consultar se ainda ocorre); Paulo na reunião: relatou que há uma iniciativa sendo implementada na região Benjamin Constant em uma Terra Indígena (Paulo vai confirmar); Já existe material bibliográfico produzido pelo articulador sobre a experiência de manejo comunitário durante 18 anos pelo Programa Pé-de-pincha/UFAM, relatando a experiência de criação comunitária de quelônios como iniciativa promissora do Provárzea/IBAMA entre 2004 e 2007 (**). Para dar continuidade a avaliação destes sistemas experimentais de criação comunitária, foi implantada uma unidade demonstrativa na Resex Médio Juruá/RDS Uacari em 2015. </t>
  </si>
  <si>
    <t>Levantamento bibliográfico sobre o tema; tese de doutorado concluída sobre o tema em junho de 2015; uma unidade experimental instalada em 2015, mantida até 2016, com 356 exemplares de Podocnemis expansa todos com microchip criados em sistema de gaiola. Dados já coletados, tabulados e analisados. Foram editados e impressos mais dois manuais com o protocolo básico do manejo comunitário (2.000 exemplares). (**) Bibliografia disponível sobre criação de quelônios escrita pelo articulador dessa ação: ANDRADE, P. C. M. 2012. Manejo Comunitário de Quelônios no Médio Amazonas e Juruá PROJETO PÉ-DE-PINCHA. Manaus :Gráfica Moderna, 2012, v.1. p.756. ANDRADE, P. C. M. 2008.Criação e Manejo de Quelônios no Estado do Amazonas. Manaus : , 2008, v.1. p.593.</t>
  </si>
  <si>
    <t>O principal problema para continuidade das ações de implementação de unidades experimentais foi a falta de recursos durante todo ano de 2015 e 2016.</t>
  </si>
  <si>
    <t>Definir em reunião do comitê do PAN pelo menos uma unidade de conservação federal para implantação e monitoramento das unidades experimentais de manejo.</t>
  </si>
  <si>
    <t>Apesar de não ter ocorrido o contato do articulador com os colaboradores, e o mesmo manifestando a intenção de deixar a articulacao do PAN, houve andamento desta ação - Paulo Andrade (UFAM) relatou que está atualizando o livro de 2008 (Criação e Manejo de Quelônios do Amazonas); há um capítulo produzido do Livro do PAN sobre criação de quelônios;</t>
  </si>
  <si>
    <t>Criado um grupo de trabalho via whatsAPP, e um grupo de contato no facebook;  durante a reunião: foi relatado que há um grupo de whatsapp e de skype, com os executores do PQA;</t>
  </si>
  <si>
    <t>Maria do Carmo na reunião: relatou que há parceria não formalizadas com WCS, IPE, FAS, Pé de Pincha, ICMbio, Ibama, eletrobras, embratel; Adriana na reunião: tem parceria da UFT com o RAN, Ibama/TO;Leo na reunião: em Goiás, há parcerias com a UEG, UFG, PUCGO e o Instituto Boitatá; Ribamar na reunião: relatou que tem um convênio do CPPQA com o Ibama/AM; Raphael Fonseca na reunião: foram feitas parcerias (ACTs) com as prefeituras Alenquer e Curuá, também há a prpostas em andamento com os municipios de juriti, santarem, itaituba UFOPA e FUNTEC; Walmir na reunião: relatou que há ACTs em contrução com o Pé de Pincha, ICMBio, SEMA/AM; , IPAAM e SEMAs (Labrea, Jurua, Carauari, Itamarati, Canutama); Adriana na reunião: relatou que houve uma reunião no Tocantins que tratou da possibilidade de institucionalizar as parcerias com organizações locais ocorrida em 2016;</t>
  </si>
  <si>
    <t>3 autorizações do Sisbio.</t>
  </si>
  <si>
    <t>Cristina na reunião: submeteu um projeto para Vara Especializada em Meio Ambiente/VEMAQUA/MPF para operacionalizar o trablho nas praias; Leo na reunião: ; Paulo na reunião: foi finalizado o projeto de manejo comunitario de quelonios financiado pela Petrobras (manejo e migracao de individuos); enviado um proejto para a Fundação Darwin sobre migracao de filhotes; submeteu um projeto para o CNPQ sobre a estivativa de sobrevivencia de filhotes; um para o Boticário sobre o manejo comunitário de quelonios; Adriana na reunião: submete um  projeto no PROCAD pela agencia de fomento CAPES (tema: mudancas climaticas e ecologia pop de quelônio); submeteu um projeto para o CNPQ e TCF, porém não foram aprovados; Raphael Fonseca: há uma burocracia em nomear os proponentes de projetos a nivel estadual; Richard Vogt (INPA): recebeu 5 mil doláres para o projeto da TCF (comportamento de tatarugas relacionado à migração de filhotes); foi finalizado um projeto do Programa Ciências Sem Fronteiras, estudando populacoes de tartarugas de pequeno porte, com estudos de pops e genético; submeteu um projeto ao MCTI, sendo aprovado 6 milhoes para 5 anos, porem, ainda sem data para inicio (aguardando a liberacao de recursos); em 2017: enviou um projeto de recrutamento de filhotes em Trombetas para o TCF;</t>
  </si>
  <si>
    <t>Esta ação não foi realizada; Rafael Balestra (RAN/ICMBio) na reunião: descreveu que os EIA em Trombetas indicaram que há efeitos negativos do barulho dos navios e dos motores geradores e impacto das ondas nas margens dos rios, que causam desmoronamentos; fluxo de embarcações, utilização de praias e motores gerados nos balnearios turisticos da bacia Tocantins-Araguaia; Maria do Carmo na reunião: descreveu que houve uma consulta via telefônica com gestores da RDS do Rio Madeira e RDS Cujubin, localizadas Rio Jutaí, relacionado ao desmoronamento por causa das balsas de garimpo; no PROBUC, os monitores de praia relataram que esse é um problema recorrente em relacao às praias de garimpo.</t>
  </si>
  <si>
    <t xml:space="preserve">Leo: relatou que no Araguaia há uma portaria IBAMA (CONFIRMAR 2307/90) que promove o embargo de sitios de desova de tartaruga no rio Araguaia; Roberto Lacava (Ibama/Sede): relatou que há uma portaria 24/87 da SUDEPE que limita o acesso a alguns tabuleiros; Sônia relatou que há uma resolução do Conama (03/02 CONFIRMAR) que trata da protecao de praias utilizadas para a nidificacao de aves; e Maria do Carmo na reunião: relatou que avaliou os acordos de pesca jea firmados, e detectou que os quelônios não estão sendo contemplados; irá propor à SEMA avaliar nos proximos acordos a inclusão do recurso quelônio; Ocorreram conversas informais com alguns gestores de Unidades de Conservação Estaduais, entretanto na maioria das Unidades consultadas o desmoronamento não é um problema para os quelônios. Porém na RDS do Madeira a dragagem das balsas de garimpo nas praias de desova, afetam significadamente as populações das espécies de quelônios, tanto pela remoção da areia da praia, quanto pela poluição sonora. </t>
  </si>
  <si>
    <t>Nenhum por enquanto</t>
  </si>
  <si>
    <t>Maria do Carmo Gomes Pereira</t>
  </si>
  <si>
    <t>não houve articulação para a execução dessa ação.</t>
  </si>
  <si>
    <t>As areas de reprodução já foram mapeadas, inclsusive será feito uma avaliação de dessas quantas áreas são protegida pelo PAN. Ainda faltam as áreas de alimentação;</t>
  </si>
  <si>
    <t>Foi feito um banco de dados de informações geoespaciais (reunindo informações sobre as praias de desova de todas as especies alvo, modelo com esses pontos e variaveis ambientais, gerando as areas de adequabilidade ambiental</t>
  </si>
  <si>
    <t>Ribamar na reunião: descreveu problemas que tem ocorrido na RDS do Uatumã; Paulo na reunião: relatou que há problemas com a atividade de turismo no Baixo Rio Negro, na RDS do Rio Negro e na PAREST do Rio Negro; Raphael na reunião: descreveu que uma professora do IFT de Itaituba, do curso de tursimo, está fazendo um trabalho referente a essa temática; Como a ação prevê um diagnóstico em relação ao impacto do turismo, tem um aluno com bolsa de IC/CNPq, levantando dados para contribuir com esse diagnóstico no estado do Tocantins e também o TCC contemplará o tema. Houve uma dissertação de Mestrado em 2016 que incluiu esse assunto. Em relação aos outros estados, elaborei algumas questões, mas acho conveniente verificar as sugestões dos demais participantes. Ainda não encaminhei o referido questionário para as considerações do grupo da ação.</t>
  </si>
  <si>
    <t>-Relatório de IC /CNPq, do aluno Cláudio Carneiro Santana Júnior, Engenharia Ambiental da UFT, cujo título é: Avaliação do impacto do turismo às populações de quelônios amazônicos nos rios Javaés e Formoso, estado do Tocantins.2017. - TCC do mesmo acadêmico: Conservação de quelônios: um estudo de impactos ambientais e aspectos reprodutivos para a população de Podocnemis expansa no rio Javaés, Ilha do Bananal/TO. 2017. -Questionário para obtenção de informações em outros estados (mas ainda não encaminhei para avaliação pelos demais participantes do grupo).</t>
  </si>
  <si>
    <t>Adriana Malvásio</t>
  </si>
  <si>
    <t>Recomenda-se incentivar alunos de vários níveis para desenvolver pesquisas com o tema, assim obteremos mais informações e com maior aprofundamento na análise de dados.</t>
  </si>
  <si>
    <t>Já foi elaborado um protocolo específico para empreendimentos hidrelétricos.</t>
  </si>
  <si>
    <t>Não consegui organizar meu tempo para conseguir me reunir com os demais colaboradores dessa ação.</t>
  </si>
  <si>
    <t>Estou disponível para a elaboração do mapa mas não tenho os dados. Estou com dificuldade de encontrar os dados de ameaças em sítios de desova, e essa dificuldade foi comunicada aos colaboradores e coordenadores do PAN. Não tenho acesso a dados de autos de infração, que seria uma fonte possível de dados. Balestra indicou uma fonte de dados que a Juliana (RAN) trabalho na avaliação de quelônios mas nessa base só continha a coluna “Estados”, e não a localidade da infração. Conversei com a Camila Fagundes e Ana Julia para tentar gerar essa informação de outra maneira, mas elas tb não dispõem de dados suficientes. Chegamos a pensar em fazer durante a monitoria um “apontamento” das áreas conhecidas como maior incidência de ameaças, e utilizar essas áreas “apontadas” para cruzar com os dados de ocorrência das espécies. Mas eu não estarei na monitoria, alguém teria que fazer essa ponte para mim, caso se opte por essa metodologia. Podemos ainda fazer uma análise mais subjetiva, utilizando municípios mais populosos, ou algo nesse sentido. Preciso de ajuda dos colaboradores da ação, que foram contatados por email.</t>
  </si>
  <si>
    <t>Já citado no item 2.</t>
  </si>
  <si>
    <t>Vívian Mara Uhlig</t>
  </si>
  <si>
    <t xml:space="preserve">Urbano (CEPAM) e Eduardo Venticinque (UFRN) foram procurados sobre possíveis dados de pesca e quelônios disponíveis para uma mesma área (conforme sugestão da Camila Ferrara durante a reunião), sem resultado positivo. Os demais colaboradores e outros especialistas foram contatados sobre a possibilidade de iniciarmos o levantamento de informações a partir das experiências pessoais nos locais trabalhados. Uma proposta de formulário para consulta está em preparação.  </t>
  </si>
  <si>
    <t xml:space="preserve">não foram identificados dados disponíveis em literatura, e nem a partir de contato com Urbano e Dadão conforme indicado na reunião anterior. Único registro formal da relação pesca x quelônios foi a apreensão de quelônios juntamente com pirarucu na RDS Piagaçu-Purus (http://www.acritica.com/channels/governo/news/grupo-e-preso-com-226-quelonios-e-668-kg-de-manta-de-pirarucu-dentro-de-reserva ). </t>
  </si>
  <si>
    <t>Priscila Miorando</t>
  </si>
  <si>
    <t>Documento técnico elaborado e encaminhado</t>
  </si>
  <si>
    <t xml:space="preserve">1.4 Subsidiar a elaboração e adequação de mecanismos legais que possibilitem a implementação de sistemas experimentais de manejo </t>
  </si>
  <si>
    <t xml:space="preserve">Protocolo de monitoramento e relatórios de consumo e comércio </t>
  </si>
  <si>
    <t>Relatórios técnicos bianuais</t>
  </si>
  <si>
    <t>2.3 Compilar, sistematizar e atualizar as informações existentes sobre o status populacional de espécies contempladas do PAN</t>
  </si>
  <si>
    <t>Banco de dados atualizado anualmente e relatório final (2019)</t>
  </si>
  <si>
    <t>Executar operações de fiscalização para quelônios por Unidades de Conservação</t>
  </si>
  <si>
    <t>Relatórios anuais de resultados das operações de fiscalização em Ucs</t>
  </si>
  <si>
    <t>Relatórios técnicos anuais preferencialmente no Sisquelônios</t>
  </si>
  <si>
    <t>Padronizar os métodos de manejo in situ previstos no manual técnico de manejo conservacionista e monitoramento populacional de quelônios amazônicos</t>
  </si>
  <si>
    <t>Deliberação pelo Comitê Técnico Permanente do PQA e Minuta de memorando circular.</t>
  </si>
  <si>
    <t>Protocolos implementados e respectivos resultados consolidados</t>
  </si>
  <si>
    <t>Avaliar e implementar sistemas comunitários experimentais de manejo sustentável</t>
  </si>
  <si>
    <t>Resultados dos experimentos</t>
  </si>
  <si>
    <t>7.1 Identificar os locais de ocorrência de poluição sonora, abalroamentos e desmoronamento das margens de rios de ocorrência de quelônios amazônicos</t>
  </si>
  <si>
    <t>Banco de informações geoespaciais relativas as areas de reproducao e alimentacao das especies alvo e seus respectivos mapas</t>
  </si>
  <si>
    <t>Elaborar e encaminhar um protocolo para orientar o levantamento, monitoramento, mitigação e compensação necessários ao processo de licenciamento de empreendimentos com potencial impacto sobre os quelônios amazônicos, incluindo o fluxo de embarcações de diferentes tamanhos</t>
  </si>
  <si>
    <t>Produzir mapa de vulnerabilidades (grandes empreendimentos, desmatamentos, abertura de estradas, tráfico, barramentos, entre outros)  relacionando informações de ameaças em sítios de desova e de alimentação de quelônios amazônicos</t>
  </si>
  <si>
    <t>Mapa identificando as áreas vulneráveis</t>
  </si>
  <si>
    <t>Identificar os possiveis impactos ou conflitos da atividade pesqueira em  quelonios que possam  subsidiar as instituições responsáveis pelo ordenamento dessas atividades.  Proposta: Identificar os impactos da atividade pesqueira sobre os quelônios de forma a gerar subsídios para as instituições responsáveis pelo ordenamento da pesca.</t>
  </si>
  <si>
    <t>Relatório encaminhado</t>
  </si>
  <si>
    <t>Botar um articulador bem articulado</t>
  </si>
  <si>
    <t>Virgínia (IPE)</t>
  </si>
  <si>
    <t>O Rafael Balestra (RAN/ICMBio) vai consultar a Yeda (RAN); caso não possa, Richard</t>
  </si>
  <si>
    <t>Camila Fagundes (WCS)</t>
  </si>
  <si>
    <t>Não é necessário, o articulador tem conseguido realizar a atividade através do projeto da UFAM ou das parcerias com os órgãos ambientais locais (federais, estaduais e municipais) e com outros grupos, articulando e executando a capacitação, bem como reunindo as informações em todo Amazonas e no Oeste do Pará. Existe a necessidade de que os outros membros da ação, informem ao articulador se estão ocorrendo cursos em outros estados.</t>
  </si>
  <si>
    <t>Não é necessário, mas caso o comitê do PAN ache conveniente, sugiro que faça imediatamente a nova indicação durante a oficina de maio de 2017.</t>
  </si>
  <si>
    <t>Adriana Malvásio (UFT)</t>
  </si>
  <si>
    <t>Camila Fagundes (WSC)</t>
  </si>
  <si>
    <t>Mudança de articulador. Pois a articuladora se envolvolve muito mais em atividades ligadas à Manejo Comunitário de Quelônio se envolvendo mais em organização na organização de atividades ligadas ao monitoramento comunitário (capacitação de moradores, acompanhamento da desova, acompanhamento da eclosão de ovos, evento de soltura).</t>
  </si>
  <si>
    <t>Considerar valor para a impressão de 1000 exemplares da obra, a um custo total estimado em 36.000,00.</t>
  </si>
  <si>
    <t>Prever custo de contratação de especialista em TI pela vigência do PAN.</t>
  </si>
  <si>
    <t>Necessário revisar e dimensionar de acordo com as unidades de implantação</t>
  </si>
  <si>
    <t>Raphael Fonseca (IBAMA/PA), Paulo Andrade (UFAM) (UFAM/AM), Maria do Carmo (SDS/CEUC/AM), Gaspar Rocha (IBAMA/MT), Roberto Lacava (Ibama/Sede) (COFAU/DBFLO/IBAMA), Camila Ferrara (WCS), Larissa Barreto (UFMA/MA), Ana Júlia Lenz (Instituto Mamirauá/AM)*consultar, Adriana Malvasio (UFT/TO), Rafael Bernhard (UEA), Rafael Balestra (RAN/ICMBio) (RAN/ICMBio), Priscila Miorando (UFOPA)</t>
  </si>
  <si>
    <t>Raphael Fonseca (IBAMA/PA),Camila Ferrara (WCS), Rafael Bernhard (UEA), Paulo Andrade (UFAM) (UFAM/AM),  Ricardo Alexandre Mendonça de Melo (IBAMA/RO), Maria Aparecida de Oliveira A. Lopes (SOS Amazônia), Juarez Pezzuti (UFPA/PA),  Larissa Barreto (UFMA/MA), Ana Júlia Lenz (Instituto Mamirauá/AM), Roberto Lacava (Ibama/Sede) (COFAU/DBFLO/IBAMA), Rosana Subirá (COABIO/DIBIO/ICMBio), Yeda Bataus (RAN/ICMBio), Adriana Malvasio (UFT/TO)</t>
  </si>
  <si>
    <t>Adriana Malvásio (UFT), Raphael Fonseca (IBAMA/PA), Rafael Bernhard (UEA), Priscila Minorando (UFOPA), Richard Vogt (INPA) (INPA), Paulo Andrade (UFAM) (UFAM/AM),  Ricardo Alexandre M. de Melo (IBAMA/RO), Maria Aparecida Lopes de O. Alves  (SOS Amazônia)*Roberto consultar, Juarez Pezzuti (UFPA/PA)</t>
  </si>
  <si>
    <t>Walmir Nogueira (IBAMA/AM), Elaine Oliveira (IBAMA/AC), Gaspar Rocha (IBAMA/MT), Sônia Canto (IPAAM) (IPAAM/AM), Adriana Malvásio (UFT), Raimundo Cruz (IBAMA/RR)</t>
  </si>
  <si>
    <t>Adicionar Rafael Bernhard (UEA)</t>
  </si>
  <si>
    <t xml:space="preserve">Richard Vogt (INPA) (INPA/AM), Rafael Balestra (RAN/ICMBio) (RAN/ICMBio), membros do Comitê Técnico Permanente do PQA,  Paulo Cesar Machado (UFAM/AM), Cristiane Carneiro (UFPA), </t>
  </si>
  <si>
    <t xml:space="preserve">Temos muita informação que vem dos colaboradores situados no Amazonas e Oeste do Pará (Juruti, Terra Santa e Oriximiná), e temos colaboradores do Tocantins (Adriana Malvásio, UFT/TO), do Amapá (Rubens Portal, IBAMA/AP) e do Maranhão (Larissa Barreto,UFMA/MA) e do PQA IBAMA (Roberto Lacava (Ibama/Sede)-COFAU/DBFLO/IBAMA). Precisamos de colaboradores que nos informem sobre se está havendo capacitação em Rondônia, Acre, Roraima e no Leste do Pará. </t>
  </si>
  <si>
    <t>Rafael Balestra (RAN/ICMBio) (RAN/ICMBio), Marilene Brazil (SEMA/AC), Sônia Canto (IPAAM) (IPAAM/AM), Rafael Bernhard (UEA/AM), Leo Caetano (Ibama) (IBAMA/GO), Richard Vogt (INPA) (INPA/AM), Paulo Andrade (UFAM) (UFAM/AM), Camila Ferrara (WCS), Adriana Malvasio (UFT/TO), Maria do Carmo G. Pereira (SDS/CEUC/AM), Larissa Barreto (UFMA/MA)</t>
  </si>
  <si>
    <t>Acrescentar Rafael (UEA), Camila Ferrara (WCS), Maria do Carmo (SEMA/AM), Raphael Fonseca (Ibama/PA)</t>
  </si>
  <si>
    <t>REVISAR LISTA DE COLABORADORES. Roberto Lacava (Ibama/Sede) (COFAU/DBFLO/IBAMA), Marilene Brazil (SEMA/AC), Sônia Canto (IPAAM) (IPAAM/AM), Leo Caetano (Ibama) (IBAMA/GO), Richard Vogt (INPA) (INPA/AM), Paulo Andrade (UFAM) (UFAM/AM), Camila Ferrara (WCS),  Soraya Alves (SEMA/PA), Maria do Carmo G. Pereira (DEMUC/AM), Larissa Barreto (UFMA/MA), Maria Aparecida de Oliveira A. Lopes (SOS Amazônia), Luis Alfredo Freitas (RESEX Lago do Cedro), Vera Luz (RAN/ICMBio), Rafael Balestra (RAN/ICMBio) (RAN/ICMBio), Juarez Pezzuti (UFPA), josé Ribamar (CPPQA/Amazonas Energia), Virgínia (IPE)</t>
  </si>
  <si>
    <t>Juarez Pezzuti (UFPA), Daniely Felix (UFPA),  Cristiane Carneiro (UFPA),</t>
  </si>
  <si>
    <t>REVISAR LISTA DE COLABORADORES. Jackson Pantoja (IFAM) (IFAM), Maria do Carmo G. Pereira (DEMUC/AM), Roberto Lacava (Ibama/Sede) (COFAU/DBFLO/IBAMA), Marilene Brazil (SEMA/AC), Sônia Canto (IPAAM) (IPAAM/AM), Rafael Bernhard (UEA/AM), Leo Caetano (Ibama) (IBAMA/GO), Richard Vogt (INPA) (INPA/AM), Paulo Andrade (UFAM) (UFAM/AM), Camila Ferrara (WCS), Adriana Malvasio (UFT/TO), Soraya Alves (SEMA/PA), Larissa Barreto (UFMA/MA), Maria Aparecida de Oliveira A. Lopes (SOS Amazônia), Camila Kurzmann Fagundes (WCS), Marina Secco (Mamirauá), Lara Cortes (RAN/ICMBio)</t>
  </si>
  <si>
    <t xml:space="preserve">Raphael Fonseca (IBAMA/STM); Juarez Pezzuti (UFPA); Cristiane Carneiro (UFPA); Adriana Malvásio (UFT); Aderson Alcântara; Virgínia Bernardes (IPÊ) </t>
  </si>
  <si>
    <t>Recomendação: articuladores e colaboradores desta ação que tiverem disponibilidade vão se se reunir na prox semana (em Manaus), para elaborar o documento técnico desta ação. Reunião realizada em 29/05 na SEMA, dois documentos técnicoc foram elaborados e encaminhados. Aguardando a resposta da CT Biodiversidade.</t>
  </si>
  <si>
    <t>Recomendação: a Sônia enviará a minuta da IN apresentada no CEMAAM para o articulador e demais colaboradores desta ação; obs: Rafael (RAN) será o ponto focal no ICMBio; obs: o Roberto enviou uma nota técnica para a Procuradoria Especializada do IBAMA acerca deste tema e que até o momento, não foi respondida;</t>
  </si>
  <si>
    <t xml:space="preserve">obs: o articulador da ação vai verificar se a proposta de alteração está adequada à proposta do PAN; obs: Cristina (IBAMA) relatou que conseguiu recursos materiais para o PQA via  reparação de danos (cesta básica); relatou também que em Brasília há um grupo de trabalho nesta temática; </t>
  </si>
  <si>
    <t>obs: o formulário já está sendo forumlado, houve mudança do articulador.</t>
  </si>
  <si>
    <t>Obs: o articulador dessa ação deve fazer um relatório consolidado e enviar para o grupo para a rodada virtual; obs: o grupo entende que é uma ação contínua, por isso o status dela é em andamento dentro do prazo (e não concluída);</t>
  </si>
  <si>
    <t>Recomendação: que o banco de dados gerado seja apresentado a cada monitoria; Observação: a Sônia vai contactar a articuladora da ação e vai propor um modelo de planilha; A ação está em atraso pois os dados foram disponibilizados em julho de 2016 e no início de agosto de 2016 tivemos diagnóstico de Leucemia Linfóide Aguda para meu filho Samuel (4 anos), ele encontra-se em tratamento e por conta disso preciso adequar meus horários à disponibilidade de tempo.</t>
  </si>
  <si>
    <t xml:space="preserve">Recomendação: o Raphael Fonseca (Ibama/PA) vai repassar a nota técnica para a articuladora da ação, como sendo um documento do PAN (através memorando). </t>
  </si>
  <si>
    <t>Recomendação: devemos buscar parceria para a impressão (ou fontes alternativas de fincanciamento para impressão)</t>
  </si>
  <si>
    <t>Recomendação 1: contratação de um tecnico em TI para trabalhar na manutencao e evolucao do SISQUELONIOS; recomendação 2: definir um ponto focal no ambito do IBAMA para promover a manutencao e implementacao do sistema; Recomendacao 3:  resguardar as informacoes contidas no sistema em planilhas ou relatorios gerenciais;</t>
  </si>
  <si>
    <t>Que os representantes do IBAMA e ICMBio no PAN, busquem articular pelo Ministério do Meio Ambiente, o apoio financeiro e a autorização legal para a execução dessa ação.</t>
  </si>
  <si>
    <t xml:space="preserve">Observação: Paulo Andrade (UFAM) atualizar as informções relacionadas ao Amazonas e repassar para Adriana; </t>
  </si>
  <si>
    <t xml:space="preserve">Recomendação: que os participantes possam contribuir com o compartilhamento e retorno das informações </t>
  </si>
  <si>
    <t>Recomendações: que seja encaminhado um modelo de termo de cooperação para cada instituição (ou parceiro que tenha o interesse) possa adaptar e buscar formalizar, através do icmbio e ibama essa parceria.</t>
  </si>
  <si>
    <t>Recomendação: que a articuladora encaminhe um questionário via google docs (?) ou questionario anexado por email</t>
  </si>
  <si>
    <t>A ação foi agrupada durante a monitoria na ação 8.3</t>
  </si>
  <si>
    <t>Recomendação: aproveitar o esforço do trabalho e incluir informação da tendência (número de ninhos/espécie/ano); Recomendação: podem ser utilizadas as informações atraves dos zoneamentos e mapeamentos participativos, estudos de pesquisa (tese do Jackson Pantoja (IFAM) - IFAM; disseertação de mestrado - Paulo Henrique - REBIO Uatumã); recomendação:  ainda carece o mapeamento das áreas de desova além das praias;</t>
  </si>
  <si>
    <t>Recomendação: o grupo sugeriu que essa ação tenha a sua data de inicio  alterada, já que há uma proposta de licenciamento em discussão no Congresso e que poderá influenciar o escopo/abragência dessa ação;</t>
  </si>
  <si>
    <t>Recomendação: buscar informações reunidas pelos PRIMs (consultar a Lara)</t>
  </si>
  <si>
    <t>Plano de Ação Nacional para Conservação dos Quelônios Amazônicos</t>
  </si>
  <si>
    <t>Aperfeiçoar as estratégias de conservação para os quelônios amazônicos, especialmente as espécies alvo do PAN, e promover sua recuperação e uso sustentável, até 2019.</t>
  </si>
  <si>
    <t>1.1 Acompanhar o andamento da minuta de norma que foi enviada ao CONAMA e, caso necessário, elaborar uma proposta de revisão e adequação da norma vigente relacionada a criação e comercialização de espécies quelônios amazônicos (IN IBAMA 169/2008), ouvindo as reinvidicações dos setores da sociedade envolvidos</t>
  </si>
  <si>
    <t>Minuta de norma revisada e encaminhada ao CONAMA</t>
  </si>
  <si>
    <t>Roberto Lacava (COFAU/DBFLO/IBAMA) Antônio Erlindo Braga (Quelonicultor/PA), Adriana Malvásio (UFT/TO), Paulo Andrade (UFAM/AM), Jackson Pantoja (IFAM/AM), Maria Isabel S. G. da Silva (IBAMA), Dionísio Pimentel Neto  (SEMMA/Juruti/PA), Larissa Barreto (UFMA/MA), José Roberto F. Alves Júnior (IFG/GO)</t>
  </si>
  <si>
    <t>Devido a mudanças dentro do setor público, mudança de todo o escalão do órgão ambiental estadual, não foi possível fazer qualquer articulação para dar continuidade no que já havia sido programado e dentro do prazo estabelecido.</t>
  </si>
  <si>
    <t xml:space="preserve">1.1 Elaborar um documento técnico que consolide as reinvidicações dos setores da sociedade envolvidos com a criação e comercialização de espécies de quelônios amazônicos (IN IBAMA 07/2015). </t>
  </si>
  <si>
    <t>Roberto Lacava (COFAU/DBFLO/IBAMA) Antônio Erlindo Braga (Quelonicultor/PA), Marilene Brazil (SEMA/AC), Adriana Malvasio (UFT/TO), Paulo Andrade (UFAM/AM), Jackson Pantoja (IFAM/AM), Maria Isabel S. G. da Silva (IBAMA), Dionísio Pimentel Neto  (SEMMA/Juruti/PA), Larissa Barreto (UFMA/MA), José Roberto F. Alves Júnior (IFG/GO)</t>
  </si>
  <si>
    <t>Pontos focais nos estados: Elaine Oliveira (IBAMA/AC), Rodrigo Custódio (Naturatins/TO), Raimundo Cruz (IBAMA/RR), Antônio Erlindo Braga (Quelonicultor/PA), Paulo Andrade (UFAM/AM), Marilene Brazil (SEMA/AC), Leo Caetano (IBAMA/GO), Wilson Júnior (IBAMA/TO), Ricardo Alexandre M. de Melo (IBAMA/RO), Soraya Tatiana M. Alves (SEMA/PA), José de Ribamar R. Silva (IBAMA/MA), Adriana Malvasio (UFT/TO), José Roberto F. Alves Júnior (IFG/GO), Rubens Portal (IBAMA/AP)</t>
  </si>
  <si>
    <t xml:space="preserve">contactar para compor o grupo de colaboradores - nivea glaucia pereira (IDEFLOR-BIO/PA): 91-8086-7315 </t>
  </si>
  <si>
    <t>Walmir Nogueira (IBAMA/AM), Camila Ferrara (WCS), José Roberto F. Júnior (IFG/GO), Marcos Eduardo Coutinho (RAN/ICMBio), Maria Isabel Soares G. da Silva (COCFP/DBFLO/IBAMA), Jackson Pantoja (IFAM/AM), Paulo Henrique de Oliveira (UFAM/Parintins/AM), Janderson Garcez (IDAM/AM), Roberto Lacava (COFAU/DBFLO/IBAMA/DF), Maria do Carmo (SDS/CEUC/AM), Paulo Cesar Machado Andrade (UFAM)</t>
  </si>
  <si>
    <t>Proposta está sendo analisada, mas o grupo criado aqui no Amazonas para discutir a problemática foi extinto, devido a mudança de secretarias e secretário. Ações de antecessores foram canceladas e sofreram retaliações. Falta de maior articulação política</t>
  </si>
  <si>
    <t>Walmir Nogueira (IBAMA/AM), Camila Ferrara (WCS), José Roberto F. Júnior (IFG/GO), Marcos Eduardo Coutinho (RAN/ICMBio), Maria Isabel Soares G. da Silva (COCFP/DBFLO/IBAMA), Jackson Pantoja (IFAM/AM), Paulo Henrique de Oliveira (UFAM/Parintins/AM), Janderson Garcez (IFAM/AM), Roberto Lacava (COFAU/DBFLO/IBAMA/DF), Maria do Carmo (SDS/CEUC/AM), Paulo Cesar Machado Andrade (UFAM)</t>
  </si>
  <si>
    <t>A minuta está em sendo finalizada para ser encaminhada para os demais órgãos estaduais de meio ambiente como proposta de regulamentação;</t>
  </si>
  <si>
    <t>Jackson Pantoja</t>
  </si>
  <si>
    <t>Fernando L. Raeder (COIMP/ICMBio), Roberto Lacava (COFAU/DBFLO/IBAMA), Rafael Balestra (RAN/ICMBio), Rosenil Oliveira (CNPT/ICMBio), José Ribamar Pinto  (CPPQA/Eletrobrás/AM), Paulo Andrade (UFAM/AM), Juarez Pezzuti (UFPA/PA), João da Matta (DISAT/ICMBio)</t>
  </si>
  <si>
    <t>Foram realizadas 05 reuniões e em novembro de 2011 foi obtido uma minuta de instrumento legal (ver documentos em anexo)</t>
  </si>
  <si>
    <t xml:space="preserve">Problemas de ordem política e administrativa atrapalharam a continuidade do processo. Sugiro alterar o articular para algum servidor de órgão ambiental, pois o mesmo tem mais proximidade com o sistema de normatização. </t>
  </si>
  <si>
    <t>Jackson Pantoja e atas das reuniões.</t>
  </si>
  <si>
    <t>Recomenda-se que o RAN  e ICMBIO tragam a discussão para o PAN e tentem viabilizar o instrumento legal em âmbito nacional. O RAN e ICMBIO deve discutir com as OEMA sobre o assunto. A Lei Complementar 140 trouxe poderes para os estados e municípios, mas o mesmo tem sido pouco utilizado no manejo de fauna;</t>
  </si>
  <si>
    <t>DEZEMBRO DE 2018.</t>
  </si>
  <si>
    <t>Leo Caetano (IBAMA/GO)</t>
  </si>
  <si>
    <t>Leo Caetano</t>
  </si>
  <si>
    <t>Raoni Japiassu (PARNA Araguaia/ICMBio/TO)</t>
  </si>
  <si>
    <t>Uma proposta de legislação foi encaminhada para discussão por grupo restrito. Após discussão, procuraremos deputados que possam apresentar o projeto.</t>
  </si>
  <si>
    <t>Proposta de projeto de Lei em discussão</t>
  </si>
  <si>
    <t>Falta de foco no problema e grande demanda em outras atividades, essa foi deixada em segundo plano;</t>
  </si>
  <si>
    <t>Proposta de incluir alguém do MMA, da Secretaria de Biodiversidade e Florestas, com trâmite no meio político;</t>
  </si>
  <si>
    <t>Agosto de 2016</t>
  </si>
  <si>
    <t>Raphael Fonseca (IBAMA/PA), Paulo Andrade (UFAM/AM), Maria do Carmo (SDS/CEUC/AM), Rosenil Oliveira (CNPT/ICMBio), Rubens Portal (IBAMA/AP), Gaspar Rocha (IBAMA/MT), Roberto Lacava (COFAU/DBFLO/IBAMA), Camila Ferrara (WCS), Larissa Barreto (UFMA/MA), Ana Júlia Lenz (Instituto Mamirauá/AM), Adriana Malvasio (UFT/TO), Dionísio Pimental Neto (SEMMA/Juruti/PA), Rafael Bernhard (UEA)</t>
  </si>
  <si>
    <t>Relatórios ainda não disponíveis.</t>
  </si>
  <si>
    <t>a. Falta de recursos para financiamento de pesquisas sobre o consumo de quelônios; b. b. Falta de articulação das instituições de pesquisa e grupos de pesquisa para trabalhar de forma integrada; A ação deve ser mantida, mas há a necessidade de ter este protocolo mínimo normatizado para ser exigido nas autorizações de pesquisa, principalmente nos estudos de monitoramento de impactos de empreendimentos sobre ambientes aquáticos.</t>
  </si>
  <si>
    <t>Paulo César Machado de Andrade/UFAM e Juarez Carlos Brito Pezzuti/NAEA/UFPA</t>
  </si>
  <si>
    <t>Proposta de protocolo mínimo de coleta de dados para a estrutura do banco de dados. Sugestões são bem vindas!</t>
  </si>
  <si>
    <t>Realização de um workshop para a elaboração de protocolo de monitoramento de uso e consumo</t>
  </si>
  <si>
    <t>Raphael Fonseca (IBAMA/PA), Paulo Andrade (UFAM/AM),  Rubens Portal (IBAMA/AP), Ricardo Alexandre Mendonça de Melo (IBAMA/RO), Maria Aparecida de Oliveira A. Lopes (SOS Amazônia), Juarez Pezzuti (UFPA/PA), José Roberto de Alencar Moreira (EMBRAPA/CENARGEN/DF), Larissa Barreto (UFMA/MA), Richard Vogt (INPA/AM), Ana Júlia Lenz (Instituto Mamirauá/AM), Roberto Lacava (COFAU/DBFLO/IBAMA), Rosana Subirá (COABIO/DIBIO/ICMBio), Yeda Bataus (RAN/ICMBio), Adriana Malvasio (UFT/TO)</t>
  </si>
  <si>
    <t>Coletando os datos sobre status de populações de espécies de quelônios;</t>
  </si>
  <si>
    <t>Lista de cada população com uma avaliação sobre seu status, e sim se a população está crescendo, diminuindo ou não está mudando. Banco de dados do RAN.</t>
  </si>
  <si>
    <t>Estou fazendo tudo sozinho niguém está mandando nada para mim.</t>
  </si>
  <si>
    <t>So tem datos de meus pesquisas e meus alunos de Rondonia, Para, Amazonas, Acre, e Roraima</t>
  </si>
  <si>
    <t>É preciso estimular as outros pessoas a contribuir com seus dados</t>
  </si>
  <si>
    <t>Raphael Fonseca (IBAMA/PA),Camila Ferrara (WCS), Rafael Bernhard (UEA), Paulo Andrade (UFAM/AM),  Rubens Portal (IBAMA/AP), Ricardo Alexandre Mendonça de Melo (IBAMA/RO), Maria Aparecida de Oliveira A. Lopes (SOS Amazônia), Juarez Pezzuti (UFPA/PA), José Roberto de Alencar Moreira (EMBRAPA/CENARGEN/DF), Larissa Barreto (UFMA/MA), Richard Vogt (INPA/AM), Ana Júlia Lenz (Instituto Mamirauá/AM), Roberto Lacava (COFAU/DBFLO/IBAMA), Rosana Subirá (COABIO/DIBIO/ICMBio), Yeda Bataus (RAN/ICMBio), Adriana Malvasio (UFT/TO)</t>
  </si>
  <si>
    <t>Richard Vogt</t>
  </si>
  <si>
    <t>Raphael Fonseca (IBAMA/PA), Paulo Andrade (UFAM/AM),  Rubens Portal (IBAMA/AP), Ricardo Alexandre M. de Melo (IBAMA/RO), Maria Aparecida Lopes de O. Alves  (SOS Amazônia), Juarez Pezzuti (UFPA/PA)</t>
  </si>
  <si>
    <t>Sim precisa mais tempo, e grupo respondendo</t>
  </si>
  <si>
    <t>Raphael Fonseca (IBAMA/PA), Rafael Bernhard (UEA), Priscila Minorando (UFPA), Richard Vogt (INPA), Paulo Andrade (UFAM/AM),  Rubens Portal (IBAMA/AP), Ricardo Alexandre M. de Melo (IBAMA/RO), Maria Aparecida Lopes de O. Alves  (SOS Amazônia), Juarez Pezzuti (UFPA/PA)</t>
  </si>
  <si>
    <t>Precisa de tarefas para cada pessoa, tarefas exatas e cobrança com datas específicas para consiguir cooperação com esta gente</t>
  </si>
  <si>
    <t>Em agosto de 2015 entrei em contato com Roberto Lacava para obter os contatos dos demais co-responsáveis pela ação e perguntei sobre a possibilidade de obter os dados e usá-los na minha tese de doutorado. Ele prontamente me respondeu enviando a “planilha de apreensões do IBAMA até 2014” e os contatos dos co-responsáveis. Escrevi à todos e a única resposta recebida foi de Raimundo Pereira (IBAMA/RR). As apreensões deste ano foram de 418 quelônios. Não foi repassada as atividades para o estado. Trabalhamos em conjunto: Ibama, femarh (fundação do estado de Foraima), ICMBio - Parna Viruá. No momento estou verificando junto ao jurídico da SEMA/AC qual o melhor modo de obter os dados já que serão usados simultaneamente no PAN e no meu doutorado (com provável artigo publicado), e se há impedimento legal para uso destes</t>
  </si>
  <si>
    <t>Por enquanto, o único produto que posso avaliar que tenho é a planilha enviada por Roberto Lacava.</t>
  </si>
  <si>
    <t>O prazo da ação é até 2019, período também para a conclusão do meu curso de doutorado, o que se torna obrigatória a execução. O problema que tenho considerado é o fato da execução do LC 140 estar em fases diferenciadas em cada estado, o que me deixa pouco atualizada quanto a quem devo pedir as informações, se aos órgãos estaduais ou federais de fiscalização ambiental, além das polícias civil, estadual e federal.</t>
  </si>
  <si>
    <t>Marilene Vasconcelos da Silva Brazil</t>
  </si>
  <si>
    <t>Gostaria de verificar a possibilidade de enviar os ofícios diretamente via PAN ou RAN, nele já constando a questão do meu curso de doutorado e uso em publicação. Para isso devo enviar as minutas de ofício?</t>
  </si>
  <si>
    <t>Não elaborado.</t>
  </si>
  <si>
    <t>Tendo em vista que requisitando os dados em agosto de 2015, obtivemos dados até junho de 2014, talvez pudéssemos reavaliar junto aos órgãos como é a melhor cessão e análise dos dados. Estou pensando no doutorado de fazer duas análises: 1ª Até dezembro de 2016, que é o prazo máximo para a transferência de ações aos Estados e uma 2ª analisando os anos em que os Estados estarão responsabilizados pelos recursos de fauna. Já que isso poderá influenciar a fiscalização de modo geral. O produto pode ser artigo submetido ou relatórios, porém acho que relatórios anuais serão complicados de obter.</t>
  </si>
  <si>
    <t>Plano de fiscalização de quelônios amazônicos, Relatório de resultados das operações de fiscalização</t>
  </si>
  <si>
    <t>Raphael Fonseca (IBAMA), Elaine Oliveira (IBAMA/AC), Diogo Farias (IBAMA/AM), Sônia Canto (IPAAM/AM)</t>
  </si>
  <si>
    <t>Raphael Fonseca (IBAMA), Elaine Oliveira (IBAMA/AC), Diogo Farias (IBAMA/AM), Sônia Canto (IPAAM/AM), Raimundo Cruz (IBAMA/RR), Roberto Lacava (IBAMA/Sede), Marilene Brazil (SEMA/AC)</t>
  </si>
  <si>
    <t>Roberto: informou que a articuladora ainda está reunindo informações com os articuladores - Roberto contactará a articuladora para reunir mais informações e produtos dessa ação; recomendação: reunião DBFLO e DIPRO para focar mais ações de inteligência e fiscalização para quelônios - Roberto será responsável por articular essa reunião; Camila Ferrara informou que foram apreendidos 700 quelônios e 1500 ovos no Rio Purus pelo Batalhão de Polícia Militar de Manacapuru</t>
  </si>
  <si>
    <t>Plano de fiscalização de quelônios em UCs, Relatório de resultados das operações de fiscalização em Ucs</t>
  </si>
  <si>
    <t>O articulador informou que foram realizadas duas operações de fiscalização no PARNA Araguaia até o momento. Roberto Lacava: informou que foram apreendidos aproximadamente 500 quelônios no PARNA Viruá em 2015; Camila Ferrara: relatou que foram apreendidos na REBIO Abufari, entre julho e setembro de 2015, aproximadamente 120 malhadeiras e pelo menos 100 quelônios; Camila Ferrara: houve apreensões de quelônios no PARNA Jaú, em que foram apreendios 109 quelônios (99 tracajás e 10 cabeçudos) e 73 ovos; 115 tartarugas da amzônia no PARNA Viruá; em agosto de 2015 - ocorreu operação na RESEX do Unini e PARNA Jaú e Anavilhanas em que ocorreu a apreensão de 365 tracajás;</t>
  </si>
  <si>
    <t>Informações ainda dispersar e não consolidadas na forma do produto esperado.</t>
  </si>
  <si>
    <t>Houve uma mudança na forma de o ICMBio descentralizar os recursos destinados às operações de fiscalização, os quais passaram a ser geridos pela Coordenação Regional, e não mais diretamente pela Pela Coordenação Geral de Proteção, o que acarretou dificuldades iniciais de gerir o processo</t>
  </si>
  <si>
    <t>Raoni Japiassu Merisse</t>
  </si>
  <si>
    <t>Recomendação para o articulador: contactar os coordenadores regionais do ICMBio para consolidar as informações de fiscalização nas Ucs federais; articular com os colaboradores representantes dos entes estaduais para trabalho semelhante; identificar na CGPRO/ICMBio ponto focal para repassar as informações de interesse; identificar gestores de UCs que monitoram (ou se interessam) sítios de reprodução de quelônios (contactar CEPAM/ICMBio para referências do Amazonas);</t>
  </si>
  <si>
    <t>Dionísio Pimentel Neto (SEMA/Juruti/PA), Ribamar Pinto (CPPQA/Eletrobrás/AM), Elisa Barreto (Aliança da Terra/MT), Rodrigo Custódio (Naturatins/TO), Léo Caetano (IBAMA/GO), Rafael Balestra (RAN/ICMBio), Giovana Maciel (IBAMA/RR), Marilene Brazil (SEMA/AC), José Soares Neto (ECOVALE/RO), Raimundo Dima Lima (Parque Estadual Corumbiara/RO), Paulo Cesar Machado (UFAM/AM)</t>
  </si>
  <si>
    <t>1 - Realização de cursos de Capacitação de Educadores Ambientais Voluntários para Manejo de Impacto de Visitação, envolvendo universitários da região, visando ordenamento do turismo de massa para proteger territórios de desova de quelônios na APA Meandros do Rio Araguaia (GO) e na Resex Lago do Cedro (GO) e entorno. 2 - Realização de Encontro sobre Manejo Conservacionista de Quelônios Amazônicos com técnicos e comunidades na Rebio Trombetas, PA. 3 – Realização de atividades de educação ambiental e prevenção de impacto de visitação  junto aos visitantes e turistas acampados na Resex Lago do Cedro e entorno e na APA Meandros do Rio Araguaia</t>
  </si>
  <si>
    <t>1A - Curso na Resex Lago do Cedro – 3 a 5 de abril de 2015 – 30 horas
12 concluintes, 6 comprometidos com o trabalho voluntário na Resex.
1B – Curso na APA Meandros do Rio Araguaia – 19 de abril a 06 de julho – 60 horas
11 concluintes. Todos se comprometeram com o trabalho voluntário na APA
1C – Curso na UEG em Porangatu – 8 a 12 de junho de 2015 – 50 horas
93 concluintes, 17 participaram como educadores ambientais voluntários na APA Meandros do Rio Araguaia. 2A - Minicurso Agentes de praia como educadores ambientais voluntários – 4 horas
20 concluintes: técnicos do ICMBio
2B – Minicurso Agentes de praia como educadores ambientais voluntários – 4 horas
40 concluintes: comunitários do Lago Erepecu (27 famílias)
Obs. Fomos convidados a dar continuidade ao treinamento no primeiro semestre de 2016. 3 – Ordenamento do Uso Público de Unidades de Conservação do Médio Araguaia – 9 de julho a 3 de agosto – 25 dias – Na APA Meandros do Rio Araguaia e na Resex Lago do Cedro
- distribuição de 1.000 sacos de lixo aos campistas
- distribuição de 1.000 panfletos com as Normas de Convivência com o Rio
- 54 universitários capacitados realizaram o trabalho voluntário de Educação Ambiental 
- cadastramento de 243 acampamentos, atingindo 22.201 visitantes
- Realização de 77 reuniões de sensibilização e discussão sobre o impacto do turismo na reprodução dos quelônios amazônicos
- 99 vistorias de desocupação; 93% fizeram a desocupação de forma adequada.
- 73% dos acampamentos respeitaram as normas de convivência com o rio.</t>
  </si>
  <si>
    <t>Luis Alfredo Costa Freitas</t>
  </si>
  <si>
    <t>recomendação: contactar os colaboradores, inclsusive convidando os novos parceiros; o articulador reuna todas as informações dos colaboradores e disponibilize para o grupo do PAN;</t>
  </si>
  <si>
    <t>3.4 Implementar o monitoramento das áreas de reprodução dos quelônios amazônicos, conforme manual técnico de manejo conservacionista e monitoramento populacional de quelônios amazônicos</t>
  </si>
  <si>
    <t>Richard Vogt (INPA/AM), Rafael Balestra (RAN/ICMBio), José Roberto de Alencar Moreira (EMBRAPA/CENARGEN/DF), membros do Comitê Técnico Permanente do PQA,  Paulo Cesar Machado (UFAM/AM)</t>
  </si>
  <si>
    <t>As atividades rotineiras do PQA estão em andamento.</t>
  </si>
  <si>
    <t>Alguns relatórios técnicos das unidades executoras do PQA foram gerados pelo SisQuelônios</t>
  </si>
  <si>
    <t>O corte orçamentário feito pelo governo federal reduziu drasticamente os recursos disponíveis para as atividades do PQA em 2015. Também temos grande dificuldade na execução do recurso e falta recurso para compra de material permanente. Também existe grande resistência por parte dos servidores do Ibama na inserção dos dados no Sisquelônios.</t>
  </si>
  <si>
    <t>Roberto Lacava</t>
  </si>
  <si>
    <t>O coordenador do PQA precisa cobrar a inclusão dos dados do monitoramento no Sisquelônios.</t>
  </si>
  <si>
    <t>Recomendação: necessidade de uma reunião com a representação do PAN Quelônios, o Superintendente do Ibama/TO, ICMBio, UFT, Naturatins, entre outros parceiros do PAN, para efetivar a implementação do PQA no Tocantins. A coordenação do PQA defina alguém para fazer a consolidação dos relatórios pendentes do IBAMA no SisQuelônios e que o equivalente seja feito pelo RAN/ICMBio; articulador deve contactar os novos colaboradores sugeridos e verificar a possibilidade contribuirem nessa ação</t>
  </si>
  <si>
    <t>Rafael Balestra</t>
  </si>
  <si>
    <t>Adriana Malvásio (UFT/TO), Camila Ferrara (WCS), Rafael Bernhard (UEA/AM),  Roberto Lacava (COFAU/DBFLO/IBAMA), José Roberto de Alencar Moreira (EMBRAPA/CENARGEN/DF), Richard Vogt (INPA/AM), Ana Julia Lenz (Instituto Mamirauá), Rubens Portal (IBAMA/AP), Larissa Barreto (UFMA/MA),  Paulo Cesar Machado (UFAM/AM), Paulo Henrique Oliveria (UFAM/Paratins)</t>
  </si>
  <si>
    <t>Manual técnico elaborado e em fase final de revisão</t>
  </si>
  <si>
    <t>Já descrito anteriormente.</t>
  </si>
  <si>
    <t>Nada a relatar.</t>
  </si>
  <si>
    <t>Paulo Andrade</t>
  </si>
  <si>
    <t>Rafael Balestra (RAN/ICMBio), Adriana Malvásio (UFT/TO), Camila Ferrara (WCS), Rafael Bernhard (UEA/AM),  Roberto Lacava (COFAU/DBFLO/IBAMA), José Roberto de Alencar Moreira (EMBRAPA/CENARGEN/DF), Richard Vogt (INPA/AM), Ana Julia Lenz (Instituto Mamirauá), Rubens Portal (IBAMA/AP), Larissa Barreto (UFMA/MA), Paulo Henrique Oliveria (UFAM/Paratins)</t>
  </si>
  <si>
    <t>Paulo Andrade informou que foram realizados cursos de manejo conservacionista de quelônios para monitores e gestores de UC no PARNA Jaú e da RESEX do Unini e no Rio Jauaperi em Novo Airão (ago/2014, set/2014 e ago/2015), na APA Nhamundá (set/2014), na RDS do Uatumã (ago/2014 e  set/2015), na RDS Puranga-Conquista (maio/2015) e na FLONA Tefé (ago/2014 e fev/2015),  nos muncípios de Parintins (set/2014 e ago/2015), Guajará  (nov/2014), Maués (set/2014) e Barreirinha (set/2014), uma oficina na RESEX Ituxi (Lábrea/AM) em manejo conservacionista em janeiro de 2015; Adriana: realizaram capacitação em manejo conservacionista na Terra Indígena dos Karajá em Xambioá (TO) entre 2014 e 2015; Roberto: curso de capacitação dos executores do PQA/IBAMA para o monitoramento populacional em  julho de 2015; José Erickson: três cursos de capacitação de monitores em manejo conservacionista na RDS Piagaçu-Purus (AM) entre 2012 e 2014; Camila informou que WCS participou de uma capacitação em manejo conservacionista na RESEX Alto Juruá (julho de 2015).</t>
  </si>
  <si>
    <t>Participação de 340 pessoas (9 cursos e 147 horas) em 2014 e  179 pessoas em 2015 (5 cursos e 80 horas). Foram produzidos dois manuais para os cursos pelo Projeto Pé-de-pincha/UFAM, um para monitores de campo (100 páginas) e outro para  gestores (156 páginas), com as técnicas de manejo e conservação de quelônios e de monitoramento de populações com o protocolo definido pelo RAN; Roberto: 11 servidores do setores do Ibama capacitados; Adriana: em torno de 20 pessoas; José Erickson: em torno de 30 pessoas</t>
  </si>
  <si>
    <t>As atividades planejadas entre 2015 e 2016 foram executados parcialmente devido à falta de recursos financeiros.</t>
  </si>
  <si>
    <t>Prof. Dr. Paulo Cesar Machado Andrade/ Projeto Pé-de-pincha/UFAM; Adriana Malvasio (UFT), José Erickson (Instituto Piagaçu), Roberto Lacava (COFAU/IBAMA), Camila Ferrara (WCS)</t>
  </si>
  <si>
    <t>Recomendação: publicar com urgência o manual técnico previsto na ação 4.1 para que possa servir de material unificado para os futuros cursos de manejo e conservação de praias. Observação: vale salientar que muitos cursos foram realizados ainda no 2º.semestre de 2014.</t>
  </si>
  <si>
    <t>Observação: Roberto - consultar a possibilidade de José Erickson compor o grupo de colaboradores desta ação (contatos: erickson.herpeto@gmail.com; presidente do Instituto Piagaçu - Felipe Rossoni - feliperossoni@gmail.com)</t>
  </si>
  <si>
    <t>Rafael Bernhard (UEA/AM), Rubens Portal (IBAMA/AP), Fernando L. Raeder (COIMP/ICMBio), membros do Comitê Técnico Permanente do PQA</t>
  </si>
  <si>
    <t>Ainda não foi iniciada a elaboração da minuta uma vez que o manual não foi publicado.</t>
  </si>
  <si>
    <t>Para o início dessa ação é necessária a publicação do manual técnico previsto na ação 4.1</t>
  </si>
  <si>
    <t>4.4 Realizar encontros bienais nacionais de avaliação do manual técnico de manejo conservacionista e monitoramento populacional de quelônios amazônicos</t>
  </si>
  <si>
    <t>Manual técnico revisado com base nas experiências técnicas e revisão bibliográfica</t>
  </si>
  <si>
    <t>Rafael Balestra (RAN/ICMBio), Roberto Lacava (COFAU/DBFLO/IBAMA), Marilene Brazil (SEMA/AC), Sônia Canto (IPAAM/AM), Rafael Bernhard (UEA/AM), Leo Caetano (IBAMA/GO), Richard Vogt (INPA/AM), Paulo Andrade (UFAM/AM), Jackson Pantoja (IFAM/AM), Camila Ferrara (WCS), Adriana Malvasio (UFT/TO), Soraya Alves (SEMA/PA), Maria do Carmo G. Pereira (SDS/CEUC/AM), Rodrigo Custódio (Naturatins/TO), Larissa Barreto (UFMA/MA), Maria Aparecida de Oliveira A. Lopes (SOS Amazônia)</t>
  </si>
  <si>
    <t>Banco de dados do sistema atualizado</t>
  </si>
  <si>
    <t>A Coordenação do Programa Quelônios da Amazônia (PQA) e os Executores Regionais desse Programa se comprometeram unanimamente e formalmente em planejamento estratégico a realizar um esforço coletivo de atualização das informações requeridas pelo banco de dados do SisQuelônios, a partir dos dados levantados pelo Programa sob gestão do RAN/ICMBio, que na maioria das Unidades Executoras remonta o ano de 2007, ou seja, constava cadastrado nesse sistema toda informação técnica e administrativa relativa ao histórico de dados do PQA até o citado ano, informações sistematizadas pela Área Técnica Quelônios do RAN, entre 2012 e 2014. Para tanto, a DBFLO/Ibama, através da Coordenação do PQA fomentou um projeto de capacitação dos técnicos responsáveis pela gerência e execução do PQA em suas unidades descentralizadas. Essa capacitação foi realizada pelo Analista do RAN, Rafael Antônio M. Balestra, em 2014, sendo que dentre os executores regionais do Programa, com exceção do servidor responsável pelo PQA no Estado do Amapá, Sr. Rubens da Rocha Portal, todos os demais participaram do evento, tendo êxito comprovado em suas capacitações, além da devida homologação prática que os mesmos concederam ao SisQuelônios à época em fase experimental. Entretanto, em consulta realizada no banco de dados do sistema, em 03 de março de 2016, constatou-se que apenas a Unidade Executora do PQA da sub-regional de Santarém/PA está efetivamente se esforçando para alcançar a meta de atualização em questão, e há também alguns registros avulsos realizados pela sede do PQA (COFAU/DBFLO/Ibama), referentes às unidades executoras de Goiás e Amapá, aparentemente em caráter de teste operacional do sistema.</t>
  </si>
  <si>
    <t>Rafael Antônio M. Balestra</t>
  </si>
  <si>
    <t>Solicita-se á Coordenação do PQA maior cobrança, supervisão e apoio às Unidades Executoras no processo de atualização das bases de dados históricas do Programa através do SisQuelônios.</t>
  </si>
  <si>
    <t>Observação: conforme recomendação constante na ação 3.4; Recomendação: planejamento de um novo ciclo de capacitação operacional do sistema pelos agentes executores do PQA e outros interessados;</t>
  </si>
  <si>
    <t>Protocolos implementados nas UC's demandantes</t>
  </si>
  <si>
    <t>Obs: José Erickson vai disponibilizar artigo científico sobre a avaliação da caça de quelônios através do monitoramento participativo; Roberto - contactar o articulador para verificar a complementação de mais informações e o interesse em continuar como articulador desta ação (caso não confirme nada, Paulo Andrade assume por osmose)</t>
  </si>
  <si>
    <t>Rosi Batista (RESEX Médio Juruá/ICMBio/AM), Gilberto Olavo (SDS/CEUC/AM), Camila Ferrara (WCS), Maria do Carmo G. Pereira (CEUC), Sônia Canto (IPAAM/AM), Jackson Pantoja (IFAM/AM), Adriana Malvásio (UFT/TO), Maressa Girão do Amaral (CR2), Marcelo Raseira (CEPAM/ICMBio)</t>
  </si>
  <si>
    <t>1 - Já existe material bibliográfico  produzido pelo articulador sobre a experiência de manejo comunitário durante 16 anos pelo Programa Pé-de-pincha/UFAM, relatando a experiência de manejo comunitário de quelônios. Adriana: realizaram capacitação em manejo conservacionista na Terra Indígena dos Karajá em Xambioá (TO) entre 2014 e 2015;</t>
  </si>
  <si>
    <t>Além do material bibliográfico existente descrevendo o protocolo de manejo comunitário desenvolvido pelo Projeto Pé-de-pincha e pelo PROBUC Quelônios no Amazonas, em junho de 2015, o articulador dessa ação defendeu tese de doutorado diretamente relacionada ao tema manejo comunitário de quelônios com dados da eficiência dos sistemas de proteção, dados sobre estrutura e abundância da população de quelônios na Resex Médio Juruá e avaliação da sustentabilidade do manejo ex-situ nas áreas trabalhadas pelo Projeto Pé-de-pincha no Amazonas e Pará. Foi realizada em setembro de 2014, reunião na REsex Médio Juruá para discutir com as comunidades uma proposta de manejo, com a participação de 30 pessoas</t>
  </si>
  <si>
    <t>O principal problema para continuidade das ações de avaliação de um protocolo de manejo in situ na Resex Médio Juruá/RDS Uacari foi a falta de recursos durante todo ano de 2015 tanto por parte do Governo Federal como pelo Governo do Amazonas e pelo patrocinador do Projeto Pé-de-pincha/UFAM.</t>
  </si>
  <si>
    <t>Prof. Dr. Paulo Cesar Machado Andrade/Projeto Pé-de-pincha/UFAM</t>
  </si>
  <si>
    <t>Recomendações: 1 - Definir em reunião de monitoria do PAN pelo menos duas unidades de conservação para implantação e monitoramento de áreas piloto de manejo; 2 - Para dar continuidade a avaliação destes sistemas experimentais de manejo in situ,  seria necessário a  implantação de uma experiência de manejo preferencialmente, em uma unidade de conservação onde as populações de quelônios possuem dados de monitoramento populacional (estrutura e dinâmica) e onde haja informações sobre os dados de consumo e captura. A unidade prevista para a experiência/área piloto desta ação é a Resex Médio Juruá/RDS Uacari. Foi indicada a possibilidade da RDS Piagaçu-Purus (AM) como área piloto deste experimento;</t>
  </si>
  <si>
    <t>4.7 Implementar e avaliar sistemas comunitários experimentais de manejo sustentável</t>
  </si>
  <si>
    <t>Necessário aumentar o prazo para conclusão da ação.</t>
  </si>
  <si>
    <t>Observação: Roberto - confirmar os nomes destacados para compor o grupo de colaboradores desta ação</t>
  </si>
  <si>
    <t>5.1 Avaliar e implementar sistemas comunitários experimentais de manejo sustentável em Unidades de Conservação de uso sustentável e terras indígenas</t>
  </si>
  <si>
    <t>Rosi Batista (RESEX Médio Juruá/ICMBio/AM), Gilberto Olavo (DEMUC/AM), Camila Ferrara (WCS), Maria do Carmo G. Pereira (DEMUC/AM), Sônia Canto (IPAAM/AM), Jackson Pantoja (IFAM/AM), Adriana Malvasio (UFT/TO), Maressa Girão do Amaral (CR2), Marcelo Raseira (CEPAM/ICMBio)</t>
  </si>
  <si>
    <t>Paulo informou que existe um material bibliográfico (livros, cartilhas…) produzido à partir do Projeto ProVárzea e que vem sido utilizado e aprimorado até o presentesobre a experiência de criação comunitária de quelônios em comunidades de Parintins, Barreirinha, Terra Santa (PA) e Carauari (AM). Adriana: existe a criação na Terra Indígena dos Karajas em Xambioá (TO), além de uma dissertação de mestrado à respeito desse tema.</t>
  </si>
  <si>
    <t>Implantação de uma unidade demonstrativa de criação na RESEX Médio Juruá (AM). Atualização do material produzido durante o Programa ProVárzea.</t>
  </si>
  <si>
    <t>Quelonicultores, Richard Vogt (INPA/AM), Adriana Malvásio (UFT/TO), Paulo Andrade (UFAM/AM), Jackson Pantoja (IFAM/AM), José Roberto de Alencar Moreira (EMBRAPA/CENARGEM/DF), Roberto Lacava (COFAU/DBFLO/IBAMA), Soares Gomes da Silva (COCFP/DBFLO/IBAMA), Dionísio Pimentel Neto (SEMA/Juruti/PA), Larissa Barreto (UFMA/MA)</t>
  </si>
  <si>
    <t>Rafael Balestra (RAN/ICMBio), Roberto Lacava (COFAU/DBFLO/IBAMA), Marilene Brazil (SEMA/AC), Rafael Bernhard (UEA/AM), Leo Caetano (IBAMA/GO), Richard Vogt (INPA/AM), Paulo Andrade (UFAM/AM), Jackson Pantoja (IFAM/AM), Camila Ferrara (WCS), Adriana Malvasio (UFT/TO), Soraya Alves (SEMA/PA), Maria do Carmo G. Pereira (SDS/CEUC/AM), Rodrigo Custódio (Naturatins/TO), Larissa Barreto (UFMA/MA), Maria Aparecida de Oliveira A. Lopes (SOS Amazônia), Walmir Nogueira (Ibama/AM)</t>
  </si>
  <si>
    <t>Falta consolidar um pequeno grupo local, para ampliar aos demais colaboradores e apreciadores. Dificuldade de contactar os colaboradores, e-mails desatualizados.</t>
  </si>
  <si>
    <t xml:space="preserve">Observação: Roberto, please, fazer uma lista de contatos atualizada e distribuir aos integrantes do PAN. Paulo Andrade sugeriu que cada colaborador envie para a articuladora da ação uma lista de contatos de prováveis colaboradores do PAN (emails, fones, cels, skype, facebook, rádio….). Roberto: consultar o Raoni, executores (?) do PQA e Ana Júlia para compor o grupo de colaboradores </t>
  </si>
  <si>
    <t>Termos de Cooperação</t>
  </si>
  <si>
    <t>Rafael Balestra (RAN/ICMBio), Marilene Brazil (SEMA/AC), Sônia Canto (IPAAM/AM), Rafael Bernhard (UEA/AM), Leo Caetano (IBAMA/GO), Richard Vogt (INPA/AM), Paulo Andrade (UFAM/AM), Jackson Pantoja (IFAM/AM), Camila Ferrara (WCS), Adriana Malvasio (UFT/TO), Soraya Alves (SEMA/PA), Maria do Carmo G. Pereira (SDS/CEUC/AM), Rodrigo Custódio (Naturatins/TO), Larissa Barreto (UFMA/MA), Maria Aparecida de Oliveira A. Lopes (SOS Amazônia)</t>
  </si>
  <si>
    <t>Com o advento da Lei 13.019, a realização de parcerias público-privado está mais complicada, sendo necessária a realização de um chamamento público para a seleção de organizações da sociedade civil. Dessa forma, estou elaborando um edital para realização do chamamento. Entretanto, as ONG's que tenham interesse em realizar o manejo conservacionista de quelônios pode solicitar a autorização de manejo via Sisbio (Instrução Normativa nº 1, de 8 de dezembro de 2014).</t>
  </si>
  <si>
    <t>Até o momento não foi firmado nenhum acordo de cooperação, entretanto a ONG Aliança da Terra já conseguiu a autorização do Sisbio para realizar o manejo.</t>
  </si>
  <si>
    <t>O advento da Lei 13.019/2014.</t>
  </si>
  <si>
    <t>Acredito que poderia ser considerada uma parceria quando for emitida uma autorização de manejo via Sisbio. Sugiro confirmar com os demais membros do GAT.</t>
  </si>
  <si>
    <t>Rafael Balestra (RAN/ICMBio), Roberto Lacava (COFAU/DBFLO/IBAMA), Marilene Brazil (SEMA/AC), Sônia Canto (IPAAM/AM), Rafael Bernhard (UEA/AM), Leo Caetano (IBAMA/GO), Paulo Andrade (UFAM/AM), Jackson Pantoja (IFAM/AM), Camila Ferrara (WCS), Adriana Malvasio (UFT/TO), Soraya Alves (SEMA/PA), Maria do Carmo G. Pereira (SDS/CEUC/AM), Rodrigo Custódio (Naturatins/TO), Larissa Barreto (UFMA/MA), Maria Aparecida de Oliveira A. Lopes (SOS Amazônia)</t>
  </si>
  <si>
    <t xml:space="preserve">Richard: submeteu 5 projetos elaborados pelo seu grupo de pesquisa. Adriana: submeteu um projeto ao Edital Universal do CNPq um projeto, submeteu também outro projeto ao Edital TCF/EUA; Roberto: submeteu um projeto de emenda parlamentar, outro projeto para o Banco da Amazônia; Rafael: submeteu um projeto para FAPEAM; </t>
  </si>
  <si>
    <t>Projetos para o CNPq R$10,0000,000, Projeto de CNPq Aquecimento Global, Projeto de CNPq Universal, Projeto de Petrobras, Projeto de Nacional Geographic, Projeto de WCS, Projeto de Conservation International, Projeto de Turtle Conservancy</t>
  </si>
  <si>
    <t>Richard C. Vogt, Camila Ferrara, Sofia Leão, Rafael Bernard, Virginia Bernardes, Fabio Cunha</t>
  </si>
  <si>
    <t>Observação: articulador deve contactar com mais frequencia os colaboradores da ação;</t>
  </si>
  <si>
    <t>Relatório Elaborado</t>
  </si>
  <si>
    <t>Rafael Bernhard</t>
  </si>
  <si>
    <t>Victor Yunes (Biota), Maria do Carmo Pereira (SDS/PROBUC/AM), Rafael Balestra (RAN/ICMBio), Roberto Lacava (COFAU/DBFLO/IBAMA), Paulo Andrade (UFAM/AM), Camila Ferrara (WCS), José Soares Neto (ECOVALE/RO), Raimundo Dima Lima (Parque Estadual Corumbiara/AM), Adriana Malvasio (UFT/TO)</t>
  </si>
  <si>
    <t>Ação ainda não iniciada.</t>
  </si>
  <si>
    <t>Houve um aumento na carga de trabalho pessoal na minha universidade decorrente da diminuição do número de professores no colegiado e aumento no número de cursos.</t>
  </si>
  <si>
    <t>O relatório precisa ser divulgado de outra forma ou não será efetivo para a conservação de quelônios, objetivo principal do PAN.</t>
  </si>
  <si>
    <t>Mudança para dezembro de 2018.</t>
  </si>
  <si>
    <t>7.2 Realizar estudos para avaliar o efeito do fluxo de embarcações de diferentes tamanhos sobre o comportamento das espécies alvo do PAN nas áreas críticas</t>
  </si>
  <si>
    <t>Richard Vogt (INPA/AM), Juarez Pezzuti (UFPA/PA), Domingos Savio (ECOVALE/RO), Victor Yunes (BIOTA), Célia Barros (BIOTA), Paulo Ferreira Júnior (UFMG), Jackson Pantoja (IFAM/AM), Adriana Malvasio (UFT/TO), Guilherme Lima (UEG/GO)</t>
  </si>
  <si>
    <t>Nenhum dos colaboradores respondeu ao meu email.</t>
  </si>
  <si>
    <t>Agrupada na 7.4</t>
  </si>
  <si>
    <t>Propostas elaboradas, Termos de compromissos assinados</t>
  </si>
  <si>
    <t>Captania dos Portos (Marinha), Victor Yunes (BIOTA), Rafael Balestra (RAN/ICMBio), Roberto Lacava (COFAU/DBFLO/IBAMA), Paulo Andrade (UFAM/AM), Camila Ferrara (WCS), José Soares (ECOVALE/RO), Raimundo Dima Lima (Parque Estadual Corumbiara/AM), Adriana Malvasio (UFT/TO)</t>
  </si>
  <si>
    <t>Raoni Japiassu Merisse (PARNA Araguaia/ICMBio), Fabiola Derossi (COPAH/IBAMA)</t>
  </si>
  <si>
    <t>A Ação não foi devidamente iniciada;</t>
  </si>
  <si>
    <t>Sem produto até o momento;</t>
  </si>
  <si>
    <t>Necessária maior articulação do responsável pela ação;</t>
  </si>
  <si>
    <t>7.4 Elaborar e encaminhar um protocolo para orientar o levantamento, monitoramento, mitigação e compensação necessários ao processo de licenciamento de empreendimentos com potencial impacto do fluxo de embarcações sobre os quelonios amazônicos</t>
  </si>
  <si>
    <t>maio de 2016</t>
  </si>
  <si>
    <t>8.1 Identificar e mapear áreas de alimentação de quelônios amazônicos</t>
  </si>
  <si>
    <t>Mapa das áreas de alimentação</t>
  </si>
  <si>
    <t>Rafael Bernhard (UEA/AM), Camila Ferrara (WCS), Paulo Andrade (UFAM/AM)</t>
  </si>
  <si>
    <t>Richard: possui 25 anos de dados de monitoramento acumulados; Camila: Paulo Andrade (RESEX Médio Juruá); Priscila: Juarez Pezzuti (UFPA) utilizou telemetria no Embaubal e etnoconhecimento no médio Xingu, Baixo Amazonas e REBIO Abufari; Rafael Balestra: informou que há dados sobre a área de vida de quelônios no médio araguaia;</t>
  </si>
  <si>
    <t>Precisa da contribução de outros pesquisadores</t>
  </si>
  <si>
    <t>Richard C. Vogt</t>
  </si>
  <si>
    <t>Dezembro de 2017</t>
  </si>
  <si>
    <t>8.2 Elaborar um diagnóstico do impacto do turismo e da pesca para subsidiar as instituições responsáveis pelo ordenamento dessas atividades</t>
  </si>
  <si>
    <t>Relatório protocolado</t>
  </si>
  <si>
    <t>Roberto Lacava (COFAU/DBFLO/IBAMA), Marilene Brazil (SEMA/AC), Sônia Canto (IPAAM/AM), Leo Caetano (IBAMA/GO), Richard Vogt (INPA/AM), Paulo Andrade (UFAM/AM), Jackson Pantoja (IFAM/AM), Camila Ferrara (WCS), Adriana Malvasio (UFT/TO), Soraya Alves (SEMA/PA), Maria do Carmo G. Pereira (SDS/CEUC/AM), Rodrigo Custódio (Naturatins/TO), Larissa Barreto (UFMA/MA), Maria Aparecida de Oliveira A. Lopes (SOS Amazônia)</t>
  </si>
  <si>
    <t>Protocolo elaborado e encaminhado</t>
  </si>
  <si>
    <t>Fernando Raeder (ICMBio), Marilia (COHID/IBAMA), inserir academia</t>
  </si>
  <si>
    <t>Roberto: não realizei a articulação da ação por falta de priorização.</t>
  </si>
  <si>
    <t>Até o momento não há produto.</t>
  </si>
  <si>
    <t>Obserrvação: consultar se Fernando e Marília (?) tem interesse em continuar como colaboradores da ação; consultar Juarez e Daniely a disponbilidade  em participar como colaboradores desta ação.</t>
  </si>
  <si>
    <t>8.4 Produzir mapa de áreas prioritárias para a fiscalização relacionando informações de ameaças em sítios de desova e alimentação de quelônios amazônicos</t>
  </si>
  <si>
    <t>Vivian Mara</t>
  </si>
  <si>
    <t>Victor Yunes (BIOTA), Maria do Carmo G. Pereira (SDS/CEUC/AM), Roberto Lacava (COFAU/DBFLO/IBAMA), Marilene Brazil (SEMA/AC), Sônia Canto (IPAAM/AM), Rafael Bernhard (UEA/AM), Leo Caetano (IBAMA/GO), Richard Vogt (INPA/AM), Paulo Andrade (UFAM/AM), Jackson Pantoja (IFAM/AM), Camila Ferrara (WCS), Adriana Malvasio (UFT/TO), Soraya Alves (SEMA/PA), Rodrigo Custódio (Naturatins/TO), Larissa Barreto (UFMA/MA), Maria Aparecida de Oliveira A. Lopes (SOS Amazônia)</t>
  </si>
  <si>
    <t>Não realizei a articulação da ação por falta de priorização do meu tempo para esta ação, assim como para outras ações de outros PANs que estão pendentes. Caso outra pessoa queira articular, sem problemas. Mas se eu for mantida na articulação eu preciso de mais tempo. Não compilei informações sobre ameaças passíveis de fiscalização na área do PAN, nem especificamente sobre áreas de alimentação.  Para outra finalidade eu fiz a compilação de sítios de desova de diferentes fontes que podem ser utilizadas para esta ação.</t>
  </si>
  <si>
    <t>Falta de priorização do meu tempo para esta ação, assim como para outras ações de outros PANs que estão pendentes</t>
  </si>
  <si>
    <t>Vívian Uhlig</t>
  </si>
  <si>
    <t>Caso outra pessoa queira articular, sem problemas. Mas se eu for mantida na articulação eu preciso de mais tempo.</t>
  </si>
  <si>
    <t>Maio de 2016</t>
  </si>
  <si>
    <t>Observação: consultar a Ana Júlia, Camila Fagundes sobre a possibilidade de contribuir como colaboradora desta ação.</t>
  </si>
  <si>
    <t>Priscila Miorando (UFPA)</t>
  </si>
  <si>
    <t>Urbano Lopes (CEPAM), Ana Júlia Lenz (RDS Mamirauá), Erickson (RDS Piagaçu Purus), Paulo Andrade (UFAM/AM)</t>
  </si>
  <si>
    <t>Contactar os colaboradores para verificar a possibilidade de contribuir nesse PAN)</t>
  </si>
  <si>
    <t>2.3 Compilar e sistematizar as informações existentes sobre ostatuspopulacional de espécies alvo do PAN</t>
  </si>
  <si>
    <t>Walmir Nogueira (IBAMA/AM), Elaine Oliveira (IBAMA/AC), Gaspar Rocha (IBAMA/MT), Sônia Canto (IPAAM/AM), Rodrigo Custódio (Naturatins/TO), Raimundo Cruz (IBAMA/RR),IDENTIFICAR PONTOS FOCAIS DA CGPRO/ICMBio  E DA COFIS/DIPRO/IBAMA</t>
  </si>
  <si>
    <t>Luis Alfredo Freitas (RAN/ICMBio), Ângela Midori (REBIO Abufari/ICMBio), Maria do Carmo (SDS/CEUC/AM), Sônia Canto (IPAAM/AM),IDENTIFICAR PONTO FOCAL DA CGPRO/ICMBio</t>
  </si>
  <si>
    <t>Jackson Pantoja (IFAM/AM),  Juarez Pezzuti (UFPA/PA), Adriana Malvasio (UFT/TO), Maressa Girão do Amaral (CR2), Ana Julia Lenz (Instituto Mamirauá), Paulo Henrique de Oliveira (UFAM/Parintins/AM), Raoni Japiassu Merisse (PARNA Araguaia/ICMBio/TO), Rubens Portal (IBAMA/AP,  Ricardo Alexandre M. de Melo (IBAMA/RO), Raimundo Cruz (IBAMA/RR), Paulo Andrade (UFAM/AM),INDICAR REPRESENTANTE DA CR1</t>
  </si>
  <si>
    <t>Não há relatados de medida no âmbito nacional de manejo de quelônios, em especial o uso sustentável. Durante a elaboração do PAN PQA, somente o Estado do Amazonas, sob coordenação da então Secretaria Estado de Desenvolvimento Sustentável – SDS, estava discutindo a elaboração de medida administrativa de manejo de quelônios in situ e ex-situ. O Governo do Estado do Amazonas fez uma reforma política e administrativa é desestruturou a ação após extinção do Centro Estadual de Unidades de Conservação.</t>
  </si>
  <si>
    <t>Até o presente momento não existe nenhum monitoramento padronizado do consumo de quelônios, em escala regional. Segue abaixo a lista de experiências individualizadas: 1. 1- Monitoramento de consumo de quelônios na Bacia do Rio Xingu – coordenação Dr. Juarez Carlos Brito Pezzuti; 2. RDS do Uacari (Estadual) - PROBUC 3. RESEX do Médio Juruá (Federal) - PROBUC; 4. Resex do Unini (Simur/FVA/AM) - fonte da informação: Camila Ferrara</t>
  </si>
  <si>
    <t>O livro está com o conteúdo finalizado e diagramado. Não está efetivamente publicado, pois após a finalização da parte técnica da obra, com sucessivas revisões e complementações de conteúdo pelos editores, em junho de 2015, a mesma foi submetida á apreciação pelo Comitê Editorial do Ministério do Meio Ambiente, que aprovou o livro sem ressalvas e com expressa recomendação à publicação pelo Ibama/CNIA, em novembro de 2015 . O CNIA/Ibama, por sua vez, revisou os aspectos formais do manual e propôs a diagramação aos seu estilo editorial, e encaminhou o produto para a prova final, em março de 2016, que está a cargo dos Analistas Ambientais Rafael Balestra (RAN/ICMBio), articulador desta ação e editor da obra, e Roberto Lacava (DBFLO/Ibama), também editor. Estima-se que esta prova final seja concluída até maio e a publicação da versãoon line, a priori, deste manual até julho de 2016. Em razão do contingenciamento de recursos financeiros do Governo Federal, não há previsão de quando a obra será publicada em papel</t>
  </si>
  <si>
    <t>O SisQuelônios - Sistema de Gestão e Informação dos Quelônios Amazônicos foi desenvolvido e é coordenado pelo RAN. Operacionalmenteé compartilhado com a Coordenação geral de Fauna do Ibama – COFAU/DBFLO/Ibama, através do Programa Quelônios da Amazônia – PQA, cujas unidades executoras regionais são potencialmente as principais usuárias do sistema. Consiste em um software com plataformawebutilizado por diversas entidades públicas e não governamentais</t>
  </si>
  <si>
    <t>Camila: estão em implementação protocolos participativos de monitoramento populacional na RESEX Unini, PARNA Jaú; Sônia Canto: ocorre também a implementação de protocolos participativos de monitoramento populacional na RDS Uatumã; José Erickson: ocorre também a implementação de protocolos participativos de monitoramento populacional na RDS Piagaçu-Purus; Paulo Andrade: RESEX Médio Juruá, RESEX Baixo Juruá, RDS Uacari, RESEX Canutama, FLOE Canutama. Também ocorre nas comunidades de Barreirinha (AM) - rio Andirá e na comunidade de Terra Santa (PA), no rio Nhamundá; Priscila: relatou que estão ocorrendo experiências nas comunidades Água Preta e Ilha do Meio (PA) - no baixo Amazonas (Santarém/PA)</t>
  </si>
  <si>
    <t>Mapa de áreas onde populações de quelônios estão usando pra alimentação no rio Negro, Guapore, Trombetas, Uatuma, Itu, reserva Mamiraua (consultar novamente articulador da ação)</t>
  </si>
  <si>
    <t>Fernando L. Raeder (IBAMA), Roberto Lacava (COFAU/DBFLO/IBAMA), Rafael Balestra (RAN/ICMBio), Rafael Bernhard (UEA), Rosenil Oliveira (CNPT/ICMBio), José Ribamar Pinto  (CPPQA/Eletrobrás/AM), Paulo Andrade (UFAM/AM), Adriana Malvasio (UFT), Juarez Pezzuti (UFPA/PA),Priscila Minorando (UFPA/PA), João da Matta (DISAT/ICMBio)</t>
  </si>
  <si>
    <t xml:space="preserve"> Raoni Japiassu (PARNA Araguaia/ICMBio/TO), Rafael Balestra (RAN/ICMBio), Roberto Lacava (IBAMA), Marilene Brazil (SEMA/AC), Ugo Vercíllo (SBF/MMA), Ana Júlia Lenz (Mamirauá)</t>
  </si>
  <si>
    <t>Luis Alfredo Freitas (RESEX Lago do Cedro/ICMBio), Ângela Midori (REBIO Abufari/ICMBio), Maria do Carmo (DEMUC/AM), Sônia Canto (IPAAM/AM),Rafael Balestra (RAN/ICMBio) IDENTIFICAR PONTO FOCAL DA CGPRO/ICMBio</t>
  </si>
  <si>
    <t>Dionísio Pimentel Neto (SEMA/Juruti/PA), Ribamar Pinto (CPPQA/Eletrobrás/AM), Elisa Barreto (Aliança da Terra/MT), Rodrigo Custódio (Naturatins/TO), Léo Caetano (IBAMA/GO), Rafael Balestra (RAN/ICMBio), Giovana Maciel (IBAMA/RR), Marilene Brazil (SEMA/AC), José Soares Neto (ECOVALE/RO), Raimundo Dima Lima (Parque Estadual Corumbiara/RO), Paulo Cesar Machado (UFAM/AM), Maria Aparecida (SOS Amazônia/AC), Ricardo Alexandre (Ibama/RO), Raoni Japiasssu (PARNA Araguaia/TO), Rubens Portal (Ibama/AP), Richard Vogt (CEQUA/INPA/AM), Adriana Malvasio (UFT/TO)</t>
  </si>
  <si>
    <t>Richard Vogt (INPA/AM), Rafael Balestra (RAN/ICMBio), José Roberto de Alencar Moreira (EMBRAPA/CENARGEN/DF), membros do Comitê Técnico Permanente do PQA,  Paulo Cesar Machado (UFAM/AM), Cristiane Carneiro (UFPA), Saloma Mendes Oliveira (SEMA/Senador José Porfírio/PA)</t>
  </si>
  <si>
    <t>Rafael Balestra (RAN/ICMBio), Adriana Malvásio (UFT/TO), Camila Ferrara (WCS), Rafael Bernhard (UEA/AM),  Roberto Lacava (COFAU/DBFLO/IBAMA), José Roberto de Alencar Moreira (EMBRAPA/CENARGEN/DF), Richard Vogt (INPA/AM), Ana Julia Lenz (Instituto Mamirauá), Rubens Portal (IBAMA/AP), Larissa Barreto (UFMA/MA), Paulo Henrique Oliveria (UFAM/Parintins), José Erickson (Instituto Piagaçu), Priscila Miorando (UFPA), Juarez Pezzuti (UFPA)</t>
  </si>
  <si>
    <t>Rafael Bernhard (UEA/AM), Rubens Portal (IBAMA/AP), Fernando L. Raeder (Ibama/SP), membros do Comitê Técnico Permanente do PQA</t>
  </si>
  <si>
    <t>Rafael Balestra (RAN/ICMBio), Roberto Lacava (COFAU/DBFLO/IBAMA), Marilene Brazil (SEMA/AC), Sônia Canto (IPAAM/AM), Rafael Bernhard (UEA/AM), Leo Caetano (IBAMA/GO), Richard Vogt (INPA/AM), Paulo Andrade (UFAM/AM), Jackson Pantoja (IFAM/AM), Camila Ferrara (WCS), Adriana Malvasio (UFT/TO), Soraya Alves (SEMA/PA), Maria do Carmo G. Pereira (DEMUC/AM), Rodrigo Custódio (Naturatins/TO), Larissa Barreto (UFMA/MA), Maria Aparecida de Oliveira A. Lopes (SOS Amazônia), Priscila Miorando (UFPA)</t>
  </si>
  <si>
    <t>Rafael Balestra (RAN/ICMBio), Roberto Lacava (COFAU/DBFLO/IBAMA), Sônia Canto (IPAAM/AM), Rafael Bernhard (UEA/AM), Leo Caetano (IBAMA/GO), Richard Vogt (INPA/AM), Paulo Andrade (UFAM/AM), Jackson Pantoja (IFAM/AM), Camila Ferrara (WCS), Adriana Malvasio (UFT/TO), Soraya Alves (SEMA/PA), Maria do Carmo G. Pereira (CEMUC/AM), Rodrigo Custódio (Naturatins/TO), Larissa Barreto (UFMA/MA), Maria Aparecida de Oliveira A. Lopes (SOS Amazônia), executores estaduais do PQA, Priscila Miorando (UFPA)</t>
  </si>
  <si>
    <t>Jackson Pantoja (IFAM/AM),  Juarez Pezzuti (UFPA/PA), Adriana Malvasio (UFT/TO), Maressa Girão do Amaral (CR2/ICMBio), Ana Julia Lenz (Instituto Mamirauá), Paulo Henrique de Oliveira (UFAM/Parintins/AM), Raoni Japiassu Merisse (PARNA Araguaia/ICMBio/TO), Rubens Portal (IBAMA/AP),  Ricardo Alexandre M. de Melo (IBAMA/RO), Raimundo Cruz (IBAMA/RR), Paulo Andrade (UFAM/AM),INDICAR REPRESENTANTE DA CR1</t>
  </si>
  <si>
    <t>Rosi Batista (RESEX Médio Juruá/ICMBio/AM), Gilberto Olavo (DEMUC/AM), Camila Ferrara (WCS), Maria do Carmo G. Pereira (DEMUC/AM), Sônia Canto (IPAAM/AM), Jackson Pantoja (IFAM/AM), Adriana Malvásio (UFT/TO), Maressa Girão do Amaral (CR2/ICMBio), Marcelo Raseira (CEPAM/ICMBio), José Erickson (Instituto Piagaçu -IPI),Juarez Pezzuti (UFPA), Priscila Miorando (UFPA)</t>
  </si>
  <si>
    <t>Rafael Balestra (RAN/ICMBio), Roberto Lacava (COFAU/DBFLO/IBAMA), Marilene Brazil (SEMA/AC), Rafael Bernhard (UEA/AM), Leo Caetano (IBAMA/GO), Richard Vogt (INPA/AM), Paulo Andrade (UFAM/AM), Jackson Pantoja (IFAM/AM), Camila Ferrara (WCS), Adriana Malvasio (UFT/TO), Soraya Alves (SEMA/PA), Maria do Carmo G. Pereira (DEMUC/AM), Rodrigo Custódio (Naturatins/TO), Larissa Barreto (UFMA/MA), Maria Aparecida de Oliveira A. Lopes (SOS Amazônia), Walmir Nogueira (Ibama/AM), Raoni Japiassu (PARNA Araguaia),  Priscila Miorando (UFPA), executores do PQA, Ana Júlia Lenz (RDS Mamirauá)</t>
  </si>
  <si>
    <t>Rafael Balestra (RAN/ICMBio), Roberto Lacava (COFAU/DBFLO/IBAMA), Marilene Brazil (SEMA/AC), Sônia Canto (IPAAM/AM), Rafael Bernhard (UEA/AM), Leo Caetano (IBAMA/GO), Paulo Andrade (UFAM/AM), Jackson Pantoja (IFAM/AM), Camila Ferrara (WCS), Adriana Malvasio (UFT/TO), Soraya Alves (SEMA/PA), Maria do Carmo G. Pereira (CEMUC/AM), Rodrigo Custódio (Naturatins/TO), Larissa Barreto (UFMA/MA), Maria Aparecida de Oliveira A. Lopes (SOS Amazônia), Juarez Pezzuti (UFPA)</t>
  </si>
  <si>
    <t>Victor Yunes (Biota), Maria do Carmo Pereira (DEMUC/AM), Rafael Balestra (RAN/ICMBio), Roberto Lacava (COFAU/DBFLO/IBAMA), Paulo Andrade (UFAM/AM), José Soares Neto (ECOVALE/RO), Raimundo Dima Lima (Parque Estadual Corumbiara/AM), Adriana Malvasio (UFT/TO), Cristiane Carneiro (UFPA), Jackson Pantoja (IFAM/AM)</t>
  </si>
  <si>
    <t>Rafael Bernhard (UEA/AM), Camila Ferrara (WCS), Paulo Andrade (UFAM/AM), Camila Fagundes (WCS), Juarez Pezzuti (UFPA), Jackson Pantoja (IFAM/AM), Ana Paula Lustosa (RAN/ICMBio)</t>
  </si>
  <si>
    <t>Roberto Lacava (COFAU/DBFLO/IBAMA), Marilene Brazil (SEMA/AC), Sônia Canto (IPAAM/AM), Leo Caetano (IBAMA/GO), Richard Vogt (INPA/AM), Paulo Andrade (UFAM/AM), Jackson Pantoja (IFAM/AM), Camila Ferrara (WCS),  Soraya Alves (SEMA/PA), Maria do Carmo G. Pereira (DEMUC/AM), Rodrigo Custódio (Naturatins/TO), Larissa Barreto (UFMA/MA), Maria Aparecida de Oliveira A. Lopes (SOS Amazônia), Luis Alfredo Freitas (RESEX Lago do Cedro), Vera Luz (RAN/ICMBio), Rafael Balestra (RAN/ICMBio), Juarez Pezzuti (UFPA)</t>
  </si>
  <si>
    <t xml:space="preserve">Fernando Raeder (Ibama/SP), Marilia (COHID/IBAMA), Juarez Pezzuti (UFPA), Daniely Felix (UFPA), Leo Caetano (Ibama/GO), Sônia Canto (IPAAM), Rafael Bernhard (UEA), Adriana Malvasio (UFT) </t>
  </si>
  <si>
    <t>Victor Yunes (BIOTA), Maria do Carmo G. Pereira (DEMUC/AM), Roberto Lacava (COFAU/DBFLO/IBAMA), Marilene Brazil (SEMA/AC), Sônia Canto (IPAAM/AM), Rafael Bernhard (UEA/AM), Leo Caetano (IBAMA/GO), Richard Vogt (INPA/AM), Paulo Andrade (UFAM/AM), Jackson Pantoja (IFAM/AM), Camila Ferrara (WCS), Adriana Malvasio (UFT/TO), Soraya Alves (SEMA/PA), Rodrigo Custódio (Naturatins/TO), Larissa Barreto (UFMA/MA), Maria Aparecida de Oliveira A. Lopes (SOS Amazônia), Camila Kurzmann Fagundes (WCS), Ana júlia Lenz (Mamirauá), executores PQA,</t>
  </si>
  <si>
    <t>Elaborar um diagnóstico do impacto da pesca em áreas com dados que possam  subsidiar as instituições responsáveis pelo ordenamento dessas atividades</t>
  </si>
  <si>
    <t>Objetivo 8</t>
  </si>
  <si>
    <t>SITUAÇÃO ATUAL DAS AÇÕES - 1ª MONITORIA (2016)</t>
  </si>
  <si>
    <t>SITUAÇÃO ATUAL DAS AÇÕES - 2ª MONITORIA (2017)</t>
  </si>
  <si>
    <t>23/05/2017 - 25/05/2017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</si>
</sst>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416]mmmm\-yy;@"/>
    <numFmt numFmtId="165" formatCode="d/m/yyyy"/>
    <numFmt numFmtId="167" formatCode="&quot;R$&quot;\ #,##0.00"/>
    <numFmt numFmtId="168" formatCode="mm/yy"/>
  </numFmts>
  <fonts count="28"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C00000"/>
      <name val="Calibri"/>
      <family val="2"/>
      <scheme val="minor"/>
    </font>
    <font>
      <sz val="12"/>
      <color theme="1"/>
      <name val="Calibri"/>
      <family val="2"/>
      <scheme val="minor"/>
    </font>
    <font>
      <sz val="14"/>
      <name val="Calibri"/>
      <family val="2"/>
      <scheme val="minor"/>
    </font>
    <font>
      <b/>
      <sz val="12"/>
      <color theme="1"/>
      <name val="Calibri"/>
      <family val="2"/>
      <scheme val="minor"/>
    </font>
    <font>
      <b/>
      <sz val="12"/>
      <name val="Calibri"/>
      <family val="2"/>
      <scheme val="minor"/>
    </font>
    <font>
      <b/>
      <sz val="14"/>
      <color theme="0"/>
      <name val="Calibri"/>
      <family val="2"/>
      <scheme val="minor"/>
    </font>
    <font>
      <b/>
      <sz val="12"/>
      <color theme="0"/>
      <name val="Calibri"/>
      <family val="2"/>
      <scheme val="minor"/>
    </font>
    <font>
      <b/>
      <sz val="16"/>
      <name val="Calibri"/>
      <family val="2"/>
      <scheme val="minor"/>
    </font>
    <font>
      <sz val="11"/>
      <color rgb="FFFF0000"/>
      <name val="Calibri"/>
      <family val="2"/>
      <scheme val="minor"/>
    </font>
    <font>
      <b/>
      <sz val="11"/>
      <color rgb="FFFF0000"/>
      <name val="Calibri"/>
      <family val="2"/>
      <scheme val="minor"/>
    </font>
    <font>
      <sz val="12"/>
      <color theme="0"/>
      <name val="Calibri"/>
      <family val="2"/>
      <scheme val="minor"/>
    </font>
    <font>
      <sz val="12"/>
      <name val="Calibri"/>
      <family val="2"/>
      <scheme val="minor"/>
    </font>
    <font>
      <sz val="11"/>
      <name val="Calibri"/>
      <family val="2"/>
      <scheme val="minor"/>
    </font>
    <font>
      <b/>
      <sz val="16"/>
      <color theme="0"/>
      <name val="Calibri"/>
      <family val="2"/>
      <scheme val="minor"/>
    </font>
    <font>
      <b/>
      <sz val="16"/>
      <color theme="1"/>
      <name val="Calibri"/>
      <family val="2"/>
      <scheme val="minor"/>
    </font>
    <font>
      <sz val="14"/>
      <color theme="1"/>
      <name val="Calibri"/>
      <family val="2"/>
      <scheme val="minor"/>
    </font>
    <font>
      <b/>
      <sz val="18"/>
      <color theme="1"/>
      <name val="Calibri"/>
      <family val="2"/>
      <scheme val="minor"/>
    </font>
    <font>
      <sz val="12"/>
      <name val="Calibri"/>
      <family val="2"/>
    </font>
    <font>
      <sz val="11"/>
      <color indexed="8"/>
      <name val="Calibri"/>
      <family val="2"/>
      <charset val="1"/>
    </font>
    <font>
      <sz val="11"/>
      <color indexed="8"/>
      <name val="Calibri"/>
      <family val="2"/>
    </font>
    <font>
      <sz val="10"/>
      <color theme="1"/>
      <name val="Calibri"/>
      <family val="2"/>
      <scheme val="minor"/>
    </font>
    <font>
      <sz val="11"/>
      <name val="Calibri"/>
      <family val="2"/>
      <charset val="1"/>
    </font>
    <font>
      <sz val="11"/>
      <name val="Calibri"/>
      <family val="2"/>
    </font>
  </fonts>
  <fills count="20">
    <fill>
      <patternFill patternType="none"/>
    </fill>
    <fill>
      <patternFill patternType="gray125"/>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0070C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B15407"/>
        <bgColor indexed="64"/>
      </patternFill>
    </fill>
    <fill>
      <patternFill patternType="solid">
        <fgColor theme="8" tint="0.79998168889431442"/>
        <bgColor indexed="64"/>
      </patternFill>
    </fill>
    <fill>
      <patternFill patternType="solid">
        <fgColor theme="4" tint="-0.249977111117893"/>
        <bgColor indexed="64"/>
      </patternFill>
    </fill>
    <fill>
      <patternFill patternType="solid">
        <fgColor rgb="FFFF99CC"/>
        <bgColor indexed="64"/>
      </patternFill>
    </fill>
    <fill>
      <patternFill patternType="solid">
        <fgColor rgb="FF00B050"/>
        <bgColor indexed="64"/>
      </patternFill>
    </fill>
    <fill>
      <patternFill patternType="solid">
        <fgColor rgb="FF7030A0"/>
        <bgColor indexed="64"/>
      </patternFill>
    </fill>
    <fill>
      <patternFill patternType="solid">
        <fgColor rgb="FF006600"/>
        <bgColor indexed="64"/>
      </patternFill>
    </fill>
  </fills>
  <borders count="52">
    <border>
      <left/>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thin">
        <color indexed="8"/>
      </left>
      <right style="thin">
        <color indexed="8"/>
      </right>
      <top style="thin">
        <color indexed="8"/>
      </top>
      <bottom style="thin">
        <color indexed="8"/>
      </bottom>
      <diagonal/>
    </border>
  </borders>
  <cellStyleXfs count="4">
    <xf numFmtId="0" fontId="0" fillId="0" borderId="0"/>
    <xf numFmtId="9" fontId="1" fillId="0" borderId="0" applyFont="0" applyFill="0" applyBorder="0" applyAlignment="0" applyProtection="0"/>
    <xf numFmtId="0" fontId="1" fillId="0" borderId="0"/>
    <xf numFmtId="0" fontId="24" fillId="0" borderId="0"/>
  </cellStyleXfs>
  <cellXfs count="328">
    <xf numFmtId="0" fontId="0" fillId="0" borderId="0" xfId="0"/>
    <xf numFmtId="0" fontId="0" fillId="4" borderId="0" xfId="0" applyFill="1"/>
    <xf numFmtId="0" fontId="0" fillId="0" borderId="0" xfId="0" applyAlignment="1">
      <alignment vertical="center"/>
    </xf>
    <xf numFmtId="0" fontId="13" fillId="0" borderId="0" xfId="0" applyFont="1" applyBorder="1" applyAlignment="1">
      <alignment horizontal="center" wrapText="1"/>
    </xf>
    <xf numFmtId="9" fontId="6" fillId="0" borderId="0" xfId="1" applyFont="1" applyBorder="1" applyAlignment="1">
      <alignment horizontal="center"/>
    </xf>
    <xf numFmtId="9" fontId="0" fillId="0" borderId="0" xfId="0" applyNumberFormat="1" applyBorder="1" applyAlignment="1">
      <alignment horizontal="center"/>
    </xf>
    <xf numFmtId="0" fontId="0" fillId="0" borderId="0" xfId="0" applyBorder="1"/>
    <xf numFmtId="0" fontId="2" fillId="0" borderId="0" xfId="0" applyFont="1" applyFill="1" applyBorder="1" applyAlignment="1">
      <alignment horizontal="center" vertical="center"/>
    </xf>
    <xf numFmtId="0" fontId="2" fillId="17" borderId="19" xfId="0" applyFont="1" applyFill="1" applyBorder="1" applyAlignment="1">
      <alignment horizontal="center" vertical="center" wrapText="1"/>
    </xf>
    <xf numFmtId="0" fontId="2" fillId="17" borderId="19" xfId="0" applyFont="1" applyFill="1" applyBorder="1" applyAlignment="1">
      <alignment horizontal="center" vertical="center"/>
    </xf>
    <xf numFmtId="0" fontId="2" fillId="17" borderId="20" xfId="0" applyFont="1" applyFill="1" applyBorder="1" applyAlignment="1">
      <alignment horizontal="center" vertical="center"/>
    </xf>
    <xf numFmtId="0" fontId="13" fillId="0" borderId="0" xfId="0" applyFont="1" applyBorder="1" applyAlignment="1"/>
    <xf numFmtId="0" fontId="0" fillId="19" borderId="0" xfId="0" applyFill="1"/>
    <xf numFmtId="0" fontId="0" fillId="0" borderId="0" xfId="0" applyFill="1"/>
    <xf numFmtId="0" fontId="0" fillId="0" borderId="0" xfId="0" applyFill="1" applyAlignment="1">
      <alignment wrapText="1"/>
    </xf>
    <xf numFmtId="0" fontId="0" fillId="0" borderId="0" xfId="0" applyFill="1" applyAlignment="1">
      <alignment vertical="center"/>
    </xf>
    <xf numFmtId="0" fontId="7" fillId="0" borderId="0" xfId="0" applyFont="1" applyFill="1" applyBorder="1" applyAlignment="1">
      <alignment vertical="center" wrapText="1"/>
    </xf>
    <xf numFmtId="0" fontId="0" fillId="0" borderId="0" xfId="0" applyFill="1" applyBorder="1" applyAlignment="1">
      <alignment horizontal="left" vertical="center"/>
    </xf>
    <xf numFmtId="0" fontId="4" fillId="0" borderId="0" xfId="0" applyFont="1" applyFill="1"/>
    <xf numFmtId="0" fontId="4" fillId="19" borderId="0" xfId="0" applyFont="1" applyFill="1"/>
    <xf numFmtId="0" fontId="0" fillId="0" borderId="0" xfId="0" applyFill="1" applyBorder="1"/>
    <xf numFmtId="0" fontId="15" fillId="0" borderId="0" xfId="0" applyFont="1" applyFill="1" applyAlignment="1">
      <alignment horizontal="left" vertical="center"/>
    </xf>
    <xf numFmtId="0" fontId="0" fillId="19" borderId="0" xfId="0" applyFill="1" applyBorder="1"/>
    <xf numFmtId="0" fontId="0" fillId="19" borderId="0" xfId="0" applyFill="1" applyAlignment="1">
      <alignment vertical="center"/>
    </xf>
    <xf numFmtId="0" fontId="0" fillId="13" borderId="9" xfId="0" applyFill="1" applyBorder="1"/>
    <xf numFmtId="0" fontId="0" fillId="3" borderId="9" xfId="0" applyFill="1" applyBorder="1"/>
    <xf numFmtId="0" fontId="0" fillId="7" borderId="9" xfId="0" applyFill="1" applyBorder="1"/>
    <xf numFmtId="0" fontId="0" fillId="18" borderId="9" xfId="0" applyFill="1" applyBorder="1"/>
    <xf numFmtId="0" fontId="0" fillId="8" borderId="9" xfId="0" applyFill="1" applyBorder="1"/>
    <xf numFmtId="0" fontId="0" fillId="9" borderId="9" xfId="0" applyFill="1" applyBorder="1"/>
    <xf numFmtId="0" fontId="0" fillId="10" borderId="10" xfId="0" applyFill="1" applyBorder="1"/>
    <xf numFmtId="0" fontId="2" fillId="17" borderId="18" xfId="0" applyFont="1" applyFill="1" applyBorder="1" applyAlignment="1">
      <alignment horizontal="center" vertical="center"/>
    </xf>
    <xf numFmtId="9" fontId="16" fillId="0" borderId="17" xfId="1" applyFont="1" applyBorder="1" applyAlignment="1">
      <alignment horizontal="center" vertical="center"/>
    </xf>
    <xf numFmtId="0" fontId="16" fillId="0" borderId="2" xfId="0" applyFont="1" applyBorder="1" applyAlignment="1">
      <alignment horizontal="center" vertical="center"/>
    </xf>
    <xf numFmtId="9" fontId="16" fillId="0" borderId="12" xfId="1" applyFont="1" applyBorder="1" applyAlignment="1">
      <alignment horizontal="center" vertical="center"/>
    </xf>
    <xf numFmtId="9" fontId="16" fillId="0" borderId="21" xfId="1" applyFont="1" applyBorder="1" applyAlignment="1">
      <alignment horizontal="center" vertical="center"/>
    </xf>
    <xf numFmtId="0" fontId="17" fillId="0" borderId="19" xfId="0" applyFont="1" applyBorder="1" applyAlignment="1">
      <alignment horizontal="center" vertical="center"/>
    </xf>
    <xf numFmtId="9" fontId="17" fillId="0" borderId="20" xfId="0" applyNumberFormat="1" applyFont="1" applyBorder="1" applyAlignment="1">
      <alignment horizontal="center" vertical="center"/>
    </xf>
    <xf numFmtId="0" fontId="2" fillId="15" borderId="8" xfId="0" applyFont="1" applyFill="1" applyBorder="1" applyAlignment="1">
      <alignment horizontal="center" vertical="center" wrapText="1"/>
    </xf>
    <xf numFmtId="0" fontId="0" fillId="2" borderId="6" xfId="0" applyFont="1" applyFill="1" applyBorder="1" applyAlignment="1">
      <alignment horizontal="center"/>
    </xf>
    <xf numFmtId="0" fontId="0" fillId="2" borderId="24" xfId="0" applyFont="1" applyFill="1" applyBorder="1" applyAlignment="1">
      <alignment horizontal="center"/>
    </xf>
    <xf numFmtId="0" fontId="0" fillId="2" borderId="2" xfId="0" applyFont="1" applyFill="1" applyBorder="1" applyAlignment="1">
      <alignment horizontal="center"/>
    </xf>
    <xf numFmtId="0" fontId="0" fillId="2" borderId="12" xfId="0" applyFont="1" applyFill="1" applyBorder="1" applyAlignment="1">
      <alignment horizontal="center"/>
    </xf>
    <xf numFmtId="0" fontId="0" fillId="2" borderId="25" xfId="0" applyFont="1" applyFill="1" applyBorder="1" applyAlignment="1">
      <alignment horizontal="center"/>
    </xf>
    <xf numFmtId="0" fontId="0" fillId="2" borderId="14" xfId="0" applyFont="1" applyFill="1" applyBorder="1" applyAlignment="1">
      <alignment horizontal="center"/>
    </xf>
    <xf numFmtId="0" fontId="0" fillId="2" borderId="15" xfId="0" applyFont="1" applyFill="1" applyBorder="1" applyAlignment="1">
      <alignment horizontal="center"/>
    </xf>
    <xf numFmtId="0" fontId="0" fillId="7" borderId="11" xfId="0" applyFont="1" applyFill="1" applyBorder="1" applyAlignment="1">
      <alignment horizontal="left" vertical="center"/>
    </xf>
    <xf numFmtId="0" fontId="4" fillId="18" borderId="11" xfId="0" applyFont="1" applyFill="1" applyBorder="1" applyAlignment="1">
      <alignment horizontal="left" vertical="center"/>
    </xf>
    <xf numFmtId="0" fontId="0" fillId="10" borderId="11" xfId="0" applyFont="1" applyFill="1" applyBorder="1" applyAlignment="1">
      <alignment horizontal="left" vertical="center"/>
    </xf>
    <xf numFmtId="0" fontId="4" fillId="15" borderId="18" xfId="0" applyFont="1" applyFill="1" applyBorder="1" applyAlignment="1">
      <alignment horizontal="left" vertical="center" wrapText="1"/>
    </xf>
    <xf numFmtId="0" fontId="0" fillId="0" borderId="0" xfId="0" applyFill="1" applyBorder="1" applyAlignment="1">
      <alignment vertical="center"/>
    </xf>
    <xf numFmtId="0" fontId="6" fillId="0" borderId="0" xfId="0" applyFont="1" applyFill="1" applyBorder="1" applyAlignment="1">
      <alignment vertical="center"/>
    </xf>
    <xf numFmtId="0" fontId="6" fillId="0" borderId="23" xfId="0" applyFont="1" applyFill="1" applyBorder="1" applyAlignment="1">
      <alignment vertical="center"/>
    </xf>
    <xf numFmtId="0" fontId="6" fillId="0" borderId="6" xfId="0" applyFont="1" applyFill="1" applyBorder="1" applyAlignment="1">
      <alignment vertical="center"/>
    </xf>
    <xf numFmtId="0" fontId="6" fillId="0" borderId="0" xfId="0" applyFont="1" applyFill="1" applyAlignment="1">
      <alignment vertical="center"/>
    </xf>
    <xf numFmtId="0" fontId="0" fillId="0" borderId="3" xfId="0" applyFill="1" applyBorder="1" applyAlignment="1">
      <alignment horizontal="center" vertical="center"/>
    </xf>
    <xf numFmtId="0" fontId="0" fillId="0" borderId="2" xfId="0" applyFill="1" applyBorder="1" applyAlignment="1">
      <alignment horizontal="center" vertical="center"/>
    </xf>
    <xf numFmtId="0" fontId="0" fillId="0" borderId="5" xfId="0" applyFill="1" applyBorder="1" applyAlignment="1">
      <alignment horizontal="center" vertical="center"/>
    </xf>
    <xf numFmtId="0" fontId="0" fillId="0" borderId="4" xfId="0" applyFill="1" applyBorder="1" applyAlignment="1">
      <alignment horizontal="center" vertical="center"/>
    </xf>
    <xf numFmtId="0" fontId="8" fillId="0" borderId="0" xfId="0" applyFont="1" applyFill="1" applyBorder="1" applyAlignment="1">
      <alignment horizontal="center" vertical="center"/>
    </xf>
    <xf numFmtId="0" fontId="19" fillId="0" borderId="31" xfId="0" applyFont="1" applyFill="1" applyBorder="1" applyAlignment="1">
      <alignment horizontal="left" vertical="center"/>
    </xf>
    <xf numFmtId="0" fontId="19" fillId="0" borderId="30" xfId="0" applyFont="1" applyFill="1" applyBorder="1" applyAlignment="1">
      <alignment horizontal="left" vertical="center"/>
    </xf>
    <xf numFmtId="0" fontId="19" fillId="0" borderId="0" xfId="0" applyFont="1" applyFill="1" applyBorder="1" applyAlignment="1">
      <alignment horizontal="left" vertical="center"/>
    </xf>
    <xf numFmtId="0" fontId="0" fillId="6" borderId="2" xfId="0" applyFill="1" applyBorder="1" applyAlignment="1">
      <alignment horizontal="center" vertical="center"/>
    </xf>
    <xf numFmtId="0" fontId="0" fillId="6" borderId="14" xfId="0" applyFill="1" applyBorder="1" applyAlignment="1">
      <alignment horizontal="center" vertical="center"/>
    </xf>
    <xf numFmtId="0" fontId="10" fillId="19" borderId="0" xfId="0" applyFont="1" applyFill="1" applyBorder="1" applyAlignment="1">
      <alignment horizontal="right" vertical="center"/>
    </xf>
    <xf numFmtId="0" fontId="21" fillId="16" borderId="29" xfId="0" applyFont="1" applyFill="1" applyBorder="1" applyAlignment="1">
      <alignment horizontal="center" vertical="center"/>
    </xf>
    <xf numFmtId="0" fontId="21" fillId="0" borderId="30" xfId="0" applyFont="1" applyFill="1" applyBorder="1" applyAlignment="1">
      <alignment horizontal="center" vertical="center"/>
    </xf>
    <xf numFmtId="0" fontId="21" fillId="0" borderId="22" xfId="0" applyFont="1" applyFill="1" applyBorder="1" applyAlignment="1">
      <alignment horizontal="center" vertical="center"/>
    </xf>
    <xf numFmtId="0" fontId="0" fillId="19" borderId="0" xfId="0" applyFill="1" applyAlignment="1">
      <alignment vertical="center" wrapText="1"/>
    </xf>
    <xf numFmtId="0" fontId="5" fillId="0" borderId="1" xfId="0" applyFont="1" applyFill="1" applyBorder="1" applyAlignment="1">
      <alignment horizontal="left" vertical="center"/>
    </xf>
    <xf numFmtId="0" fontId="0" fillId="0" borderId="1" xfId="0" applyFill="1" applyBorder="1" applyAlignment="1">
      <alignment vertical="center"/>
    </xf>
    <xf numFmtId="0" fontId="0" fillId="0" borderId="0" xfId="0" applyFill="1" applyAlignment="1">
      <alignment vertical="center" wrapText="1"/>
    </xf>
    <xf numFmtId="0" fontId="4" fillId="0" borderId="0" xfId="0" applyFont="1" applyFill="1" applyAlignment="1">
      <alignment vertical="center"/>
    </xf>
    <xf numFmtId="0" fontId="0" fillId="0" borderId="4" xfId="0" applyFill="1" applyBorder="1" applyAlignment="1">
      <alignment vertical="center"/>
    </xf>
    <xf numFmtId="0" fontId="0" fillId="0" borderId="4" xfId="0" applyFill="1" applyBorder="1" applyAlignment="1" applyProtection="1">
      <alignment vertical="center"/>
      <protection locked="0"/>
    </xf>
    <xf numFmtId="0" fontId="6" fillId="0" borderId="4" xfId="0" applyFont="1" applyFill="1" applyBorder="1" applyAlignment="1">
      <alignment horizontal="center" vertical="center"/>
    </xf>
    <xf numFmtId="0" fontId="0" fillId="0" borderId="2" xfId="0" applyFill="1" applyBorder="1" applyAlignment="1">
      <alignment vertical="center"/>
    </xf>
    <xf numFmtId="0" fontId="0" fillId="0" borderId="0" xfId="0" applyFill="1" applyAlignment="1">
      <alignment horizontal="center" vertical="center"/>
    </xf>
    <xf numFmtId="0" fontId="0" fillId="0" borderId="0" xfId="0" applyFill="1" applyBorder="1" applyAlignment="1">
      <alignment vertical="center" wrapText="1"/>
    </xf>
    <xf numFmtId="0" fontId="14" fillId="0" borderId="0" xfId="0" applyFont="1" applyBorder="1" applyAlignment="1">
      <alignment horizontal="center"/>
    </xf>
    <xf numFmtId="0" fontId="0" fillId="2" borderId="4" xfId="0" applyFont="1" applyFill="1" applyBorder="1" applyAlignment="1">
      <alignment horizontal="center"/>
    </xf>
    <xf numFmtId="0" fontId="0" fillId="2" borderId="17" xfId="0" applyFont="1" applyFill="1" applyBorder="1" applyAlignment="1">
      <alignment horizontal="center"/>
    </xf>
    <xf numFmtId="0" fontId="3" fillId="0" borderId="7" xfId="0" applyFont="1" applyFill="1" applyBorder="1" applyAlignment="1">
      <alignment horizontal="center" vertical="center"/>
    </xf>
    <xf numFmtId="0" fontId="19" fillId="16" borderId="8" xfId="0" applyFont="1" applyFill="1" applyBorder="1" applyAlignment="1">
      <alignment vertical="center"/>
    </xf>
    <xf numFmtId="0" fontId="19" fillId="16" borderId="9" xfId="0" applyFont="1" applyFill="1" applyBorder="1" applyAlignment="1">
      <alignment vertical="center"/>
    </xf>
    <xf numFmtId="0" fontId="19" fillId="16" borderId="10" xfId="0" applyFont="1" applyFill="1" applyBorder="1" applyAlignment="1">
      <alignment vertical="center"/>
    </xf>
    <xf numFmtId="0" fontId="19" fillId="16" borderId="30" xfId="0" applyFont="1" applyFill="1" applyBorder="1" applyAlignment="1">
      <alignment vertical="center"/>
    </xf>
    <xf numFmtId="0" fontId="0" fillId="0" borderId="30" xfId="0" applyFill="1" applyBorder="1" applyAlignment="1">
      <alignment vertical="center"/>
    </xf>
    <xf numFmtId="0" fontId="4" fillId="13" borderId="43" xfId="0" applyFont="1" applyFill="1" applyBorder="1" applyAlignment="1">
      <alignment horizontal="left" vertical="center"/>
    </xf>
    <xf numFmtId="0" fontId="4" fillId="13" borderId="44" xfId="0" applyFont="1" applyFill="1" applyBorder="1" applyAlignment="1">
      <alignment horizontal="left" vertical="center"/>
    </xf>
    <xf numFmtId="0" fontId="0" fillId="2" borderId="26" xfId="0" applyFont="1" applyFill="1" applyBorder="1" applyAlignment="1">
      <alignment horizontal="center"/>
    </xf>
    <xf numFmtId="0" fontId="0" fillId="2" borderId="27" xfId="0" applyFont="1" applyFill="1" applyBorder="1" applyAlignment="1">
      <alignment horizontal="center"/>
    </xf>
    <xf numFmtId="0" fontId="0" fillId="2" borderId="28" xfId="0" applyFont="1" applyFill="1" applyBorder="1" applyAlignment="1">
      <alignment horizontal="center"/>
    </xf>
    <xf numFmtId="0" fontId="2" fillId="15" borderId="7" xfId="0" applyFont="1" applyFill="1" applyBorder="1" applyAlignment="1">
      <alignment horizontal="center" vertical="center" wrapText="1"/>
    </xf>
    <xf numFmtId="0" fontId="4" fillId="13" borderId="45" xfId="0" applyFont="1" applyFill="1" applyBorder="1" applyAlignment="1">
      <alignment horizontal="left" vertical="center"/>
    </xf>
    <xf numFmtId="0" fontId="0" fillId="3" borderId="46" xfId="0" applyFill="1" applyBorder="1" applyAlignment="1">
      <alignment horizontal="left" vertical="center"/>
    </xf>
    <xf numFmtId="0" fontId="0" fillId="7" borderId="46" xfId="0" applyFill="1" applyBorder="1" applyAlignment="1">
      <alignment horizontal="left" vertical="center"/>
    </xf>
    <xf numFmtId="0" fontId="0" fillId="8" borderId="46" xfId="0" applyFill="1" applyBorder="1" applyAlignment="1">
      <alignment horizontal="left" vertical="center"/>
    </xf>
    <xf numFmtId="0" fontId="0" fillId="9" borderId="46" xfId="0" applyFill="1" applyBorder="1" applyAlignment="1">
      <alignment horizontal="left" vertical="center"/>
    </xf>
    <xf numFmtId="0" fontId="0" fillId="10" borderId="46" xfId="0" applyFill="1" applyBorder="1" applyAlignment="1">
      <alignment horizontal="left" vertical="center"/>
    </xf>
    <xf numFmtId="0" fontId="0" fillId="16" borderId="47" xfId="0" applyFill="1" applyBorder="1" applyAlignment="1">
      <alignment horizontal="left" vertical="center"/>
    </xf>
    <xf numFmtId="0" fontId="16" fillId="0" borderId="6" xfId="0" applyFont="1" applyBorder="1" applyAlignment="1">
      <alignment horizontal="center" vertical="center"/>
    </xf>
    <xf numFmtId="0" fontId="16" fillId="0" borderId="24" xfId="0" applyFont="1" applyBorder="1" applyAlignment="1">
      <alignment horizontal="center" vertical="center"/>
    </xf>
    <xf numFmtId="0" fontId="16" fillId="0" borderId="48" xfId="0" applyFont="1" applyBorder="1" applyAlignment="1">
      <alignment horizontal="center" vertical="center"/>
    </xf>
    <xf numFmtId="0" fontId="16" fillId="0" borderId="38" xfId="0" applyFont="1" applyBorder="1" applyAlignment="1">
      <alignment horizontal="center" vertical="center"/>
    </xf>
    <xf numFmtId="9" fontId="16" fillId="0" borderId="33" xfId="1" applyFont="1" applyBorder="1" applyAlignment="1">
      <alignment horizontal="center" vertical="center"/>
    </xf>
    <xf numFmtId="0" fontId="16" fillId="0" borderId="11" xfId="0" applyFont="1" applyBorder="1" applyAlignment="1">
      <alignment horizontal="center" vertical="center"/>
    </xf>
    <xf numFmtId="0" fontId="16" fillId="0" borderId="13" xfId="0" applyFont="1" applyBorder="1" applyAlignment="1">
      <alignment horizontal="center" vertical="center"/>
    </xf>
    <xf numFmtId="9" fontId="16" fillId="0" borderId="15" xfId="1" applyFont="1" applyBorder="1" applyAlignment="1">
      <alignment horizontal="center" vertical="center"/>
    </xf>
    <xf numFmtId="0" fontId="4" fillId="15" borderId="8" xfId="0" applyFont="1" applyFill="1" applyBorder="1" applyAlignment="1">
      <alignment horizontal="left" vertical="center" wrapText="1"/>
    </xf>
    <xf numFmtId="0" fontId="17" fillId="0" borderId="34" xfId="0" applyFont="1" applyBorder="1" applyAlignment="1">
      <alignment horizontal="center" vertical="center"/>
    </xf>
    <xf numFmtId="0" fontId="17" fillId="0" borderId="18" xfId="0" applyFont="1" applyBorder="1" applyAlignment="1">
      <alignment horizontal="center" vertical="center"/>
    </xf>
    <xf numFmtId="0" fontId="0" fillId="19" borderId="0" xfId="0" applyFill="1" applyBorder="1" applyAlignment="1">
      <alignment vertical="center" wrapText="1"/>
    </xf>
    <xf numFmtId="0" fontId="0" fillId="19" borderId="0" xfId="0" applyFill="1" applyBorder="1" applyAlignment="1">
      <alignment vertical="center"/>
    </xf>
    <xf numFmtId="164" fontId="22" fillId="6" borderId="2" xfId="0" applyNumberFormat="1" applyFont="1" applyFill="1" applyBorder="1" applyAlignment="1">
      <alignment horizontal="center" vertical="center" wrapText="1"/>
    </xf>
    <xf numFmtId="0" fontId="0" fillId="0" borderId="4" xfId="0" applyFill="1" applyBorder="1" applyAlignment="1">
      <alignment horizontal="center" vertical="center"/>
    </xf>
    <xf numFmtId="164" fontId="22" fillId="6" borderId="14" xfId="0" applyNumberFormat="1" applyFont="1" applyFill="1" applyBorder="1" applyAlignment="1">
      <alignment horizontal="center" vertical="center" wrapText="1"/>
    </xf>
    <xf numFmtId="0" fontId="0" fillId="0" borderId="4" xfId="0" applyFill="1" applyBorder="1" applyAlignment="1">
      <alignment horizontal="center" vertical="center"/>
    </xf>
    <xf numFmtId="0" fontId="14" fillId="0" borderId="0" xfId="0" applyFont="1" applyBorder="1" applyAlignment="1">
      <alignment horizontal="center"/>
    </xf>
    <xf numFmtId="0" fontId="0" fillId="2" borderId="50" xfId="0" applyFont="1" applyFill="1" applyBorder="1" applyAlignment="1">
      <alignment horizontal="center"/>
    </xf>
    <xf numFmtId="0" fontId="0" fillId="2" borderId="29" xfId="0" applyFont="1" applyFill="1" applyBorder="1" applyAlignment="1">
      <alignment horizontal="center"/>
    </xf>
    <xf numFmtId="0" fontId="0" fillId="19" borderId="0" xfId="0" applyFill="1" applyProtection="1"/>
    <xf numFmtId="0" fontId="0" fillId="0" borderId="0" xfId="0" applyProtection="1"/>
    <xf numFmtId="0" fontId="4" fillId="19" borderId="0" xfId="0" applyFont="1" applyFill="1" applyProtection="1"/>
    <xf numFmtId="0" fontId="4" fillId="0" borderId="0" xfId="0" applyFont="1" applyFill="1" applyProtection="1"/>
    <xf numFmtId="0" fontId="0" fillId="19" borderId="0" xfId="0" applyFill="1" applyBorder="1" applyProtection="1"/>
    <xf numFmtId="0" fontId="0" fillId="0" borderId="0" xfId="0" applyFill="1" applyBorder="1" applyProtection="1"/>
    <xf numFmtId="0" fontId="0" fillId="0" borderId="0" xfId="0" applyFill="1" applyProtection="1"/>
    <xf numFmtId="0" fontId="0" fillId="0" borderId="0" xfId="0" applyFill="1" applyAlignment="1" applyProtection="1">
      <alignment wrapText="1"/>
    </xf>
    <xf numFmtId="0" fontId="0" fillId="19" borderId="0" xfId="0" applyFill="1" applyAlignment="1" applyProtection="1">
      <alignment vertical="center"/>
    </xf>
    <xf numFmtId="0" fontId="7" fillId="0" borderId="0" xfId="0" applyFont="1" applyFill="1" applyBorder="1" applyAlignment="1" applyProtection="1">
      <alignment vertical="center" wrapText="1"/>
    </xf>
    <xf numFmtId="0" fontId="0" fillId="0" borderId="0" xfId="0" applyFill="1" applyAlignment="1" applyProtection="1">
      <alignment vertical="center"/>
    </xf>
    <xf numFmtId="0" fontId="0" fillId="0" borderId="0" xfId="0" applyFill="1" applyBorder="1" applyAlignment="1" applyProtection="1">
      <alignment vertical="center"/>
    </xf>
    <xf numFmtId="0" fontId="0" fillId="0" borderId="0" xfId="0" applyFill="1" applyBorder="1" applyAlignment="1" applyProtection="1">
      <alignment horizontal="left" vertical="center"/>
    </xf>
    <xf numFmtId="0" fontId="13" fillId="0" borderId="0" xfId="0" applyFont="1" applyBorder="1" applyAlignment="1" applyProtection="1"/>
    <xf numFmtId="0" fontId="6" fillId="0" borderId="0" xfId="0" applyFont="1" applyFill="1" applyBorder="1" applyAlignment="1" applyProtection="1">
      <alignment vertical="center"/>
    </xf>
    <xf numFmtId="0" fontId="0" fillId="0" borderId="0" xfId="0" applyBorder="1" applyProtection="1"/>
    <xf numFmtId="0" fontId="14" fillId="0" borderId="0" xfId="0" applyFont="1" applyBorder="1" applyAlignment="1" applyProtection="1">
      <alignment horizontal="center"/>
    </xf>
    <xf numFmtId="0" fontId="13" fillId="0" borderId="0" xfId="0" applyFont="1" applyBorder="1" applyAlignment="1" applyProtection="1">
      <alignment horizontal="center" wrapText="1"/>
    </xf>
    <xf numFmtId="0" fontId="0" fillId="0" borderId="0" xfId="0" applyAlignment="1" applyProtection="1">
      <alignment vertical="center"/>
    </xf>
    <xf numFmtId="0" fontId="2" fillId="17" borderId="18" xfId="0" applyFont="1" applyFill="1" applyBorder="1" applyAlignment="1" applyProtection="1">
      <alignment horizontal="center" vertical="center"/>
    </xf>
    <xf numFmtId="0" fontId="2" fillId="17" borderId="19" xfId="0" applyFont="1" applyFill="1" applyBorder="1" applyAlignment="1" applyProtection="1">
      <alignment horizontal="center" vertical="center" wrapText="1"/>
    </xf>
    <xf numFmtId="0" fontId="2" fillId="17" borderId="19" xfId="0" applyFont="1" applyFill="1" applyBorder="1" applyAlignment="1" applyProtection="1">
      <alignment horizontal="center" vertical="center"/>
    </xf>
    <xf numFmtId="0" fontId="2" fillId="17" borderId="2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4" fillId="13" borderId="45" xfId="0" applyFont="1" applyFill="1" applyBorder="1" applyAlignment="1" applyProtection="1">
      <alignment horizontal="left" vertical="center"/>
    </xf>
    <xf numFmtId="0" fontId="16" fillId="0" borderId="38" xfId="0" applyFont="1" applyBorder="1" applyAlignment="1" applyProtection="1">
      <alignment horizontal="center" vertical="center"/>
    </xf>
    <xf numFmtId="9" fontId="16" fillId="0" borderId="33" xfId="1" applyFont="1" applyBorder="1" applyAlignment="1" applyProtection="1">
      <alignment horizontal="center" vertical="center"/>
    </xf>
    <xf numFmtId="0" fontId="16" fillId="0" borderId="6" xfId="0" applyFont="1" applyBorder="1" applyAlignment="1" applyProtection="1">
      <alignment horizontal="center" vertical="center"/>
    </xf>
    <xf numFmtId="9" fontId="16" fillId="0" borderId="17" xfId="1" applyFont="1" applyBorder="1" applyAlignment="1" applyProtection="1">
      <alignment horizontal="center" vertical="center"/>
    </xf>
    <xf numFmtId="9" fontId="6" fillId="0" borderId="0" xfId="1" applyFont="1" applyBorder="1" applyAlignment="1" applyProtection="1">
      <alignment horizontal="center"/>
    </xf>
    <xf numFmtId="0" fontId="0" fillId="3" borderId="46" xfId="0" applyFill="1" applyBorder="1" applyAlignment="1" applyProtection="1">
      <alignment horizontal="left" vertical="center"/>
    </xf>
    <xf numFmtId="0" fontId="16" fillId="0" borderId="11" xfId="0" applyFont="1" applyBorder="1" applyAlignment="1" applyProtection="1">
      <alignment horizontal="center" vertical="center"/>
    </xf>
    <xf numFmtId="9" fontId="16" fillId="0" borderId="12" xfId="1" applyFont="1" applyBorder="1" applyAlignment="1" applyProtection="1">
      <alignment horizontal="center" vertical="center"/>
    </xf>
    <xf numFmtId="0" fontId="16" fillId="0" borderId="24" xfId="0" applyFont="1" applyBorder="1" applyAlignment="1" applyProtection="1">
      <alignment horizontal="center" vertical="center"/>
    </xf>
    <xf numFmtId="0" fontId="0" fillId="7" borderId="46" xfId="0" applyFill="1" applyBorder="1" applyAlignment="1" applyProtection="1">
      <alignment horizontal="left" vertical="center"/>
    </xf>
    <xf numFmtId="0" fontId="0" fillId="8" borderId="46" xfId="0" applyFill="1" applyBorder="1" applyAlignment="1" applyProtection="1">
      <alignment horizontal="left" vertical="center"/>
    </xf>
    <xf numFmtId="0" fontId="0" fillId="9" borderId="46" xfId="0" applyFill="1" applyBorder="1" applyAlignment="1" applyProtection="1">
      <alignment horizontal="left" vertical="center"/>
    </xf>
    <xf numFmtId="0" fontId="0" fillId="10" borderId="46" xfId="0" applyFill="1" applyBorder="1" applyAlignment="1" applyProtection="1">
      <alignment horizontal="left" vertical="center"/>
    </xf>
    <xf numFmtId="0" fontId="0" fillId="16" borderId="47" xfId="0" applyFill="1" applyBorder="1" applyAlignment="1" applyProtection="1">
      <alignment horizontal="left" vertical="center"/>
    </xf>
    <xf numFmtId="0" fontId="16" fillId="0" borderId="13" xfId="0" applyFont="1" applyBorder="1" applyAlignment="1" applyProtection="1">
      <alignment horizontal="center" vertical="center"/>
    </xf>
    <xf numFmtId="9" fontId="16" fillId="0" borderId="15" xfId="1" applyFont="1" applyBorder="1" applyAlignment="1" applyProtection="1">
      <alignment horizontal="center" vertical="center"/>
    </xf>
    <xf numFmtId="0" fontId="16" fillId="0" borderId="48" xfId="0" applyFont="1" applyBorder="1" applyAlignment="1" applyProtection="1">
      <alignment horizontal="center" vertical="center"/>
    </xf>
    <xf numFmtId="9" fontId="16" fillId="0" borderId="21" xfId="1" applyFont="1" applyBorder="1" applyAlignment="1" applyProtection="1">
      <alignment horizontal="center" vertical="center"/>
    </xf>
    <xf numFmtId="0" fontId="4" fillId="15" borderId="8" xfId="0" applyFont="1" applyFill="1" applyBorder="1" applyAlignment="1" applyProtection="1">
      <alignment horizontal="left" vertical="center" wrapText="1"/>
    </xf>
    <xf numFmtId="0" fontId="17" fillId="0" borderId="18" xfId="0" applyFont="1" applyBorder="1" applyAlignment="1" applyProtection="1">
      <alignment horizontal="center" vertical="center"/>
    </xf>
    <xf numFmtId="9" fontId="17" fillId="0" borderId="20" xfId="0" applyNumberFormat="1" applyFont="1" applyBorder="1" applyAlignment="1" applyProtection="1">
      <alignment horizontal="center" vertical="center"/>
    </xf>
    <xf numFmtId="0" fontId="17" fillId="0" borderId="34" xfId="0" applyFont="1" applyBorder="1" applyAlignment="1" applyProtection="1">
      <alignment horizontal="center" vertical="center"/>
    </xf>
    <xf numFmtId="0" fontId="4" fillId="13" borderId="44" xfId="0" applyFont="1" applyFill="1" applyBorder="1" applyAlignment="1" applyProtection="1">
      <alignment horizontal="left" vertical="center"/>
    </xf>
    <xf numFmtId="9" fontId="0" fillId="0" borderId="0" xfId="0" applyNumberFormat="1" applyBorder="1" applyAlignment="1" applyProtection="1">
      <alignment horizontal="center"/>
    </xf>
    <xf numFmtId="0" fontId="4" fillId="13" borderId="43" xfId="0" applyFont="1" applyFill="1" applyBorder="1" applyAlignment="1" applyProtection="1">
      <alignment horizontal="left" vertical="center"/>
    </xf>
    <xf numFmtId="0" fontId="6" fillId="0" borderId="0" xfId="0" applyFont="1" applyFill="1" applyAlignment="1" applyProtection="1">
      <alignment vertical="center"/>
    </xf>
    <xf numFmtId="0" fontId="15" fillId="0" borderId="0" xfId="0" applyFont="1" applyFill="1" applyAlignment="1" applyProtection="1">
      <alignment horizontal="left" vertical="center"/>
    </xf>
    <xf numFmtId="0" fontId="2" fillId="15" borderId="8" xfId="0" applyFont="1" applyFill="1" applyBorder="1" applyAlignment="1" applyProtection="1">
      <alignment horizontal="center" vertical="center" wrapText="1"/>
    </xf>
    <xf numFmtId="0" fontId="3" fillId="0" borderId="7" xfId="0" applyFont="1" applyFill="1" applyBorder="1" applyAlignment="1" applyProtection="1">
      <alignment horizontal="center" vertical="center"/>
    </xf>
    <xf numFmtId="0" fontId="2" fillId="15" borderId="7" xfId="0" applyFont="1" applyFill="1" applyBorder="1" applyAlignment="1" applyProtection="1">
      <alignment horizontal="center" vertical="center" wrapText="1"/>
    </xf>
    <xf numFmtId="0" fontId="0" fillId="13" borderId="9" xfId="0" applyFill="1" applyBorder="1" applyProtection="1"/>
    <xf numFmtId="0" fontId="0" fillId="3" borderId="9" xfId="0" applyFill="1" applyBorder="1" applyProtection="1"/>
    <xf numFmtId="0" fontId="0" fillId="7" borderId="9" xfId="0" applyFill="1" applyBorder="1" applyProtection="1"/>
    <xf numFmtId="0" fontId="0" fillId="8" borderId="9" xfId="0" applyFill="1" applyBorder="1" applyProtection="1"/>
    <xf numFmtId="0" fontId="0" fillId="9" borderId="9" xfId="0" applyFill="1" applyBorder="1" applyProtection="1"/>
    <xf numFmtId="0" fontId="0" fillId="10" borderId="10" xfId="0" applyFill="1" applyBorder="1" applyProtection="1"/>
    <xf numFmtId="0" fontId="0" fillId="4" borderId="0" xfId="0" applyFill="1" applyProtection="1"/>
    <xf numFmtId="0" fontId="0" fillId="2" borderId="26" xfId="0" applyFont="1" applyFill="1" applyBorder="1" applyAlignment="1" applyProtection="1">
      <alignment horizontal="center"/>
    </xf>
    <xf numFmtId="0" fontId="0" fillId="2" borderId="50" xfId="0" applyFont="1" applyFill="1" applyBorder="1" applyAlignment="1" applyProtection="1">
      <alignment horizontal="center"/>
    </xf>
    <xf numFmtId="0" fontId="0" fillId="2" borderId="6" xfId="0" applyFont="1" applyFill="1" applyBorder="1" applyAlignment="1" applyProtection="1">
      <alignment horizontal="center"/>
    </xf>
    <xf numFmtId="0" fontId="0" fillId="2" borderId="4" xfId="0" applyFont="1" applyFill="1" applyBorder="1" applyAlignment="1" applyProtection="1">
      <alignment horizontal="center"/>
    </xf>
    <xf numFmtId="0" fontId="0" fillId="2" borderId="17" xfId="0" applyFont="1" applyFill="1" applyBorder="1" applyAlignment="1" applyProtection="1">
      <alignment horizontal="center"/>
    </xf>
    <xf numFmtId="0" fontId="0" fillId="2" borderId="27" xfId="0" applyFont="1" applyFill="1" applyBorder="1" applyAlignment="1" applyProtection="1">
      <alignment horizontal="center"/>
    </xf>
    <xf numFmtId="0" fontId="0" fillId="2" borderId="24" xfId="0" applyFont="1" applyFill="1" applyBorder="1" applyAlignment="1" applyProtection="1">
      <alignment horizontal="center"/>
    </xf>
    <xf numFmtId="0" fontId="0" fillId="2" borderId="2" xfId="0" applyFont="1" applyFill="1" applyBorder="1" applyAlignment="1" applyProtection="1">
      <alignment horizontal="center"/>
    </xf>
    <xf numFmtId="0" fontId="0" fillId="2" borderId="12" xfId="0" applyFont="1" applyFill="1" applyBorder="1" applyAlignment="1" applyProtection="1">
      <alignment horizontal="center"/>
    </xf>
    <xf numFmtId="0" fontId="0" fillId="0" borderId="4" xfId="0" applyFill="1" applyBorder="1" applyAlignment="1">
      <alignment horizontal="center" vertical="center"/>
    </xf>
    <xf numFmtId="0" fontId="16" fillId="6" borderId="2" xfId="0" applyFont="1" applyFill="1" applyBorder="1" applyAlignment="1">
      <alignment horizontal="center" vertical="center"/>
    </xf>
    <xf numFmtId="0" fontId="6" fillId="12" borderId="32" xfId="0" applyFont="1" applyFill="1" applyBorder="1" applyAlignment="1">
      <alignment horizontal="center" vertical="center" wrapText="1"/>
    </xf>
    <xf numFmtId="0" fontId="6" fillId="12" borderId="14" xfId="0" applyFont="1" applyFill="1" applyBorder="1" applyAlignment="1">
      <alignment horizontal="center" vertical="center" wrapText="1"/>
    </xf>
    <xf numFmtId="0" fontId="6" fillId="12" borderId="37" xfId="0" applyFont="1" applyFill="1" applyBorder="1" applyAlignment="1">
      <alignment horizontal="center" vertical="center" wrapText="1"/>
    </xf>
    <xf numFmtId="0" fontId="6" fillId="12" borderId="49" xfId="0" applyFont="1" applyFill="1" applyBorder="1" applyAlignment="1">
      <alignment horizontal="center" vertical="center" wrapText="1"/>
    </xf>
    <xf numFmtId="0" fontId="9" fillId="5" borderId="8" xfId="0" applyFont="1" applyFill="1" applyBorder="1" applyAlignment="1">
      <alignment horizontal="center" vertical="center"/>
    </xf>
    <xf numFmtId="0" fontId="9" fillId="5" borderId="9" xfId="0" applyFont="1" applyFill="1" applyBorder="1" applyAlignment="1">
      <alignment horizontal="center" vertical="center"/>
    </xf>
    <xf numFmtId="0" fontId="9" fillId="5" borderId="34" xfId="0" applyFont="1" applyFill="1" applyBorder="1" applyAlignment="1">
      <alignment horizontal="center" vertical="center"/>
    </xf>
    <xf numFmtId="0" fontId="6" fillId="6" borderId="2" xfId="0" applyFont="1" applyFill="1" applyBorder="1" applyAlignment="1">
      <alignment horizontal="center" vertical="center"/>
    </xf>
    <xf numFmtId="0" fontId="6" fillId="14" borderId="35" xfId="0" applyFont="1" applyFill="1" applyBorder="1" applyAlignment="1">
      <alignment horizontal="center" vertical="center" wrapText="1"/>
    </xf>
    <xf numFmtId="0" fontId="6" fillId="14" borderId="41" xfId="0" applyFont="1" applyFill="1" applyBorder="1" applyAlignment="1">
      <alignment horizontal="center" vertical="center" wrapText="1"/>
    </xf>
    <xf numFmtId="0" fontId="6" fillId="12" borderId="38" xfId="0" applyFont="1" applyFill="1" applyBorder="1" applyAlignment="1">
      <alignment horizontal="center" vertical="center" wrapText="1"/>
    </xf>
    <xf numFmtId="0" fontId="6" fillId="12" borderId="13" xfId="0" applyFont="1" applyFill="1" applyBorder="1" applyAlignment="1">
      <alignment horizontal="center" vertical="center" wrapText="1"/>
    </xf>
    <xf numFmtId="0" fontId="9" fillId="3" borderId="32" xfId="0" applyFont="1" applyFill="1" applyBorder="1" applyAlignment="1">
      <alignment horizontal="center" vertical="center" wrapText="1"/>
    </xf>
    <xf numFmtId="0" fontId="9" fillId="3" borderId="14" xfId="0" applyFont="1" applyFill="1" applyBorder="1" applyAlignment="1">
      <alignment horizontal="center" vertical="center" wrapText="1"/>
    </xf>
    <xf numFmtId="0" fontId="9" fillId="7" borderId="32"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9" fillId="8" borderId="32" xfId="0" applyFont="1" applyFill="1" applyBorder="1" applyAlignment="1">
      <alignment horizontal="center" vertical="center" wrapText="1"/>
    </xf>
    <xf numFmtId="0" fontId="9" fillId="8" borderId="14" xfId="0" applyFont="1" applyFill="1" applyBorder="1" applyAlignment="1">
      <alignment horizontal="center" vertical="center" wrapText="1"/>
    </xf>
    <xf numFmtId="1" fontId="9" fillId="9" borderId="32" xfId="0" applyNumberFormat="1" applyFont="1" applyFill="1" applyBorder="1" applyAlignment="1">
      <alignment horizontal="center" vertical="center" wrapText="1"/>
    </xf>
    <xf numFmtId="1" fontId="9" fillId="9" borderId="14" xfId="0" applyNumberFormat="1" applyFont="1" applyFill="1" applyBorder="1" applyAlignment="1">
      <alignment horizontal="center" vertical="center" wrapText="1"/>
    </xf>
    <xf numFmtId="0" fontId="0" fillId="0" borderId="5" xfId="0" applyFill="1" applyBorder="1" applyAlignment="1">
      <alignment horizontal="center" vertical="center"/>
    </xf>
    <xf numFmtId="0" fontId="0" fillId="0" borderId="3" xfId="0" applyFill="1" applyBorder="1" applyAlignment="1">
      <alignment horizontal="center" vertical="center"/>
    </xf>
    <xf numFmtId="0" fontId="0" fillId="0" borderId="4" xfId="0" applyFill="1" applyBorder="1" applyAlignment="1">
      <alignment horizontal="center" vertical="center"/>
    </xf>
    <xf numFmtId="0" fontId="9" fillId="10" borderId="32" xfId="0" applyFont="1" applyFill="1" applyBorder="1" applyAlignment="1">
      <alignment horizontal="center" vertical="center" wrapText="1"/>
    </xf>
    <xf numFmtId="0" fontId="9" fillId="10" borderId="14" xfId="0" applyFont="1" applyFill="1" applyBorder="1" applyAlignment="1">
      <alignment horizontal="center" vertical="center" wrapText="1"/>
    </xf>
    <xf numFmtId="0" fontId="9" fillId="13" borderId="32" xfId="0" applyFont="1" applyFill="1" applyBorder="1" applyAlignment="1">
      <alignment horizontal="center" vertical="center" wrapText="1"/>
    </xf>
    <xf numFmtId="0" fontId="9" fillId="13" borderId="14" xfId="0" applyFont="1" applyFill="1" applyBorder="1" applyAlignment="1">
      <alignment horizontal="center" vertical="center" wrapText="1"/>
    </xf>
    <xf numFmtId="0" fontId="6" fillId="14" borderId="32" xfId="0" applyFont="1" applyFill="1" applyBorder="1" applyAlignment="1">
      <alignment horizontal="center" vertical="center" wrapText="1"/>
    </xf>
    <xf numFmtId="0" fontId="6" fillId="14" borderId="14" xfId="0" applyFont="1" applyFill="1" applyBorder="1" applyAlignment="1">
      <alignment horizontal="center" vertical="center" wrapText="1"/>
    </xf>
    <xf numFmtId="0" fontId="11" fillId="19" borderId="8" xfId="0" applyFont="1" applyFill="1" applyBorder="1" applyAlignment="1">
      <alignment horizontal="center" vertical="center"/>
    </xf>
    <xf numFmtId="0" fontId="11" fillId="19" borderId="9" xfId="0" applyFont="1" applyFill="1" applyBorder="1" applyAlignment="1">
      <alignment horizontal="center" vertical="center"/>
    </xf>
    <xf numFmtId="0" fontId="11" fillId="19" borderId="10"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4" xfId="0" applyFont="1" applyFill="1" applyBorder="1" applyAlignment="1">
      <alignment horizontal="center" vertical="center"/>
    </xf>
    <xf numFmtId="0" fontId="6" fillId="6" borderId="2" xfId="0" applyFont="1" applyFill="1" applyBorder="1" applyAlignment="1">
      <alignment horizontal="center" vertical="center" wrapText="1"/>
    </xf>
    <xf numFmtId="0" fontId="0" fillId="0" borderId="37" xfId="0" applyFill="1" applyBorder="1" applyAlignment="1">
      <alignment horizontal="center" vertical="center"/>
    </xf>
    <xf numFmtId="0" fontId="6" fillId="6" borderId="4" xfId="0" applyFont="1" applyFill="1" applyBorder="1" applyAlignment="1">
      <alignment horizontal="center" vertical="center"/>
    </xf>
    <xf numFmtId="0" fontId="6" fillId="6" borderId="14" xfId="0" applyFont="1" applyFill="1" applyBorder="1" applyAlignment="1">
      <alignment horizontal="center" vertical="center"/>
    </xf>
    <xf numFmtId="0" fontId="16" fillId="6" borderId="35" xfId="0" applyFont="1" applyFill="1" applyBorder="1" applyAlignment="1">
      <alignment horizontal="center" vertical="center"/>
    </xf>
    <xf numFmtId="0" fontId="16" fillId="6" borderId="36" xfId="0" applyFont="1" applyFill="1" applyBorder="1" applyAlignment="1">
      <alignment horizontal="center" vertical="center"/>
    </xf>
    <xf numFmtId="0" fontId="18" fillId="19" borderId="0" xfId="0" applyFont="1" applyFill="1" applyAlignment="1">
      <alignment horizontal="left" vertical="center"/>
    </xf>
    <xf numFmtId="0" fontId="12" fillId="0" borderId="1" xfId="0" applyFont="1" applyFill="1" applyBorder="1" applyAlignment="1">
      <alignment horizontal="left" vertical="center"/>
    </xf>
    <xf numFmtId="0" fontId="9" fillId="11" borderId="40" xfId="0" applyFont="1" applyFill="1" applyBorder="1" applyAlignment="1">
      <alignment horizontal="center" vertical="center"/>
    </xf>
    <xf numFmtId="0" fontId="9" fillId="11" borderId="42" xfId="0" applyFont="1" applyFill="1" applyBorder="1" applyAlignment="1">
      <alignment horizontal="center" vertical="center"/>
    </xf>
    <xf numFmtId="0" fontId="9" fillId="11" borderId="39" xfId="0" applyFont="1" applyFill="1" applyBorder="1" applyAlignment="1">
      <alignment horizontal="center" vertical="center"/>
    </xf>
    <xf numFmtId="0" fontId="6" fillId="6" borderId="16" xfId="0" applyFont="1" applyFill="1" applyBorder="1" applyAlignment="1">
      <alignment horizontal="center" vertical="center"/>
    </xf>
    <xf numFmtId="0" fontId="6" fillId="6" borderId="13" xfId="0" applyFont="1" applyFill="1" applyBorder="1" applyAlignment="1">
      <alignment horizontal="center" vertical="center"/>
    </xf>
    <xf numFmtId="0" fontId="6" fillId="6" borderId="4" xfId="0" applyFont="1" applyFill="1" applyBorder="1" applyAlignment="1">
      <alignment horizontal="center" vertical="center" wrapText="1"/>
    </xf>
    <xf numFmtId="0" fontId="6" fillId="6" borderId="14" xfId="0" applyFont="1" applyFill="1" applyBorder="1" applyAlignment="1">
      <alignment horizontal="center" vertical="center" wrapText="1"/>
    </xf>
    <xf numFmtId="0" fontId="6" fillId="12" borderId="33" xfId="0" applyFont="1" applyFill="1" applyBorder="1" applyAlignment="1">
      <alignment horizontal="center" vertical="center" wrapText="1"/>
    </xf>
    <xf numFmtId="0" fontId="6" fillId="12" borderId="15" xfId="0" applyFont="1" applyFill="1" applyBorder="1" applyAlignment="1">
      <alignment horizontal="center" vertical="center" wrapText="1"/>
    </xf>
    <xf numFmtId="0" fontId="7" fillId="0" borderId="23" xfId="0" applyFont="1" applyFill="1" applyBorder="1" applyAlignment="1">
      <alignment horizontal="left" vertical="center"/>
    </xf>
    <xf numFmtId="0" fontId="7" fillId="0" borderId="6" xfId="0" applyFont="1" applyFill="1" applyBorder="1" applyAlignment="1">
      <alignment horizontal="left" vertical="center"/>
    </xf>
    <xf numFmtId="0" fontId="20" fillId="0" borderId="23" xfId="0" applyFont="1" applyFill="1" applyBorder="1" applyAlignment="1">
      <alignment horizontal="left" vertical="center"/>
    </xf>
    <xf numFmtId="0" fontId="20" fillId="0" borderId="6" xfId="0" applyFont="1" applyFill="1" applyBorder="1" applyAlignment="1">
      <alignment horizontal="left" vertical="center"/>
    </xf>
    <xf numFmtId="0" fontId="6" fillId="12" borderId="35" xfId="0" applyFont="1" applyFill="1" applyBorder="1" applyAlignment="1">
      <alignment horizontal="center" vertical="center" wrapText="1"/>
    </xf>
    <xf numFmtId="0" fontId="6" fillId="12" borderId="41" xfId="0" applyFont="1" applyFill="1" applyBorder="1" applyAlignment="1">
      <alignment horizontal="center" vertical="center" wrapText="1"/>
    </xf>
    <xf numFmtId="0" fontId="8" fillId="6" borderId="2" xfId="0" applyFont="1" applyFill="1" applyBorder="1" applyAlignment="1">
      <alignment horizontal="center" vertical="center"/>
    </xf>
    <xf numFmtId="0" fontId="18" fillId="19" borderId="0" xfId="0" applyFont="1" applyFill="1" applyAlignment="1" applyProtection="1">
      <alignment horizontal="center" vertical="center"/>
    </xf>
    <xf numFmtId="0" fontId="6" fillId="0" borderId="23" xfId="0" applyFont="1" applyFill="1" applyBorder="1" applyAlignment="1" applyProtection="1">
      <alignment horizontal="center" vertical="center"/>
    </xf>
    <xf numFmtId="0" fontId="6" fillId="0" borderId="6" xfId="0" applyFont="1" applyFill="1" applyBorder="1" applyAlignment="1" applyProtection="1">
      <alignment horizontal="center" vertical="center"/>
    </xf>
    <xf numFmtId="0" fontId="17" fillId="0" borderId="8" xfId="0" applyFont="1" applyFill="1" applyBorder="1" applyAlignment="1" applyProtection="1">
      <alignment horizontal="center" vertical="center"/>
    </xf>
    <xf numFmtId="0" fontId="17" fillId="0" borderId="9" xfId="0" applyFont="1" applyFill="1" applyBorder="1" applyAlignment="1" applyProtection="1">
      <alignment horizontal="center" vertical="center"/>
    </xf>
    <xf numFmtId="0" fontId="17" fillId="0" borderId="10" xfId="0" applyFont="1" applyFill="1" applyBorder="1" applyAlignment="1" applyProtection="1">
      <alignment horizontal="center" vertical="center"/>
    </xf>
    <xf numFmtId="0" fontId="19" fillId="0" borderId="23" xfId="0" applyFont="1" applyFill="1" applyBorder="1" applyAlignment="1" applyProtection="1">
      <alignment horizontal="center"/>
    </xf>
    <xf numFmtId="0" fontId="18" fillId="19" borderId="0" xfId="0" applyFont="1" applyFill="1" applyBorder="1" applyAlignment="1" applyProtection="1">
      <alignment horizontal="center" vertical="center"/>
    </xf>
    <xf numFmtId="0" fontId="14" fillId="0" borderId="0" xfId="0" applyFont="1" applyBorder="1" applyAlignment="1" applyProtection="1">
      <alignment horizontal="center"/>
    </xf>
    <xf numFmtId="0" fontId="10" fillId="19" borderId="8" xfId="0" applyFont="1" applyFill="1" applyBorder="1" applyAlignment="1" applyProtection="1">
      <alignment horizontal="center" vertical="center" wrapText="1"/>
    </xf>
    <xf numFmtId="0" fontId="10" fillId="19" borderId="9" xfId="0" applyFont="1" applyFill="1" applyBorder="1" applyAlignment="1" applyProtection="1">
      <alignment horizontal="center" vertical="center" wrapText="1"/>
    </xf>
    <xf numFmtId="0" fontId="10" fillId="19" borderId="10" xfId="0" applyFont="1" applyFill="1" applyBorder="1" applyAlignment="1" applyProtection="1">
      <alignment horizontal="center" vertical="center" wrapText="1"/>
    </xf>
    <xf numFmtId="0" fontId="2" fillId="19" borderId="0" xfId="0" applyFont="1" applyFill="1" applyBorder="1" applyAlignment="1" applyProtection="1">
      <alignment horizontal="center" vertical="center"/>
    </xf>
    <xf numFmtId="0" fontId="18" fillId="19" borderId="0" xfId="0" applyFont="1" applyFill="1" applyAlignment="1">
      <alignment horizontal="center" vertical="center"/>
    </xf>
    <xf numFmtId="0" fontId="19" fillId="0" borderId="23" xfId="0" applyFont="1" applyFill="1" applyBorder="1" applyAlignment="1">
      <alignment horizontal="center"/>
    </xf>
    <xf numFmtId="0" fontId="2" fillId="19" borderId="0" xfId="0" applyFont="1" applyFill="1" applyBorder="1" applyAlignment="1">
      <alignment horizontal="center" vertical="center"/>
    </xf>
    <xf numFmtId="0" fontId="7" fillId="0" borderId="23" xfId="0" applyFont="1" applyFill="1" applyBorder="1" applyAlignment="1">
      <alignment horizontal="left" vertical="center" wrapText="1"/>
    </xf>
    <xf numFmtId="0" fontId="7" fillId="0" borderId="6" xfId="0" applyFont="1" applyFill="1" applyBorder="1" applyAlignment="1">
      <alignment horizontal="left" vertical="center" wrapText="1"/>
    </xf>
    <xf numFmtId="0" fontId="6" fillId="0" borderId="23" xfId="0" applyFont="1" applyFill="1" applyBorder="1" applyAlignment="1">
      <alignment horizontal="center" vertical="center"/>
    </xf>
    <xf numFmtId="0" fontId="6" fillId="0" borderId="6" xfId="0" applyFont="1" applyFill="1" applyBorder="1" applyAlignment="1">
      <alignment horizontal="center" vertical="center"/>
    </xf>
    <xf numFmtId="0" fontId="18" fillId="19" borderId="0" xfId="0" applyFont="1" applyFill="1" applyBorder="1" applyAlignment="1">
      <alignment horizontal="center" vertical="center"/>
    </xf>
    <xf numFmtId="0" fontId="14" fillId="0" borderId="0" xfId="0" applyFont="1" applyBorder="1" applyAlignment="1">
      <alignment horizontal="center"/>
    </xf>
    <xf numFmtId="0" fontId="10" fillId="19" borderId="8" xfId="0" applyFont="1" applyFill="1" applyBorder="1" applyAlignment="1">
      <alignment horizontal="center" vertical="center" wrapText="1"/>
    </xf>
    <xf numFmtId="0" fontId="10" fillId="19" borderId="9" xfId="0" applyFont="1" applyFill="1" applyBorder="1" applyAlignment="1">
      <alignment horizontal="center" vertical="center" wrapText="1"/>
    </xf>
    <xf numFmtId="0" fontId="10" fillId="19" borderId="10" xfId="0" applyFont="1" applyFill="1" applyBorder="1" applyAlignment="1">
      <alignment horizontal="center" vertical="center" wrapText="1"/>
    </xf>
    <xf numFmtId="0" fontId="17" fillId="0" borderId="8" xfId="0" applyFont="1" applyFill="1" applyBorder="1" applyAlignment="1">
      <alignment horizontal="center" vertical="center"/>
    </xf>
    <xf numFmtId="0" fontId="17" fillId="0" borderId="9" xfId="0" applyFont="1" applyFill="1" applyBorder="1" applyAlignment="1">
      <alignment horizontal="center" vertical="center"/>
    </xf>
    <xf numFmtId="0" fontId="17" fillId="0" borderId="10" xfId="0" applyFont="1" applyFill="1" applyBorder="1" applyAlignment="1">
      <alignment horizontal="center" vertical="center"/>
    </xf>
    <xf numFmtId="0" fontId="11" fillId="18" borderId="32" xfId="0" applyFont="1" applyFill="1" applyBorder="1" applyAlignment="1">
      <alignment horizontal="center" vertical="center" wrapText="1"/>
    </xf>
    <xf numFmtId="0" fontId="9" fillId="18" borderId="14" xfId="0" applyFont="1" applyFill="1" applyBorder="1" applyAlignment="1">
      <alignment horizontal="center" vertical="center" wrapText="1"/>
    </xf>
    <xf numFmtId="0" fontId="6" fillId="0" borderId="23" xfId="0" applyFont="1" applyFill="1" applyBorder="1" applyAlignment="1">
      <alignment horizontal="left" vertical="center"/>
    </xf>
    <xf numFmtId="0" fontId="6" fillId="0" borderId="6" xfId="0" applyFont="1" applyFill="1" applyBorder="1" applyAlignment="1">
      <alignment horizontal="left" vertical="center"/>
    </xf>
    <xf numFmtId="0" fontId="0" fillId="0" borderId="37" xfId="0"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4" xfId="0" applyFill="1" applyBorder="1" applyAlignment="1">
      <alignment vertical="center" wrapText="1"/>
    </xf>
    <xf numFmtId="0" fontId="0" fillId="0" borderId="2" xfId="0" applyFill="1" applyBorder="1" applyAlignment="1">
      <alignment vertical="center" wrapText="1"/>
    </xf>
    <xf numFmtId="165" fontId="23" fillId="0" borderId="51" xfId="0" applyNumberFormat="1" applyFont="1" applyFill="1" applyBorder="1" applyAlignment="1">
      <alignment horizontal="center" vertical="center" wrapText="1"/>
    </xf>
    <xf numFmtId="0" fontId="23" fillId="0" borderId="51" xfId="0" applyFont="1" applyFill="1" applyBorder="1" applyAlignment="1">
      <alignment horizontal="center" vertical="center" wrapText="1"/>
    </xf>
    <xf numFmtId="0" fontId="0" fillId="0" borderId="4" xfId="0" applyFill="1" applyBorder="1" applyAlignment="1">
      <alignment horizontal="center" vertical="center" wrapText="1"/>
    </xf>
    <xf numFmtId="0" fontId="0" fillId="0" borderId="2" xfId="0" applyFill="1" applyBorder="1" applyAlignment="1">
      <alignment horizontal="center" vertical="center" wrapText="1"/>
    </xf>
    <xf numFmtId="167" fontId="0" fillId="0" borderId="4" xfId="0" applyNumberFormat="1" applyFill="1" applyBorder="1" applyAlignment="1">
      <alignment horizontal="center" vertical="center"/>
    </xf>
    <xf numFmtId="167" fontId="0" fillId="0" borderId="2" xfId="0" applyNumberFormat="1" applyFill="1" applyBorder="1" applyAlignment="1">
      <alignment horizontal="center" vertical="center"/>
    </xf>
    <xf numFmtId="0" fontId="24" fillId="0" borderId="51" xfId="0" applyFont="1" applyFill="1" applyBorder="1" applyAlignment="1">
      <alignment horizontal="center" vertical="center" wrapText="1"/>
    </xf>
    <xf numFmtId="0" fontId="0" fillId="0" borderId="5" xfId="0" applyFill="1" applyBorder="1" applyAlignment="1">
      <alignment horizontal="center" vertical="center" wrapText="1"/>
    </xf>
    <xf numFmtId="167" fontId="0" fillId="0" borderId="2" xfId="0" applyNumberFormat="1" applyFill="1" applyBorder="1" applyAlignment="1">
      <alignment horizontal="center" vertical="center" wrapText="1"/>
    </xf>
    <xf numFmtId="167" fontId="0" fillId="0" borderId="4" xfId="0" applyNumberFormat="1" applyFill="1" applyBorder="1" applyAlignment="1">
      <alignment horizontal="center" vertical="center" wrapText="1"/>
    </xf>
    <xf numFmtId="0" fontId="0" fillId="0" borderId="0" xfId="0" applyFill="1" applyBorder="1" applyAlignment="1">
      <alignment horizontal="center" vertical="center"/>
    </xf>
    <xf numFmtId="0" fontId="19" fillId="16" borderId="9" xfId="0" applyFont="1" applyFill="1" applyBorder="1" applyAlignment="1">
      <alignment horizontal="center" vertical="center"/>
    </xf>
    <xf numFmtId="0" fontId="19" fillId="0" borderId="0" xfId="0" applyFont="1" applyFill="1" applyBorder="1" applyAlignment="1">
      <alignment horizontal="center" vertical="center"/>
    </xf>
    <xf numFmtId="0" fontId="0" fillId="19" borderId="0" xfId="0" applyFill="1" applyAlignment="1">
      <alignment horizontal="center" vertical="center"/>
    </xf>
    <xf numFmtId="49" fontId="0" fillId="0" borderId="2" xfId="0" applyNumberFormat="1" applyFill="1" applyBorder="1" applyAlignment="1">
      <alignment horizontal="center" vertical="center" wrapText="1"/>
    </xf>
    <xf numFmtId="0" fontId="0" fillId="19" borderId="0" xfId="0" applyFill="1" applyAlignment="1">
      <alignment horizontal="center" vertical="center" wrapText="1"/>
    </xf>
    <xf numFmtId="0" fontId="25" fillId="0" borderId="2" xfId="0" applyFont="1" applyFill="1" applyBorder="1" applyAlignment="1">
      <alignment vertical="center" wrapText="1"/>
    </xf>
    <xf numFmtId="168" fontId="26" fillId="0" borderId="51" xfId="0" applyNumberFormat="1" applyFont="1" applyFill="1" applyBorder="1" applyAlignment="1">
      <alignment horizontal="center" vertical="center" wrapText="1"/>
    </xf>
    <xf numFmtId="17" fontId="23" fillId="0" borderId="51" xfId="0" applyNumberFormat="1" applyFont="1" applyFill="1" applyBorder="1" applyAlignment="1">
      <alignment horizontal="center" vertical="center" wrapText="1"/>
    </xf>
    <xf numFmtId="0" fontId="0" fillId="0" borderId="2" xfId="0" applyFill="1" applyBorder="1" applyAlignment="1">
      <alignment horizontal="left" vertical="center" wrapText="1"/>
    </xf>
    <xf numFmtId="0" fontId="0" fillId="0" borderId="4" xfId="0" applyFill="1" applyBorder="1" applyAlignment="1">
      <alignment horizontal="left" vertical="center" wrapText="1"/>
    </xf>
    <xf numFmtId="0" fontId="0" fillId="0" borderId="0" xfId="0" applyFill="1" applyAlignment="1">
      <alignment horizontal="center" vertical="center" wrapText="1"/>
    </xf>
    <xf numFmtId="49" fontId="16" fillId="0" borderId="23" xfId="0" applyNumberFormat="1" applyFont="1" applyFill="1" applyBorder="1" applyAlignment="1">
      <alignment horizontal="left" vertical="center" wrapText="1"/>
    </xf>
    <xf numFmtId="49" fontId="16" fillId="0" borderId="6" xfId="0" applyNumberFormat="1" applyFont="1" applyFill="1" applyBorder="1" applyAlignment="1">
      <alignment horizontal="left" vertical="center" wrapText="1"/>
    </xf>
    <xf numFmtId="165" fontId="0" fillId="0" borderId="51" xfId="0" applyNumberFormat="1" applyFont="1" applyFill="1" applyBorder="1" applyAlignment="1">
      <alignment horizontal="center" vertical="center" wrapText="1"/>
    </xf>
    <xf numFmtId="165" fontId="0" fillId="0" borderId="51" xfId="0" applyNumberFormat="1" applyFill="1" applyBorder="1" applyAlignment="1">
      <alignment horizontal="center" vertical="center" wrapText="1"/>
    </xf>
    <xf numFmtId="14" fontId="20" fillId="0" borderId="23" xfId="0" applyNumberFormat="1" applyFont="1" applyFill="1" applyBorder="1" applyAlignment="1">
      <alignment horizontal="left" vertical="center"/>
    </xf>
    <xf numFmtId="0" fontId="25" fillId="0" borderId="4" xfId="0" applyFont="1" applyFill="1" applyBorder="1" applyAlignment="1">
      <alignment vertical="center" wrapText="1"/>
    </xf>
    <xf numFmtId="0" fontId="0" fillId="0" borderId="51" xfId="0" applyFont="1" applyFill="1" applyBorder="1" applyAlignment="1">
      <alignment horizontal="center" vertical="center" wrapText="1"/>
    </xf>
    <xf numFmtId="0" fontId="0" fillId="0" borderId="51" xfId="0" applyFill="1" applyBorder="1" applyAlignment="1">
      <alignment horizontal="center" vertical="center" wrapText="1"/>
    </xf>
    <xf numFmtId="168" fontId="27" fillId="0" borderId="51" xfId="0" applyNumberFormat="1" applyFont="1" applyFill="1" applyBorder="1" applyAlignment="1">
      <alignment horizontal="center" vertical="center" wrapText="1"/>
    </xf>
    <xf numFmtId="0" fontId="27" fillId="0" borderId="51" xfId="0" applyFont="1" applyFill="1" applyBorder="1" applyAlignment="1">
      <alignment horizontal="center" vertical="center" wrapText="1"/>
    </xf>
    <xf numFmtId="0" fontId="0" fillId="0" borderId="0" xfId="0" applyFill="1" applyAlignment="1">
      <alignment horizontal="center"/>
    </xf>
    <xf numFmtId="168" fontId="0" fillId="0" borderId="51" xfId="0" applyNumberFormat="1" applyFont="1" applyFill="1" applyBorder="1" applyAlignment="1">
      <alignment horizontal="center" vertical="center" wrapText="1"/>
    </xf>
    <xf numFmtId="0" fontId="16" fillId="0" borderId="23" xfId="0" applyFont="1" applyFill="1" applyBorder="1" applyAlignment="1" applyProtection="1">
      <alignment horizontal="left" vertical="center" wrapText="1"/>
    </xf>
    <xf numFmtId="0" fontId="16" fillId="0" borderId="6" xfId="0" applyFont="1" applyFill="1" applyBorder="1" applyAlignment="1" applyProtection="1">
      <alignment horizontal="left" vertical="center" wrapText="1"/>
    </xf>
    <xf numFmtId="14" fontId="6" fillId="0" borderId="23" xfId="0" applyNumberFormat="1" applyFont="1" applyFill="1" applyBorder="1" applyAlignment="1" applyProtection="1">
      <alignment horizontal="center" vertical="center"/>
    </xf>
    <xf numFmtId="14" fontId="6" fillId="0" borderId="6" xfId="0" applyNumberFormat="1" applyFont="1" applyFill="1" applyBorder="1" applyAlignment="1" applyProtection="1">
      <alignment horizontal="center" vertical="center"/>
    </xf>
  </cellXfs>
  <cellStyles count="4">
    <cellStyle name="Normal" xfId="0" builtinId="0"/>
    <cellStyle name="Normal 2" xfId="2"/>
    <cellStyle name="Normal 3" xfId="3"/>
    <cellStyle name="Porcentagem" xfId="1" builtinId="5"/>
  </cellStyles>
  <dxfs count="43">
    <dxf>
      <font>
        <color theme="0"/>
      </font>
    </dxf>
    <dxf>
      <font>
        <color rgb="FF7030A0"/>
      </font>
      <fill>
        <patternFill>
          <bgColor rgb="FF7030A0"/>
        </patternFill>
      </fill>
    </dxf>
    <dxf>
      <font>
        <color rgb="FF0070C0"/>
      </font>
      <fill>
        <patternFill>
          <bgColor rgb="FF0070C0"/>
        </patternFill>
      </fill>
    </dxf>
    <dxf>
      <font>
        <color rgb="FFFF0000"/>
      </font>
      <fill>
        <patternFill>
          <bgColor rgb="FFFF0000"/>
        </patternFill>
      </fill>
    </dxf>
    <dxf>
      <font>
        <color theme="0"/>
      </font>
      <fill>
        <patternFill patternType="solid">
          <fgColor rgb="FFB15407"/>
          <bgColor rgb="FFB15407"/>
        </patternFill>
      </fill>
    </dxf>
    <dxf>
      <font>
        <color theme="0"/>
      </font>
    </dxf>
    <dxf>
      <font>
        <color theme="0"/>
      </font>
      <fill>
        <patternFill>
          <bgColor theme="9" tint="-0.499984740745262"/>
        </patternFill>
      </fill>
    </dxf>
    <dxf>
      <font>
        <color theme="0"/>
      </font>
      <fill>
        <patternFill>
          <bgColor theme="9" tint="-0.499984740745262"/>
        </patternFill>
      </fill>
    </dxf>
    <dxf>
      <font>
        <color rgb="FFB15407"/>
      </font>
      <fill>
        <patternFill patternType="solid">
          <fgColor rgb="FFB15407"/>
          <bgColor rgb="FFB15407"/>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patternType="solid">
          <fgColor rgb="FFB15407"/>
          <bgColor rgb="FFB15407"/>
        </patternFill>
      </fill>
    </dxf>
    <dxf>
      <font>
        <color theme="0"/>
      </font>
    </dxf>
    <dxf>
      <font>
        <color theme="0"/>
      </font>
      <fill>
        <patternFill>
          <bgColor theme="9" tint="-0.499984740745262"/>
        </patternFill>
      </fill>
    </dxf>
    <dxf>
      <font>
        <color theme="0"/>
      </font>
      <fill>
        <patternFill>
          <bgColor theme="9" tint="-0.499984740745262"/>
        </patternFill>
      </fill>
    </dxf>
    <dxf>
      <font>
        <color rgb="FFB15407"/>
      </font>
      <fill>
        <patternFill patternType="solid">
          <fgColor rgb="FFB15407"/>
          <bgColor rgb="FFB15407"/>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patternType="solid">
          <fgColor rgb="FFB15407"/>
          <bgColor rgb="FFB15407"/>
        </patternFill>
      </fill>
    </dxf>
    <dxf>
      <font>
        <color theme="0"/>
      </font>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patternType="solid">
          <fgColor rgb="FFB15407"/>
          <bgColor rgb="FFB15407"/>
        </patternFill>
      </fill>
    </dxf>
    <dxf>
      <font>
        <color theme="0"/>
      </font>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fill>
        <patternFill patternType="solid">
          <fgColor rgb="FFB15407"/>
          <bgColor rgb="FFB15407"/>
        </patternFill>
      </fill>
    </dxf>
  </dxfs>
  <tableStyles count="0" defaultTableStyle="TableStyleMedium2" defaultPivotStyle="PivotStyleLight16"/>
  <colors>
    <mruColors>
      <color rgb="FFB15407"/>
      <color rgb="FF006600"/>
      <color rgb="FFFF99CC"/>
      <color rgb="FF009900"/>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chemeClr val="bg1">
                <a:lumMod val="65000"/>
              </a:schemeClr>
            </a:solidFill>
          </c:spPr>
          <c:invertIfNegative val="0"/>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- 1'!$F$32:$F$39</c:f>
              <c:numCache>
                <c:formatCode>General</c:formatCode>
                <c:ptCount val="8"/>
                <c:pt idx="0">
                  <c:v>0</c:v>
                </c:pt>
                <c:pt idx="1">
                  <c:v>0</c:v>
                </c:pt>
                <c:pt idx="2">
                  <c:v>0</c:v>
                </c:pt>
                <c:pt idx="3">
                  <c:v>1</c:v>
                </c:pt>
                <c:pt idx="4">
                  <c:v>1</c:v>
                </c:pt>
                <c:pt idx="5">
                  <c:v>0</c:v>
                </c:pt>
                <c:pt idx="6">
                  <c:v>0</c:v>
                </c:pt>
                <c:pt idx="7">
                  <c:v>0</c:v>
                </c:pt>
              </c:numCache>
            </c:numRef>
          </c:val>
          <c:extLst>
            <c:ext xmlns:c16="http://schemas.microsoft.com/office/drawing/2014/chart" uri="{C3380CC4-5D6E-409C-BE32-E72D297353CC}">
              <c16:uniqueId val="{00000000-9FFB-45F9-AB43-E482C8921681}"/>
            </c:ext>
          </c:extLst>
        </c:ser>
        <c:ser>
          <c:idx val="1"/>
          <c:order val="1"/>
          <c:spPr>
            <a:solidFill>
              <a:srgbClr val="FF0000"/>
            </a:solidFill>
          </c:spPr>
          <c:invertIfNegative val="0"/>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- 1'!$G$32:$G$39</c:f>
              <c:numCache>
                <c:formatCode>General</c:formatCode>
                <c:ptCount val="8"/>
                <c:pt idx="0">
                  <c:v>2</c:v>
                </c:pt>
                <c:pt idx="1">
                  <c:v>1</c:v>
                </c:pt>
                <c:pt idx="2">
                  <c:v>0</c:v>
                </c:pt>
                <c:pt idx="3">
                  <c:v>1</c:v>
                </c:pt>
                <c:pt idx="4">
                  <c:v>0</c:v>
                </c:pt>
                <c:pt idx="5">
                  <c:v>0</c:v>
                </c:pt>
                <c:pt idx="6">
                  <c:v>4</c:v>
                </c:pt>
                <c:pt idx="7">
                  <c:v>3</c:v>
                </c:pt>
              </c:numCache>
            </c:numRef>
          </c:val>
          <c:extLst>
            <c:ext xmlns:c16="http://schemas.microsoft.com/office/drawing/2014/chart" uri="{C3380CC4-5D6E-409C-BE32-E72D297353CC}">
              <c16:uniqueId val="{00000001-9FFB-45F9-AB43-E482C8921681}"/>
            </c:ext>
          </c:extLst>
        </c:ser>
        <c:ser>
          <c:idx val="2"/>
          <c:order val="2"/>
          <c:spPr>
            <a:solidFill>
              <a:srgbClr val="FFC000"/>
            </a:solidFill>
          </c:spPr>
          <c:invertIfNegative val="0"/>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- 1'!$H$32:$H$39</c:f>
              <c:numCache>
                <c:formatCode>General</c:formatCode>
                <c:ptCount val="8"/>
                <c:pt idx="0">
                  <c:v>3</c:v>
                </c:pt>
                <c:pt idx="1">
                  <c:v>3</c:v>
                </c:pt>
                <c:pt idx="2">
                  <c:v>4</c:v>
                </c:pt>
                <c:pt idx="3">
                  <c:v>2</c:v>
                </c:pt>
                <c:pt idx="4">
                  <c:v>0</c:v>
                </c:pt>
                <c:pt idx="5">
                  <c:v>2</c:v>
                </c:pt>
                <c:pt idx="6">
                  <c:v>0</c:v>
                </c:pt>
                <c:pt idx="7">
                  <c:v>1</c:v>
                </c:pt>
              </c:numCache>
            </c:numRef>
          </c:val>
          <c:extLst>
            <c:ext xmlns:c16="http://schemas.microsoft.com/office/drawing/2014/chart" uri="{C3380CC4-5D6E-409C-BE32-E72D297353CC}">
              <c16:uniqueId val="{00000002-9FFB-45F9-AB43-E482C8921681}"/>
            </c:ext>
          </c:extLst>
        </c:ser>
        <c:ser>
          <c:idx val="3"/>
          <c:order val="3"/>
          <c:spPr>
            <a:solidFill>
              <a:srgbClr val="92D050"/>
            </a:solidFill>
          </c:spPr>
          <c:invertIfNegative val="0"/>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- 1'!$I$32:$I$39</c:f>
              <c:numCache>
                <c:formatCode>General</c:formatCode>
                <c:ptCount val="8"/>
                <c:pt idx="0">
                  <c:v>0</c:v>
                </c:pt>
                <c:pt idx="1">
                  <c:v>0</c:v>
                </c:pt>
                <c:pt idx="2">
                  <c:v>0</c:v>
                </c:pt>
                <c:pt idx="3">
                  <c:v>3</c:v>
                </c:pt>
                <c:pt idx="4">
                  <c:v>1</c:v>
                </c:pt>
                <c:pt idx="5">
                  <c:v>1</c:v>
                </c:pt>
                <c:pt idx="6">
                  <c:v>0</c:v>
                </c:pt>
                <c:pt idx="7">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- 1'!$J$32:$J$39</c:f>
              <c:numCache>
                <c:formatCode>General</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4-9FFB-45F9-AB43-E482C8921681}"/>
            </c:ext>
          </c:extLst>
        </c:ser>
        <c:dLbls>
          <c:showLegendKey val="0"/>
          <c:showVal val="0"/>
          <c:showCatName val="0"/>
          <c:showSerName val="0"/>
          <c:showPercent val="0"/>
          <c:showBubbleSize val="0"/>
        </c:dLbls>
        <c:gapWidth val="150"/>
        <c:overlap val="100"/>
        <c:axId val="96144768"/>
        <c:axId val="96158848"/>
      </c:barChart>
      <c:catAx>
        <c:axId val="96144768"/>
        <c:scaling>
          <c:orientation val="maxMin"/>
        </c:scaling>
        <c:delete val="0"/>
        <c:axPos val="l"/>
        <c:numFmt formatCode="ge\r\a\l" sourceLinked="0"/>
        <c:majorTickMark val="out"/>
        <c:minorTickMark val="none"/>
        <c:tickLblPos val="nextTo"/>
        <c:txPr>
          <a:bodyPr/>
          <a:lstStyle/>
          <a:p>
            <a:pPr>
              <a:defRPr sz="1100"/>
            </a:pPr>
            <a:endParaRPr lang="pt-BR"/>
          </a:p>
        </c:txPr>
        <c:crossAx val="96158848"/>
        <c:crosses val="autoZero"/>
        <c:auto val="1"/>
        <c:lblAlgn val="ctr"/>
        <c:lblOffset val="100"/>
        <c:noMultiLvlLbl val="0"/>
      </c:catAx>
      <c:valAx>
        <c:axId val="96158848"/>
        <c:scaling>
          <c:orientation val="minMax"/>
        </c:scaling>
        <c:delete val="0"/>
        <c:axPos val="t"/>
        <c:majorGridlines/>
        <c:numFmt formatCode="General" sourceLinked="1"/>
        <c:majorTickMark val="out"/>
        <c:minorTickMark val="none"/>
        <c:tickLblPos val="nextTo"/>
        <c:crossAx val="9614476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108676608"/>
        <c:axId val="108678144"/>
      </c:barChart>
      <c:catAx>
        <c:axId val="108676608"/>
        <c:scaling>
          <c:orientation val="maxMin"/>
        </c:scaling>
        <c:delete val="0"/>
        <c:axPos val="l"/>
        <c:numFmt formatCode="ge\r\a\l" sourceLinked="0"/>
        <c:majorTickMark val="out"/>
        <c:minorTickMark val="none"/>
        <c:tickLblPos val="nextTo"/>
        <c:txPr>
          <a:bodyPr/>
          <a:lstStyle/>
          <a:p>
            <a:pPr>
              <a:defRPr sz="1100"/>
            </a:pPr>
            <a:endParaRPr lang="pt-BR"/>
          </a:p>
        </c:txPr>
        <c:crossAx val="108678144"/>
        <c:crosses val="autoZero"/>
        <c:auto val="1"/>
        <c:lblAlgn val="ctr"/>
        <c:lblOffset val="100"/>
        <c:noMultiLvlLbl val="0"/>
      </c:catAx>
      <c:valAx>
        <c:axId val="108678144"/>
        <c:scaling>
          <c:orientation val="minMax"/>
        </c:scaling>
        <c:delete val="0"/>
        <c:axPos val="t"/>
        <c:majorGridlines/>
        <c:numFmt formatCode="General" sourceLinked="1"/>
        <c:majorTickMark val="out"/>
        <c:minorTickMark val="none"/>
        <c:tickLblPos val="nextTo"/>
        <c:crossAx val="108676608"/>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- 4'!$G$16:$G$21</c:f>
              <c:numCache>
                <c:formatCode>0%</c:formatCode>
                <c:ptCount val="6"/>
                <c:pt idx="0">
                  <c:v>1.3986013986013986E-2</c:v>
                </c:pt>
                <c:pt idx="1">
                  <c:v>0.24475524475524477</c:v>
                </c:pt>
                <c:pt idx="2">
                  <c:v>0.17482517482517482</c:v>
                </c:pt>
                <c:pt idx="3">
                  <c:v>0.25874125874125875</c:v>
                </c:pt>
                <c:pt idx="4">
                  <c:v>0.28671328671328672</c:v>
                </c:pt>
                <c:pt idx="5">
                  <c:v>2.097902097902098E-2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FF0000"/>
            </a:solidFill>
          </c:spPr>
          <c:invertIfNegative val="0"/>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Final'!$E$25:$E$34</c:f>
              <c:numCache>
                <c:formatCode>General</c:formatCode>
                <c:ptCount val="10"/>
                <c:pt idx="0">
                  <c:v>5</c:v>
                </c:pt>
                <c:pt idx="1">
                  <c:v>8</c:v>
                </c:pt>
                <c:pt idx="2">
                  <c:v>8</c:v>
                </c:pt>
                <c:pt idx="3">
                  <c:v>7</c:v>
                </c:pt>
                <c:pt idx="4">
                  <c:v>4</c:v>
                </c:pt>
                <c:pt idx="5">
                  <c:v>4</c:v>
                </c:pt>
                <c:pt idx="6">
                  <c:v>0</c:v>
                </c:pt>
                <c:pt idx="7">
                  <c:v>3</c:v>
                </c:pt>
                <c:pt idx="8">
                  <c:v>4</c:v>
                </c:pt>
                <c:pt idx="9">
                  <c:v>2</c:v>
                </c:pt>
              </c:numCache>
            </c:numRef>
          </c:val>
          <c:extLst>
            <c:ext xmlns:c16="http://schemas.microsoft.com/office/drawing/2014/chart" uri="{C3380CC4-5D6E-409C-BE32-E72D297353CC}">
              <c16:uniqueId val="{00000000-3168-42B7-9C7E-0F61D7978974}"/>
            </c:ext>
          </c:extLst>
        </c:ser>
        <c:ser>
          <c:idx val="3"/>
          <c:order val="1"/>
          <c:spPr>
            <a:solidFill>
              <a:srgbClr val="7030A0"/>
            </a:solidFill>
          </c:spPr>
          <c:invertIfNegative val="0"/>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Final'!$F$25:$F$34</c:f>
              <c:numCache>
                <c:formatCode>General</c:formatCode>
                <c:ptCount val="10"/>
                <c:pt idx="0">
                  <c:v>5</c:v>
                </c:pt>
                <c:pt idx="1">
                  <c:v>4</c:v>
                </c:pt>
                <c:pt idx="2">
                  <c:v>4</c:v>
                </c:pt>
                <c:pt idx="3">
                  <c:v>5</c:v>
                </c:pt>
                <c:pt idx="4">
                  <c:v>5</c:v>
                </c:pt>
                <c:pt idx="5">
                  <c:v>5</c:v>
                </c:pt>
                <c:pt idx="6">
                  <c:v>12</c:v>
                </c:pt>
                <c:pt idx="7">
                  <c:v>4</c:v>
                </c:pt>
                <c:pt idx="8">
                  <c:v>5</c:v>
                </c:pt>
                <c:pt idx="9">
                  <c:v>5</c:v>
                </c:pt>
              </c:numCache>
            </c:numRef>
          </c:val>
          <c:extLst>
            <c:ext xmlns:c16="http://schemas.microsoft.com/office/drawing/2014/chart" uri="{C3380CC4-5D6E-409C-BE32-E72D297353CC}">
              <c16:uniqueId val="{00000001-3168-42B7-9C7E-0F61D7978974}"/>
            </c:ext>
          </c:extLst>
        </c:ser>
        <c:ser>
          <c:idx val="1"/>
          <c:order val="2"/>
          <c:spPr>
            <a:solidFill>
              <a:srgbClr val="0070C0"/>
            </a:solidFill>
          </c:spPr>
          <c:invertIfNegative val="0"/>
          <c:val>
            <c:numRef>
              <c:f>'Painel de Gestão Final'!$G$25:$G$34</c:f>
              <c:numCache>
                <c:formatCode>General</c:formatCode>
                <c:ptCount val="10"/>
                <c:pt idx="0">
                  <c:v>5</c:v>
                </c:pt>
                <c:pt idx="1">
                  <c:v>5</c:v>
                </c:pt>
                <c:pt idx="2">
                  <c:v>3</c:v>
                </c:pt>
                <c:pt idx="3">
                  <c:v>3</c:v>
                </c:pt>
                <c:pt idx="4">
                  <c:v>6</c:v>
                </c:pt>
                <c:pt idx="5">
                  <c:v>6</c:v>
                </c:pt>
                <c:pt idx="6">
                  <c:v>3</c:v>
                </c:pt>
                <c:pt idx="7">
                  <c:v>8</c:v>
                </c:pt>
                <c:pt idx="8">
                  <c:v>6</c:v>
                </c:pt>
                <c:pt idx="9">
                  <c:v>8</c:v>
                </c:pt>
              </c:numCache>
            </c:numRef>
          </c:val>
          <c:extLst>
            <c:ext xmlns:c16="http://schemas.microsoft.com/office/drawing/2014/chart" uri="{C3380CC4-5D6E-409C-BE32-E72D297353CC}">
              <c16:uniqueId val="{00000002-3168-42B7-9C7E-0F61D7978974}"/>
            </c:ext>
          </c:extLst>
        </c:ser>
        <c:dLbls>
          <c:showLegendKey val="0"/>
          <c:showVal val="0"/>
          <c:showCatName val="0"/>
          <c:showSerName val="0"/>
          <c:showPercent val="0"/>
          <c:showBubbleSize val="0"/>
        </c:dLbls>
        <c:gapWidth val="150"/>
        <c:overlap val="100"/>
        <c:axId val="114071040"/>
        <c:axId val="114072576"/>
      </c:barChart>
      <c:catAx>
        <c:axId val="114071040"/>
        <c:scaling>
          <c:orientation val="maxMin"/>
        </c:scaling>
        <c:delete val="0"/>
        <c:axPos val="l"/>
        <c:numFmt formatCode="ge\r\a\l" sourceLinked="0"/>
        <c:majorTickMark val="out"/>
        <c:minorTickMark val="none"/>
        <c:tickLblPos val="nextTo"/>
        <c:crossAx val="114072576"/>
        <c:crosses val="autoZero"/>
        <c:auto val="1"/>
        <c:lblAlgn val="ctr"/>
        <c:lblOffset val="100"/>
        <c:noMultiLvlLbl val="0"/>
      </c:catAx>
      <c:valAx>
        <c:axId val="114072576"/>
        <c:scaling>
          <c:orientation val="minMax"/>
        </c:scaling>
        <c:delete val="0"/>
        <c:axPos val="t"/>
        <c:majorGridlines/>
        <c:numFmt formatCode="General" sourceLinked="1"/>
        <c:majorTickMark val="out"/>
        <c:minorTickMark val="none"/>
        <c:tickLblPos val="nextTo"/>
        <c:crossAx val="114071040"/>
        <c:crosses val="autoZero"/>
        <c:crossBetween val="between"/>
        <c:majorUnit val="2"/>
      </c:valAx>
    </c:plotArea>
    <c:plotVisOnly val="1"/>
    <c:dispBlanksAs val="gap"/>
    <c:showDLblsOverMax val="0"/>
  </c:chart>
  <c:printSettings>
    <c:headerFooter/>
    <c:pageMargins b="0.78740157499999996" l="0.511811024" r="0.511811024" t="0.78740157499999996" header="0.31496062000000186" footer="0.31496062000000186"/>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751E-3"/>
          <c:y val="1.6489186112599717E-2"/>
        </c:manualLayout>
      </c:layout>
      <c:overlay val="0"/>
      <c:spPr>
        <a:noFill/>
      </c:spPr>
    </c:title>
    <c:autoTitleDeleted val="0"/>
    <c:plotArea>
      <c:layout>
        <c:manualLayout>
          <c:layoutTarget val="inner"/>
          <c:xMode val="edge"/>
          <c:yMode val="edge"/>
          <c:x val="8.1141294838144959E-2"/>
          <c:y val="0.21937888351980553"/>
          <c:w val="0.46168875765529332"/>
          <c:h val="0.68515846659658008"/>
        </c:manualLayout>
      </c:layout>
      <c:doughnutChart>
        <c:varyColors val="1"/>
        <c:ser>
          <c:idx val="0"/>
          <c:order val="0"/>
          <c:spPr>
            <a:solidFill>
              <a:srgbClr val="FF0000"/>
            </a:solidFill>
          </c:spPr>
          <c:dPt>
            <c:idx val="0"/>
            <c:bubble3D val="0"/>
            <c:extLst>
              <c:ext xmlns:c16="http://schemas.microsoft.com/office/drawing/2014/chart" uri="{C3380CC4-5D6E-409C-BE32-E72D297353CC}">
                <c16:uniqueId val="{00000000-DB5C-4253-9FDE-C6B61737123F}"/>
              </c:ext>
            </c:extLst>
          </c:dPt>
          <c:dPt>
            <c:idx val="1"/>
            <c:bubble3D val="0"/>
            <c:spPr>
              <a:solidFill>
                <a:srgbClr val="7030A0"/>
              </a:solidFill>
            </c:spPr>
            <c:extLst>
              <c:ext xmlns:c16="http://schemas.microsoft.com/office/drawing/2014/chart" uri="{C3380CC4-5D6E-409C-BE32-E72D297353CC}">
                <c16:uniqueId val="{00000002-DB5C-4253-9FDE-C6B61737123F}"/>
              </c:ext>
            </c:extLst>
          </c:dPt>
          <c:dPt>
            <c:idx val="2"/>
            <c:bubble3D val="0"/>
            <c:spPr>
              <a:solidFill>
                <a:srgbClr val="0070C0"/>
              </a:solidFill>
            </c:spPr>
            <c:extLst>
              <c:ext xmlns:c16="http://schemas.microsoft.com/office/drawing/2014/chart" uri="{C3380CC4-5D6E-409C-BE32-E72D297353CC}">
                <c16:uniqueId val="{00000004-DB5C-4253-9FDE-C6B61737123F}"/>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0.29605263157894735</c:v>
                </c:pt>
                <c:pt idx="1">
                  <c:v>0.35526315789473684</c:v>
                </c:pt>
                <c:pt idx="2">
                  <c:v>0.34868421052631576</c:v>
                </c:pt>
              </c:numCache>
            </c:numRef>
          </c:val>
          <c:extLst>
            <c:ext xmlns:c16="http://schemas.microsoft.com/office/drawing/2014/chart" uri="{C3380CC4-5D6E-409C-BE32-E72D297353CC}">
              <c16:uniqueId val="{00000005-DB5C-4253-9FDE-C6B61737123F}"/>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9587952117740579"/>
          <c:w val="0.41304166666666681"/>
          <c:h val="0.76513556350657785"/>
        </c:manualLayout>
      </c:layout>
      <c:overlay val="0"/>
      <c:txPr>
        <a:bodyPr/>
        <a:lstStyle/>
        <a:p>
          <a:pPr>
            <a:defRPr sz="1200"/>
          </a:pPr>
          <a:endParaRPr lang="pt-BR"/>
        </a:p>
      </c:txPr>
    </c:legend>
    <c:plotVisOnly val="1"/>
    <c:dispBlanksAs val="zero"/>
    <c:showDLblsOverMax val="0"/>
  </c:chart>
  <c:printSettings>
    <c:headerFooter/>
    <c:pageMargins b="0.78740157499999996" l="0.511811024" r="0.511811024" t="0.78740157499999996" header="0.31496062000000125" footer="0.3149606200000012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6.0606060606060608E-2</c:v>
                </c:pt>
                <c:pt idx="1">
                  <c:v>0.33333333333333331</c:v>
                </c:pt>
                <c:pt idx="2">
                  <c:v>0.45454545454545453</c:v>
                </c:pt>
                <c:pt idx="3">
                  <c:v>0.15151515151515152</c:v>
                </c:pt>
                <c:pt idx="4">
                  <c:v>0</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- 1'!$G$16:$G$21</c:f>
              <c:numCache>
                <c:formatCode>0%</c:formatCode>
                <c:ptCount val="6"/>
                <c:pt idx="0">
                  <c:v>6.0606060606060608E-2</c:v>
                </c:pt>
                <c:pt idx="1">
                  <c:v>0.30303030303030304</c:v>
                </c:pt>
                <c:pt idx="2">
                  <c:v>0.45454545454545453</c:v>
                </c:pt>
                <c:pt idx="3">
                  <c:v>0.15151515151515152</c:v>
                </c:pt>
                <c:pt idx="4">
                  <c:v>0</c:v>
                </c:pt>
                <c:pt idx="5">
                  <c:v>3.0303030303030304E-2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chemeClr val="bg1">
                <a:lumMod val="65000"/>
              </a:schemeClr>
            </a:solidFill>
          </c:spPr>
          <c:invertIfNegative val="0"/>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- 2'!$F$32:$F$39</c:f>
              <c:numCache>
                <c:formatCode>General</c:formatCode>
                <c:ptCount val="8"/>
                <c:pt idx="0">
                  <c:v>0</c:v>
                </c:pt>
                <c:pt idx="1">
                  <c:v>0</c:v>
                </c:pt>
                <c:pt idx="2">
                  <c:v>0</c:v>
                </c:pt>
                <c:pt idx="3">
                  <c:v>1</c:v>
                </c:pt>
                <c:pt idx="4">
                  <c:v>0</c:v>
                </c:pt>
                <c:pt idx="5">
                  <c:v>0</c:v>
                </c:pt>
                <c:pt idx="6">
                  <c:v>1</c:v>
                </c:pt>
                <c:pt idx="7">
                  <c:v>0</c:v>
                </c:pt>
              </c:numCache>
            </c:numRef>
          </c:val>
          <c:extLst>
            <c:ext xmlns:c16="http://schemas.microsoft.com/office/drawing/2014/chart" uri="{C3380CC4-5D6E-409C-BE32-E72D297353CC}">
              <c16:uniqueId val="{00000000-9FFB-45F9-AB43-E482C8921681}"/>
            </c:ext>
          </c:extLst>
        </c:ser>
        <c:ser>
          <c:idx val="1"/>
          <c:order val="1"/>
          <c:spPr>
            <a:solidFill>
              <a:srgbClr val="FF0000"/>
            </a:solidFill>
          </c:spPr>
          <c:invertIfNegative val="0"/>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- 2'!$G$32:$G$39</c:f>
              <c:numCache>
                <c:formatCode>General</c:formatCode>
                <c:ptCount val="8"/>
                <c:pt idx="0">
                  <c:v>0</c:v>
                </c:pt>
                <c:pt idx="1">
                  <c:v>1</c:v>
                </c:pt>
                <c:pt idx="2">
                  <c:v>0</c:v>
                </c:pt>
                <c:pt idx="3">
                  <c:v>0</c:v>
                </c:pt>
                <c:pt idx="4">
                  <c:v>0</c:v>
                </c:pt>
                <c:pt idx="5">
                  <c:v>0</c:v>
                </c:pt>
                <c:pt idx="6">
                  <c:v>1</c:v>
                </c:pt>
                <c:pt idx="7">
                  <c:v>0</c:v>
                </c:pt>
              </c:numCache>
            </c:numRef>
          </c:val>
          <c:extLst>
            <c:ext xmlns:c16="http://schemas.microsoft.com/office/drawing/2014/chart" uri="{C3380CC4-5D6E-409C-BE32-E72D297353CC}">
              <c16:uniqueId val="{00000001-9FFB-45F9-AB43-E482C8921681}"/>
            </c:ext>
          </c:extLst>
        </c:ser>
        <c:ser>
          <c:idx val="2"/>
          <c:order val="2"/>
          <c:spPr>
            <a:solidFill>
              <a:srgbClr val="FFC000"/>
            </a:solidFill>
          </c:spPr>
          <c:invertIfNegative val="0"/>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- 2'!$H$32:$H$39</c:f>
              <c:numCache>
                <c:formatCode>General</c:formatCode>
                <c:ptCount val="8"/>
                <c:pt idx="0">
                  <c:v>0</c:v>
                </c:pt>
                <c:pt idx="1">
                  <c:v>1</c:v>
                </c:pt>
                <c:pt idx="2">
                  <c:v>3</c:v>
                </c:pt>
                <c:pt idx="3">
                  <c:v>1</c:v>
                </c:pt>
                <c:pt idx="4">
                  <c:v>0</c:v>
                </c:pt>
                <c:pt idx="5">
                  <c:v>0</c:v>
                </c:pt>
                <c:pt idx="6">
                  <c:v>1</c:v>
                </c:pt>
                <c:pt idx="7">
                  <c:v>2</c:v>
                </c:pt>
              </c:numCache>
            </c:numRef>
          </c:val>
          <c:extLst>
            <c:ext xmlns:c16="http://schemas.microsoft.com/office/drawing/2014/chart" uri="{C3380CC4-5D6E-409C-BE32-E72D297353CC}">
              <c16:uniqueId val="{00000002-9FFB-45F9-AB43-E482C8921681}"/>
            </c:ext>
          </c:extLst>
        </c:ser>
        <c:ser>
          <c:idx val="3"/>
          <c:order val="3"/>
          <c:spPr>
            <a:solidFill>
              <a:srgbClr val="92D050"/>
            </a:solidFill>
          </c:spPr>
          <c:invertIfNegative val="0"/>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- 2'!$I$32:$I$39</c:f>
              <c:numCache>
                <c:formatCode>General</c:formatCode>
                <c:ptCount val="8"/>
                <c:pt idx="0">
                  <c:v>3</c:v>
                </c:pt>
                <c:pt idx="1">
                  <c:v>2</c:v>
                </c:pt>
                <c:pt idx="2">
                  <c:v>1</c:v>
                </c:pt>
                <c:pt idx="3">
                  <c:v>4</c:v>
                </c:pt>
                <c:pt idx="4">
                  <c:v>2</c:v>
                </c:pt>
                <c:pt idx="5">
                  <c:v>3</c:v>
                </c:pt>
                <c:pt idx="6">
                  <c:v>0</c:v>
                </c:pt>
                <c:pt idx="7">
                  <c:v>3</c:v>
                </c:pt>
              </c:numCache>
            </c:numRef>
          </c:val>
          <c:extLst>
            <c:ext xmlns:c16="http://schemas.microsoft.com/office/drawing/2014/chart" uri="{C3380CC4-5D6E-409C-BE32-E72D297353CC}">
              <c16:uniqueId val="{00000003-9FFB-45F9-AB43-E482C8921681}"/>
            </c:ext>
          </c:extLst>
        </c:ser>
        <c:ser>
          <c:idx val="4"/>
          <c:order val="4"/>
          <c:spPr>
            <a:solidFill>
              <a:srgbClr val="0070C0"/>
            </a:solidFill>
          </c:spPr>
          <c:invertIfNegative val="0"/>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- 2'!$J$32:$J$39</c:f>
              <c:numCache>
                <c:formatCode>General</c:formatCode>
                <c:ptCount val="8"/>
                <c:pt idx="0">
                  <c:v>2</c:v>
                </c:pt>
                <c:pt idx="1">
                  <c:v>0</c:v>
                </c:pt>
                <c:pt idx="2">
                  <c:v>0</c:v>
                </c:pt>
                <c:pt idx="3">
                  <c:v>1</c:v>
                </c:pt>
                <c:pt idx="4">
                  <c:v>0</c:v>
                </c:pt>
                <c:pt idx="5">
                  <c:v>0</c:v>
                </c:pt>
                <c:pt idx="6">
                  <c:v>0</c:v>
                </c:pt>
                <c:pt idx="7">
                  <c:v>0</c:v>
                </c:pt>
              </c:numCache>
            </c:numRef>
          </c:val>
          <c:extLst>
            <c:ext xmlns:c16="http://schemas.microsoft.com/office/drawing/2014/chart" uri="{C3380CC4-5D6E-409C-BE32-E72D297353CC}">
              <c16:uniqueId val="{00000004-9FFB-45F9-AB43-E482C8921681}"/>
            </c:ext>
          </c:extLst>
        </c:ser>
        <c:dLbls>
          <c:showLegendKey val="0"/>
          <c:showVal val="0"/>
          <c:showCatName val="0"/>
          <c:showSerName val="0"/>
          <c:showPercent val="0"/>
          <c:showBubbleSize val="0"/>
        </c:dLbls>
        <c:gapWidth val="150"/>
        <c:overlap val="100"/>
        <c:axId val="97869824"/>
        <c:axId val="97871360"/>
      </c:barChart>
      <c:catAx>
        <c:axId val="97869824"/>
        <c:scaling>
          <c:orientation val="maxMin"/>
        </c:scaling>
        <c:delete val="0"/>
        <c:axPos val="l"/>
        <c:numFmt formatCode="ge\r\a\l" sourceLinked="0"/>
        <c:majorTickMark val="out"/>
        <c:minorTickMark val="none"/>
        <c:tickLblPos val="nextTo"/>
        <c:txPr>
          <a:bodyPr/>
          <a:lstStyle/>
          <a:p>
            <a:pPr>
              <a:defRPr sz="1100"/>
            </a:pPr>
            <a:endParaRPr lang="pt-BR"/>
          </a:p>
        </c:txPr>
        <c:crossAx val="97871360"/>
        <c:crosses val="autoZero"/>
        <c:auto val="1"/>
        <c:lblAlgn val="ctr"/>
        <c:lblOffset val="100"/>
        <c:noMultiLvlLbl val="0"/>
      </c:catAx>
      <c:valAx>
        <c:axId val="97871360"/>
        <c:scaling>
          <c:orientation val="minMax"/>
        </c:scaling>
        <c:delete val="0"/>
        <c:axPos val="t"/>
        <c:majorGridlines/>
        <c:numFmt formatCode="General" sourceLinked="1"/>
        <c:majorTickMark val="out"/>
        <c:minorTickMark val="none"/>
        <c:tickLblPos val="nextTo"/>
        <c:crossAx val="97869824"/>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6.0606060606060608E-2</c:v>
                </c:pt>
                <c:pt idx="1">
                  <c:v>6.0606060606060608E-2</c:v>
                </c:pt>
                <c:pt idx="2">
                  <c:v>0.24242424242424243</c:v>
                </c:pt>
                <c:pt idx="3">
                  <c:v>0.54545454545454541</c:v>
                </c:pt>
                <c:pt idx="4">
                  <c:v>9.0909090909090912E-2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- 2'!$G$16:$G$21</c:f>
              <c:numCache>
                <c:formatCode>0%</c:formatCode>
                <c:ptCount val="6"/>
                <c:pt idx="0">
                  <c:v>6.25E-2</c:v>
                </c:pt>
                <c:pt idx="1">
                  <c:v>3.125E-2</c:v>
                </c:pt>
                <c:pt idx="2">
                  <c:v>0.25</c:v>
                </c:pt>
                <c:pt idx="3">
                  <c:v>0.5625</c:v>
                </c:pt>
                <c:pt idx="4">
                  <c:v>9.375E-2</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- 3'!$E$32:$E$41</c:f>
              <c:numCache>
                <c:formatCode>General</c:formatCode>
                <c:ptCount val="10"/>
                <c:pt idx="0">
                  <c:v>5</c:v>
                </c:pt>
                <c:pt idx="1">
                  <c:v>2</c:v>
                </c:pt>
                <c:pt idx="2">
                  <c:v>0</c:v>
                </c:pt>
                <c:pt idx="3">
                  <c:v>1</c:v>
                </c:pt>
                <c:pt idx="4">
                  <c:v>0</c:v>
                </c:pt>
                <c:pt idx="5">
                  <c:v>0</c:v>
                </c:pt>
                <c:pt idx="6">
                  <c:v>0</c:v>
                </c:pt>
                <c:pt idx="7">
                  <c:v>0</c:v>
                </c:pt>
                <c:pt idx="8">
                  <c:v>0</c:v>
                </c:pt>
                <c:pt idx="9">
                  <c:v>2</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1</c:v>
                </c:pt>
                <c:pt idx="1">
                  <c:v>0</c:v>
                </c:pt>
                <c:pt idx="2">
                  <c:v>1</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6</c:v>
                </c:pt>
                <c:pt idx="1">
                  <c:v>6</c:v>
                </c:pt>
                <c:pt idx="2">
                  <c:v>6</c:v>
                </c:pt>
                <c:pt idx="3">
                  <c:v>6</c:v>
                </c:pt>
                <c:pt idx="4">
                  <c:v>0</c:v>
                </c:pt>
                <c:pt idx="5">
                  <c:v>0</c:v>
                </c:pt>
                <c:pt idx="6">
                  <c:v>11</c:v>
                </c:pt>
                <c:pt idx="7">
                  <c:v>0</c:v>
                </c:pt>
                <c:pt idx="8">
                  <c:v>4</c:v>
                </c:pt>
                <c:pt idx="9">
                  <c:v>0</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3</c:v>
                </c:pt>
                <c:pt idx="1">
                  <c:v>2</c:v>
                </c:pt>
                <c:pt idx="2">
                  <c:v>1</c:v>
                </c:pt>
                <c:pt idx="3">
                  <c:v>2</c:v>
                </c:pt>
                <c:pt idx="4">
                  <c:v>12</c:v>
                </c:pt>
                <c:pt idx="5">
                  <c:v>0</c:v>
                </c:pt>
                <c:pt idx="6">
                  <c:v>0</c:v>
                </c:pt>
                <c:pt idx="7">
                  <c:v>5</c:v>
                </c:pt>
                <c:pt idx="8">
                  <c:v>4</c:v>
                </c:pt>
                <c:pt idx="9">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1</c:v>
                </c:pt>
                <c:pt idx="1">
                  <c:v>3</c:v>
                </c:pt>
                <c:pt idx="2">
                  <c:v>5</c:v>
                </c:pt>
                <c:pt idx="3">
                  <c:v>5</c:v>
                </c:pt>
                <c:pt idx="4">
                  <c:v>0</c:v>
                </c:pt>
                <c:pt idx="5">
                  <c:v>0</c:v>
                </c:pt>
                <c:pt idx="6">
                  <c:v>1</c:v>
                </c:pt>
                <c:pt idx="7">
                  <c:v>7</c:v>
                </c:pt>
                <c:pt idx="8">
                  <c:v>4</c:v>
                </c:pt>
                <c:pt idx="9">
                  <c:v>12</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4</c:v>
                </c:pt>
                <c:pt idx="1">
                  <c:v>4</c:v>
                </c:pt>
                <c:pt idx="2">
                  <c:v>2</c:v>
                </c:pt>
                <c:pt idx="3">
                  <c:v>2</c:v>
                </c:pt>
                <c:pt idx="4">
                  <c:v>3</c:v>
                </c:pt>
                <c:pt idx="5">
                  <c:v>15</c:v>
                </c:pt>
                <c:pt idx="6">
                  <c:v>3</c:v>
                </c:pt>
                <c:pt idx="7">
                  <c:v>3</c:v>
                </c:pt>
                <c:pt idx="8">
                  <c:v>3</c:v>
                </c:pt>
                <c:pt idx="9">
                  <c:v>3</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108083840"/>
        <c:axId val="108093824"/>
      </c:barChart>
      <c:catAx>
        <c:axId val="108083840"/>
        <c:scaling>
          <c:orientation val="maxMin"/>
        </c:scaling>
        <c:delete val="0"/>
        <c:axPos val="l"/>
        <c:numFmt formatCode="ge\r\a\l" sourceLinked="0"/>
        <c:majorTickMark val="out"/>
        <c:minorTickMark val="none"/>
        <c:tickLblPos val="nextTo"/>
        <c:txPr>
          <a:bodyPr/>
          <a:lstStyle/>
          <a:p>
            <a:pPr>
              <a:defRPr sz="1100"/>
            </a:pPr>
            <a:endParaRPr lang="pt-BR"/>
          </a:p>
        </c:txPr>
        <c:crossAx val="108093824"/>
        <c:crosses val="autoZero"/>
        <c:auto val="1"/>
        <c:lblAlgn val="ctr"/>
        <c:lblOffset val="100"/>
        <c:noMultiLvlLbl val="0"/>
      </c:catAx>
      <c:valAx>
        <c:axId val="108093824"/>
        <c:scaling>
          <c:orientation val="minMax"/>
        </c:scaling>
        <c:delete val="0"/>
        <c:axPos val="t"/>
        <c:majorGridlines/>
        <c:numFmt formatCode="General" sourceLinked="1"/>
        <c:majorTickMark val="out"/>
        <c:minorTickMark val="none"/>
        <c:tickLblPos val="nextTo"/>
        <c:crossAx val="108083840"/>
        <c:crosses val="autoZero"/>
        <c:crossBetween val="between"/>
        <c:majorUnit val="2"/>
      </c:valAx>
    </c:plotArea>
    <c:plotVisOnly val="1"/>
    <c:dispBlanksAs val="gap"/>
    <c:showDLblsOverMax val="0"/>
  </c:chart>
  <c:printSettings>
    <c:headerFooter/>
    <c:pageMargins b="0.78740157499999996" l="0.511811024" r="0.511811024" t="0.78740157499999996" header="0.31496062000000108" footer="0.31496062000000108"/>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8.1141294838144959E-2"/>
          <c:y val="0.21937888351980531"/>
          <c:w val="0.46168875765529332"/>
          <c:h val="0.68515846659657853"/>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1.3333333333333334E-2</c:v>
                </c:pt>
                <c:pt idx="1">
                  <c:v>0.26</c:v>
                </c:pt>
                <c:pt idx="2">
                  <c:v>0.19333333333333333</c:v>
                </c:pt>
                <c:pt idx="3">
                  <c:v>0.25333333333333335</c:v>
                </c:pt>
                <c:pt idx="4">
                  <c:v>0.28000000000000003</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4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- 3'!$G$16:$G$21</c:f>
              <c:numCache>
                <c:formatCode>0%</c:formatCode>
                <c:ptCount val="6"/>
                <c:pt idx="0">
                  <c:v>1.3986013986013986E-2</c:v>
                </c:pt>
                <c:pt idx="1">
                  <c:v>0.24475524475524477</c:v>
                </c:pt>
                <c:pt idx="2">
                  <c:v>0.17482517482517482</c:v>
                </c:pt>
                <c:pt idx="3">
                  <c:v>0.25874125874125875</c:v>
                </c:pt>
                <c:pt idx="4">
                  <c:v>0.28671328671328672</c:v>
                </c:pt>
                <c:pt idx="5">
                  <c:v>2.097902097902098E-2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846"/>
          <c:y val="0.11768286970423393"/>
          <c:w val="0.38477668980593727"/>
          <c:h val="0.81849175118189244"/>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064" footer="0.31496062000000064"/>
    <c:pageSetup/>
  </c:printSettings>
</c:chartSpace>
</file>

<file path=xl/drawings/_rels/drawing1.xml.rels><?xml version="1.0" encoding="UTF-8" standalone="yes"?>
<Relationships xmlns="http://schemas.openxmlformats.org/package/2006/relationships"><Relationship Id="rId1" Type="http://schemas.openxmlformats.org/officeDocument/2006/relationships/hyperlink" Target="#SUM&#193;RIO!A1"/></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hyperlink" Target="#SUM&#193;RI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hyperlink" Target="#SUM&#193;RIO!A1"/></Relationships>
</file>

<file path=xl/drawings/_rels/drawing6.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hyperlink" Target="#SUM&#193;RIO!A1"/></Relationships>
</file>

<file path=xl/drawings/_rels/drawing8.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47198280" y="701040"/>
          <a:ext cx="1481137" cy="6060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39</xdr:row>
      <xdr:rowOff>0</xdr:rowOff>
    </xdr:to>
    <xdr:graphicFrame macro="">
      <xdr:nvGraphicFramePr>
        <xdr:cNvPr id="14" name="Gráfico 13">
          <a:extLst>
            <a:ext uri="{FF2B5EF4-FFF2-40B4-BE49-F238E27FC236}">
              <a16:creationId xmlns:a16="http://schemas.microsoft.com/office/drawing/2014/main" i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4" name="Gráfico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00000000-0008-0000-01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1F1265D4-1E5A-411A-B928-9C2A0B944EE4}"/>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39</xdr:row>
      <xdr:rowOff>0</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7</xdr:col>
      <xdr:colOff>252752</xdr:colOff>
      <xdr:row>21</xdr:row>
      <xdr:rowOff>404814</xdr:rowOff>
    </xdr:from>
    <xdr:to>
      <xdr:col>16</xdr:col>
      <xdr:colOff>331675</xdr:colOff>
      <xdr:row>34</xdr:row>
      <xdr:rowOff>34699</xdr:rowOff>
    </xdr:to>
    <xdr:graphicFrame macro="">
      <xdr:nvGraphicFramePr>
        <xdr:cNvPr id="2" name="Gráfico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234722</xdr:colOff>
      <xdr:row>10</xdr:row>
      <xdr:rowOff>182937</xdr:rowOff>
    </xdr:from>
    <xdr:to>
      <xdr:col>15</xdr:col>
      <xdr:colOff>285750</xdr:colOff>
      <xdr:row>21</xdr:row>
      <xdr:rowOff>47625</xdr:rowOff>
    </xdr:to>
    <xdr:graphicFrame macro="">
      <xdr:nvGraphicFramePr>
        <xdr:cNvPr id="4" name="Gráfico 3">
          <a:extLst>
            <a:ext uri="{FF2B5EF4-FFF2-40B4-BE49-F238E27FC236}">
              <a16:creationId xmlns:a16="http://schemas.microsoft.com/office/drawing/2014/main" id="{00000000-0008-0000-09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216"/>
  <sheetViews>
    <sheetView showGridLines="0" zoomScale="70" zoomScaleNormal="70" workbookViewId="0">
      <selection activeCell="A3" sqref="A3"/>
    </sheetView>
  </sheetViews>
  <sheetFormatPr defaultColWidth="8.85546875" defaultRowHeight="15" x14ac:dyDescent="0.25"/>
  <cols>
    <col min="1" max="1" width="34.28515625" style="15" customWidth="1"/>
    <col min="2" max="2" width="7.28515625" style="15" customWidth="1"/>
    <col min="3" max="3" width="51.85546875" style="15" customWidth="1"/>
    <col min="4" max="4" width="25.85546875" style="78" customWidth="1"/>
    <col min="5" max="5" width="13.85546875" style="15" customWidth="1"/>
    <col min="6" max="7" width="16" style="15" customWidth="1"/>
    <col min="8" max="8" width="23.42578125" style="15" customWidth="1"/>
    <col min="9" max="9" width="20.85546875" style="15" customWidth="1"/>
    <col min="10" max="10" width="61.7109375" style="15" customWidth="1"/>
    <col min="11" max="12" width="15.5703125" style="15" customWidth="1"/>
    <col min="13" max="13" width="17.85546875" style="15" customWidth="1"/>
    <col min="14" max="19" width="26.7109375" style="72" customWidth="1"/>
    <col min="20" max="20" width="67.5703125" style="15" customWidth="1"/>
    <col min="21" max="21" width="49.7109375" style="15" customWidth="1"/>
    <col min="22" max="22" width="44.140625" style="15" customWidth="1"/>
    <col min="23" max="23" width="26.7109375" style="15" customWidth="1"/>
    <col min="24" max="24" width="40.42578125" style="15" customWidth="1"/>
    <col min="25" max="25" width="40.7109375" style="15" customWidth="1"/>
    <col min="26" max="26" width="42.85546875" style="15" customWidth="1"/>
    <col min="27" max="27" width="19.7109375" style="15" customWidth="1"/>
    <col min="28" max="31" width="18.7109375" style="15" customWidth="1"/>
    <col min="32" max="32" width="61.42578125" style="15" customWidth="1"/>
    <col min="33" max="34" width="13" style="15" customWidth="1"/>
    <col min="35" max="35" width="52.42578125" style="15" customWidth="1"/>
    <col min="36" max="36" width="7" style="15" customWidth="1"/>
    <col min="37" max="39" width="8.85546875" style="15"/>
    <col min="40" max="40" width="8.85546875" style="15" hidden="1" customWidth="1"/>
    <col min="41" max="16384" width="8.85546875" style="15"/>
  </cols>
  <sheetData>
    <row r="1" spans="1:40" ht="33.75" customHeight="1" x14ac:dyDescent="0.25">
      <c r="A1" s="235" t="s">
        <v>153</v>
      </c>
      <c r="B1" s="235"/>
      <c r="C1" s="235"/>
      <c r="D1" s="235"/>
      <c r="E1" s="235"/>
      <c r="F1" s="235"/>
      <c r="G1" s="235"/>
      <c r="H1" s="235"/>
      <c r="I1" s="235"/>
      <c r="J1" s="235"/>
      <c r="K1" s="235"/>
      <c r="L1" s="235"/>
      <c r="M1" s="235"/>
      <c r="N1" s="235"/>
      <c r="O1" s="235"/>
      <c r="P1" s="235"/>
      <c r="Q1" s="235"/>
      <c r="R1" s="235"/>
      <c r="S1" s="235"/>
      <c r="T1" s="235"/>
      <c r="U1" s="235"/>
      <c r="V1" s="235"/>
      <c r="W1" s="235"/>
      <c r="X1" s="235"/>
      <c r="Y1" s="235"/>
      <c r="Z1" s="235"/>
      <c r="AA1" s="235"/>
      <c r="AB1" s="235"/>
      <c r="AC1" s="235"/>
      <c r="AD1" s="235"/>
      <c r="AE1" s="235"/>
      <c r="AF1" s="235"/>
      <c r="AG1" s="235"/>
      <c r="AH1" s="235"/>
      <c r="AI1" s="235"/>
      <c r="AJ1" s="23"/>
    </row>
    <row r="2" spans="1:40" s="50" customFormat="1" ht="33.75" customHeight="1" thickBot="1" x14ac:dyDescent="0.3">
      <c r="A2" s="236" t="s">
        <v>558</v>
      </c>
      <c r="B2" s="236"/>
      <c r="C2" s="236"/>
      <c r="D2" s="236"/>
      <c r="E2" s="236"/>
      <c r="F2" s="236"/>
      <c r="G2" s="236"/>
      <c r="H2" s="236"/>
      <c r="I2" s="236"/>
      <c r="J2" s="236"/>
      <c r="K2" s="236"/>
      <c r="L2" s="236"/>
      <c r="M2" s="236"/>
      <c r="N2" s="236"/>
      <c r="O2" s="236"/>
      <c r="P2" s="236"/>
      <c r="Q2" s="236"/>
      <c r="R2" s="236"/>
      <c r="S2" s="236"/>
      <c r="T2" s="236"/>
      <c r="U2" s="236"/>
      <c r="V2" s="236"/>
      <c r="W2" s="236"/>
      <c r="X2" s="236"/>
      <c r="Y2" s="236"/>
      <c r="Z2" s="236"/>
      <c r="AA2" s="236"/>
      <c r="AB2" s="236"/>
      <c r="AC2" s="236"/>
      <c r="AD2" s="236"/>
      <c r="AE2" s="236"/>
      <c r="AF2" s="236"/>
      <c r="AG2" s="236"/>
      <c r="AH2" s="236"/>
      <c r="AI2" s="236"/>
      <c r="AJ2" s="114"/>
    </row>
    <row r="3" spans="1:40" ht="15.75" thickTop="1" x14ac:dyDescent="0.25">
      <c r="AJ3" s="23"/>
    </row>
    <row r="4" spans="1:40" ht="45" customHeight="1" x14ac:dyDescent="0.25">
      <c r="A4" s="65" t="s">
        <v>164</v>
      </c>
      <c r="B4" s="269" t="s">
        <v>559</v>
      </c>
      <c r="C4" s="269"/>
      <c r="D4" s="269"/>
      <c r="E4" s="269"/>
      <c r="F4" s="269"/>
      <c r="G4" s="270"/>
      <c r="H4" s="16"/>
      <c r="I4" s="16"/>
      <c r="J4" s="16"/>
      <c r="K4" s="16"/>
      <c r="L4" s="16"/>
      <c r="M4" s="16"/>
      <c r="N4" s="16"/>
      <c r="O4" s="16"/>
      <c r="P4" s="16"/>
      <c r="Q4" s="16"/>
      <c r="R4" s="16"/>
      <c r="S4" s="50"/>
      <c r="AJ4" s="23"/>
    </row>
    <row r="5" spans="1:40" x14ac:dyDescent="0.25">
      <c r="A5" s="50"/>
      <c r="B5" s="50"/>
      <c r="C5" s="50"/>
      <c r="D5" s="300"/>
      <c r="E5" s="50"/>
      <c r="F5" s="50"/>
      <c r="G5" s="50"/>
      <c r="H5" s="50"/>
      <c r="I5" s="50"/>
      <c r="AJ5" s="23"/>
    </row>
    <row r="6" spans="1:40" ht="27" customHeight="1" x14ac:dyDescent="0.25">
      <c r="A6" s="65" t="s">
        <v>156</v>
      </c>
      <c r="B6" s="316">
        <v>42465</v>
      </c>
      <c r="C6" s="249"/>
      <c r="D6" s="300"/>
      <c r="E6" s="50"/>
      <c r="F6" s="50"/>
      <c r="G6" s="50"/>
      <c r="H6" s="50"/>
      <c r="I6" s="50"/>
      <c r="J6" s="50"/>
      <c r="K6" s="50"/>
      <c r="L6" s="50"/>
      <c r="M6" s="72"/>
      <c r="AJ6" s="23"/>
      <c r="AN6" s="15" t="s">
        <v>152</v>
      </c>
    </row>
    <row r="7" spans="1:40" ht="15.75" thickBot="1" x14ac:dyDescent="0.3">
      <c r="AJ7" s="23"/>
      <c r="AN7" s="73" t="s">
        <v>63</v>
      </c>
    </row>
    <row r="8" spans="1:40" ht="27" customHeight="1" thickBot="1" x14ac:dyDescent="0.3">
      <c r="A8" s="224" t="s">
        <v>2</v>
      </c>
      <c r="B8" s="225"/>
      <c r="C8" s="225"/>
      <c r="D8" s="225"/>
      <c r="E8" s="225"/>
      <c r="F8" s="225"/>
      <c r="G8" s="225"/>
      <c r="H8" s="225"/>
      <c r="I8" s="225"/>
      <c r="J8" s="225"/>
      <c r="K8" s="225"/>
      <c r="L8" s="225"/>
      <c r="M8" s="226"/>
      <c r="N8" s="199" t="s">
        <v>59</v>
      </c>
      <c r="O8" s="200"/>
      <c r="P8" s="200"/>
      <c r="Q8" s="200"/>
      <c r="R8" s="200"/>
      <c r="S8" s="200"/>
      <c r="T8" s="200"/>
      <c r="U8" s="200"/>
      <c r="V8" s="200"/>
      <c r="W8" s="200"/>
      <c r="X8" s="201"/>
      <c r="Y8" s="237" t="s">
        <v>20</v>
      </c>
      <c r="Z8" s="238"/>
      <c r="AA8" s="238"/>
      <c r="AB8" s="238"/>
      <c r="AC8" s="238"/>
      <c r="AD8" s="238"/>
      <c r="AE8" s="238"/>
      <c r="AF8" s="238"/>
      <c r="AG8" s="238"/>
      <c r="AH8" s="238"/>
      <c r="AI8" s="239"/>
      <c r="AJ8" s="23"/>
    </row>
    <row r="9" spans="1:40" ht="44.25" customHeight="1" x14ac:dyDescent="0.25">
      <c r="A9" s="240" t="s">
        <v>1</v>
      </c>
      <c r="B9" s="231" t="s">
        <v>75</v>
      </c>
      <c r="C9" s="231" t="s">
        <v>65</v>
      </c>
      <c r="D9" s="231" t="s">
        <v>66</v>
      </c>
      <c r="E9" s="242" t="s">
        <v>67</v>
      </c>
      <c r="F9" s="231" t="s">
        <v>68</v>
      </c>
      <c r="G9" s="231"/>
      <c r="H9" s="231" t="s">
        <v>69</v>
      </c>
      <c r="I9" s="242" t="s">
        <v>70</v>
      </c>
      <c r="J9" s="231" t="s">
        <v>71</v>
      </c>
      <c r="K9" s="233" t="s">
        <v>157</v>
      </c>
      <c r="L9" s="234"/>
      <c r="M9" s="231" t="s">
        <v>72</v>
      </c>
      <c r="N9" s="207" t="s">
        <v>3</v>
      </c>
      <c r="O9" s="209" t="s">
        <v>260</v>
      </c>
      <c r="P9" s="211" t="s">
        <v>4</v>
      </c>
      <c r="Q9" s="213" t="s">
        <v>5</v>
      </c>
      <c r="R9" s="218" t="s">
        <v>6</v>
      </c>
      <c r="S9" s="220" t="s">
        <v>7</v>
      </c>
      <c r="T9" s="222" t="s">
        <v>8</v>
      </c>
      <c r="U9" s="222" t="s">
        <v>9</v>
      </c>
      <c r="V9" s="222" t="s">
        <v>10</v>
      </c>
      <c r="W9" s="222" t="s">
        <v>11</v>
      </c>
      <c r="X9" s="203" t="s">
        <v>60</v>
      </c>
      <c r="Y9" s="205" t="s">
        <v>12</v>
      </c>
      <c r="Z9" s="195" t="s">
        <v>13</v>
      </c>
      <c r="AA9" s="197" t="s">
        <v>183</v>
      </c>
      <c r="AB9" s="195" t="s">
        <v>14</v>
      </c>
      <c r="AC9" s="195" t="s">
        <v>15</v>
      </c>
      <c r="AD9" s="195" t="s">
        <v>16</v>
      </c>
      <c r="AE9" s="195" t="s">
        <v>17</v>
      </c>
      <c r="AF9" s="250" t="s">
        <v>18</v>
      </c>
      <c r="AG9" s="195" t="s">
        <v>181</v>
      </c>
      <c r="AH9" s="195" t="s">
        <v>182</v>
      </c>
      <c r="AI9" s="244" t="s">
        <v>19</v>
      </c>
      <c r="AJ9" s="23"/>
    </row>
    <row r="10" spans="1:40" ht="45.75" customHeight="1" thickBot="1" x14ac:dyDescent="0.3">
      <c r="A10" s="241"/>
      <c r="B10" s="232"/>
      <c r="C10" s="232"/>
      <c r="D10" s="232"/>
      <c r="E10" s="243"/>
      <c r="F10" s="64" t="s">
        <v>73</v>
      </c>
      <c r="G10" s="64" t="s">
        <v>74</v>
      </c>
      <c r="H10" s="232"/>
      <c r="I10" s="243"/>
      <c r="J10" s="232"/>
      <c r="K10" s="117" t="s">
        <v>168</v>
      </c>
      <c r="L10" s="117" t="s">
        <v>169</v>
      </c>
      <c r="M10" s="232"/>
      <c r="N10" s="208"/>
      <c r="O10" s="210"/>
      <c r="P10" s="212"/>
      <c r="Q10" s="214"/>
      <c r="R10" s="219"/>
      <c r="S10" s="221"/>
      <c r="T10" s="223"/>
      <c r="U10" s="223"/>
      <c r="V10" s="223"/>
      <c r="W10" s="223"/>
      <c r="X10" s="204"/>
      <c r="Y10" s="206"/>
      <c r="Z10" s="196"/>
      <c r="AA10" s="198"/>
      <c r="AB10" s="196"/>
      <c r="AC10" s="196"/>
      <c r="AD10" s="196"/>
      <c r="AE10" s="196"/>
      <c r="AF10" s="251"/>
      <c r="AG10" s="196"/>
      <c r="AH10" s="196"/>
      <c r="AI10" s="245"/>
      <c r="AJ10" s="23"/>
    </row>
    <row r="11" spans="1:40" ht="117.75" customHeight="1" x14ac:dyDescent="0.25">
      <c r="A11" s="285" t="s">
        <v>268</v>
      </c>
      <c r="B11" s="58" t="s">
        <v>76</v>
      </c>
      <c r="C11" s="310" t="s">
        <v>560</v>
      </c>
      <c r="D11" s="292" t="s">
        <v>561</v>
      </c>
      <c r="E11" s="74"/>
      <c r="F11" s="314">
        <v>42005</v>
      </c>
      <c r="G11" s="314">
        <v>42370</v>
      </c>
      <c r="H11" s="292" t="s">
        <v>418</v>
      </c>
      <c r="I11" s="294">
        <v>100000</v>
      </c>
      <c r="J11" s="292" t="s">
        <v>562</v>
      </c>
      <c r="K11" s="74"/>
      <c r="L11" s="74"/>
      <c r="M11" s="74"/>
      <c r="N11" s="74"/>
      <c r="O11" s="75" t="s">
        <v>61</v>
      </c>
      <c r="P11" s="74"/>
      <c r="Q11" s="74"/>
      <c r="R11" s="74"/>
      <c r="S11" s="76"/>
      <c r="T11" s="288"/>
      <c r="U11" s="288"/>
      <c r="V11" s="288" t="s">
        <v>563</v>
      </c>
      <c r="W11" s="288" t="s">
        <v>418</v>
      </c>
      <c r="X11" s="288"/>
      <c r="Y11" s="288" t="s">
        <v>564</v>
      </c>
      <c r="Z11" s="288" t="s">
        <v>270</v>
      </c>
      <c r="AA11" s="74"/>
      <c r="AB11" s="314">
        <v>42005</v>
      </c>
      <c r="AC11" s="314">
        <v>43101</v>
      </c>
      <c r="AD11" s="318"/>
      <c r="AE11" s="299">
        <v>5000</v>
      </c>
      <c r="AF11" s="292" t="s">
        <v>565</v>
      </c>
      <c r="AG11" s="74"/>
      <c r="AH11" s="74"/>
      <c r="AI11" s="292"/>
      <c r="AJ11" s="23"/>
    </row>
    <row r="12" spans="1:40" ht="145.5" customHeight="1" x14ac:dyDescent="0.25">
      <c r="A12" s="286"/>
      <c r="B12" s="56" t="s">
        <v>77</v>
      </c>
      <c r="C12" s="309" t="s">
        <v>271</v>
      </c>
      <c r="D12" s="293" t="s">
        <v>272</v>
      </c>
      <c r="E12" s="77"/>
      <c r="F12" s="314">
        <v>42064</v>
      </c>
      <c r="G12" s="314">
        <v>42795</v>
      </c>
      <c r="H12" s="293" t="s">
        <v>418</v>
      </c>
      <c r="I12" s="295">
        <v>100000</v>
      </c>
      <c r="J12" s="293" t="s">
        <v>566</v>
      </c>
      <c r="K12" s="77"/>
      <c r="L12" s="77"/>
      <c r="M12" s="77"/>
      <c r="N12" s="74"/>
      <c r="O12" s="74"/>
      <c r="P12" s="74" t="s">
        <v>61</v>
      </c>
      <c r="Q12" s="74"/>
      <c r="R12" s="74"/>
      <c r="S12" s="76"/>
      <c r="T12" s="289"/>
      <c r="U12" s="289"/>
      <c r="V12" s="289" t="s">
        <v>563</v>
      </c>
      <c r="W12" s="289" t="s">
        <v>418</v>
      </c>
      <c r="X12" s="289"/>
      <c r="Y12" s="289"/>
      <c r="Z12" s="289"/>
      <c r="AA12" s="77"/>
      <c r="AB12" s="318"/>
      <c r="AC12" s="318"/>
      <c r="AD12" s="318"/>
      <c r="AE12" s="298">
        <v>5000</v>
      </c>
      <c r="AF12" s="293"/>
      <c r="AG12" s="77"/>
      <c r="AH12" s="77"/>
      <c r="AI12" s="293" t="s">
        <v>567</v>
      </c>
      <c r="AJ12" s="23"/>
    </row>
    <row r="13" spans="1:40" ht="130.5" customHeight="1" x14ac:dyDescent="0.25">
      <c r="A13" s="286"/>
      <c r="B13" s="56" t="s">
        <v>78</v>
      </c>
      <c r="C13" s="309" t="s">
        <v>273</v>
      </c>
      <c r="D13" s="293" t="s">
        <v>274</v>
      </c>
      <c r="E13" s="77"/>
      <c r="F13" s="314">
        <v>42186</v>
      </c>
      <c r="G13" s="314">
        <v>42339</v>
      </c>
      <c r="H13" s="293" t="s">
        <v>418</v>
      </c>
      <c r="I13" s="295">
        <v>20000</v>
      </c>
      <c r="J13" s="293" t="s">
        <v>568</v>
      </c>
      <c r="K13" s="77"/>
      <c r="L13" s="77"/>
      <c r="M13" s="77"/>
      <c r="N13" s="74"/>
      <c r="O13" s="74"/>
      <c r="P13" s="74" t="s">
        <v>61</v>
      </c>
      <c r="Q13" s="74"/>
      <c r="R13" s="74"/>
      <c r="S13" s="76"/>
      <c r="T13" s="289"/>
      <c r="U13" s="289"/>
      <c r="V13" s="289" t="s">
        <v>569</v>
      </c>
      <c r="W13" s="289" t="s">
        <v>418</v>
      </c>
      <c r="X13" s="289"/>
      <c r="Y13" s="289"/>
      <c r="Z13" s="289"/>
      <c r="AA13" s="77"/>
      <c r="AB13" s="314"/>
      <c r="AC13" s="314">
        <v>42736</v>
      </c>
      <c r="AD13" s="319"/>
      <c r="AE13" s="298"/>
      <c r="AF13" s="293" t="s">
        <v>570</v>
      </c>
      <c r="AG13" s="77"/>
      <c r="AH13" s="77"/>
      <c r="AI13" s="293" t="s">
        <v>571</v>
      </c>
      <c r="AJ13" s="23"/>
    </row>
    <row r="14" spans="1:40" ht="144" customHeight="1" x14ac:dyDescent="0.25">
      <c r="A14" s="286"/>
      <c r="B14" s="56" t="s">
        <v>79</v>
      </c>
      <c r="C14" s="309" t="s">
        <v>275</v>
      </c>
      <c r="D14" s="293" t="s">
        <v>274</v>
      </c>
      <c r="E14" s="77"/>
      <c r="F14" s="314">
        <v>41974</v>
      </c>
      <c r="G14" s="314">
        <v>42339</v>
      </c>
      <c r="H14" s="293" t="s">
        <v>572</v>
      </c>
      <c r="I14" s="295">
        <v>50000</v>
      </c>
      <c r="J14" s="293" t="s">
        <v>573</v>
      </c>
      <c r="K14" s="77"/>
      <c r="L14" s="77"/>
      <c r="M14" s="77"/>
      <c r="N14" s="74"/>
      <c r="O14" s="74" t="s">
        <v>61</v>
      </c>
      <c r="P14" s="74"/>
      <c r="Q14" s="74"/>
      <c r="R14" s="74"/>
      <c r="S14" s="76"/>
      <c r="T14" s="289" t="s">
        <v>739</v>
      </c>
      <c r="U14" s="289" t="s">
        <v>574</v>
      </c>
      <c r="V14" s="289" t="s">
        <v>575</v>
      </c>
      <c r="W14" s="289" t="s">
        <v>576</v>
      </c>
      <c r="X14" s="289" t="s">
        <v>577</v>
      </c>
      <c r="Y14" s="289"/>
      <c r="Z14" s="289"/>
      <c r="AA14" s="77"/>
      <c r="AB14" s="318"/>
      <c r="AC14" s="318" t="s">
        <v>578</v>
      </c>
      <c r="AD14" s="318" t="s">
        <v>579</v>
      </c>
      <c r="AE14" s="298">
        <v>50000</v>
      </c>
      <c r="AF14" s="293" t="s">
        <v>745</v>
      </c>
      <c r="AG14" s="77"/>
      <c r="AH14" s="77"/>
      <c r="AI14" s="293"/>
      <c r="AJ14" s="23"/>
    </row>
    <row r="15" spans="1:40" ht="81" customHeight="1" x14ac:dyDescent="0.25">
      <c r="A15" s="286"/>
      <c r="B15" s="56" t="s">
        <v>80</v>
      </c>
      <c r="C15" s="309" t="s">
        <v>276</v>
      </c>
      <c r="D15" s="293" t="s">
        <v>277</v>
      </c>
      <c r="E15" s="77"/>
      <c r="F15" s="314">
        <v>42064</v>
      </c>
      <c r="G15" s="314">
        <v>42430</v>
      </c>
      <c r="H15" s="293" t="s">
        <v>580</v>
      </c>
      <c r="I15" s="295">
        <v>0</v>
      </c>
      <c r="J15" s="293" t="s">
        <v>581</v>
      </c>
      <c r="K15" s="77"/>
      <c r="L15" s="77"/>
      <c r="M15" s="77"/>
      <c r="N15" s="74"/>
      <c r="O15" s="74"/>
      <c r="P15" s="74" t="s">
        <v>61</v>
      </c>
      <c r="Q15" s="74"/>
      <c r="R15" s="74"/>
      <c r="S15" s="76"/>
      <c r="T15" s="289" t="s">
        <v>582</v>
      </c>
      <c r="U15" s="289" t="s">
        <v>583</v>
      </c>
      <c r="V15" s="289" t="s">
        <v>584</v>
      </c>
      <c r="W15" s="289" t="s">
        <v>580</v>
      </c>
      <c r="X15" s="289" t="s">
        <v>585</v>
      </c>
      <c r="Y15" s="289"/>
      <c r="Z15" s="289"/>
      <c r="AA15" s="77"/>
      <c r="AB15" s="318"/>
      <c r="AC15" s="318" t="s">
        <v>586</v>
      </c>
      <c r="AD15" s="318"/>
      <c r="AE15" s="298"/>
      <c r="AF15" s="293" t="s">
        <v>746</v>
      </c>
      <c r="AG15" s="77"/>
      <c r="AH15" s="77"/>
      <c r="AI15" s="293"/>
      <c r="AJ15" s="23"/>
    </row>
    <row r="16" spans="1:40" ht="181.5" customHeight="1" x14ac:dyDescent="0.25">
      <c r="A16" s="297" t="s">
        <v>286</v>
      </c>
      <c r="B16" s="56" t="s">
        <v>91</v>
      </c>
      <c r="C16" s="309" t="s">
        <v>287</v>
      </c>
      <c r="D16" s="293" t="s">
        <v>288</v>
      </c>
      <c r="E16" s="77"/>
      <c r="F16" s="314">
        <v>42064</v>
      </c>
      <c r="G16" s="314">
        <v>43800</v>
      </c>
      <c r="H16" s="293" t="s">
        <v>572</v>
      </c>
      <c r="I16" s="295">
        <v>200000</v>
      </c>
      <c r="J16" s="293" t="s">
        <v>587</v>
      </c>
      <c r="K16" s="77"/>
      <c r="L16" s="77"/>
      <c r="M16" s="77"/>
      <c r="N16" s="74"/>
      <c r="O16" s="74" t="s">
        <v>61</v>
      </c>
      <c r="P16" s="74"/>
      <c r="Q16" s="74"/>
      <c r="R16" s="74"/>
      <c r="S16" s="76"/>
      <c r="T16" s="289" t="s">
        <v>740</v>
      </c>
      <c r="U16" s="289" t="s">
        <v>588</v>
      </c>
      <c r="V16" s="289" t="s">
        <v>589</v>
      </c>
      <c r="W16" s="289" t="s">
        <v>590</v>
      </c>
      <c r="X16" s="289" t="s">
        <v>591</v>
      </c>
      <c r="Y16" s="289"/>
      <c r="Z16" s="289"/>
      <c r="AA16" s="77"/>
      <c r="AB16" s="318"/>
      <c r="AC16" s="318"/>
      <c r="AD16" s="318"/>
      <c r="AE16" s="298"/>
      <c r="AF16" s="293"/>
      <c r="AG16" s="77"/>
      <c r="AH16" s="77"/>
      <c r="AI16" s="293" t="s">
        <v>592</v>
      </c>
      <c r="AJ16" s="23"/>
    </row>
    <row r="17" spans="1:36" ht="171" customHeight="1" x14ac:dyDescent="0.25">
      <c r="A17" s="286"/>
      <c r="B17" s="56" t="s">
        <v>92</v>
      </c>
      <c r="C17" s="309" t="s">
        <v>289</v>
      </c>
      <c r="D17" s="293" t="s">
        <v>290</v>
      </c>
      <c r="E17" s="77"/>
      <c r="F17" s="314">
        <v>42064</v>
      </c>
      <c r="G17" s="314">
        <v>43800</v>
      </c>
      <c r="H17" s="293" t="s">
        <v>386</v>
      </c>
      <c r="I17" s="295">
        <v>2000000</v>
      </c>
      <c r="J17" s="293" t="s">
        <v>593</v>
      </c>
      <c r="K17" s="77"/>
      <c r="L17" s="77"/>
      <c r="M17" s="77"/>
      <c r="N17" s="74"/>
      <c r="O17" s="74"/>
      <c r="P17" s="74" t="s">
        <v>61</v>
      </c>
      <c r="Q17" s="74"/>
      <c r="R17" s="74"/>
      <c r="S17" s="76"/>
      <c r="T17" s="289" t="s">
        <v>594</v>
      </c>
      <c r="U17" s="289" t="s">
        <v>595</v>
      </c>
      <c r="V17" s="289" t="s">
        <v>596</v>
      </c>
      <c r="W17" s="289" t="s">
        <v>597</v>
      </c>
      <c r="X17" s="289" t="s">
        <v>598</v>
      </c>
      <c r="Y17" s="289"/>
      <c r="Z17" s="289"/>
      <c r="AA17" s="77"/>
      <c r="AB17" s="318"/>
      <c r="AC17" s="318"/>
      <c r="AD17" s="318" t="s">
        <v>296</v>
      </c>
      <c r="AE17" s="298">
        <v>10000</v>
      </c>
      <c r="AF17" s="293" t="s">
        <v>599</v>
      </c>
      <c r="AG17" s="77"/>
      <c r="AH17" s="77"/>
      <c r="AI17" s="293"/>
      <c r="AJ17" s="23"/>
    </row>
    <row r="18" spans="1:36" ht="97.5" customHeight="1" x14ac:dyDescent="0.25">
      <c r="A18" s="286"/>
      <c r="B18" s="56" t="s">
        <v>93</v>
      </c>
      <c r="C18" s="310" t="s">
        <v>735</v>
      </c>
      <c r="D18" s="292" t="s">
        <v>292</v>
      </c>
      <c r="E18" s="74"/>
      <c r="F18" s="314">
        <v>42064</v>
      </c>
      <c r="G18" s="314">
        <v>43800</v>
      </c>
      <c r="H18" s="292" t="s">
        <v>600</v>
      </c>
      <c r="I18" s="294">
        <v>20000</v>
      </c>
      <c r="J18" s="292" t="s">
        <v>601</v>
      </c>
      <c r="K18" s="74"/>
      <c r="L18" s="74"/>
      <c r="M18" s="74"/>
      <c r="N18" s="74"/>
      <c r="O18" s="74"/>
      <c r="P18" s="74" t="s">
        <v>61</v>
      </c>
      <c r="Q18" s="74"/>
      <c r="R18" s="74"/>
      <c r="S18" s="76"/>
      <c r="T18" s="288"/>
      <c r="U18" s="288"/>
      <c r="V18" s="288"/>
      <c r="W18" s="288"/>
      <c r="X18" s="288"/>
      <c r="Y18" s="288"/>
      <c r="Z18" s="288"/>
      <c r="AA18" s="74"/>
      <c r="AB18" s="318"/>
      <c r="AC18" s="318" t="s">
        <v>602</v>
      </c>
      <c r="AD18" s="318" t="s">
        <v>297</v>
      </c>
      <c r="AE18" s="299"/>
      <c r="AF18" s="292" t="s">
        <v>603</v>
      </c>
      <c r="AG18" s="74"/>
      <c r="AH18" s="74"/>
      <c r="AI18" s="292" t="s">
        <v>604</v>
      </c>
      <c r="AJ18" s="23"/>
    </row>
    <row r="19" spans="1:36" ht="226.5" customHeight="1" x14ac:dyDescent="0.25">
      <c r="A19" s="286"/>
      <c r="B19" s="56" t="s">
        <v>94</v>
      </c>
      <c r="C19" s="310" t="s">
        <v>293</v>
      </c>
      <c r="D19" s="292" t="s">
        <v>294</v>
      </c>
      <c r="E19" s="74"/>
      <c r="F19" s="314">
        <v>42064</v>
      </c>
      <c r="G19" s="314">
        <v>43800</v>
      </c>
      <c r="H19" s="292" t="s">
        <v>429</v>
      </c>
      <c r="I19" s="294">
        <v>0</v>
      </c>
      <c r="J19" s="292" t="s">
        <v>736</v>
      </c>
      <c r="K19" s="74"/>
      <c r="L19" s="74"/>
      <c r="M19" s="74"/>
      <c r="N19" s="74"/>
      <c r="O19" s="74"/>
      <c r="P19" s="74" t="s">
        <v>61</v>
      </c>
      <c r="Q19" s="74"/>
      <c r="R19" s="74"/>
      <c r="S19" s="76"/>
      <c r="T19" s="288" t="s">
        <v>605</v>
      </c>
      <c r="U19" s="288" t="s">
        <v>606</v>
      </c>
      <c r="V19" s="288" t="s">
        <v>607</v>
      </c>
      <c r="W19" s="288" t="s">
        <v>608</v>
      </c>
      <c r="X19" s="288" t="s">
        <v>609</v>
      </c>
      <c r="Y19" s="288" t="s">
        <v>610</v>
      </c>
      <c r="Z19" s="317" t="s">
        <v>611</v>
      </c>
      <c r="AA19" s="74"/>
      <c r="AB19" s="320"/>
      <c r="AC19" s="318"/>
      <c r="AD19" s="321"/>
      <c r="AE19" s="299"/>
      <c r="AF19" s="292" t="s">
        <v>302</v>
      </c>
      <c r="AG19" s="74"/>
      <c r="AH19" s="74"/>
      <c r="AI19" s="292"/>
      <c r="AJ19" s="23"/>
    </row>
    <row r="20" spans="1:36" ht="160.5" customHeight="1" x14ac:dyDescent="0.25">
      <c r="A20" s="297" t="s">
        <v>303</v>
      </c>
      <c r="B20" s="56" t="s">
        <v>106</v>
      </c>
      <c r="C20" s="309" t="s">
        <v>304</v>
      </c>
      <c r="D20" s="293" t="s">
        <v>612</v>
      </c>
      <c r="E20" s="77"/>
      <c r="F20" s="314">
        <v>42064</v>
      </c>
      <c r="G20" s="314">
        <v>43800</v>
      </c>
      <c r="H20" s="293" t="s">
        <v>312</v>
      </c>
      <c r="I20" s="295">
        <v>2000000</v>
      </c>
      <c r="J20" s="293" t="s">
        <v>613</v>
      </c>
      <c r="K20" s="77"/>
      <c r="L20" s="77"/>
      <c r="M20" s="77"/>
      <c r="N20" s="74"/>
      <c r="O20" s="74"/>
      <c r="P20" s="74" t="s">
        <v>61</v>
      </c>
      <c r="Q20" s="74"/>
      <c r="R20" s="74"/>
      <c r="S20" s="76"/>
      <c r="T20" s="289"/>
      <c r="U20" s="289"/>
      <c r="V20" s="289"/>
      <c r="W20" s="289"/>
      <c r="X20" s="289"/>
      <c r="Y20" s="289"/>
      <c r="Z20" s="289" t="s">
        <v>305</v>
      </c>
      <c r="AA20" s="77"/>
      <c r="AB20" s="318"/>
      <c r="AC20" s="318"/>
      <c r="AD20" s="322"/>
      <c r="AE20" s="298"/>
      <c r="AF20" s="293" t="s">
        <v>614</v>
      </c>
      <c r="AG20" s="77"/>
      <c r="AH20" s="77"/>
      <c r="AI20" s="293" t="s">
        <v>615</v>
      </c>
      <c r="AJ20" s="23"/>
    </row>
    <row r="21" spans="1:36" ht="202.5" customHeight="1" x14ac:dyDescent="0.25">
      <c r="A21" s="286"/>
      <c r="B21" s="56" t="s">
        <v>107</v>
      </c>
      <c r="C21" s="309" t="s">
        <v>306</v>
      </c>
      <c r="D21" s="293" t="s">
        <v>616</v>
      </c>
      <c r="E21" s="77"/>
      <c r="F21" s="314">
        <v>42064</v>
      </c>
      <c r="G21" s="314">
        <v>43800</v>
      </c>
      <c r="H21" s="293" t="s">
        <v>313</v>
      </c>
      <c r="I21" s="295">
        <v>3000000</v>
      </c>
      <c r="J21" s="293" t="s">
        <v>737</v>
      </c>
      <c r="K21" s="77"/>
      <c r="L21" s="77"/>
      <c r="M21" s="77"/>
      <c r="N21" s="74"/>
      <c r="O21" s="74"/>
      <c r="P21" s="74" t="s">
        <v>61</v>
      </c>
      <c r="Q21" s="74"/>
      <c r="R21" s="74"/>
      <c r="S21" s="76"/>
      <c r="T21" s="289" t="s">
        <v>617</v>
      </c>
      <c r="U21" s="289" t="s">
        <v>618</v>
      </c>
      <c r="V21" s="289" t="s">
        <v>619</v>
      </c>
      <c r="W21" s="289" t="s">
        <v>620</v>
      </c>
      <c r="X21" s="289"/>
      <c r="Y21" s="289"/>
      <c r="Z21" s="289" t="s">
        <v>307</v>
      </c>
      <c r="AA21" s="77"/>
      <c r="AB21" s="318"/>
      <c r="AC21" s="318"/>
      <c r="AD21" s="318"/>
      <c r="AE21" s="298"/>
      <c r="AF21" s="293" t="s">
        <v>747</v>
      </c>
      <c r="AG21" s="77"/>
      <c r="AH21" s="77"/>
      <c r="AI21" s="293" t="s">
        <v>621</v>
      </c>
      <c r="AJ21" s="23"/>
    </row>
    <row r="22" spans="1:36" ht="249.75" customHeight="1" x14ac:dyDescent="0.25">
      <c r="A22" s="286"/>
      <c r="B22" s="56" t="s">
        <v>108</v>
      </c>
      <c r="C22" s="309" t="s">
        <v>308</v>
      </c>
      <c r="D22" s="293" t="s">
        <v>309</v>
      </c>
      <c r="E22" s="77"/>
      <c r="F22" s="314">
        <v>42064</v>
      </c>
      <c r="G22" s="314">
        <v>43800</v>
      </c>
      <c r="H22" s="293" t="s">
        <v>314</v>
      </c>
      <c r="I22" s="295">
        <v>2500000</v>
      </c>
      <c r="J22" s="293" t="s">
        <v>622</v>
      </c>
      <c r="K22" s="77"/>
      <c r="L22" s="77"/>
      <c r="M22" s="77"/>
      <c r="N22" s="74"/>
      <c r="O22" s="74"/>
      <c r="P22" s="74" t="s">
        <v>61</v>
      </c>
      <c r="Q22" s="74"/>
      <c r="R22" s="74"/>
      <c r="S22" s="76"/>
      <c r="T22" s="289" t="s">
        <v>623</v>
      </c>
      <c r="U22" s="306" t="s">
        <v>624</v>
      </c>
      <c r="V22" s="289"/>
      <c r="W22" s="289" t="s">
        <v>625</v>
      </c>
      <c r="X22" s="289"/>
      <c r="Y22" s="289"/>
      <c r="Z22" s="289"/>
      <c r="AA22" s="77"/>
      <c r="AB22" s="318"/>
      <c r="AC22" s="318"/>
      <c r="AD22" s="318"/>
      <c r="AE22" s="298"/>
      <c r="AF22" s="293" t="s">
        <v>748</v>
      </c>
      <c r="AG22" s="77"/>
      <c r="AH22" s="77"/>
      <c r="AI22" s="293" t="s">
        <v>626</v>
      </c>
      <c r="AJ22" s="23"/>
    </row>
    <row r="23" spans="1:36" ht="162.75" customHeight="1" x14ac:dyDescent="0.25">
      <c r="A23" s="286"/>
      <c r="B23" s="56" t="s">
        <v>109</v>
      </c>
      <c r="C23" s="309" t="s">
        <v>627</v>
      </c>
      <c r="D23" s="292" t="s">
        <v>290</v>
      </c>
      <c r="E23" s="74"/>
      <c r="F23" s="314">
        <v>42064</v>
      </c>
      <c r="G23" s="314">
        <v>43800</v>
      </c>
      <c r="H23" s="292" t="s">
        <v>338</v>
      </c>
      <c r="I23" s="294">
        <v>10000000</v>
      </c>
      <c r="J23" s="292" t="s">
        <v>628</v>
      </c>
      <c r="K23" s="74"/>
      <c r="L23" s="74"/>
      <c r="M23" s="74"/>
      <c r="N23" s="74"/>
      <c r="O23" s="74"/>
      <c r="P23" s="74" t="s">
        <v>61</v>
      </c>
      <c r="Q23" s="74"/>
      <c r="R23" s="74"/>
      <c r="S23" s="76"/>
      <c r="T23" s="288" t="s">
        <v>629</v>
      </c>
      <c r="U23" s="288" t="s">
        <v>630</v>
      </c>
      <c r="V23" s="288" t="s">
        <v>631</v>
      </c>
      <c r="W23" s="288" t="s">
        <v>632</v>
      </c>
      <c r="X23" s="288" t="s">
        <v>633</v>
      </c>
      <c r="Y23" s="288"/>
      <c r="Z23" s="288" t="s">
        <v>311</v>
      </c>
      <c r="AA23" s="74"/>
      <c r="AB23" s="318"/>
      <c r="AC23" s="318"/>
      <c r="AD23" s="318"/>
      <c r="AE23" s="299"/>
      <c r="AF23" s="292" t="s">
        <v>749</v>
      </c>
      <c r="AG23" s="74"/>
      <c r="AH23" s="74"/>
      <c r="AI23" s="292" t="s">
        <v>634</v>
      </c>
      <c r="AJ23" s="23"/>
    </row>
    <row r="24" spans="1:36" ht="304.5" customHeight="1" x14ac:dyDescent="0.25">
      <c r="A24" s="297" t="s">
        <v>320</v>
      </c>
      <c r="B24" s="56" t="s">
        <v>121</v>
      </c>
      <c r="C24" s="309" t="s">
        <v>321</v>
      </c>
      <c r="D24" s="293" t="s">
        <v>322</v>
      </c>
      <c r="E24" s="77"/>
      <c r="F24" s="314">
        <v>41974</v>
      </c>
      <c r="G24" s="314">
        <v>42005</v>
      </c>
      <c r="H24" s="293" t="s">
        <v>635</v>
      </c>
      <c r="I24" s="295">
        <v>30000</v>
      </c>
      <c r="J24" s="293" t="s">
        <v>636</v>
      </c>
      <c r="K24" s="77"/>
      <c r="L24" s="77"/>
      <c r="M24" s="77"/>
      <c r="N24" s="74"/>
      <c r="O24" s="74"/>
      <c r="P24" s="74" t="s">
        <v>61</v>
      </c>
      <c r="Q24" s="74"/>
      <c r="R24" s="74"/>
      <c r="S24" s="76"/>
      <c r="T24" s="289" t="s">
        <v>741</v>
      </c>
      <c r="U24" s="289" t="s">
        <v>637</v>
      </c>
      <c r="V24" s="289" t="s">
        <v>638</v>
      </c>
      <c r="W24" s="289" t="s">
        <v>443</v>
      </c>
      <c r="X24" s="289" t="s">
        <v>639</v>
      </c>
      <c r="Y24" s="289"/>
      <c r="Z24" s="289"/>
      <c r="AA24" s="77"/>
      <c r="AB24" s="318"/>
      <c r="AC24" s="318" t="s">
        <v>335</v>
      </c>
      <c r="AD24" s="318"/>
      <c r="AE24" s="298"/>
      <c r="AF24" s="293"/>
      <c r="AG24" s="77"/>
      <c r="AH24" s="77"/>
      <c r="AI24" s="293" t="s">
        <v>354</v>
      </c>
      <c r="AJ24" s="23"/>
    </row>
    <row r="25" spans="1:36" ht="284.25" customHeight="1" x14ac:dyDescent="0.25">
      <c r="A25" s="286"/>
      <c r="B25" s="56" t="s">
        <v>122</v>
      </c>
      <c r="C25" s="309" t="s">
        <v>323</v>
      </c>
      <c r="D25" s="293" t="s">
        <v>324</v>
      </c>
      <c r="E25" s="77"/>
      <c r="F25" s="314">
        <v>42005</v>
      </c>
      <c r="G25" s="314">
        <v>43800</v>
      </c>
      <c r="H25" s="293" t="s">
        <v>640</v>
      </c>
      <c r="I25" s="295">
        <v>1000000</v>
      </c>
      <c r="J25" s="293" t="s">
        <v>641</v>
      </c>
      <c r="K25" s="77"/>
      <c r="L25" s="77"/>
      <c r="M25" s="77"/>
      <c r="N25" s="74"/>
      <c r="O25" s="74"/>
      <c r="P25" s="74"/>
      <c r="Q25" s="74" t="s">
        <v>61</v>
      </c>
      <c r="R25" s="74"/>
      <c r="S25" s="76"/>
      <c r="T25" s="289" t="s">
        <v>642</v>
      </c>
      <c r="U25" s="289" t="s">
        <v>643</v>
      </c>
      <c r="V25" s="289" t="s">
        <v>644</v>
      </c>
      <c r="W25" s="289" t="s">
        <v>645</v>
      </c>
      <c r="X25" s="289" t="s">
        <v>646</v>
      </c>
      <c r="Y25" s="289"/>
      <c r="Z25" s="289"/>
      <c r="AA25" s="77"/>
      <c r="AB25" s="318"/>
      <c r="AC25" s="318"/>
      <c r="AD25" s="318"/>
      <c r="AE25" s="298"/>
      <c r="AF25" s="293" t="s">
        <v>750</v>
      </c>
      <c r="AG25" s="77"/>
      <c r="AH25" s="77"/>
      <c r="AI25" s="293" t="s">
        <v>647</v>
      </c>
      <c r="AJ25" s="23"/>
    </row>
    <row r="26" spans="1:36" ht="87" customHeight="1" x14ac:dyDescent="0.25">
      <c r="A26" s="286"/>
      <c r="B26" s="56" t="s">
        <v>123</v>
      </c>
      <c r="C26" s="309" t="s">
        <v>325</v>
      </c>
      <c r="D26" s="293" t="s">
        <v>326</v>
      </c>
      <c r="E26" s="77"/>
      <c r="F26" s="314">
        <v>42186</v>
      </c>
      <c r="G26" s="314">
        <v>42552</v>
      </c>
      <c r="H26" s="293" t="s">
        <v>632</v>
      </c>
      <c r="I26" s="295">
        <v>50000</v>
      </c>
      <c r="J26" s="293" t="s">
        <v>648</v>
      </c>
      <c r="K26" s="77"/>
      <c r="L26" s="77"/>
      <c r="M26" s="77"/>
      <c r="N26" s="74"/>
      <c r="O26" s="74" t="s">
        <v>61</v>
      </c>
      <c r="P26" s="74"/>
      <c r="Q26" s="74"/>
      <c r="R26" s="74"/>
      <c r="S26" s="76"/>
      <c r="T26" s="289" t="s">
        <v>649</v>
      </c>
      <c r="U26" s="289" t="s">
        <v>649</v>
      </c>
      <c r="V26" s="289" t="s">
        <v>650</v>
      </c>
      <c r="W26" s="289" t="s">
        <v>632</v>
      </c>
      <c r="X26" s="289"/>
      <c r="Y26" s="289"/>
      <c r="Z26" s="289"/>
      <c r="AA26" s="77"/>
      <c r="AB26" s="318"/>
      <c r="AC26" s="323">
        <v>42705</v>
      </c>
      <c r="AD26" s="322"/>
      <c r="AE26" s="298"/>
      <c r="AF26" s="293" t="s">
        <v>751</v>
      </c>
      <c r="AG26" s="77"/>
      <c r="AH26" s="77"/>
      <c r="AI26" s="293"/>
      <c r="AJ26" s="23"/>
    </row>
    <row r="27" spans="1:36" ht="165" customHeight="1" x14ac:dyDescent="0.25">
      <c r="A27" s="286"/>
      <c r="B27" s="56" t="s">
        <v>124</v>
      </c>
      <c r="C27" s="309" t="s">
        <v>651</v>
      </c>
      <c r="D27" s="293" t="s">
        <v>652</v>
      </c>
      <c r="E27" s="77"/>
      <c r="F27" s="314">
        <v>42795</v>
      </c>
      <c r="G27" s="314">
        <v>43800</v>
      </c>
      <c r="H27" s="293" t="s">
        <v>339</v>
      </c>
      <c r="I27" s="295">
        <v>500000</v>
      </c>
      <c r="J27" s="293" t="s">
        <v>653</v>
      </c>
      <c r="K27" s="77"/>
      <c r="L27" s="77"/>
      <c r="M27" s="77"/>
      <c r="N27" s="74" t="s">
        <v>61</v>
      </c>
      <c r="O27" s="74"/>
      <c r="P27" s="74"/>
      <c r="Q27" s="74"/>
      <c r="R27" s="74"/>
      <c r="S27" s="76"/>
      <c r="T27" s="289"/>
      <c r="U27" s="289"/>
      <c r="V27" s="289"/>
      <c r="W27" s="289"/>
      <c r="X27" s="289"/>
      <c r="Y27" s="289" t="s">
        <v>327</v>
      </c>
      <c r="Z27" s="289" t="s">
        <v>328</v>
      </c>
      <c r="AA27" s="77"/>
      <c r="AB27" s="318"/>
      <c r="AC27" s="318"/>
      <c r="AD27" s="318"/>
      <c r="AE27" s="298"/>
      <c r="AF27" s="293" t="s">
        <v>752</v>
      </c>
      <c r="AG27" s="77"/>
      <c r="AH27" s="77"/>
      <c r="AI27" s="293"/>
      <c r="AJ27" s="23"/>
    </row>
    <row r="28" spans="1:36" ht="337.5" customHeight="1" x14ac:dyDescent="0.25">
      <c r="A28" s="286"/>
      <c r="B28" s="56" t="s">
        <v>125</v>
      </c>
      <c r="C28" s="309" t="s">
        <v>329</v>
      </c>
      <c r="D28" s="293" t="s">
        <v>654</v>
      </c>
      <c r="E28" s="77"/>
      <c r="F28" s="314">
        <v>41974</v>
      </c>
      <c r="G28" s="314">
        <v>43800</v>
      </c>
      <c r="H28" s="293" t="s">
        <v>635</v>
      </c>
      <c r="I28" s="295">
        <v>100000</v>
      </c>
      <c r="J28" s="293" t="s">
        <v>653</v>
      </c>
      <c r="K28" s="77"/>
      <c r="L28" s="77"/>
      <c r="M28" s="77"/>
      <c r="N28" s="74"/>
      <c r="O28" s="74"/>
      <c r="P28" s="74" t="s">
        <v>61</v>
      </c>
      <c r="Q28" s="74"/>
      <c r="R28" s="74"/>
      <c r="S28" s="76"/>
      <c r="T28" s="306" t="s">
        <v>655</v>
      </c>
      <c r="U28" s="289" t="s">
        <v>742</v>
      </c>
      <c r="V28" s="289"/>
      <c r="W28" s="289" t="s">
        <v>656</v>
      </c>
      <c r="X28" s="289" t="s">
        <v>657</v>
      </c>
      <c r="Y28" s="289"/>
      <c r="Z28" s="289" t="s">
        <v>330</v>
      </c>
      <c r="AA28" s="77"/>
      <c r="AB28" s="318"/>
      <c r="AC28" s="318"/>
      <c r="AD28" s="318"/>
      <c r="AE28" s="298"/>
      <c r="AF28" s="293" t="s">
        <v>753</v>
      </c>
      <c r="AG28" s="77"/>
      <c r="AH28" s="77"/>
      <c r="AI28" s="293" t="s">
        <v>658</v>
      </c>
      <c r="AJ28" s="23"/>
    </row>
    <row r="29" spans="1:36" ht="195.75" customHeight="1" x14ac:dyDescent="0.25">
      <c r="A29" s="286"/>
      <c r="B29" s="56" t="s">
        <v>126</v>
      </c>
      <c r="C29" s="309" t="s">
        <v>331</v>
      </c>
      <c r="D29" s="293" t="s">
        <v>659</v>
      </c>
      <c r="E29" s="77"/>
      <c r="F29" s="314">
        <v>41974</v>
      </c>
      <c r="G29" s="314">
        <v>43800</v>
      </c>
      <c r="H29" s="293" t="s">
        <v>340</v>
      </c>
      <c r="I29" s="295">
        <v>500000</v>
      </c>
      <c r="J29" s="293" t="s">
        <v>738</v>
      </c>
      <c r="K29" s="77"/>
      <c r="L29" s="77"/>
      <c r="M29" s="77"/>
      <c r="N29" s="74"/>
      <c r="O29" s="74"/>
      <c r="P29" s="74"/>
      <c r="Q29" s="74" t="s">
        <v>61</v>
      </c>
      <c r="R29" s="74"/>
      <c r="S29" s="76"/>
      <c r="T29" s="289" t="s">
        <v>743</v>
      </c>
      <c r="U29" s="289"/>
      <c r="V29" s="289"/>
      <c r="W29" s="289"/>
      <c r="X29" s="289"/>
      <c r="Y29" s="289"/>
      <c r="Z29" s="289" t="s">
        <v>332</v>
      </c>
      <c r="AA29" s="77"/>
      <c r="AB29" s="318"/>
      <c r="AC29" s="318"/>
      <c r="AD29" s="318"/>
      <c r="AE29" s="298"/>
      <c r="AF29" s="293" t="s">
        <v>754</v>
      </c>
      <c r="AG29" s="77"/>
      <c r="AH29" s="77"/>
      <c r="AI29" s="293" t="s">
        <v>660</v>
      </c>
      <c r="AJ29" s="23"/>
    </row>
    <row r="30" spans="1:36" ht="261" customHeight="1" x14ac:dyDescent="0.25">
      <c r="A30" s="286"/>
      <c r="B30" s="56" t="s">
        <v>127</v>
      </c>
      <c r="C30" s="309" t="s">
        <v>333</v>
      </c>
      <c r="D30" s="293" t="s">
        <v>334</v>
      </c>
      <c r="E30" s="77"/>
      <c r="F30" s="315">
        <v>42370</v>
      </c>
      <c r="G30" s="315">
        <v>43800</v>
      </c>
      <c r="H30" s="293" t="s">
        <v>640</v>
      </c>
      <c r="I30" s="295">
        <v>1500000</v>
      </c>
      <c r="J30" s="293" t="s">
        <v>661</v>
      </c>
      <c r="K30" s="77"/>
      <c r="L30" s="77"/>
      <c r="M30" s="77"/>
      <c r="N30" s="74"/>
      <c r="O30" s="74"/>
      <c r="P30" s="74"/>
      <c r="Q30" s="74" t="s">
        <v>61</v>
      </c>
      <c r="R30" s="74"/>
      <c r="S30" s="76"/>
      <c r="T30" s="289" t="s">
        <v>662</v>
      </c>
      <c r="U30" s="306" t="s">
        <v>663</v>
      </c>
      <c r="V30" s="289" t="s">
        <v>664</v>
      </c>
      <c r="W30" s="289" t="s">
        <v>665</v>
      </c>
      <c r="X30" s="306" t="s">
        <v>666</v>
      </c>
      <c r="Y30" s="289" t="s">
        <v>667</v>
      </c>
      <c r="Z30" s="289"/>
      <c r="AA30" s="77"/>
      <c r="AB30" s="318"/>
      <c r="AC30" s="318" t="s">
        <v>668</v>
      </c>
      <c r="AD30" s="318"/>
      <c r="AE30" s="298"/>
      <c r="AF30" s="293" t="s">
        <v>755</v>
      </c>
      <c r="AG30" s="77"/>
      <c r="AH30" s="77"/>
      <c r="AI30" s="293" t="s">
        <v>669</v>
      </c>
      <c r="AJ30" s="23"/>
    </row>
    <row r="31" spans="1:36" ht="135" customHeight="1" x14ac:dyDescent="0.25">
      <c r="A31" s="297" t="s">
        <v>360</v>
      </c>
      <c r="B31" s="56" t="s">
        <v>136</v>
      </c>
      <c r="C31" s="309" t="s">
        <v>670</v>
      </c>
      <c r="D31" s="293" t="s">
        <v>334</v>
      </c>
      <c r="E31" s="77"/>
      <c r="F31" s="314">
        <v>42370</v>
      </c>
      <c r="G31" s="314">
        <v>43800</v>
      </c>
      <c r="H31" s="293" t="s">
        <v>640</v>
      </c>
      <c r="I31" s="295">
        <v>1500000</v>
      </c>
      <c r="J31" s="293" t="s">
        <v>671</v>
      </c>
      <c r="K31" s="77"/>
      <c r="L31" s="77"/>
      <c r="M31" s="77"/>
      <c r="N31" s="74"/>
      <c r="O31" s="74"/>
      <c r="P31" s="74"/>
      <c r="Q31" s="74" t="s">
        <v>61</v>
      </c>
      <c r="R31" s="74"/>
      <c r="S31" s="76"/>
      <c r="T31" s="289" t="s">
        <v>672</v>
      </c>
      <c r="U31" s="289" t="s">
        <v>673</v>
      </c>
      <c r="V31" s="289" t="s">
        <v>664</v>
      </c>
      <c r="W31" s="289" t="s">
        <v>665</v>
      </c>
      <c r="X31" s="289"/>
      <c r="Y31" s="289" t="s">
        <v>361</v>
      </c>
      <c r="Z31" s="289" t="s">
        <v>362</v>
      </c>
      <c r="AA31" s="77"/>
      <c r="AB31" s="318"/>
      <c r="AC31" s="318"/>
      <c r="AD31" s="318"/>
      <c r="AE31" s="298"/>
      <c r="AF31" s="293"/>
      <c r="AG31" s="77"/>
      <c r="AH31" s="77"/>
      <c r="AI31" s="293"/>
      <c r="AJ31" s="23"/>
    </row>
    <row r="32" spans="1:36" ht="117.75" customHeight="1" x14ac:dyDescent="0.25">
      <c r="A32" s="286"/>
      <c r="B32" s="56" t="s">
        <v>137</v>
      </c>
      <c r="C32" s="309" t="s">
        <v>363</v>
      </c>
      <c r="D32" s="293" t="s">
        <v>364</v>
      </c>
      <c r="E32" s="77"/>
      <c r="F32" s="314">
        <v>42705</v>
      </c>
      <c r="G32" s="314">
        <v>43435</v>
      </c>
      <c r="H32" s="293" t="s">
        <v>365</v>
      </c>
      <c r="I32" s="295">
        <v>300000</v>
      </c>
      <c r="J32" s="293" t="s">
        <v>674</v>
      </c>
      <c r="K32" s="77"/>
      <c r="L32" s="77"/>
      <c r="M32" s="77"/>
      <c r="N32" s="74" t="s">
        <v>61</v>
      </c>
      <c r="O32" s="74"/>
      <c r="P32" s="74"/>
      <c r="Q32" s="74"/>
      <c r="R32" s="74"/>
      <c r="S32" s="76"/>
      <c r="T32" s="289"/>
      <c r="U32" s="289"/>
      <c r="V32" s="289"/>
      <c r="W32" s="289"/>
      <c r="X32" s="289"/>
      <c r="Y32" s="289"/>
      <c r="Z32" s="289"/>
      <c r="AA32" s="77"/>
      <c r="AB32" s="318"/>
      <c r="AC32" s="318"/>
      <c r="AD32" s="318"/>
      <c r="AE32" s="298"/>
      <c r="AF32" s="293"/>
      <c r="AG32" s="77"/>
      <c r="AH32" s="77"/>
      <c r="AI32" s="293"/>
      <c r="AJ32" s="23"/>
    </row>
    <row r="33" spans="1:36" ht="177.75" customHeight="1" x14ac:dyDescent="0.25">
      <c r="A33" s="297" t="s">
        <v>369</v>
      </c>
      <c r="B33" s="56" t="s">
        <v>184</v>
      </c>
      <c r="C33" s="309" t="s">
        <v>370</v>
      </c>
      <c r="D33" s="293" t="s">
        <v>371</v>
      </c>
      <c r="E33" s="77"/>
      <c r="F33" s="314">
        <v>41974</v>
      </c>
      <c r="G33" s="314">
        <v>43800</v>
      </c>
      <c r="H33" s="293" t="s">
        <v>418</v>
      </c>
      <c r="I33" s="295">
        <v>50000</v>
      </c>
      <c r="J33" s="293" t="s">
        <v>675</v>
      </c>
      <c r="K33" s="77"/>
      <c r="L33" s="77"/>
      <c r="M33" s="77"/>
      <c r="N33" s="74"/>
      <c r="O33" s="74"/>
      <c r="P33" s="74" t="s">
        <v>61</v>
      </c>
      <c r="Q33" s="74"/>
      <c r="R33" s="74"/>
      <c r="S33" s="76"/>
      <c r="T33" s="289"/>
      <c r="U33" s="289"/>
      <c r="V33" s="289" t="s">
        <v>676</v>
      </c>
      <c r="W33" s="289" t="s">
        <v>418</v>
      </c>
      <c r="X33" s="289"/>
      <c r="Y33" s="289"/>
      <c r="Z33" s="289"/>
      <c r="AA33" s="77"/>
      <c r="AB33" s="318"/>
      <c r="AC33" s="318"/>
      <c r="AD33" s="318"/>
      <c r="AE33" s="298"/>
      <c r="AF33" s="293" t="s">
        <v>756</v>
      </c>
      <c r="AG33" s="77"/>
      <c r="AH33" s="77"/>
      <c r="AI33" s="293" t="s">
        <v>677</v>
      </c>
      <c r="AJ33" s="23"/>
    </row>
    <row r="34" spans="1:36" ht="158.25" customHeight="1" x14ac:dyDescent="0.25">
      <c r="A34" s="286"/>
      <c r="B34" s="56" t="s">
        <v>185</v>
      </c>
      <c r="C34" s="309" t="s">
        <v>372</v>
      </c>
      <c r="D34" s="293" t="s">
        <v>678</v>
      </c>
      <c r="E34" s="77"/>
      <c r="F34" s="314">
        <v>41974</v>
      </c>
      <c r="G34" s="314">
        <v>43800</v>
      </c>
      <c r="H34" s="293" t="s">
        <v>632</v>
      </c>
      <c r="I34" s="295">
        <v>50000</v>
      </c>
      <c r="J34" s="293" t="s">
        <v>679</v>
      </c>
      <c r="K34" s="77"/>
      <c r="L34" s="77"/>
      <c r="M34" s="77"/>
      <c r="N34" s="74"/>
      <c r="O34" s="74"/>
      <c r="P34" s="74" t="s">
        <v>61</v>
      </c>
      <c r="Q34" s="74"/>
      <c r="R34" s="74"/>
      <c r="S34" s="76"/>
      <c r="T34" s="289" t="s">
        <v>680</v>
      </c>
      <c r="U34" s="289" t="s">
        <v>681</v>
      </c>
      <c r="V34" s="289" t="s">
        <v>682</v>
      </c>
      <c r="W34" s="289" t="s">
        <v>632</v>
      </c>
      <c r="X34" s="289" t="s">
        <v>683</v>
      </c>
      <c r="Y34" s="289"/>
      <c r="Z34" s="289" t="s">
        <v>373</v>
      </c>
      <c r="AA34" s="77"/>
      <c r="AB34" s="318"/>
      <c r="AC34" s="318"/>
      <c r="AD34" s="318"/>
      <c r="AE34" s="298"/>
      <c r="AF34" s="293"/>
      <c r="AG34" s="77"/>
      <c r="AH34" s="77"/>
      <c r="AI34" s="293"/>
      <c r="AJ34" s="23"/>
    </row>
    <row r="35" spans="1:36" ht="152.25" customHeight="1" x14ac:dyDescent="0.25">
      <c r="A35" s="286"/>
      <c r="B35" s="56" t="s">
        <v>186</v>
      </c>
      <c r="C35" s="309" t="s">
        <v>374</v>
      </c>
      <c r="D35" s="293" t="s">
        <v>375</v>
      </c>
      <c r="E35" s="77"/>
      <c r="F35" s="314">
        <v>41974</v>
      </c>
      <c r="G35" s="314">
        <v>43800</v>
      </c>
      <c r="H35" s="293" t="s">
        <v>600</v>
      </c>
      <c r="I35" s="295">
        <v>50000</v>
      </c>
      <c r="J35" s="293" t="s">
        <v>684</v>
      </c>
      <c r="K35" s="77"/>
      <c r="L35" s="77"/>
      <c r="M35" s="77"/>
      <c r="N35" s="74"/>
      <c r="O35" s="74"/>
      <c r="P35" s="74"/>
      <c r="Q35" s="74" t="s">
        <v>61</v>
      </c>
      <c r="R35" s="74"/>
      <c r="S35" s="76"/>
      <c r="T35" s="289" t="s">
        <v>685</v>
      </c>
      <c r="U35" s="289" t="s">
        <v>686</v>
      </c>
      <c r="V35" s="289"/>
      <c r="W35" s="289" t="s">
        <v>687</v>
      </c>
      <c r="X35" s="289"/>
      <c r="Y35" s="289"/>
      <c r="Z35" s="289"/>
      <c r="AA35" s="77"/>
      <c r="AB35" s="318"/>
      <c r="AC35" s="318"/>
      <c r="AD35" s="318"/>
      <c r="AE35" s="298"/>
      <c r="AF35" s="293" t="s">
        <v>757</v>
      </c>
      <c r="AG35" s="77"/>
      <c r="AH35" s="77"/>
      <c r="AI35" s="293" t="s">
        <v>688</v>
      </c>
      <c r="AJ35" s="23"/>
    </row>
    <row r="36" spans="1:36" ht="119.25" customHeight="1" x14ac:dyDescent="0.25">
      <c r="A36" s="297" t="s">
        <v>379</v>
      </c>
      <c r="B36" s="56" t="s">
        <v>199</v>
      </c>
      <c r="C36" s="309" t="s">
        <v>380</v>
      </c>
      <c r="D36" s="293" t="s">
        <v>689</v>
      </c>
      <c r="E36" s="77"/>
      <c r="F36" s="314">
        <v>42005</v>
      </c>
      <c r="G36" s="314">
        <v>42339</v>
      </c>
      <c r="H36" s="293" t="s">
        <v>690</v>
      </c>
      <c r="I36" s="295">
        <v>0</v>
      </c>
      <c r="J36" s="293" t="s">
        <v>691</v>
      </c>
      <c r="K36" s="77"/>
      <c r="L36" s="77"/>
      <c r="M36" s="77"/>
      <c r="N36" s="74"/>
      <c r="O36" s="74" t="s">
        <v>61</v>
      </c>
      <c r="P36" s="74"/>
      <c r="Q36" s="74"/>
      <c r="R36" s="74"/>
      <c r="S36" s="76"/>
      <c r="T36" s="289" t="s">
        <v>692</v>
      </c>
      <c r="U36" s="289"/>
      <c r="V36" s="289" t="s">
        <v>693</v>
      </c>
      <c r="W36" s="289" t="s">
        <v>690</v>
      </c>
      <c r="X36" s="289" t="s">
        <v>694</v>
      </c>
      <c r="Y36" s="289"/>
      <c r="Z36" s="289" t="s">
        <v>381</v>
      </c>
      <c r="AA36" s="77"/>
      <c r="AB36" s="318"/>
      <c r="AC36" s="318" t="s">
        <v>695</v>
      </c>
      <c r="AD36" s="318" t="s">
        <v>339</v>
      </c>
      <c r="AE36" s="298"/>
      <c r="AF36" s="293" t="s">
        <v>758</v>
      </c>
      <c r="AG36" s="77"/>
      <c r="AH36" s="77"/>
      <c r="AI36" s="293"/>
      <c r="AJ36" s="23"/>
    </row>
    <row r="37" spans="1:36" ht="88.5" customHeight="1" x14ac:dyDescent="0.25">
      <c r="A37" s="286"/>
      <c r="B37" s="56" t="s">
        <v>200</v>
      </c>
      <c r="C37" s="309" t="s">
        <v>696</v>
      </c>
      <c r="D37" s="293" t="s">
        <v>689</v>
      </c>
      <c r="E37" s="77"/>
      <c r="F37" s="314">
        <v>42005</v>
      </c>
      <c r="G37" s="314">
        <v>43070</v>
      </c>
      <c r="H37" s="293" t="s">
        <v>386</v>
      </c>
      <c r="I37" s="295">
        <v>300000</v>
      </c>
      <c r="J37" s="293" t="s">
        <v>697</v>
      </c>
      <c r="K37" s="77"/>
      <c r="L37" s="77"/>
      <c r="M37" s="77"/>
      <c r="N37" s="74"/>
      <c r="O37" s="74" t="s">
        <v>61</v>
      </c>
      <c r="P37" s="74"/>
      <c r="Q37" s="74"/>
      <c r="R37" s="74"/>
      <c r="S37" s="76" t="s">
        <v>152</v>
      </c>
      <c r="T37" s="289" t="s">
        <v>698</v>
      </c>
      <c r="U37" s="289"/>
      <c r="V37" s="289"/>
      <c r="W37" s="289" t="s">
        <v>386</v>
      </c>
      <c r="X37" s="289"/>
      <c r="Y37" s="289"/>
      <c r="Z37" s="289"/>
      <c r="AA37" s="77"/>
      <c r="AB37" s="318"/>
      <c r="AC37" s="318"/>
      <c r="AD37" s="318"/>
      <c r="AE37" s="298"/>
      <c r="AF37" s="293"/>
      <c r="AG37" s="77"/>
      <c r="AH37" s="77"/>
      <c r="AI37" s="293" t="s">
        <v>699</v>
      </c>
      <c r="AJ37" s="23"/>
    </row>
    <row r="38" spans="1:36" ht="105" customHeight="1" x14ac:dyDescent="0.25">
      <c r="A38" s="286"/>
      <c r="B38" s="56" t="s">
        <v>201</v>
      </c>
      <c r="C38" s="309" t="s">
        <v>382</v>
      </c>
      <c r="D38" s="293" t="s">
        <v>700</v>
      </c>
      <c r="E38" s="77"/>
      <c r="F38" s="314">
        <v>42005</v>
      </c>
      <c r="G38" s="314">
        <v>43800</v>
      </c>
      <c r="H38" s="293" t="s">
        <v>387</v>
      </c>
      <c r="I38" s="295">
        <v>200000</v>
      </c>
      <c r="J38" s="293" t="s">
        <v>701</v>
      </c>
      <c r="K38" s="77"/>
      <c r="L38" s="77"/>
      <c r="M38" s="77"/>
      <c r="N38" s="74"/>
      <c r="O38" s="74" t="s">
        <v>61</v>
      </c>
      <c r="P38" s="74"/>
      <c r="Q38" s="74"/>
      <c r="R38" s="74"/>
      <c r="S38" s="76"/>
      <c r="T38" s="289"/>
      <c r="U38" s="289"/>
      <c r="V38" s="289"/>
      <c r="W38" s="289"/>
      <c r="X38" s="289"/>
      <c r="Y38" s="289"/>
      <c r="Z38" s="289" t="s">
        <v>383</v>
      </c>
      <c r="AA38" s="77"/>
      <c r="AB38" s="314">
        <v>43466</v>
      </c>
      <c r="AC38" s="318"/>
      <c r="AD38" s="318"/>
      <c r="AE38" s="298"/>
      <c r="AF38" s="293"/>
      <c r="AG38" s="77"/>
      <c r="AH38" s="77"/>
      <c r="AI38" s="293"/>
      <c r="AJ38" s="23"/>
    </row>
    <row r="39" spans="1:36" ht="135.75" customHeight="1" x14ac:dyDescent="0.25">
      <c r="A39" s="286"/>
      <c r="B39" s="56" t="s">
        <v>202</v>
      </c>
      <c r="C39" s="309" t="s">
        <v>384</v>
      </c>
      <c r="D39" s="293" t="s">
        <v>385</v>
      </c>
      <c r="E39" s="77"/>
      <c r="F39" s="314">
        <v>42005</v>
      </c>
      <c r="G39" s="314">
        <v>43282</v>
      </c>
      <c r="H39" s="293" t="s">
        <v>580</v>
      </c>
      <c r="I39" s="295">
        <v>80000</v>
      </c>
      <c r="J39" s="293" t="s">
        <v>702</v>
      </c>
      <c r="K39" s="77"/>
      <c r="L39" s="77"/>
      <c r="M39" s="77"/>
      <c r="N39" s="74"/>
      <c r="O39" s="74" t="s">
        <v>61</v>
      </c>
      <c r="P39" s="74"/>
      <c r="Q39" s="74"/>
      <c r="R39" s="74"/>
      <c r="S39" s="76"/>
      <c r="T39" s="289" t="s">
        <v>703</v>
      </c>
      <c r="U39" s="289" t="s">
        <v>704</v>
      </c>
      <c r="V39" s="289" t="s">
        <v>584</v>
      </c>
      <c r="W39" s="289" t="s">
        <v>580</v>
      </c>
      <c r="X39" s="289" t="s">
        <v>705</v>
      </c>
      <c r="Y39" s="289" t="s">
        <v>706</v>
      </c>
      <c r="Z39" s="289"/>
      <c r="AA39" s="77"/>
      <c r="AB39" s="318" t="s">
        <v>707</v>
      </c>
      <c r="AC39" s="318"/>
      <c r="AD39" s="318"/>
      <c r="AE39" s="298"/>
      <c r="AF39" s="293" t="s">
        <v>392</v>
      </c>
      <c r="AG39" s="77"/>
      <c r="AH39" s="77"/>
      <c r="AI39" s="293"/>
      <c r="AJ39" s="23"/>
    </row>
    <row r="40" spans="1:36" ht="141" customHeight="1" x14ac:dyDescent="0.25">
      <c r="A40" s="297" t="s">
        <v>393</v>
      </c>
      <c r="B40" s="56" t="s">
        <v>214</v>
      </c>
      <c r="C40" s="309" t="s">
        <v>708</v>
      </c>
      <c r="D40" s="293" t="s">
        <v>709</v>
      </c>
      <c r="E40" s="77"/>
      <c r="F40" s="314">
        <v>42005</v>
      </c>
      <c r="G40" s="314">
        <v>42705</v>
      </c>
      <c r="H40" s="293" t="s">
        <v>600</v>
      </c>
      <c r="I40" s="295">
        <v>1000000</v>
      </c>
      <c r="J40" s="293" t="s">
        <v>710</v>
      </c>
      <c r="K40" s="77"/>
      <c r="L40" s="77"/>
      <c r="M40" s="77"/>
      <c r="N40" s="74"/>
      <c r="O40" s="74"/>
      <c r="P40" s="74" t="s">
        <v>61</v>
      </c>
      <c r="Q40" s="74"/>
      <c r="R40" s="74"/>
      <c r="S40" s="76"/>
      <c r="T40" s="289" t="s">
        <v>711</v>
      </c>
      <c r="U40" s="289" t="s">
        <v>744</v>
      </c>
      <c r="V40" s="289" t="s">
        <v>712</v>
      </c>
      <c r="W40" s="289" t="s">
        <v>713</v>
      </c>
      <c r="X40" s="289"/>
      <c r="Y40" s="289" t="s">
        <v>394</v>
      </c>
      <c r="Z40" s="289" t="s">
        <v>395</v>
      </c>
      <c r="AA40" s="77"/>
      <c r="AB40" s="318"/>
      <c r="AC40" s="318" t="s">
        <v>714</v>
      </c>
      <c r="AD40" s="318"/>
      <c r="AE40" s="298"/>
      <c r="AF40" s="293" t="s">
        <v>759</v>
      </c>
      <c r="AG40" s="77"/>
      <c r="AH40" s="77"/>
      <c r="AI40" s="293"/>
      <c r="AJ40" s="23"/>
    </row>
    <row r="41" spans="1:36" ht="159.75" customHeight="1" x14ac:dyDescent="0.25">
      <c r="A41" s="286"/>
      <c r="B41" s="56" t="s">
        <v>215</v>
      </c>
      <c r="C41" s="309" t="s">
        <v>715</v>
      </c>
      <c r="D41" s="293" t="s">
        <v>716</v>
      </c>
      <c r="E41" s="77"/>
      <c r="F41" s="314">
        <v>42005</v>
      </c>
      <c r="G41" s="314">
        <v>42705</v>
      </c>
      <c r="H41" s="293" t="s">
        <v>690</v>
      </c>
      <c r="I41" s="295">
        <v>10000</v>
      </c>
      <c r="J41" s="293" t="s">
        <v>717</v>
      </c>
      <c r="K41" s="77"/>
      <c r="L41" s="77"/>
      <c r="M41" s="77"/>
      <c r="N41" s="74"/>
      <c r="O41" s="74" t="s">
        <v>61</v>
      </c>
      <c r="P41" s="74"/>
      <c r="Q41" s="74"/>
      <c r="R41" s="74"/>
      <c r="S41" s="76"/>
      <c r="T41" s="289" t="s">
        <v>692</v>
      </c>
      <c r="U41" s="289"/>
      <c r="V41" s="289" t="s">
        <v>693</v>
      </c>
      <c r="W41" s="289" t="s">
        <v>690</v>
      </c>
      <c r="X41" s="289"/>
      <c r="Y41" s="289" t="s">
        <v>396</v>
      </c>
      <c r="Z41" s="289" t="s">
        <v>397</v>
      </c>
      <c r="AA41" s="77"/>
      <c r="AB41" s="314">
        <v>42491</v>
      </c>
      <c r="AC41" s="314" t="s">
        <v>714</v>
      </c>
      <c r="AD41" s="318" t="s">
        <v>405</v>
      </c>
      <c r="AE41" s="298"/>
      <c r="AF41" s="293" t="s">
        <v>760</v>
      </c>
      <c r="AG41" s="77"/>
      <c r="AH41" s="77"/>
      <c r="AI41" s="293"/>
      <c r="AJ41" s="23"/>
    </row>
    <row r="42" spans="1:36" ht="91.5" customHeight="1" x14ac:dyDescent="0.25">
      <c r="A42" s="286"/>
      <c r="B42" s="56" t="s">
        <v>216</v>
      </c>
      <c r="C42" s="309" t="s">
        <v>398</v>
      </c>
      <c r="D42" s="293" t="s">
        <v>718</v>
      </c>
      <c r="E42" s="77"/>
      <c r="F42" s="314">
        <v>42005</v>
      </c>
      <c r="G42" s="314">
        <v>42705</v>
      </c>
      <c r="H42" s="293" t="s">
        <v>632</v>
      </c>
      <c r="I42" s="295">
        <v>60000</v>
      </c>
      <c r="J42" s="293" t="s">
        <v>719</v>
      </c>
      <c r="K42" s="77"/>
      <c r="L42" s="77"/>
      <c r="M42" s="77"/>
      <c r="N42" s="74"/>
      <c r="O42" s="74" t="s">
        <v>61</v>
      </c>
      <c r="P42" s="74"/>
      <c r="Q42" s="74"/>
      <c r="R42" s="74"/>
      <c r="S42" s="76"/>
      <c r="T42" s="289" t="s">
        <v>720</v>
      </c>
      <c r="U42" s="289" t="s">
        <v>721</v>
      </c>
      <c r="V42" s="289"/>
      <c r="W42" s="289" t="s">
        <v>632</v>
      </c>
      <c r="X42" s="289"/>
      <c r="Y42" s="289"/>
      <c r="Z42" s="289" t="s">
        <v>399</v>
      </c>
      <c r="AA42" s="77"/>
      <c r="AB42" s="318"/>
      <c r="AC42" s="318" t="s">
        <v>714</v>
      </c>
      <c r="AD42" s="318"/>
      <c r="AE42" s="298"/>
      <c r="AF42" s="293" t="s">
        <v>761</v>
      </c>
      <c r="AG42" s="77"/>
      <c r="AH42" s="77"/>
      <c r="AI42" s="293" t="s">
        <v>722</v>
      </c>
      <c r="AJ42" s="23"/>
    </row>
    <row r="43" spans="1:36" ht="162.75" customHeight="1" x14ac:dyDescent="0.25">
      <c r="A43" s="287"/>
      <c r="B43" s="56" t="s">
        <v>217</v>
      </c>
      <c r="C43" s="309" t="s">
        <v>723</v>
      </c>
      <c r="D43" s="293" t="s">
        <v>401</v>
      </c>
      <c r="E43" s="77"/>
      <c r="F43" s="314">
        <v>42005</v>
      </c>
      <c r="G43" s="314">
        <v>42339</v>
      </c>
      <c r="H43" s="293" t="s">
        <v>724</v>
      </c>
      <c r="I43" s="295">
        <v>0</v>
      </c>
      <c r="J43" s="293" t="s">
        <v>725</v>
      </c>
      <c r="K43" s="77"/>
      <c r="L43" s="77"/>
      <c r="M43" s="77"/>
      <c r="N43" s="74"/>
      <c r="O43" s="74" t="s">
        <v>61</v>
      </c>
      <c r="P43" s="74"/>
      <c r="Q43" s="74"/>
      <c r="R43" s="74"/>
      <c r="S43" s="76"/>
      <c r="T43" s="289" t="s">
        <v>726</v>
      </c>
      <c r="U43" s="289"/>
      <c r="V43" s="289" t="s">
        <v>727</v>
      </c>
      <c r="W43" s="289" t="s">
        <v>728</v>
      </c>
      <c r="X43" s="289" t="s">
        <v>729</v>
      </c>
      <c r="Y43" s="289" t="s">
        <v>400</v>
      </c>
      <c r="Z43" s="289"/>
      <c r="AA43" s="77"/>
      <c r="AB43" s="318" t="s">
        <v>730</v>
      </c>
      <c r="AC43" s="323">
        <v>42705</v>
      </c>
      <c r="AD43" s="318"/>
      <c r="AE43" s="298"/>
      <c r="AF43" s="293" t="s">
        <v>762</v>
      </c>
      <c r="AG43" s="77"/>
      <c r="AH43" s="77"/>
      <c r="AI43" s="293" t="s">
        <v>731</v>
      </c>
      <c r="AJ43" s="23"/>
    </row>
    <row r="44" spans="1:36" x14ac:dyDescent="0.25">
      <c r="AJ44" s="23"/>
    </row>
    <row r="45" spans="1:36" x14ac:dyDescent="0.25">
      <c r="B45" s="78"/>
      <c r="AJ45" s="23"/>
    </row>
    <row r="46" spans="1:36" ht="15.75" thickBot="1" x14ac:dyDescent="0.3">
      <c r="L46" s="88"/>
      <c r="AJ46" s="23"/>
    </row>
    <row r="47" spans="1:36" ht="26.25" customHeight="1" thickBot="1" x14ac:dyDescent="0.3">
      <c r="A47" s="84" t="s">
        <v>159</v>
      </c>
      <c r="B47" s="85"/>
      <c r="C47" s="85"/>
      <c r="D47" s="301"/>
      <c r="E47" s="85"/>
      <c r="F47" s="85"/>
      <c r="G47" s="85"/>
      <c r="H47" s="85"/>
      <c r="I47" s="85"/>
      <c r="J47" s="85"/>
      <c r="K47" s="85"/>
      <c r="L47" s="87"/>
      <c r="M47" s="86"/>
      <c r="AJ47" s="23"/>
    </row>
    <row r="48" spans="1:36" ht="26.25" customHeight="1" thickBot="1" x14ac:dyDescent="0.3">
      <c r="A48" s="60"/>
      <c r="B48" s="61"/>
      <c r="C48" s="61"/>
      <c r="D48" s="302"/>
      <c r="E48" s="62"/>
      <c r="F48" s="62"/>
      <c r="G48" s="62"/>
      <c r="H48" s="62"/>
      <c r="I48" s="62"/>
      <c r="J48" s="62"/>
      <c r="K48" s="62"/>
      <c r="L48" s="62"/>
      <c r="M48" s="62"/>
      <c r="N48" s="62"/>
      <c r="AJ48" s="23"/>
    </row>
    <row r="49" spans="1:36" ht="43.5" customHeight="1" thickBot="1" x14ac:dyDescent="0.3">
      <c r="A49" s="66" t="s">
        <v>158</v>
      </c>
      <c r="B49" s="67"/>
      <c r="C49" s="68">
        <f>COUNTA(C53:C61,C65:C73,C77:C85,C89:C97)</f>
        <v>1</v>
      </c>
      <c r="AJ49" s="23"/>
    </row>
    <row r="50" spans="1:36" x14ac:dyDescent="0.25">
      <c r="AJ50" s="23"/>
    </row>
    <row r="51" spans="1:36" ht="15.75" x14ac:dyDescent="0.25">
      <c r="A51" s="227" t="s">
        <v>160</v>
      </c>
      <c r="B51" s="202" t="s">
        <v>75</v>
      </c>
      <c r="C51" s="202" t="s">
        <v>65</v>
      </c>
      <c r="D51" s="202" t="s">
        <v>66</v>
      </c>
      <c r="E51" s="229" t="s">
        <v>67</v>
      </c>
      <c r="F51" s="202" t="s">
        <v>68</v>
      </c>
      <c r="G51" s="202"/>
      <c r="H51" s="202" t="s">
        <v>69</v>
      </c>
      <c r="I51" s="202" t="s">
        <v>70</v>
      </c>
      <c r="J51" s="194" t="s">
        <v>71</v>
      </c>
      <c r="K51" s="194" t="s">
        <v>157</v>
      </c>
      <c r="L51" s="194"/>
      <c r="M51" s="194" t="s">
        <v>72</v>
      </c>
      <c r="N51" s="59"/>
      <c r="AJ51" s="23"/>
    </row>
    <row r="52" spans="1:36" ht="31.5" x14ac:dyDescent="0.25">
      <c r="A52" s="228"/>
      <c r="B52" s="202"/>
      <c r="C52" s="202"/>
      <c r="D52" s="202"/>
      <c r="E52" s="229"/>
      <c r="F52" s="63" t="s">
        <v>73</v>
      </c>
      <c r="G52" s="63" t="s">
        <v>74</v>
      </c>
      <c r="H52" s="202"/>
      <c r="I52" s="202"/>
      <c r="J52" s="194"/>
      <c r="K52" s="115" t="s">
        <v>168</v>
      </c>
      <c r="L52" s="115" t="s">
        <v>169</v>
      </c>
      <c r="M52" s="194"/>
      <c r="N52" s="50"/>
      <c r="AJ52" s="23"/>
    </row>
    <row r="53" spans="1:36" ht="99.75" customHeight="1" x14ac:dyDescent="0.25">
      <c r="A53" s="56" t="s">
        <v>764</v>
      </c>
      <c r="B53" s="56" t="s">
        <v>218</v>
      </c>
      <c r="C53" s="289" t="s">
        <v>763</v>
      </c>
      <c r="D53" s="293" t="s">
        <v>403</v>
      </c>
      <c r="E53" s="77"/>
      <c r="F53" s="323">
        <v>42491</v>
      </c>
      <c r="G53" s="323">
        <v>43070</v>
      </c>
      <c r="H53" s="293" t="s">
        <v>732</v>
      </c>
      <c r="I53" s="295">
        <v>100000</v>
      </c>
      <c r="J53" s="292" t="s">
        <v>733</v>
      </c>
      <c r="K53" s="74"/>
      <c r="L53" s="74"/>
      <c r="M53" s="292" t="s">
        <v>734</v>
      </c>
      <c r="N53" s="50"/>
      <c r="AJ53" s="23"/>
    </row>
    <row r="54" spans="1:36" x14ac:dyDescent="0.25">
      <c r="A54" s="56"/>
      <c r="B54" s="56"/>
      <c r="C54" s="77"/>
      <c r="D54" s="56"/>
      <c r="E54" s="77"/>
      <c r="F54" s="77"/>
      <c r="G54" s="77"/>
      <c r="H54" s="77"/>
      <c r="I54" s="77"/>
      <c r="J54" s="77"/>
      <c r="K54" s="77"/>
      <c r="L54" s="77"/>
      <c r="M54" s="77"/>
      <c r="N54" s="50"/>
      <c r="AJ54" s="23"/>
    </row>
    <row r="55" spans="1:36" x14ac:dyDescent="0.25">
      <c r="A55" s="56"/>
      <c r="B55" s="56"/>
      <c r="C55" s="77"/>
      <c r="D55" s="56"/>
      <c r="E55" s="77"/>
      <c r="F55" s="77"/>
      <c r="G55" s="77"/>
      <c r="H55" s="77"/>
      <c r="I55" s="77"/>
      <c r="J55" s="77"/>
      <c r="K55" s="77"/>
      <c r="L55" s="77"/>
      <c r="M55" s="77"/>
      <c r="N55" s="50"/>
      <c r="AJ55" s="23"/>
    </row>
    <row r="56" spans="1:36" x14ac:dyDescent="0.25">
      <c r="A56" s="56"/>
      <c r="B56" s="56"/>
      <c r="C56" s="77"/>
      <c r="D56" s="56"/>
      <c r="E56" s="77"/>
      <c r="F56" s="77"/>
      <c r="G56" s="77"/>
      <c r="H56" s="77"/>
      <c r="I56" s="77"/>
      <c r="J56" s="77"/>
      <c r="K56" s="77"/>
      <c r="L56" s="77"/>
      <c r="M56" s="77"/>
      <c r="N56" s="50"/>
      <c r="AJ56" s="23"/>
    </row>
    <row r="57" spans="1:36" x14ac:dyDescent="0.25">
      <c r="A57" s="56"/>
      <c r="B57" s="56"/>
      <c r="C57" s="77"/>
      <c r="D57" s="56"/>
      <c r="E57" s="77"/>
      <c r="F57" s="77"/>
      <c r="G57" s="77"/>
      <c r="H57" s="77"/>
      <c r="I57" s="77"/>
      <c r="J57" s="77"/>
      <c r="K57" s="77"/>
      <c r="L57" s="77"/>
      <c r="M57" s="77"/>
      <c r="N57" s="50"/>
      <c r="AJ57" s="23"/>
    </row>
    <row r="58" spans="1:36" x14ac:dyDescent="0.25">
      <c r="A58" s="56"/>
      <c r="B58" s="56"/>
      <c r="C58" s="77"/>
      <c r="D58" s="56"/>
      <c r="E58" s="77"/>
      <c r="F58" s="77"/>
      <c r="G58" s="77"/>
      <c r="H58" s="77"/>
      <c r="I58" s="77"/>
      <c r="J58" s="77"/>
      <c r="K58" s="77"/>
      <c r="L58" s="77"/>
      <c r="M58" s="77"/>
      <c r="N58" s="50"/>
      <c r="AJ58" s="23"/>
    </row>
    <row r="59" spans="1:36" x14ac:dyDescent="0.25">
      <c r="A59" s="56"/>
      <c r="B59" s="56"/>
      <c r="C59" s="77"/>
      <c r="D59" s="56"/>
      <c r="E59" s="77"/>
      <c r="F59" s="77"/>
      <c r="G59" s="77"/>
      <c r="H59" s="77"/>
      <c r="I59" s="77"/>
      <c r="J59" s="77"/>
      <c r="K59" s="77"/>
      <c r="L59" s="77"/>
      <c r="M59" s="77"/>
      <c r="N59" s="50"/>
      <c r="AJ59" s="23"/>
    </row>
    <row r="60" spans="1:36" x14ac:dyDescent="0.25">
      <c r="A60" s="56"/>
      <c r="B60" s="56"/>
      <c r="C60" s="77"/>
      <c r="D60" s="56"/>
      <c r="E60" s="77"/>
      <c r="F60" s="77"/>
      <c r="G60" s="77"/>
      <c r="H60" s="77"/>
      <c r="I60" s="77"/>
      <c r="J60" s="77"/>
      <c r="K60" s="77"/>
      <c r="L60" s="77"/>
      <c r="M60" s="77"/>
      <c r="N60" s="50"/>
      <c r="AJ60" s="23"/>
    </row>
    <row r="61" spans="1:36" x14ac:dyDescent="0.25">
      <c r="A61" s="56"/>
      <c r="B61" s="56"/>
      <c r="C61" s="77"/>
      <c r="D61" s="56"/>
      <c r="E61" s="77"/>
      <c r="F61" s="77"/>
      <c r="G61" s="77"/>
      <c r="H61" s="77"/>
      <c r="I61" s="77"/>
      <c r="J61" s="77"/>
      <c r="K61" s="77"/>
      <c r="L61" s="77"/>
      <c r="M61" s="77"/>
      <c r="N61" s="50"/>
      <c r="AJ61" s="23"/>
    </row>
    <row r="62" spans="1:36" s="50" customFormat="1" x14ac:dyDescent="0.25">
      <c r="D62" s="300"/>
      <c r="N62" s="79"/>
      <c r="O62" s="79"/>
      <c r="P62" s="79"/>
      <c r="Q62" s="79"/>
      <c r="R62" s="79"/>
      <c r="S62" s="79"/>
      <c r="AJ62" s="114"/>
    </row>
    <row r="63" spans="1:36" ht="15.75" x14ac:dyDescent="0.25">
      <c r="A63" s="227" t="s">
        <v>160</v>
      </c>
      <c r="B63" s="202" t="s">
        <v>75</v>
      </c>
      <c r="C63" s="202" t="s">
        <v>65</v>
      </c>
      <c r="D63" s="202" t="s">
        <v>66</v>
      </c>
      <c r="E63" s="229" t="s">
        <v>67</v>
      </c>
      <c r="F63" s="202" t="s">
        <v>68</v>
      </c>
      <c r="G63" s="202"/>
      <c r="H63" s="202" t="s">
        <v>69</v>
      </c>
      <c r="I63" s="202" t="s">
        <v>70</v>
      </c>
      <c r="J63" s="202" t="s">
        <v>71</v>
      </c>
      <c r="K63" s="194" t="s">
        <v>157</v>
      </c>
      <c r="L63" s="194"/>
      <c r="M63" s="202" t="s">
        <v>72</v>
      </c>
      <c r="N63" s="59"/>
      <c r="AJ63" s="23"/>
    </row>
    <row r="64" spans="1:36" ht="15" customHeight="1" x14ac:dyDescent="0.25">
      <c r="A64" s="228"/>
      <c r="B64" s="202"/>
      <c r="C64" s="202"/>
      <c r="D64" s="202"/>
      <c r="E64" s="229"/>
      <c r="F64" s="63" t="s">
        <v>73</v>
      </c>
      <c r="G64" s="63" t="s">
        <v>74</v>
      </c>
      <c r="H64" s="202"/>
      <c r="I64" s="202"/>
      <c r="J64" s="202"/>
      <c r="K64" s="115" t="s">
        <v>168</v>
      </c>
      <c r="L64" s="115" t="s">
        <v>169</v>
      </c>
      <c r="M64" s="202"/>
      <c r="N64" s="50"/>
      <c r="AJ64" s="23"/>
    </row>
    <row r="65" spans="1:36" x14ac:dyDescent="0.25">
      <c r="A65" s="56"/>
      <c r="B65" s="56"/>
      <c r="C65" s="77"/>
      <c r="D65" s="56"/>
      <c r="E65" s="77"/>
      <c r="F65" s="77"/>
      <c r="G65" s="77"/>
      <c r="H65" s="77"/>
      <c r="I65" s="77"/>
      <c r="J65" s="74"/>
      <c r="K65" s="74"/>
      <c r="L65" s="74"/>
      <c r="M65" s="74"/>
      <c r="N65" s="50"/>
      <c r="AJ65" s="23"/>
    </row>
    <row r="66" spans="1:36" x14ac:dyDescent="0.25">
      <c r="A66" s="56"/>
      <c r="B66" s="56"/>
      <c r="C66" s="77"/>
      <c r="D66" s="56"/>
      <c r="E66" s="77"/>
      <c r="F66" s="77"/>
      <c r="G66" s="77"/>
      <c r="H66" s="77"/>
      <c r="I66" s="77"/>
      <c r="J66" s="77"/>
      <c r="K66" s="77"/>
      <c r="L66" s="77"/>
      <c r="M66" s="77"/>
      <c r="N66" s="50"/>
      <c r="AJ66" s="23"/>
    </row>
    <row r="67" spans="1:36" x14ac:dyDescent="0.25">
      <c r="A67" s="56"/>
      <c r="B67" s="56"/>
      <c r="C67" s="77"/>
      <c r="D67" s="56"/>
      <c r="E67" s="77"/>
      <c r="F67" s="77"/>
      <c r="G67" s="77"/>
      <c r="H67" s="77"/>
      <c r="I67" s="77"/>
      <c r="J67" s="77"/>
      <c r="K67" s="77"/>
      <c r="L67" s="77"/>
      <c r="M67" s="77"/>
      <c r="N67" s="50"/>
      <c r="AJ67" s="23"/>
    </row>
    <row r="68" spans="1:36" x14ac:dyDescent="0.25">
      <c r="A68" s="56"/>
      <c r="B68" s="56"/>
      <c r="C68" s="77"/>
      <c r="D68" s="56"/>
      <c r="E68" s="77"/>
      <c r="F68" s="77"/>
      <c r="G68" s="77"/>
      <c r="H68" s="77"/>
      <c r="I68" s="77"/>
      <c r="J68" s="77"/>
      <c r="K68" s="77"/>
      <c r="L68" s="77"/>
      <c r="M68" s="77"/>
      <c r="N68" s="50"/>
      <c r="AJ68" s="23"/>
    </row>
    <row r="69" spans="1:36" x14ac:dyDescent="0.25">
      <c r="A69" s="56"/>
      <c r="B69" s="56"/>
      <c r="C69" s="77"/>
      <c r="D69" s="56"/>
      <c r="E69" s="77"/>
      <c r="F69" s="77"/>
      <c r="G69" s="77"/>
      <c r="H69" s="77"/>
      <c r="I69" s="77"/>
      <c r="J69" s="77"/>
      <c r="K69" s="77"/>
      <c r="L69" s="77"/>
      <c r="M69" s="77"/>
      <c r="N69" s="50"/>
      <c r="AJ69" s="23"/>
    </row>
    <row r="70" spans="1:36" x14ac:dyDescent="0.25">
      <c r="A70" s="56"/>
      <c r="B70" s="56"/>
      <c r="C70" s="77"/>
      <c r="D70" s="56"/>
      <c r="E70" s="77"/>
      <c r="F70" s="77"/>
      <c r="G70" s="77"/>
      <c r="H70" s="77"/>
      <c r="I70" s="77"/>
      <c r="J70" s="77"/>
      <c r="K70" s="77"/>
      <c r="L70" s="77"/>
      <c r="M70" s="77"/>
      <c r="N70" s="50"/>
      <c r="AJ70" s="23"/>
    </row>
    <row r="71" spans="1:36" x14ac:dyDescent="0.25">
      <c r="A71" s="56"/>
      <c r="B71" s="56"/>
      <c r="C71" s="77"/>
      <c r="D71" s="56"/>
      <c r="E71" s="77"/>
      <c r="F71" s="77"/>
      <c r="G71" s="77"/>
      <c r="H71" s="77"/>
      <c r="I71" s="77"/>
      <c r="J71" s="77"/>
      <c r="K71" s="77"/>
      <c r="L71" s="77"/>
      <c r="M71" s="77"/>
      <c r="N71" s="50"/>
      <c r="AJ71" s="23"/>
    </row>
    <row r="72" spans="1:36" x14ac:dyDescent="0.25">
      <c r="A72" s="56"/>
      <c r="B72" s="56"/>
      <c r="C72" s="77"/>
      <c r="D72" s="56"/>
      <c r="E72" s="77"/>
      <c r="F72" s="77"/>
      <c r="G72" s="77"/>
      <c r="H72" s="77"/>
      <c r="I72" s="77"/>
      <c r="J72" s="77"/>
      <c r="K72" s="77"/>
      <c r="L72" s="77"/>
      <c r="M72" s="77"/>
      <c r="N72" s="50"/>
      <c r="AJ72" s="23"/>
    </row>
    <row r="73" spans="1:36" x14ac:dyDescent="0.25">
      <c r="A73" s="56"/>
      <c r="B73" s="56"/>
      <c r="C73" s="77"/>
      <c r="D73" s="56"/>
      <c r="E73" s="77"/>
      <c r="F73" s="77"/>
      <c r="G73" s="77"/>
      <c r="H73" s="77"/>
      <c r="I73" s="77"/>
      <c r="J73" s="77"/>
      <c r="K73" s="77"/>
      <c r="L73" s="77"/>
      <c r="M73" s="77"/>
      <c r="N73" s="50"/>
      <c r="AJ73" s="23"/>
    </row>
    <row r="74" spans="1:36" x14ac:dyDescent="0.25">
      <c r="A74" s="50"/>
      <c r="B74" s="50"/>
      <c r="C74" s="50"/>
      <c r="D74" s="300"/>
      <c r="E74" s="50"/>
      <c r="F74" s="50"/>
      <c r="G74" s="50"/>
      <c r="H74" s="50"/>
      <c r="I74" s="50"/>
      <c r="J74" s="50"/>
      <c r="K74" s="50"/>
      <c r="L74" s="50"/>
      <c r="M74" s="50"/>
      <c r="N74" s="79"/>
      <c r="AJ74" s="23"/>
    </row>
    <row r="75" spans="1:36" ht="15.75" x14ac:dyDescent="0.25">
      <c r="A75" s="227" t="s">
        <v>160</v>
      </c>
      <c r="B75" s="202" t="s">
        <v>75</v>
      </c>
      <c r="C75" s="202" t="s">
        <v>65</v>
      </c>
      <c r="D75" s="202" t="s">
        <v>66</v>
      </c>
      <c r="E75" s="229" t="s">
        <v>67</v>
      </c>
      <c r="F75" s="202" t="s">
        <v>68</v>
      </c>
      <c r="G75" s="202"/>
      <c r="H75" s="202" t="s">
        <v>69</v>
      </c>
      <c r="I75" s="202" t="s">
        <v>70</v>
      </c>
      <c r="J75" s="202" t="s">
        <v>71</v>
      </c>
      <c r="K75" s="194" t="s">
        <v>157</v>
      </c>
      <c r="L75" s="194"/>
      <c r="M75" s="202" t="s">
        <v>72</v>
      </c>
      <c r="N75" s="59"/>
      <c r="AJ75" s="23"/>
    </row>
    <row r="76" spans="1:36" ht="15" customHeight="1" x14ac:dyDescent="0.25">
      <c r="A76" s="228"/>
      <c r="B76" s="202"/>
      <c r="C76" s="202"/>
      <c r="D76" s="202"/>
      <c r="E76" s="229"/>
      <c r="F76" s="63" t="s">
        <v>73</v>
      </c>
      <c r="G76" s="63" t="s">
        <v>74</v>
      </c>
      <c r="H76" s="202"/>
      <c r="I76" s="202"/>
      <c r="J76" s="202"/>
      <c r="K76" s="115" t="s">
        <v>168</v>
      </c>
      <c r="L76" s="115" t="s">
        <v>169</v>
      </c>
      <c r="M76" s="202"/>
      <c r="N76" s="50"/>
      <c r="AJ76" s="23"/>
    </row>
    <row r="77" spans="1:36" x14ac:dyDescent="0.25">
      <c r="A77" s="56"/>
      <c r="B77" s="56"/>
      <c r="C77" s="77"/>
      <c r="D77" s="56"/>
      <c r="E77" s="77"/>
      <c r="F77" s="77"/>
      <c r="G77" s="77"/>
      <c r="H77" s="77"/>
      <c r="I77" s="77"/>
      <c r="J77" s="74"/>
      <c r="K77" s="74"/>
      <c r="L77" s="74"/>
      <c r="M77" s="74"/>
      <c r="N77" s="50"/>
      <c r="AJ77" s="23"/>
    </row>
    <row r="78" spans="1:36" x14ac:dyDescent="0.25">
      <c r="A78" s="56"/>
      <c r="B78" s="56"/>
      <c r="C78" s="77"/>
      <c r="D78" s="56"/>
      <c r="E78" s="77"/>
      <c r="F78" s="77"/>
      <c r="G78" s="77"/>
      <c r="H78" s="77"/>
      <c r="I78" s="77"/>
      <c r="J78" s="77"/>
      <c r="K78" s="77"/>
      <c r="L78" s="77"/>
      <c r="M78" s="77"/>
      <c r="N78" s="50"/>
      <c r="AJ78" s="23"/>
    </row>
    <row r="79" spans="1:36" x14ac:dyDescent="0.25">
      <c r="A79" s="56"/>
      <c r="B79" s="56"/>
      <c r="C79" s="77"/>
      <c r="D79" s="56"/>
      <c r="E79" s="77"/>
      <c r="F79" s="77"/>
      <c r="G79" s="77"/>
      <c r="H79" s="77"/>
      <c r="I79" s="77"/>
      <c r="J79" s="77"/>
      <c r="K79" s="77"/>
      <c r="L79" s="77"/>
      <c r="M79" s="77"/>
      <c r="N79" s="50"/>
      <c r="AJ79" s="23"/>
    </row>
    <row r="80" spans="1:36" x14ac:dyDescent="0.25">
      <c r="A80" s="56"/>
      <c r="B80" s="56"/>
      <c r="C80" s="77"/>
      <c r="D80" s="56"/>
      <c r="E80" s="77"/>
      <c r="F80" s="77"/>
      <c r="G80" s="77"/>
      <c r="H80" s="77"/>
      <c r="I80" s="77"/>
      <c r="J80" s="77"/>
      <c r="K80" s="77"/>
      <c r="L80" s="77"/>
      <c r="M80" s="77"/>
      <c r="N80" s="50"/>
      <c r="AJ80" s="23"/>
    </row>
    <row r="81" spans="1:36" x14ac:dyDescent="0.25">
      <c r="A81" s="56"/>
      <c r="B81" s="56"/>
      <c r="C81" s="77"/>
      <c r="D81" s="56"/>
      <c r="E81" s="77"/>
      <c r="F81" s="77"/>
      <c r="G81" s="77"/>
      <c r="H81" s="77"/>
      <c r="I81" s="77"/>
      <c r="J81" s="77"/>
      <c r="K81" s="77"/>
      <c r="L81" s="77"/>
      <c r="M81" s="77"/>
      <c r="N81" s="50"/>
      <c r="AJ81" s="23"/>
    </row>
    <row r="82" spans="1:36" x14ac:dyDescent="0.25">
      <c r="A82" s="56"/>
      <c r="B82" s="56"/>
      <c r="C82" s="77"/>
      <c r="D82" s="56"/>
      <c r="E82" s="77"/>
      <c r="F82" s="77"/>
      <c r="G82" s="77"/>
      <c r="H82" s="77"/>
      <c r="I82" s="77"/>
      <c r="J82" s="77"/>
      <c r="K82" s="77"/>
      <c r="L82" s="77"/>
      <c r="M82" s="77"/>
      <c r="N82" s="50"/>
      <c r="AJ82" s="23"/>
    </row>
    <row r="83" spans="1:36" x14ac:dyDescent="0.25">
      <c r="A83" s="56"/>
      <c r="B83" s="56"/>
      <c r="C83" s="77"/>
      <c r="D83" s="56"/>
      <c r="E83" s="77"/>
      <c r="F83" s="77"/>
      <c r="G83" s="77"/>
      <c r="H83" s="77"/>
      <c r="I83" s="77"/>
      <c r="J83" s="77"/>
      <c r="K83" s="77"/>
      <c r="L83" s="77"/>
      <c r="M83" s="77"/>
      <c r="N83" s="50"/>
      <c r="AJ83" s="23"/>
    </row>
    <row r="84" spans="1:36" x14ac:dyDescent="0.25">
      <c r="A84" s="56"/>
      <c r="B84" s="56"/>
      <c r="C84" s="77"/>
      <c r="D84" s="56"/>
      <c r="E84" s="77"/>
      <c r="F84" s="77"/>
      <c r="G84" s="77"/>
      <c r="H84" s="77"/>
      <c r="I84" s="77"/>
      <c r="J84" s="77"/>
      <c r="K84" s="77"/>
      <c r="L84" s="77"/>
      <c r="M84" s="77"/>
      <c r="N84" s="50"/>
      <c r="AJ84" s="23"/>
    </row>
    <row r="85" spans="1:36" x14ac:dyDescent="0.25">
      <c r="A85" s="56"/>
      <c r="B85" s="56"/>
      <c r="C85" s="77"/>
      <c r="D85" s="56"/>
      <c r="E85" s="77"/>
      <c r="F85" s="77"/>
      <c r="G85" s="77"/>
      <c r="H85" s="77"/>
      <c r="I85" s="77"/>
      <c r="J85" s="77"/>
      <c r="K85" s="77"/>
      <c r="L85" s="77"/>
      <c r="M85" s="77"/>
      <c r="N85" s="50"/>
      <c r="AJ85" s="23"/>
    </row>
    <row r="86" spans="1:36" s="50" customFormat="1" x14ac:dyDescent="0.25">
      <c r="D86" s="300"/>
      <c r="N86" s="79"/>
      <c r="O86" s="79"/>
      <c r="P86" s="79"/>
      <c r="Q86" s="79"/>
      <c r="R86" s="79"/>
      <c r="S86" s="79"/>
      <c r="AJ86" s="114"/>
    </row>
    <row r="87" spans="1:36" ht="15.75" x14ac:dyDescent="0.25">
      <c r="A87" s="252" t="s">
        <v>58</v>
      </c>
      <c r="B87" s="202" t="s">
        <v>75</v>
      </c>
      <c r="C87" s="202" t="s">
        <v>65</v>
      </c>
      <c r="D87" s="202" t="s">
        <v>66</v>
      </c>
      <c r="E87" s="229" t="s">
        <v>67</v>
      </c>
      <c r="F87" s="202" t="s">
        <v>68</v>
      </c>
      <c r="G87" s="202"/>
      <c r="H87" s="202" t="s">
        <v>69</v>
      </c>
      <c r="I87" s="202" t="s">
        <v>70</v>
      </c>
      <c r="J87" s="202" t="s">
        <v>71</v>
      </c>
      <c r="K87" s="194" t="s">
        <v>157</v>
      </c>
      <c r="L87" s="194"/>
      <c r="M87" s="202" t="s">
        <v>72</v>
      </c>
      <c r="N87" s="59"/>
      <c r="AJ87" s="23"/>
    </row>
    <row r="88" spans="1:36" ht="15.75" x14ac:dyDescent="0.25">
      <c r="A88" s="252"/>
      <c r="B88" s="202"/>
      <c r="C88" s="202"/>
      <c r="D88" s="202"/>
      <c r="E88" s="229"/>
      <c r="F88" s="63" t="s">
        <v>73</v>
      </c>
      <c r="G88" s="63" t="s">
        <v>74</v>
      </c>
      <c r="H88" s="202"/>
      <c r="I88" s="202"/>
      <c r="J88" s="202"/>
      <c r="K88" s="115" t="s">
        <v>168</v>
      </c>
      <c r="L88" s="115" t="s">
        <v>169</v>
      </c>
      <c r="M88" s="202"/>
      <c r="N88" s="50"/>
      <c r="AJ88" s="23"/>
    </row>
    <row r="89" spans="1:36" x14ac:dyDescent="0.25">
      <c r="A89" s="56"/>
      <c r="B89" s="56"/>
      <c r="C89" s="77"/>
      <c r="D89" s="56"/>
      <c r="E89" s="77"/>
      <c r="F89" s="77"/>
      <c r="G89" s="77"/>
      <c r="H89" s="77"/>
      <c r="I89" s="77"/>
      <c r="J89" s="74"/>
      <c r="K89" s="74"/>
      <c r="L89" s="74"/>
      <c r="M89" s="74"/>
      <c r="N89" s="50"/>
      <c r="AJ89" s="23"/>
    </row>
    <row r="90" spans="1:36" x14ac:dyDescent="0.25">
      <c r="A90" s="56"/>
      <c r="B90" s="56"/>
      <c r="C90" s="77"/>
      <c r="D90" s="56"/>
      <c r="E90" s="77"/>
      <c r="F90" s="77"/>
      <c r="G90" s="77"/>
      <c r="H90" s="77"/>
      <c r="I90" s="77"/>
      <c r="J90" s="77"/>
      <c r="K90" s="77"/>
      <c r="L90" s="77"/>
      <c r="M90" s="77"/>
      <c r="N90" s="50"/>
      <c r="AJ90" s="23"/>
    </row>
    <row r="91" spans="1:36" x14ac:dyDescent="0.25">
      <c r="A91" s="56"/>
      <c r="B91" s="56"/>
      <c r="C91" s="77"/>
      <c r="D91" s="56"/>
      <c r="E91" s="77"/>
      <c r="F91" s="77"/>
      <c r="G91" s="77"/>
      <c r="H91" s="77"/>
      <c r="I91" s="77"/>
      <c r="J91" s="77"/>
      <c r="K91" s="77"/>
      <c r="L91" s="77"/>
      <c r="M91" s="77"/>
      <c r="N91" s="50"/>
      <c r="AJ91" s="23"/>
    </row>
    <row r="92" spans="1:36" x14ac:dyDescent="0.25">
      <c r="A92" s="56"/>
      <c r="B92" s="56"/>
      <c r="C92" s="77"/>
      <c r="D92" s="56"/>
      <c r="E92" s="77"/>
      <c r="F92" s="77"/>
      <c r="G92" s="77"/>
      <c r="H92" s="77"/>
      <c r="I92" s="77"/>
      <c r="J92" s="77"/>
      <c r="K92" s="77"/>
      <c r="L92" s="77"/>
      <c r="M92" s="77"/>
      <c r="N92" s="50"/>
      <c r="AJ92" s="23"/>
    </row>
    <row r="93" spans="1:36" x14ac:dyDescent="0.25">
      <c r="A93" s="56"/>
      <c r="B93" s="56"/>
      <c r="C93" s="77"/>
      <c r="D93" s="56"/>
      <c r="E93" s="77"/>
      <c r="F93" s="77"/>
      <c r="G93" s="77"/>
      <c r="H93" s="77"/>
      <c r="I93" s="77"/>
      <c r="J93" s="77"/>
      <c r="K93" s="77"/>
      <c r="L93" s="77"/>
      <c r="M93" s="77"/>
      <c r="N93" s="50"/>
      <c r="AJ93" s="23"/>
    </row>
    <row r="94" spans="1:36" x14ac:dyDescent="0.25">
      <c r="A94" s="56"/>
      <c r="B94" s="56"/>
      <c r="C94" s="77"/>
      <c r="D94" s="56"/>
      <c r="E94" s="77"/>
      <c r="F94" s="77"/>
      <c r="G94" s="77"/>
      <c r="H94" s="77"/>
      <c r="I94" s="77"/>
      <c r="J94" s="77"/>
      <c r="K94" s="77"/>
      <c r="L94" s="77"/>
      <c r="M94" s="77"/>
      <c r="N94" s="50"/>
      <c r="AJ94" s="23"/>
    </row>
    <row r="95" spans="1:36" x14ac:dyDescent="0.25">
      <c r="A95" s="56"/>
      <c r="B95" s="56"/>
      <c r="C95" s="77"/>
      <c r="D95" s="56"/>
      <c r="E95" s="77"/>
      <c r="F95" s="77"/>
      <c r="G95" s="77"/>
      <c r="H95" s="77"/>
      <c r="I95" s="77"/>
      <c r="J95" s="77"/>
      <c r="K95" s="77"/>
      <c r="L95" s="77"/>
      <c r="M95" s="77"/>
      <c r="N95" s="50"/>
      <c r="AJ95" s="23"/>
    </row>
    <row r="96" spans="1:36" x14ac:dyDescent="0.25">
      <c r="A96" s="56"/>
      <c r="B96" s="56"/>
      <c r="C96" s="77"/>
      <c r="D96" s="56"/>
      <c r="E96" s="77"/>
      <c r="F96" s="77"/>
      <c r="G96" s="77"/>
      <c r="H96" s="77"/>
      <c r="I96" s="77"/>
      <c r="J96" s="77"/>
      <c r="K96" s="77"/>
      <c r="L96" s="77"/>
      <c r="M96" s="77"/>
      <c r="N96" s="50"/>
      <c r="AJ96" s="23"/>
    </row>
    <row r="97" spans="1:36" x14ac:dyDescent="0.25">
      <c r="A97" s="56"/>
      <c r="B97" s="56"/>
      <c r="C97" s="77"/>
      <c r="D97" s="56"/>
      <c r="E97" s="77"/>
      <c r="F97" s="77"/>
      <c r="G97" s="77"/>
      <c r="H97" s="77"/>
      <c r="I97" s="77"/>
      <c r="J97" s="77"/>
      <c r="K97" s="77"/>
      <c r="L97" s="77"/>
      <c r="M97" s="77"/>
      <c r="N97" s="50"/>
      <c r="AJ97" s="23"/>
    </row>
    <row r="98" spans="1:36" x14ac:dyDescent="0.25">
      <c r="A98" s="23"/>
      <c r="B98" s="23"/>
      <c r="C98" s="23"/>
      <c r="D98" s="303"/>
      <c r="E98" s="23"/>
      <c r="F98" s="23"/>
      <c r="G98" s="23"/>
      <c r="H98" s="23"/>
      <c r="I98" s="23"/>
      <c r="J98" s="23"/>
      <c r="K98" s="23"/>
      <c r="L98" s="23"/>
      <c r="M98" s="23"/>
      <c r="N98" s="113"/>
      <c r="O98" s="69"/>
      <c r="P98" s="69"/>
      <c r="Q98" s="69"/>
      <c r="R98" s="69"/>
      <c r="S98" s="69"/>
      <c r="T98" s="69"/>
      <c r="U98" s="69"/>
      <c r="V98" s="69"/>
      <c r="W98" s="69"/>
      <c r="X98" s="69"/>
      <c r="Y98" s="69"/>
      <c r="Z98" s="69"/>
      <c r="AA98" s="69"/>
      <c r="AB98" s="69"/>
      <c r="AC98" s="69"/>
      <c r="AD98" s="69"/>
      <c r="AE98" s="69"/>
      <c r="AF98" s="69"/>
      <c r="AG98" s="69"/>
      <c r="AH98" s="69"/>
      <c r="AI98" s="69"/>
      <c r="AJ98" s="23"/>
    </row>
    <row r="99" spans="1:36" x14ac:dyDescent="0.25">
      <c r="A99" s="23"/>
      <c r="B99" s="23"/>
      <c r="C99" s="23"/>
      <c r="D99" s="303"/>
      <c r="E99" s="23"/>
      <c r="F99" s="23"/>
      <c r="G99" s="23"/>
      <c r="H99" s="23"/>
      <c r="I99" s="23"/>
      <c r="J99" s="23"/>
      <c r="K99" s="23"/>
      <c r="L99" s="23"/>
      <c r="M99" s="23"/>
      <c r="N99" s="113"/>
      <c r="O99" s="69"/>
      <c r="P99" s="69"/>
      <c r="Q99" s="69"/>
      <c r="R99" s="69"/>
      <c r="S99" s="69"/>
      <c r="T99" s="69"/>
      <c r="U99" s="69"/>
      <c r="V99" s="69"/>
      <c r="W99" s="69"/>
      <c r="X99" s="69"/>
      <c r="Y99" s="69"/>
      <c r="Z99" s="69"/>
      <c r="AA99" s="69"/>
      <c r="AB99" s="69"/>
      <c r="AC99" s="69"/>
      <c r="AD99" s="69"/>
      <c r="AE99" s="69"/>
      <c r="AF99" s="69"/>
      <c r="AG99" s="69"/>
      <c r="AH99" s="69"/>
      <c r="AI99" s="69"/>
      <c r="AJ99" s="23"/>
    </row>
    <row r="100" spans="1:36" x14ac:dyDescent="0.25">
      <c r="N100" s="79"/>
    </row>
    <row r="101" spans="1:36" x14ac:dyDescent="0.25">
      <c r="N101" s="79"/>
    </row>
    <row r="102" spans="1:36" x14ac:dyDescent="0.25">
      <c r="N102" s="79"/>
    </row>
    <row r="103" spans="1:36" x14ac:dyDescent="0.25">
      <c r="N103" s="79"/>
    </row>
    <row r="104" spans="1:36" x14ac:dyDescent="0.25">
      <c r="N104" s="79"/>
    </row>
    <row r="105" spans="1:36" x14ac:dyDescent="0.25">
      <c r="N105" s="79"/>
    </row>
    <row r="106" spans="1:36" x14ac:dyDescent="0.25">
      <c r="N106" s="79"/>
    </row>
    <row r="107" spans="1:36" x14ac:dyDescent="0.25">
      <c r="N107" s="79"/>
    </row>
    <row r="108" spans="1:36" x14ac:dyDescent="0.25">
      <c r="N108" s="79"/>
    </row>
    <row r="109" spans="1:36" x14ac:dyDescent="0.25">
      <c r="N109" s="79"/>
    </row>
    <row r="110" spans="1:36" x14ac:dyDescent="0.25">
      <c r="N110" s="79"/>
    </row>
    <row r="111" spans="1:36" x14ac:dyDescent="0.25">
      <c r="N111" s="79"/>
    </row>
    <row r="112" spans="1:36" x14ac:dyDescent="0.25">
      <c r="N112" s="79"/>
    </row>
    <row r="113" spans="14:14" x14ac:dyDescent="0.25">
      <c r="N113" s="79"/>
    </row>
    <row r="114" spans="14:14" x14ac:dyDescent="0.25">
      <c r="N114" s="79"/>
    </row>
    <row r="115" spans="14:14" x14ac:dyDescent="0.25">
      <c r="N115" s="79"/>
    </row>
    <row r="116" spans="14:14" x14ac:dyDescent="0.25">
      <c r="N116" s="79"/>
    </row>
    <row r="117" spans="14:14" x14ac:dyDescent="0.25">
      <c r="N117" s="79"/>
    </row>
    <row r="118" spans="14:14" x14ac:dyDescent="0.25">
      <c r="N118" s="79"/>
    </row>
    <row r="119" spans="14:14" x14ac:dyDescent="0.25">
      <c r="N119" s="79"/>
    </row>
    <row r="120" spans="14:14" x14ac:dyDescent="0.25">
      <c r="N120" s="79"/>
    </row>
    <row r="121" spans="14:14" x14ac:dyDescent="0.25">
      <c r="N121" s="79"/>
    </row>
    <row r="122" spans="14:14" x14ac:dyDescent="0.25">
      <c r="N122" s="79"/>
    </row>
    <row r="123" spans="14:14" x14ac:dyDescent="0.25">
      <c r="N123" s="79"/>
    </row>
    <row r="124" spans="14:14" x14ac:dyDescent="0.25">
      <c r="N124" s="79"/>
    </row>
    <row r="125" spans="14:14" x14ac:dyDescent="0.25">
      <c r="N125" s="79"/>
    </row>
    <row r="126" spans="14:14" x14ac:dyDescent="0.25">
      <c r="N126" s="79"/>
    </row>
    <row r="127" spans="14:14" x14ac:dyDescent="0.25">
      <c r="N127" s="79"/>
    </row>
    <row r="128" spans="14:14" x14ac:dyDescent="0.25">
      <c r="N128" s="79"/>
    </row>
    <row r="129" spans="14:14" x14ac:dyDescent="0.25">
      <c r="N129" s="79"/>
    </row>
    <row r="130" spans="14:14" x14ac:dyDescent="0.25">
      <c r="N130" s="79"/>
    </row>
    <row r="131" spans="14:14" x14ac:dyDescent="0.25">
      <c r="N131" s="79"/>
    </row>
    <row r="132" spans="14:14" x14ac:dyDescent="0.25">
      <c r="N132" s="79"/>
    </row>
    <row r="133" spans="14:14" x14ac:dyDescent="0.25">
      <c r="N133" s="79"/>
    </row>
    <row r="134" spans="14:14" x14ac:dyDescent="0.25">
      <c r="N134" s="79"/>
    </row>
    <row r="135" spans="14:14" x14ac:dyDescent="0.25">
      <c r="N135" s="79"/>
    </row>
    <row r="136" spans="14:14" x14ac:dyDescent="0.25">
      <c r="N136" s="79"/>
    </row>
    <row r="137" spans="14:14" x14ac:dyDescent="0.25">
      <c r="N137" s="79"/>
    </row>
    <row r="138" spans="14:14" x14ac:dyDescent="0.25">
      <c r="N138" s="79"/>
    </row>
    <row r="139" spans="14:14" x14ac:dyDescent="0.25">
      <c r="N139" s="79"/>
    </row>
    <row r="140" spans="14:14" x14ac:dyDescent="0.25">
      <c r="N140" s="79"/>
    </row>
    <row r="141" spans="14:14" x14ac:dyDescent="0.25">
      <c r="N141" s="79"/>
    </row>
    <row r="142" spans="14:14" x14ac:dyDescent="0.25">
      <c r="N142" s="79"/>
    </row>
    <row r="143" spans="14:14" x14ac:dyDescent="0.25">
      <c r="N143" s="79"/>
    </row>
    <row r="144" spans="14:14" x14ac:dyDescent="0.25">
      <c r="N144" s="79"/>
    </row>
    <row r="145" spans="14:14" x14ac:dyDescent="0.25">
      <c r="N145" s="79"/>
    </row>
    <row r="146" spans="14:14" x14ac:dyDescent="0.25">
      <c r="N146" s="79"/>
    </row>
    <row r="147" spans="14:14" x14ac:dyDescent="0.25">
      <c r="N147" s="79"/>
    </row>
    <row r="148" spans="14:14" x14ac:dyDescent="0.25">
      <c r="N148" s="79"/>
    </row>
    <row r="149" spans="14:14" x14ac:dyDescent="0.25">
      <c r="N149" s="79"/>
    </row>
    <row r="150" spans="14:14" x14ac:dyDescent="0.25">
      <c r="N150" s="79"/>
    </row>
    <row r="151" spans="14:14" x14ac:dyDescent="0.25">
      <c r="N151" s="79"/>
    </row>
    <row r="152" spans="14:14" x14ac:dyDescent="0.25">
      <c r="N152" s="79"/>
    </row>
    <row r="153" spans="14:14" x14ac:dyDescent="0.25">
      <c r="N153" s="79"/>
    </row>
    <row r="154" spans="14:14" x14ac:dyDescent="0.25">
      <c r="N154" s="79"/>
    </row>
    <row r="155" spans="14:14" x14ac:dyDescent="0.25">
      <c r="N155" s="79"/>
    </row>
    <row r="156" spans="14:14" x14ac:dyDescent="0.25">
      <c r="N156" s="79"/>
    </row>
    <row r="157" spans="14:14" x14ac:dyDescent="0.25">
      <c r="N157" s="79"/>
    </row>
    <row r="158" spans="14:14" x14ac:dyDescent="0.25">
      <c r="N158" s="79"/>
    </row>
    <row r="159" spans="14:14" x14ac:dyDescent="0.25">
      <c r="N159" s="79"/>
    </row>
    <row r="160" spans="14:14" x14ac:dyDescent="0.25">
      <c r="N160" s="79"/>
    </row>
    <row r="161" spans="14:14" x14ac:dyDescent="0.25">
      <c r="N161" s="79"/>
    </row>
    <row r="162" spans="14:14" x14ac:dyDescent="0.25">
      <c r="N162" s="79"/>
    </row>
    <row r="163" spans="14:14" x14ac:dyDescent="0.25">
      <c r="N163" s="79"/>
    </row>
    <row r="164" spans="14:14" x14ac:dyDescent="0.25">
      <c r="N164" s="79"/>
    </row>
    <row r="165" spans="14:14" x14ac:dyDescent="0.25">
      <c r="N165" s="79"/>
    </row>
    <row r="166" spans="14:14" x14ac:dyDescent="0.25">
      <c r="N166" s="79"/>
    </row>
    <row r="167" spans="14:14" x14ac:dyDescent="0.25">
      <c r="N167" s="79"/>
    </row>
    <row r="168" spans="14:14" x14ac:dyDescent="0.25">
      <c r="N168" s="79"/>
    </row>
    <row r="169" spans="14:14" x14ac:dyDescent="0.25">
      <c r="N169" s="79"/>
    </row>
    <row r="170" spans="14:14" x14ac:dyDescent="0.25">
      <c r="N170" s="79"/>
    </row>
    <row r="171" spans="14:14" x14ac:dyDescent="0.25">
      <c r="N171" s="79"/>
    </row>
    <row r="172" spans="14:14" x14ac:dyDescent="0.25">
      <c r="N172" s="79"/>
    </row>
    <row r="173" spans="14:14" x14ac:dyDescent="0.25">
      <c r="N173" s="79"/>
    </row>
    <row r="174" spans="14:14" x14ac:dyDescent="0.25">
      <c r="N174" s="79"/>
    </row>
    <row r="175" spans="14:14" x14ac:dyDescent="0.25">
      <c r="N175" s="79"/>
    </row>
    <row r="176" spans="14:14" x14ac:dyDescent="0.25">
      <c r="N176" s="79"/>
    </row>
    <row r="177" spans="14:14" x14ac:dyDescent="0.25">
      <c r="N177" s="79"/>
    </row>
    <row r="178" spans="14:14" x14ac:dyDescent="0.25">
      <c r="N178" s="79"/>
    </row>
    <row r="179" spans="14:14" x14ac:dyDescent="0.25">
      <c r="N179" s="79"/>
    </row>
    <row r="180" spans="14:14" x14ac:dyDescent="0.25">
      <c r="N180" s="79"/>
    </row>
    <row r="181" spans="14:14" x14ac:dyDescent="0.25">
      <c r="N181" s="79"/>
    </row>
    <row r="182" spans="14:14" x14ac:dyDescent="0.25">
      <c r="N182" s="79"/>
    </row>
    <row r="183" spans="14:14" x14ac:dyDescent="0.25">
      <c r="N183" s="79"/>
    </row>
    <row r="184" spans="14:14" x14ac:dyDescent="0.25">
      <c r="N184" s="79"/>
    </row>
    <row r="185" spans="14:14" x14ac:dyDescent="0.25">
      <c r="N185" s="79"/>
    </row>
    <row r="186" spans="14:14" x14ac:dyDescent="0.25">
      <c r="N186" s="79"/>
    </row>
    <row r="187" spans="14:14" x14ac:dyDescent="0.25">
      <c r="N187" s="79"/>
    </row>
    <row r="188" spans="14:14" x14ac:dyDescent="0.25">
      <c r="N188" s="79"/>
    </row>
    <row r="189" spans="14:14" x14ac:dyDescent="0.25">
      <c r="N189" s="79"/>
    </row>
    <row r="190" spans="14:14" x14ac:dyDescent="0.25">
      <c r="N190" s="79"/>
    </row>
    <row r="191" spans="14:14" x14ac:dyDescent="0.25">
      <c r="N191" s="79"/>
    </row>
    <row r="192" spans="14:14" x14ac:dyDescent="0.25">
      <c r="N192" s="79"/>
    </row>
    <row r="193" spans="14:14" x14ac:dyDescent="0.25">
      <c r="N193" s="79"/>
    </row>
    <row r="194" spans="14:14" x14ac:dyDescent="0.25">
      <c r="N194" s="79"/>
    </row>
    <row r="195" spans="14:14" x14ac:dyDescent="0.25">
      <c r="N195" s="79"/>
    </row>
    <row r="196" spans="14:14" x14ac:dyDescent="0.25">
      <c r="N196" s="79"/>
    </row>
    <row r="197" spans="14:14" x14ac:dyDescent="0.25">
      <c r="N197" s="79"/>
    </row>
    <row r="198" spans="14:14" x14ac:dyDescent="0.25">
      <c r="N198" s="79"/>
    </row>
    <row r="199" spans="14:14" x14ac:dyDescent="0.25">
      <c r="N199" s="79"/>
    </row>
    <row r="200" spans="14:14" x14ac:dyDescent="0.25">
      <c r="N200" s="79"/>
    </row>
    <row r="201" spans="14:14" x14ac:dyDescent="0.25">
      <c r="N201" s="79"/>
    </row>
    <row r="202" spans="14:14" x14ac:dyDescent="0.25">
      <c r="N202" s="79"/>
    </row>
    <row r="203" spans="14:14" x14ac:dyDescent="0.25">
      <c r="N203" s="79"/>
    </row>
    <row r="204" spans="14:14" x14ac:dyDescent="0.25">
      <c r="N204" s="79"/>
    </row>
    <row r="205" spans="14:14" x14ac:dyDescent="0.25">
      <c r="N205" s="79"/>
    </row>
    <row r="206" spans="14:14" x14ac:dyDescent="0.25">
      <c r="N206" s="79"/>
    </row>
    <row r="207" spans="14:14" x14ac:dyDescent="0.25">
      <c r="N207" s="79"/>
    </row>
    <row r="208" spans="14:14" x14ac:dyDescent="0.25">
      <c r="N208" s="79"/>
    </row>
    <row r="209" spans="14:14" x14ac:dyDescent="0.25">
      <c r="N209" s="79"/>
    </row>
    <row r="210" spans="14:14" x14ac:dyDescent="0.25">
      <c r="N210" s="79"/>
    </row>
    <row r="211" spans="14:14" x14ac:dyDescent="0.25">
      <c r="N211" s="79"/>
    </row>
    <row r="212" spans="14:14" x14ac:dyDescent="0.25">
      <c r="N212" s="79"/>
    </row>
    <row r="213" spans="14:14" x14ac:dyDescent="0.25">
      <c r="N213" s="79"/>
    </row>
    <row r="214" spans="14:14" x14ac:dyDescent="0.25">
      <c r="N214" s="79"/>
    </row>
    <row r="215" spans="14:14" x14ac:dyDescent="0.25">
      <c r="N215" s="79"/>
    </row>
    <row r="216" spans="14:14" x14ac:dyDescent="0.25">
      <c r="N216" s="79"/>
    </row>
  </sheetData>
  <mergeCells count="92">
    <mergeCell ref="A75:A76"/>
    <mergeCell ref="B75:B76"/>
    <mergeCell ref="C75:C76"/>
    <mergeCell ref="F87:G87"/>
    <mergeCell ref="H87:H88"/>
    <mergeCell ref="D75:D76"/>
    <mergeCell ref="E75:E76"/>
    <mergeCell ref="F75:G75"/>
    <mergeCell ref="H75:H76"/>
    <mergeCell ref="I87:I88"/>
    <mergeCell ref="J87:J88"/>
    <mergeCell ref="A87:A88"/>
    <mergeCell ref="B87:B88"/>
    <mergeCell ref="C87:C88"/>
    <mergeCell ref="D87:D88"/>
    <mergeCell ref="E87:E88"/>
    <mergeCell ref="I75:I76"/>
    <mergeCell ref="E63:E64"/>
    <mergeCell ref="J75:J76"/>
    <mergeCell ref="M75:M76"/>
    <mergeCell ref="F63:G63"/>
    <mergeCell ref="H63:H64"/>
    <mergeCell ref="I63:I64"/>
    <mergeCell ref="J63:J64"/>
    <mergeCell ref="K63:L63"/>
    <mergeCell ref="K75:L75"/>
    <mergeCell ref="M63:M64"/>
    <mergeCell ref="A63:A64"/>
    <mergeCell ref="B63:B64"/>
    <mergeCell ref="C63:C64"/>
    <mergeCell ref="D63:D64"/>
    <mergeCell ref="B51:B52"/>
    <mergeCell ref="C51:C52"/>
    <mergeCell ref="D51:D52"/>
    <mergeCell ref="A1:AI1"/>
    <mergeCell ref="A2:AI2"/>
    <mergeCell ref="Y8:AI8"/>
    <mergeCell ref="F9:G9"/>
    <mergeCell ref="C9:C10"/>
    <mergeCell ref="A9:A10"/>
    <mergeCell ref="D9:D10"/>
    <mergeCell ref="E9:E10"/>
    <mergeCell ref="H9:H10"/>
    <mergeCell ref="I9:I10"/>
    <mergeCell ref="J9:J10"/>
    <mergeCell ref="M9:M10"/>
    <mergeCell ref="AI9:AI10"/>
    <mergeCell ref="B4:G4"/>
    <mergeCell ref="B6:C6"/>
    <mergeCell ref="AF9:AF10"/>
    <mergeCell ref="H51:H52"/>
    <mergeCell ref="A8:M8"/>
    <mergeCell ref="I51:I52"/>
    <mergeCell ref="J51:J52"/>
    <mergeCell ref="M51:M52"/>
    <mergeCell ref="K51:L51"/>
    <mergeCell ref="A51:A52"/>
    <mergeCell ref="E51:E52"/>
    <mergeCell ref="F51:G51"/>
    <mergeCell ref="A11:A15"/>
    <mergeCell ref="A16:A19"/>
    <mergeCell ref="A20:A23"/>
    <mergeCell ref="A24:A30"/>
    <mergeCell ref="B9:B10"/>
    <mergeCell ref="K9:L9"/>
    <mergeCell ref="AE9:AE10"/>
    <mergeCell ref="R9:R10"/>
    <mergeCell ref="S9:S10"/>
    <mergeCell ref="T9:T10"/>
    <mergeCell ref="U9:U10"/>
    <mergeCell ref="V9:V10"/>
    <mergeCell ref="W9:W10"/>
    <mergeCell ref="A31:A32"/>
    <mergeCell ref="A33:A35"/>
    <mergeCell ref="A36:A39"/>
    <mergeCell ref="A40:A43"/>
    <mergeCell ref="K87:L87"/>
    <mergeCell ref="AG9:AG10"/>
    <mergeCell ref="AH9:AH10"/>
    <mergeCell ref="AA9:AA10"/>
    <mergeCell ref="N8:X8"/>
    <mergeCell ref="AB9:AB10"/>
    <mergeCell ref="M87:M88"/>
    <mergeCell ref="X9:X10"/>
    <mergeCell ref="Y9:Y10"/>
    <mergeCell ref="Z9:Z10"/>
    <mergeCell ref="N9:N10"/>
    <mergeCell ref="O9:O10"/>
    <mergeCell ref="P9:P10"/>
    <mergeCell ref="Q9:Q10"/>
    <mergeCell ref="AC9:AC10"/>
    <mergeCell ref="AD9:AD10"/>
  </mergeCells>
  <conditionalFormatting sqref="AN6:AN7">
    <cfRule type="cellIs" dxfId="42" priority="317" stopIfTrue="1" operator="equal">
      <formula>$AN$6</formula>
    </cfRule>
  </conditionalFormatting>
  <conditionalFormatting sqref="N11:N43">
    <cfRule type="cellIs" dxfId="41" priority="316" stopIfTrue="1" operator="equal">
      <formula>"x"</formula>
    </cfRule>
  </conditionalFormatting>
  <conditionalFormatting sqref="O11:O43">
    <cfRule type="cellIs" dxfId="40" priority="315" operator="equal">
      <formula>"x"</formula>
    </cfRule>
  </conditionalFormatting>
  <conditionalFormatting sqref="P11:P43">
    <cfRule type="cellIs" dxfId="39" priority="314" operator="equal">
      <formula>"x"</formula>
    </cfRule>
  </conditionalFormatting>
  <conditionalFormatting sqref="Q11:Q43">
    <cfRule type="cellIs" dxfId="38" priority="313" stopIfTrue="1" operator="equal">
      <formula>"x"</formula>
    </cfRule>
  </conditionalFormatting>
  <conditionalFormatting sqref="R11:R43">
    <cfRule type="cellIs" dxfId="37" priority="312" operator="equal">
      <formula>"x"</formula>
    </cfRule>
  </conditionalFormatting>
  <conditionalFormatting sqref="S11:S43">
    <cfRule type="cellIs" dxfId="36" priority="4" stopIfTrue="1" operator="equal">
      <formula>$AN$7</formula>
    </cfRule>
    <cfRule type="cellIs" dxfId="35" priority="7" stopIfTrue="1" operator="equal">
      <formula>$AN$6</formula>
    </cfRule>
  </conditionalFormatting>
  <dataValidations count="1">
    <dataValidation type="list" allowBlank="1" showInputMessage="1" showErrorMessage="1" sqref="S11:S43">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36"/>
  <sheetViews>
    <sheetView showGridLines="0" zoomScale="80" zoomScaleNormal="80" zoomScalePageLayoutView="70" workbookViewId="0">
      <selection activeCell="H40" sqref="H40"/>
    </sheetView>
  </sheetViews>
  <sheetFormatPr defaultRowHeight="15" x14ac:dyDescent="0.25"/>
  <cols>
    <col min="1" max="1" width="2.85546875" customWidth="1"/>
    <col min="2" max="2" width="3.85546875" customWidth="1"/>
    <col min="3" max="3" width="49.5703125" bestFit="1" customWidth="1"/>
    <col min="4" max="4" width="14.28515625" customWidth="1"/>
    <col min="5" max="5" width="9.5703125" customWidth="1"/>
    <col min="6" max="6" width="9.42578125" customWidth="1"/>
    <col min="7" max="7" width="9.5703125" customWidth="1"/>
    <col min="18" max="18" width="2.85546875" customWidth="1"/>
  </cols>
  <sheetData>
    <row r="1" spans="1:18" x14ac:dyDescent="0.25">
      <c r="A1" s="12"/>
      <c r="B1" s="12"/>
      <c r="C1" s="12"/>
      <c r="D1" s="12"/>
      <c r="E1" s="12"/>
      <c r="F1" s="12"/>
      <c r="G1" s="12"/>
      <c r="H1" s="12"/>
      <c r="I1" s="12"/>
      <c r="J1" s="12"/>
      <c r="K1" s="12"/>
      <c r="L1" s="12"/>
      <c r="M1" s="12"/>
      <c r="N1" s="12"/>
      <c r="O1" s="12"/>
      <c r="P1" s="12"/>
      <c r="Q1" s="12"/>
      <c r="R1" s="12"/>
    </row>
    <row r="2" spans="1:18" s="18" customFormat="1" ht="33.75" customHeight="1" x14ac:dyDescent="0.25">
      <c r="A2" s="19"/>
      <c r="B2" s="266" t="s">
        <v>153</v>
      </c>
      <c r="C2" s="266"/>
      <c r="D2" s="266"/>
      <c r="E2" s="266"/>
      <c r="F2" s="266"/>
      <c r="G2" s="266"/>
      <c r="H2" s="266"/>
      <c r="I2" s="266"/>
      <c r="J2" s="266"/>
      <c r="K2" s="266"/>
      <c r="L2" s="266"/>
      <c r="M2" s="266"/>
      <c r="N2" s="266"/>
      <c r="O2" s="266"/>
      <c r="P2" s="266"/>
      <c r="Q2" s="266"/>
      <c r="R2" s="19"/>
    </row>
    <row r="3" spans="1:18" s="20" customFormat="1" ht="33.75" customHeight="1" x14ac:dyDescent="0.35">
      <c r="A3" s="22"/>
      <c r="B3" s="267" t="str">
        <f>'Monitoria Anual - 1'!A2</f>
        <v>Plano de Ação Nacional para Conservação dos Quelônios Amazônicos</v>
      </c>
      <c r="C3" s="267"/>
      <c r="D3" s="267"/>
      <c r="E3" s="267"/>
      <c r="F3" s="267"/>
      <c r="G3" s="267"/>
      <c r="H3" s="267"/>
      <c r="I3" s="267"/>
      <c r="J3" s="267"/>
      <c r="K3" s="267"/>
      <c r="L3" s="267"/>
      <c r="M3" s="267"/>
      <c r="N3" s="267"/>
      <c r="O3" s="267"/>
      <c r="P3" s="267"/>
      <c r="Q3" s="267"/>
      <c r="R3" s="22"/>
    </row>
    <row r="4" spans="1:18" s="13" customFormat="1" x14ac:dyDescent="0.25">
      <c r="A4" s="12"/>
      <c r="H4" s="14"/>
      <c r="I4" s="14"/>
      <c r="J4" s="14"/>
      <c r="K4" s="14"/>
      <c r="R4" s="12"/>
    </row>
    <row r="5" spans="1:18" s="15" customFormat="1" ht="45" customHeight="1" x14ac:dyDescent="0.25">
      <c r="A5" s="23"/>
      <c r="B5" s="268" t="s">
        <v>0</v>
      </c>
      <c r="C5" s="268"/>
      <c r="D5" s="269" t="str">
        <f>'Monitoria Anual - 1'!B4</f>
        <v>Aperfeiçoar as estratégias de conservação para os quelônios amazônicos, especialmente as espécies alvo do PAN, e promover sua recuperação e uso sustentável, até 2019.</v>
      </c>
      <c r="E5" s="269"/>
      <c r="F5" s="269"/>
      <c r="G5" s="269"/>
      <c r="H5" s="269"/>
      <c r="I5" s="270"/>
      <c r="J5" s="16"/>
      <c r="K5" s="16"/>
      <c r="L5" s="16"/>
      <c r="M5" s="16"/>
      <c r="N5" s="16"/>
      <c r="R5" s="23"/>
    </row>
    <row r="6" spans="1:18" s="13" customFormat="1" x14ac:dyDescent="0.25">
      <c r="A6" s="12"/>
      <c r="H6" s="14"/>
      <c r="I6" s="14"/>
      <c r="J6" s="14"/>
      <c r="K6" s="14"/>
      <c r="R6" s="12"/>
    </row>
    <row r="7" spans="1:18" s="13" customFormat="1" ht="26.25" customHeight="1" x14ac:dyDescent="0.25">
      <c r="A7" s="12"/>
      <c r="B7" s="268" t="s">
        <v>156</v>
      </c>
      <c r="C7" s="268"/>
      <c r="D7" s="283">
        <f>'Monitoria Anual - 1'!B6</f>
        <v>42465</v>
      </c>
      <c r="E7" s="283"/>
      <c r="F7" s="283"/>
      <c r="G7" s="283"/>
      <c r="H7" s="283"/>
      <c r="I7" s="284"/>
      <c r="J7" s="51"/>
      <c r="K7" s="51"/>
      <c r="L7" s="51"/>
      <c r="M7" s="51"/>
      <c r="N7" s="51"/>
      <c r="O7" s="51"/>
      <c r="P7" s="51"/>
      <c r="Q7" s="51"/>
      <c r="R7" s="12"/>
    </row>
    <row r="8" spans="1:18" x14ac:dyDescent="0.25">
      <c r="A8" s="12"/>
      <c r="R8" s="12"/>
    </row>
    <row r="9" spans="1:18" ht="31.5" customHeight="1" x14ac:dyDescent="0.25">
      <c r="A9" s="12"/>
      <c r="B9" s="273" t="s">
        <v>22</v>
      </c>
      <c r="C9" s="273"/>
      <c r="D9" s="273"/>
      <c r="E9" s="273"/>
      <c r="F9" s="273"/>
      <c r="G9" s="273"/>
      <c r="H9" s="273"/>
      <c r="I9" s="273"/>
      <c r="J9" s="273"/>
      <c r="K9" s="273"/>
      <c r="L9" s="273"/>
      <c r="M9" s="273"/>
      <c r="N9" s="273"/>
      <c r="O9" s="273"/>
      <c r="P9" s="273"/>
      <c r="Q9" s="273"/>
      <c r="R9" s="12"/>
    </row>
    <row r="10" spans="1:18" x14ac:dyDescent="0.25">
      <c r="A10" s="12"/>
      <c r="F10" s="11"/>
      <c r="G10" s="11"/>
      <c r="R10" s="12"/>
    </row>
    <row r="11" spans="1:18" ht="18" customHeight="1" x14ac:dyDescent="0.25">
      <c r="A11" s="12"/>
      <c r="B11" s="271" t="s">
        <v>154</v>
      </c>
      <c r="C11" s="272"/>
      <c r="D11" s="51"/>
      <c r="E11" s="51"/>
      <c r="F11" s="51"/>
      <c r="G11" s="51"/>
      <c r="H11" s="51"/>
      <c r="I11" s="51"/>
      <c r="J11" s="51"/>
      <c r="K11" s="51"/>
      <c r="L11" s="51"/>
      <c r="M11" s="51"/>
      <c r="N11" s="51"/>
      <c r="O11" s="51"/>
      <c r="P11" s="51"/>
      <c r="Q11" s="51"/>
      <c r="R11" s="12"/>
    </row>
    <row r="12" spans="1:18" ht="15.75" thickBot="1" x14ac:dyDescent="0.3">
      <c r="A12" s="12"/>
      <c r="E12" s="6"/>
      <c r="F12" s="80"/>
      <c r="R12" s="12"/>
    </row>
    <row r="13" spans="1:18" ht="60.75" customHeight="1" thickBot="1" x14ac:dyDescent="0.3">
      <c r="A13" s="12"/>
      <c r="C13" s="275" t="s">
        <v>180</v>
      </c>
      <c r="D13" s="276"/>
      <c r="E13" s="277"/>
      <c r="F13" s="3"/>
      <c r="R13" s="12"/>
    </row>
    <row r="14" spans="1:18" s="2" customFormat="1" ht="31.9" customHeight="1" thickBot="1" x14ac:dyDescent="0.3">
      <c r="A14" s="23"/>
      <c r="C14" s="31" t="s">
        <v>151</v>
      </c>
      <c r="D14" s="8" t="s">
        <v>64</v>
      </c>
      <c r="E14" s="10" t="s">
        <v>25</v>
      </c>
      <c r="F14" s="7"/>
      <c r="R14" s="23"/>
    </row>
    <row r="15" spans="1:18" ht="15.75" x14ac:dyDescent="0.25">
      <c r="A15" s="12"/>
      <c r="C15" s="46" t="s">
        <v>261</v>
      </c>
      <c r="D15" s="33">
        <f>COUNTA('Monitoria Final'!N11:N160)</f>
        <v>45</v>
      </c>
      <c r="E15" s="34">
        <f>D15/$D$18</f>
        <v>0.29605263157894735</v>
      </c>
      <c r="F15" s="4"/>
      <c r="R15" s="12"/>
    </row>
    <row r="16" spans="1:18" ht="15.75" x14ac:dyDescent="0.25">
      <c r="A16" s="12"/>
      <c r="C16" s="47" t="s">
        <v>166</v>
      </c>
      <c r="D16" s="33">
        <f>COUNTA('Monitoria Final'!O11:O160)</f>
        <v>54</v>
      </c>
      <c r="E16" s="34">
        <f>D16/$D$18</f>
        <v>0.35526315789473684</v>
      </c>
      <c r="F16" s="4"/>
      <c r="R16" s="12"/>
    </row>
    <row r="17" spans="1:18" ht="16.5" thickBot="1" x14ac:dyDescent="0.3">
      <c r="A17" s="12"/>
      <c r="C17" s="48" t="s">
        <v>24</v>
      </c>
      <c r="D17" s="33">
        <f>COUNTA('Monitoria Final'!P11:P160)</f>
        <v>53</v>
      </c>
      <c r="E17" s="34">
        <f>D17/$D$18</f>
        <v>0.34868421052631576</v>
      </c>
      <c r="F17" s="4"/>
      <c r="R17" s="12"/>
    </row>
    <row r="18" spans="1:18" ht="15.75" thickBot="1" x14ac:dyDescent="0.3">
      <c r="A18" s="12"/>
      <c r="C18" s="49" t="s">
        <v>26</v>
      </c>
      <c r="D18" s="36">
        <f>SUM(D15:D17)</f>
        <v>152</v>
      </c>
      <c r="E18" s="37">
        <f>SUM(E15:E17)</f>
        <v>1</v>
      </c>
      <c r="F18" s="5"/>
      <c r="R18" s="12"/>
    </row>
    <row r="19" spans="1:18" x14ac:dyDescent="0.25">
      <c r="A19" s="12"/>
      <c r="R19" s="12"/>
    </row>
    <row r="20" spans="1:18" ht="15.75" x14ac:dyDescent="0.25">
      <c r="A20" s="12"/>
      <c r="B20" s="52" t="s">
        <v>27</v>
      </c>
      <c r="C20" s="53"/>
      <c r="D20" s="54"/>
      <c r="E20" s="54"/>
      <c r="F20" s="54"/>
      <c r="G20" s="54"/>
      <c r="H20" s="54"/>
      <c r="I20" s="54"/>
      <c r="J20" s="54"/>
      <c r="K20" s="54"/>
      <c r="L20" s="54"/>
      <c r="M20" s="54"/>
      <c r="N20" s="54"/>
      <c r="O20" s="54"/>
      <c r="P20" s="54"/>
      <c r="Q20" s="54"/>
      <c r="R20" s="12"/>
    </row>
    <row r="21" spans="1:18" s="13" customFormat="1" ht="16.5" thickBot="1" x14ac:dyDescent="0.3">
      <c r="A21" s="12"/>
      <c r="B21" s="21"/>
      <c r="C21" s="21"/>
      <c r="D21" s="21"/>
      <c r="E21" s="21"/>
      <c r="F21" s="21"/>
      <c r="G21" s="21"/>
      <c r="H21" s="21"/>
      <c r="I21" s="21"/>
      <c r="J21" s="21"/>
      <c r="K21" s="21"/>
      <c r="L21" s="21"/>
      <c r="M21" s="21"/>
      <c r="N21" s="21"/>
      <c r="O21" s="21"/>
      <c r="P21" s="21"/>
      <c r="Q21" s="21"/>
      <c r="R21" s="12"/>
    </row>
    <row r="22" spans="1:18" ht="36" customHeight="1" thickBot="1" x14ac:dyDescent="0.3">
      <c r="A22" s="12"/>
      <c r="C22" s="38" t="s">
        <v>23</v>
      </c>
      <c r="D22" s="83">
        <f>COUNTA('Monitoria Final'!A11:A160)</f>
        <v>10</v>
      </c>
      <c r="R22" s="12"/>
    </row>
    <row r="23" spans="1:18" ht="15.75" thickBot="1" x14ac:dyDescent="0.3">
      <c r="A23" s="12"/>
      <c r="R23" s="12"/>
    </row>
    <row r="24" spans="1:18" ht="15.75" thickBot="1" x14ac:dyDescent="0.3">
      <c r="A24" s="12"/>
      <c r="C24" s="94" t="s">
        <v>28</v>
      </c>
      <c r="D24" s="94" t="s">
        <v>37</v>
      </c>
      <c r="E24" s="26"/>
      <c r="F24" s="27"/>
      <c r="G24" s="30"/>
      <c r="R24" s="12"/>
    </row>
    <row r="25" spans="1:18" x14ac:dyDescent="0.25">
      <c r="A25" s="12"/>
      <c r="C25" s="91" t="s">
        <v>38</v>
      </c>
      <c r="D25" s="120">
        <f>SUM(E25:G25)</f>
        <v>15</v>
      </c>
      <c r="E25" s="39">
        <f>COUNTA('Monitoria Final'!N11:N25)</f>
        <v>5</v>
      </c>
      <c r="F25" s="81">
        <f>COUNTA('Monitoria Final'!O11:O25)</f>
        <v>5</v>
      </c>
      <c r="G25" s="82">
        <f>COUNTA('Monitoria Final'!P11:P25)</f>
        <v>5</v>
      </c>
      <c r="R25" s="12"/>
    </row>
    <row r="26" spans="1:18" x14ac:dyDescent="0.25">
      <c r="A26" s="12"/>
      <c r="C26" s="92" t="s">
        <v>39</v>
      </c>
      <c r="D26" s="91">
        <f t="shared" ref="D26:D34" si="0">SUM(E26:G26)</f>
        <v>17</v>
      </c>
      <c r="E26" s="40">
        <f>COUNTA('Monitoria Final'!N26:N40)</f>
        <v>8</v>
      </c>
      <c r="F26" s="41">
        <f>COUNTA('Monitoria Final'!O26:O40)</f>
        <v>4</v>
      </c>
      <c r="G26" s="42">
        <f>COUNTA('Monitoria Final'!P26:P40)</f>
        <v>5</v>
      </c>
      <c r="R26" s="12"/>
    </row>
    <row r="27" spans="1:18" x14ac:dyDescent="0.25">
      <c r="A27" s="12"/>
      <c r="C27" s="92" t="s">
        <v>40</v>
      </c>
      <c r="D27" s="91">
        <f t="shared" si="0"/>
        <v>15</v>
      </c>
      <c r="E27" s="40">
        <f>COUNTA('Monitoria Final'!N41:N55)</f>
        <v>8</v>
      </c>
      <c r="F27" s="41">
        <f>COUNTA('Monitoria Final'!O41:O55)</f>
        <v>4</v>
      </c>
      <c r="G27" s="42">
        <f>COUNTA('Monitoria Final'!P41:P55)</f>
        <v>3</v>
      </c>
      <c r="R27" s="12"/>
    </row>
    <row r="28" spans="1:18" x14ac:dyDescent="0.25">
      <c r="A28" s="12"/>
      <c r="C28" s="92" t="s">
        <v>41</v>
      </c>
      <c r="D28" s="91">
        <f t="shared" si="0"/>
        <v>15</v>
      </c>
      <c r="E28" s="40">
        <f>COUNTA('Monitoria Final'!N56:N70)</f>
        <v>7</v>
      </c>
      <c r="F28" s="41">
        <f>COUNTA('Monitoria Final'!O56:O70)</f>
        <v>5</v>
      </c>
      <c r="G28" s="42">
        <f>COUNTA('Monitoria Final'!P56:P70)</f>
        <v>3</v>
      </c>
      <c r="R28" s="12"/>
    </row>
    <row r="29" spans="1:18" x14ac:dyDescent="0.25">
      <c r="A29" s="12"/>
      <c r="C29" s="92" t="s">
        <v>42</v>
      </c>
      <c r="D29" s="91">
        <f t="shared" si="0"/>
        <v>15</v>
      </c>
      <c r="E29" s="40">
        <f>COUNTA('Monitoria Final'!N71:N85)</f>
        <v>4</v>
      </c>
      <c r="F29" s="41">
        <f>COUNTA('Monitoria Final'!O71:O85)</f>
        <v>5</v>
      </c>
      <c r="G29" s="42">
        <f>COUNTA('Monitoria Final'!P71:P85)</f>
        <v>6</v>
      </c>
      <c r="R29" s="12"/>
    </row>
    <row r="30" spans="1:18" x14ac:dyDescent="0.25">
      <c r="A30" s="12"/>
      <c r="C30" s="92" t="s">
        <v>45</v>
      </c>
      <c r="D30" s="91">
        <f t="shared" si="0"/>
        <v>15</v>
      </c>
      <c r="E30" s="40">
        <f>COUNTA('Monitoria Final'!N86:N100)</f>
        <v>4</v>
      </c>
      <c r="F30" s="41">
        <f>COUNTA('Monitoria Final'!O86:O100)</f>
        <v>5</v>
      </c>
      <c r="G30" s="42">
        <f>COUNTA('Monitoria Final'!P86:P100)</f>
        <v>6</v>
      </c>
      <c r="R30" s="12"/>
    </row>
    <row r="31" spans="1:18" x14ac:dyDescent="0.25">
      <c r="A31" s="12"/>
      <c r="C31" s="92" t="s">
        <v>46</v>
      </c>
      <c r="D31" s="91">
        <f t="shared" si="0"/>
        <v>15</v>
      </c>
      <c r="E31" s="40">
        <f>COUNTA('Monitoria Final'!N101:N115)</f>
        <v>0</v>
      </c>
      <c r="F31" s="41">
        <f>COUNTA('Monitoria Final'!O101:O115)</f>
        <v>12</v>
      </c>
      <c r="G31" s="42">
        <f>COUNTA('Monitoria Final'!P101:P115)</f>
        <v>3</v>
      </c>
      <c r="R31" s="12"/>
    </row>
    <row r="32" spans="1:18" x14ac:dyDescent="0.25">
      <c r="A32" s="12"/>
      <c r="C32" s="92" t="s">
        <v>47</v>
      </c>
      <c r="D32" s="91">
        <f>SUM(E32:G32)</f>
        <v>15</v>
      </c>
      <c r="E32" s="40">
        <f>COUNTA('Monitoria Final'!N116:N130)</f>
        <v>3</v>
      </c>
      <c r="F32" s="41">
        <f>COUNTA('Monitoria Final'!O116:O130)</f>
        <v>4</v>
      </c>
      <c r="G32" s="42">
        <f>COUNTA('Monitoria Final'!P116:P130)</f>
        <v>8</v>
      </c>
      <c r="R32" s="12"/>
    </row>
    <row r="33" spans="1:18" x14ac:dyDescent="0.25">
      <c r="A33" s="12"/>
      <c r="C33" s="92" t="s">
        <v>48</v>
      </c>
      <c r="D33" s="91">
        <f t="shared" si="0"/>
        <v>15</v>
      </c>
      <c r="E33" s="40">
        <f>COUNTA('Monitoria Final'!N131:N145)</f>
        <v>4</v>
      </c>
      <c r="F33" s="41">
        <f>COUNTA('Monitoria Final'!O131:O145)</f>
        <v>5</v>
      </c>
      <c r="G33" s="42">
        <f>COUNTA('Monitoria Final'!P131:P145)</f>
        <v>6</v>
      </c>
      <c r="R33" s="12"/>
    </row>
    <row r="34" spans="1:18" ht="15.75" thickBot="1" x14ac:dyDescent="0.3">
      <c r="A34" s="12"/>
      <c r="C34" s="93" t="s">
        <v>49</v>
      </c>
      <c r="D34" s="121">
        <f t="shared" si="0"/>
        <v>15</v>
      </c>
      <c r="E34" s="43">
        <f>COUNTA('Monitoria Final'!N146:N160)</f>
        <v>2</v>
      </c>
      <c r="F34" s="44">
        <f>COUNTA('Monitoria Final'!O146:O160)</f>
        <v>5</v>
      </c>
      <c r="G34" s="45">
        <f>COUNTA('Monitoria Final'!P146:P160)</f>
        <v>8</v>
      </c>
      <c r="R34" s="12"/>
    </row>
    <row r="35" spans="1:18" x14ac:dyDescent="0.25">
      <c r="A35" s="12"/>
      <c r="R35" s="12"/>
    </row>
    <row r="36" spans="1:18" x14ac:dyDescent="0.25">
      <c r="A36" s="12"/>
      <c r="B36" s="12"/>
      <c r="C36" s="12"/>
      <c r="D36" s="12"/>
      <c r="E36" s="12"/>
      <c r="F36" s="12"/>
      <c r="G36" s="12"/>
      <c r="H36" s="12"/>
      <c r="I36" s="12"/>
      <c r="J36" s="12"/>
      <c r="K36" s="12"/>
      <c r="L36" s="12"/>
      <c r="M36" s="12"/>
      <c r="N36" s="12"/>
      <c r="O36" s="12"/>
      <c r="P36" s="12"/>
      <c r="Q36" s="12"/>
      <c r="R36" s="12"/>
    </row>
  </sheetData>
  <sheetProtection password="ECFE" sheet="1" objects="1" scenarios="1"/>
  <mergeCells count="9">
    <mergeCell ref="B9:Q9"/>
    <mergeCell ref="B11:C11"/>
    <mergeCell ref="C13:E13"/>
    <mergeCell ref="B2:Q2"/>
    <mergeCell ref="B3:Q3"/>
    <mergeCell ref="B5:C5"/>
    <mergeCell ref="D5:I5"/>
    <mergeCell ref="B7:C7"/>
    <mergeCell ref="D7:I7"/>
  </mergeCells>
  <conditionalFormatting sqref="F25:G34 E25:G25">
    <cfRule type="cellIs" dxfId="0" priority="5" stopIfTrue="1" operator="equal">
      <formula>0</formula>
    </cfRule>
  </conditionalFormatting>
  <pageMargins left="0.25" right="0.25" top="0.75" bottom="0.75" header="0.3" footer="0.3"/>
  <pageSetup paperSize="9" scale="52" fitToHeight="0" orientation="landscape" r:id="rId1"/>
  <colBreaks count="1" manualBreakCount="1">
    <brk id="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43"/>
  <sheetViews>
    <sheetView showGridLines="0" zoomScale="60" zoomScaleNormal="60" zoomScalePageLayoutView="70" workbookViewId="0">
      <selection activeCell="J7" sqref="J7"/>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32" width="4.140625" hidden="1" customWidth="1"/>
  </cols>
  <sheetData>
    <row r="1" spans="1:31" x14ac:dyDescent="0.25">
      <c r="A1" s="122"/>
      <c r="B1" s="253" t="s">
        <v>153</v>
      </c>
      <c r="C1" s="253"/>
      <c r="D1" s="253"/>
      <c r="E1" s="253"/>
      <c r="F1" s="253"/>
      <c r="G1" s="253"/>
      <c r="H1" s="253"/>
      <c r="I1" s="253"/>
      <c r="J1" s="253"/>
      <c r="K1" s="253"/>
      <c r="L1" s="253"/>
      <c r="M1" s="253"/>
      <c r="N1" s="253"/>
      <c r="O1" s="253"/>
      <c r="P1" s="253"/>
      <c r="Q1" s="253"/>
      <c r="R1" s="253"/>
      <c r="S1" s="253"/>
      <c r="T1" s="253"/>
      <c r="U1" s="253"/>
      <c r="V1" s="253"/>
      <c r="W1" s="253"/>
      <c r="X1" s="122"/>
      <c r="Y1" s="123"/>
      <c r="Z1" s="123"/>
      <c r="AA1" s="123"/>
      <c r="AB1" s="123"/>
      <c r="AC1" s="123"/>
      <c r="AD1" s="123"/>
      <c r="AE1" s="123"/>
    </row>
    <row r="2" spans="1:31" s="18" customFormat="1" ht="21" customHeight="1" x14ac:dyDescent="0.25">
      <c r="A2" s="124"/>
      <c r="B2" s="253"/>
      <c r="C2" s="253"/>
      <c r="D2" s="253"/>
      <c r="E2" s="253"/>
      <c r="F2" s="253"/>
      <c r="G2" s="253"/>
      <c r="H2" s="253"/>
      <c r="I2" s="253"/>
      <c r="J2" s="253"/>
      <c r="K2" s="253"/>
      <c r="L2" s="253"/>
      <c r="M2" s="253"/>
      <c r="N2" s="253"/>
      <c r="O2" s="253"/>
      <c r="P2" s="253"/>
      <c r="Q2" s="253"/>
      <c r="R2" s="253"/>
      <c r="S2" s="253"/>
      <c r="T2" s="253"/>
      <c r="U2" s="253"/>
      <c r="V2" s="253"/>
      <c r="W2" s="253"/>
      <c r="X2" s="124"/>
      <c r="Y2" s="125"/>
      <c r="Z2" s="125"/>
      <c r="AA2" s="125"/>
      <c r="AB2" s="125"/>
      <c r="AC2" s="125"/>
      <c r="AD2" s="125"/>
      <c r="AE2" s="125"/>
    </row>
    <row r="3" spans="1:31" s="20" customFormat="1" ht="33.75" customHeight="1" x14ac:dyDescent="0.35">
      <c r="A3" s="126"/>
      <c r="B3" s="259" t="str">
        <f>'Monitoria Anual - 1'!A2</f>
        <v>Plano de Ação Nacional para Conservação dos Quelônios Amazônicos</v>
      </c>
      <c r="C3" s="259"/>
      <c r="D3" s="259"/>
      <c r="E3" s="259"/>
      <c r="F3" s="259"/>
      <c r="G3" s="259"/>
      <c r="H3" s="259"/>
      <c r="I3" s="259"/>
      <c r="J3" s="259"/>
      <c r="K3" s="259"/>
      <c r="L3" s="259"/>
      <c r="M3" s="259"/>
      <c r="N3" s="259"/>
      <c r="O3" s="259"/>
      <c r="P3" s="259"/>
      <c r="Q3" s="259"/>
      <c r="R3" s="259"/>
      <c r="S3" s="259"/>
      <c r="T3" s="259"/>
      <c r="U3" s="259"/>
      <c r="V3" s="259"/>
      <c r="W3" s="259"/>
      <c r="X3" s="126"/>
      <c r="Y3" s="127"/>
      <c r="Z3" s="127"/>
      <c r="AA3" s="127"/>
      <c r="AB3" s="127"/>
      <c r="AC3" s="127"/>
      <c r="AD3" s="127"/>
      <c r="AE3" s="127"/>
    </row>
    <row r="4" spans="1:31" s="13" customFormat="1" x14ac:dyDescent="0.25">
      <c r="A4" s="122"/>
      <c r="B4" s="128"/>
      <c r="C4" s="128"/>
      <c r="D4" s="128"/>
      <c r="E4" s="128"/>
      <c r="F4" s="128"/>
      <c r="G4" s="128"/>
      <c r="H4" s="128"/>
      <c r="I4" s="128"/>
      <c r="J4" s="129"/>
      <c r="K4" s="129"/>
      <c r="L4" s="129"/>
      <c r="M4" s="129"/>
      <c r="N4" s="129"/>
      <c r="O4" s="129"/>
      <c r="P4" s="128"/>
      <c r="Q4" s="128"/>
      <c r="R4" s="128"/>
      <c r="S4" s="128"/>
      <c r="T4" s="128"/>
      <c r="U4" s="128"/>
      <c r="V4" s="128"/>
      <c r="W4" s="128"/>
      <c r="X4" s="122"/>
      <c r="Y4" s="128"/>
      <c r="Z4" s="128"/>
      <c r="AA4" s="128"/>
      <c r="AB4" s="128"/>
      <c r="AC4" s="128"/>
      <c r="AD4" s="128"/>
      <c r="AE4" s="128"/>
    </row>
    <row r="5" spans="1:31" s="15" customFormat="1" ht="45" customHeight="1" x14ac:dyDescent="0.25">
      <c r="A5" s="130"/>
      <c r="B5" s="265" t="s">
        <v>0</v>
      </c>
      <c r="C5" s="265"/>
      <c r="D5" s="324" t="str">
        <f>'Monitoria Anual - 1'!B4</f>
        <v>Aperfeiçoar as estratégias de conservação para os quelônios amazônicos, especialmente as espécies alvo do PAN, e promover sua recuperação e uso sustentável, até 2019.</v>
      </c>
      <c r="E5" s="324"/>
      <c r="F5" s="324"/>
      <c r="G5" s="324"/>
      <c r="H5" s="324"/>
      <c r="I5" s="324"/>
      <c r="J5" s="324"/>
      <c r="K5" s="324"/>
      <c r="L5" s="324"/>
      <c r="M5" s="325"/>
      <c r="N5" s="131"/>
      <c r="O5" s="131"/>
      <c r="P5" s="131"/>
      <c r="Q5" s="131"/>
      <c r="R5" s="131"/>
      <c r="S5" s="132"/>
      <c r="T5" s="132"/>
      <c r="U5" s="132"/>
      <c r="V5" s="132"/>
      <c r="W5" s="132"/>
      <c r="X5" s="130"/>
      <c r="Y5" s="132"/>
      <c r="Z5" s="132"/>
      <c r="AA5" s="132"/>
      <c r="AB5" s="132"/>
      <c r="AC5" s="132"/>
      <c r="AD5" s="132"/>
      <c r="AE5" s="132"/>
    </row>
    <row r="6" spans="1:31" s="13" customFormat="1" x14ac:dyDescent="0.25">
      <c r="A6" s="122"/>
      <c r="B6" s="128"/>
      <c r="C6" s="128"/>
      <c r="D6" s="128"/>
      <c r="E6" s="128"/>
      <c r="F6" s="128"/>
      <c r="G6" s="128"/>
      <c r="H6" s="128"/>
      <c r="I6" s="128"/>
      <c r="J6" s="129"/>
      <c r="K6" s="129"/>
      <c r="L6" s="129"/>
      <c r="M6" s="129"/>
      <c r="N6" s="129"/>
      <c r="O6" s="129"/>
      <c r="P6" s="128"/>
      <c r="Q6" s="128"/>
      <c r="R6" s="128"/>
      <c r="S6" s="128"/>
      <c r="T6" s="128"/>
      <c r="U6" s="128"/>
      <c r="V6" s="128"/>
      <c r="W6" s="128"/>
      <c r="X6" s="122"/>
      <c r="Y6" s="128"/>
      <c r="Z6" s="128"/>
      <c r="AA6" s="128"/>
      <c r="AB6" s="128"/>
      <c r="AC6" s="128"/>
      <c r="AD6" s="128"/>
      <c r="AE6" s="128"/>
    </row>
    <row r="7" spans="1:31" s="13" customFormat="1" ht="26.25" customHeight="1" x14ac:dyDescent="0.25">
      <c r="A7" s="122"/>
      <c r="B7" s="265" t="s">
        <v>156</v>
      </c>
      <c r="C7" s="265"/>
      <c r="D7" s="326">
        <f>'Monitoria Anual - 1'!B6</f>
        <v>42465</v>
      </c>
      <c r="E7" s="326"/>
      <c r="F7" s="326"/>
      <c r="G7" s="327"/>
      <c r="H7" s="133"/>
      <c r="I7" s="134"/>
      <c r="J7" s="129"/>
      <c r="K7" s="129"/>
      <c r="L7" s="129"/>
      <c r="M7" s="129"/>
      <c r="N7" s="129"/>
      <c r="O7" s="129"/>
      <c r="P7" s="128"/>
      <c r="Q7" s="128"/>
      <c r="R7" s="128"/>
      <c r="S7" s="128"/>
      <c r="T7" s="128"/>
      <c r="U7" s="128"/>
      <c r="V7" s="128"/>
      <c r="W7" s="128"/>
      <c r="X7" s="122"/>
      <c r="Y7" s="128"/>
      <c r="Z7" s="128"/>
      <c r="AA7" s="128"/>
      <c r="AB7" s="128"/>
      <c r="AC7" s="128"/>
      <c r="AD7" s="128"/>
      <c r="AE7" s="128"/>
    </row>
    <row r="8" spans="1:31" x14ac:dyDescent="0.25">
      <c r="A8" s="122"/>
      <c r="B8" s="123"/>
      <c r="C8" s="123"/>
      <c r="D8" s="123"/>
      <c r="E8" s="123"/>
      <c r="F8" s="123"/>
      <c r="G8" s="123"/>
      <c r="H8" s="123"/>
      <c r="I8" s="123"/>
      <c r="J8" s="123"/>
      <c r="K8" s="123"/>
      <c r="L8" s="123"/>
      <c r="M8" s="123"/>
      <c r="N8" s="123"/>
      <c r="O8" s="123"/>
      <c r="P8" s="123"/>
      <c r="Q8" s="123"/>
      <c r="R8" s="123"/>
      <c r="S8" s="123"/>
      <c r="T8" s="123"/>
      <c r="U8" s="123"/>
      <c r="V8" s="123"/>
      <c r="W8" s="123"/>
      <c r="X8" s="122"/>
      <c r="Y8" s="123"/>
      <c r="Z8" s="123"/>
      <c r="AA8" s="123"/>
      <c r="AB8" s="123"/>
      <c r="AC8" s="123"/>
      <c r="AD8" s="123"/>
      <c r="AE8" s="123"/>
    </row>
    <row r="9" spans="1:31" ht="31.5" customHeight="1" x14ac:dyDescent="0.25">
      <c r="A9" s="122"/>
      <c r="B9" s="260" t="s">
        <v>22</v>
      </c>
      <c r="C9" s="260"/>
      <c r="D9" s="260"/>
      <c r="E9" s="260"/>
      <c r="F9" s="260"/>
      <c r="G9" s="260"/>
      <c r="H9" s="260"/>
      <c r="I9" s="260"/>
      <c r="J9" s="260"/>
      <c r="K9" s="260"/>
      <c r="L9" s="260"/>
      <c r="M9" s="260"/>
      <c r="N9" s="260"/>
      <c r="O9" s="260"/>
      <c r="P9" s="260"/>
      <c r="Q9" s="260"/>
      <c r="R9" s="260"/>
      <c r="S9" s="260"/>
      <c r="T9" s="260"/>
      <c r="U9" s="260"/>
      <c r="V9" s="260"/>
      <c r="W9" s="260"/>
      <c r="X9" s="122"/>
      <c r="Y9" s="123"/>
      <c r="Z9" s="123"/>
      <c r="AA9" s="123"/>
      <c r="AB9" s="123"/>
      <c r="AC9" s="123"/>
      <c r="AD9" s="123"/>
      <c r="AE9" s="123"/>
    </row>
    <row r="10" spans="1:31" x14ac:dyDescent="0.25">
      <c r="A10" s="122"/>
      <c r="B10" s="123"/>
      <c r="C10" s="123"/>
      <c r="D10" s="123"/>
      <c r="E10" s="123"/>
      <c r="F10" s="123"/>
      <c r="G10" s="135"/>
      <c r="H10" s="135"/>
      <c r="I10" s="135"/>
      <c r="J10" s="123"/>
      <c r="K10" s="123"/>
      <c r="L10" s="123"/>
      <c r="M10" s="123"/>
      <c r="N10" s="123"/>
      <c r="O10" s="123"/>
      <c r="P10" s="123"/>
      <c r="Q10" s="123"/>
      <c r="R10" s="123"/>
      <c r="S10" s="123"/>
      <c r="T10" s="123"/>
      <c r="U10" s="123"/>
      <c r="V10" s="123"/>
      <c r="W10" s="123"/>
      <c r="X10" s="122"/>
      <c r="Y10" s="123"/>
      <c r="Z10" s="123"/>
      <c r="AA10" s="123"/>
      <c r="AB10" s="123"/>
      <c r="AC10" s="123"/>
      <c r="AD10" s="123"/>
      <c r="AE10" s="123"/>
    </row>
    <row r="11" spans="1:31" ht="15.75" x14ac:dyDescent="0.25">
      <c r="A11" s="122"/>
      <c r="B11" s="254" t="s">
        <v>154</v>
      </c>
      <c r="C11" s="255"/>
      <c r="D11" s="136"/>
      <c r="E11" s="136"/>
      <c r="F11" s="136"/>
      <c r="G11" s="136"/>
      <c r="H11" s="136"/>
      <c r="I11" s="136"/>
      <c r="J11" s="136"/>
      <c r="K11" s="136"/>
      <c r="L11" s="136"/>
      <c r="M11" s="136"/>
      <c r="N11" s="136"/>
      <c r="O11" s="136"/>
      <c r="P11" s="136"/>
      <c r="Q11" s="136"/>
      <c r="R11" s="136"/>
      <c r="S11" s="136"/>
      <c r="T11" s="136"/>
      <c r="U11" s="136"/>
      <c r="V11" s="136"/>
      <c r="W11" s="136"/>
      <c r="X11" s="122"/>
      <c r="Y11" s="123"/>
      <c r="Z11" s="123"/>
      <c r="AA11" s="123"/>
      <c r="AB11" s="123"/>
      <c r="AC11" s="123"/>
      <c r="AD11" s="123"/>
      <c r="AE11" s="123"/>
    </row>
    <row r="12" spans="1:31" ht="15.75" thickBot="1" x14ac:dyDescent="0.3">
      <c r="A12" s="122"/>
      <c r="B12" s="123"/>
      <c r="C12" s="123"/>
      <c r="D12" s="123"/>
      <c r="E12" s="137"/>
      <c r="F12" s="261"/>
      <c r="G12" s="261"/>
      <c r="H12" s="138"/>
      <c r="I12" s="123"/>
      <c r="J12" s="123"/>
      <c r="K12" s="123"/>
      <c r="L12" s="123"/>
      <c r="M12" s="123"/>
      <c r="N12" s="123"/>
      <c r="O12" s="123"/>
      <c r="P12" s="123"/>
      <c r="Q12" s="123"/>
      <c r="R12" s="123"/>
      <c r="S12" s="123"/>
      <c r="T12" s="123"/>
      <c r="U12" s="123"/>
      <c r="V12" s="123"/>
      <c r="W12" s="123"/>
      <c r="X12" s="122"/>
      <c r="Y12" s="123"/>
      <c r="Z12" s="123"/>
      <c r="AA12" s="123"/>
      <c r="AB12" s="123"/>
      <c r="AC12" s="123"/>
      <c r="AD12" s="123"/>
      <c r="AE12" s="123"/>
    </row>
    <row r="13" spans="1:31" ht="33.75" customHeight="1" thickBot="1" x14ac:dyDescent="0.3">
      <c r="A13" s="122"/>
      <c r="B13" s="123"/>
      <c r="C13" s="262" t="s">
        <v>765</v>
      </c>
      <c r="D13" s="263"/>
      <c r="E13" s="263"/>
      <c r="F13" s="263"/>
      <c r="G13" s="264"/>
      <c r="H13" s="139"/>
      <c r="I13" s="123"/>
      <c r="J13" s="123"/>
      <c r="K13" s="123"/>
      <c r="L13" s="123"/>
      <c r="M13" s="123"/>
      <c r="N13" s="123"/>
      <c r="O13" s="123"/>
      <c r="P13" s="123"/>
      <c r="Q13" s="123"/>
      <c r="R13" s="123"/>
      <c r="S13" s="123"/>
      <c r="T13" s="123"/>
      <c r="U13" s="123"/>
      <c r="V13" s="123"/>
      <c r="W13" s="123"/>
      <c r="X13" s="122"/>
      <c r="Y13" s="123"/>
      <c r="Z13" s="123"/>
      <c r="AA13" s="123"/>
      <c r="AB13" s="123"/>
      <c r="AC13" s="123"/>
      <c r="AD13" s="123"/>
      <c r="AE13" s="123"/>
    </row>
    <row r="14" spans="1:31" s="2" customFormat="1" ht="34.5" customHeight="1" thickBot="1" x14ac:dyDescent="0.3">
      <c r="A14" s="130"/>
      <c r="B14" s="140"/>
      <c r="C14" s="141" t="s">
        <v>151</v>
      </c>
      <c r="D14" s="142" t="s">
        <v>64</v>
      </c>
      <c r="E14" s="143" t="s">
        <v>25</v>
      </c>
      <c r="F14" s="142" t="s">
        <v>62</v>
      </c>
      <c r="G14" s="144" t="s">
        <v>25</v>
      </c>
      <c r="H14" s="145"/>
      <c r="I14" s="140"/>
      <c r="J14" s="140"/>
      <c r="K14" s="140"/>
      <c r="L14" s="140"/>
      <c r="M14" s="140"/>
      <c r="N14" s="140"/>
      <c r="O14" s="140"/>
      <c r="P14" s="140"/>
      <c r="Q14" s="140"/>
      <c r="R14" s="140"/>
      <c r="S14" s="140"/>
      <c r="T14" s="140"/>
      <c r="U14" s="140"/>
      <c r="V14" s="140"/>
      <c r="W14" s="140"/>
      <c r="X14" s="130"/>
      <c r="Y14" s="140"/>
      <c r="Z14" s="140"/>
      <c r="AA14" s="140"/>
      <c r="AB14" s="140"/>
      <c r="AC14" s="140"/>
      <c r="AD14" s="140"/>
      <c r="AE14" s="140"/>
    </row>
    <row r="15" spans="1:31" ht="15.75" x14ac:dyDescent="0.25">
      <c r="A15" s="122"/>
      <c r="B15" s="123"/>
      <c r="C15" s="146" t="s">
        <v>171</v>
      </c>
      <c r="D15" s="147"/>
      <c r="E15" s="148"/>
      <c r="F15" s="149">
        <f>COUNTA('Monitoria Anual - 1'!S11:S882)</f>
        <v>1</v>
      </c>
      <c r="G15" s="150">
        <f t="shared" ref="G15:G21" si="0">F15/$F$22</f>
        <v>3.0303030303030304E-2</v>
      </c>
      <c r="H15" s="151"/>
      <c r="I15" s="123"/>
      <c r="J15" s="123"/>
      <c r="K15" s="123"/>
      <c r="L15" s="123"/>
      <c r="M15" s="123"/>
      <c r="N15" s="123"/>
      <c r="O15" s="123"/>
      <c r="P15" s="123"/>
      <c r="Q15" s="123"/>
      <c r="R15" s="123"/>
      <c r="S15" s="123"/>
      <c r="T15" s="123"/>
      <c r="U15" s="123"/>
      <c r="V15" s="123"/>
      <c r="W15" s="123"/>
      <c r="X15" s="122"/>
      <c r="Y15" s="123"/>
      <c r="Z15" s="123"/>
      <c r="AA15" s="123"/>
      <c r="AB15" s="123"/>
      <c r="AC15" s="123"/>
      <c r="AD15" s="123"/>
      <c r="AE15" s="123"/>
    </row>
    <row r="16" spans="1:31" ht="15.75" x14ac:dyDescent="0.25">
      <c r="A16" s="122"/>
      <c r="B16" s="123"/>
      <c r="C16" s="152" t="s">
        <v>172</v>
      </c>
      <c r="D16" s="153">
        <f>COUNTA('Monitoria Anual - 1'!N11:N882)</f>
        <v>2</v>
      </c>
      <c r="E16" s="154">
        <f>D16/$D$22</f>
        <v>6.0606060606060608E-2</v>
      </c>
      <c r="F16" s="155">
        <f>D16-AB16</f>
        <v>2</v>
      </c>
      <c r="G16" s="154">
        <f t="shared" si="0"/>
        <v>6.0606060606060608E-2</v>
      </c>
      <c r="H16" s="151"/>
      <c r="I16" s="123"/>
      <c r="J16" s="123"/>
      <c r="K16" s="123"/>
      <c r="L16" s="123"/>
      <c r="M16" s="123"/>
      <c r="N16" s="123"/>
      <c r="O16" s="123"/>
      <c r="P16" s="123"/>
      <c r="Q16" s="123"/>
      <c r="R16" s="123"/>
      <c r="S16" s="123"/>
      <c r="T16" s="123"/>
      <c r="U16" s="123"/>
      <c r="V16" s="123"/>
      <c r="W16" s="123"/>
      <c r="X16" s="122"/>
      <c r="Y16" s="123"/>
      <c r="Z16" s="123">
        <f>COUNTIFS('Monitoria Anual - 1'!N:N,"x",'Monitoria Anual - 1'!S:S,"Excluída")</f>
        <v>0</v>
      </c>
      <c r="AA16" s="123">
        <f>COUNTIFS('Monitoria Anual - 1'!N:N,"x",'Monitoria Anual - 1'!S:S,"Agrupada")</f>
        <v>0</v>
      </c>
      <c r="AB16" s="123">
        <f>Z16+AA16</f>
        <v>0</v>
      </c>
      <c r="AC16" s="123"/>
      <c r="AD16" s="123"/>
      <c r="AE16" s="123"/>
    </row>
    <row r="17" spans="1:32" ht="15.75" x14ac:dyDescent="0.25">
      <c r="A17" s="122"/>
      <c r="B17" s="123"/>
      <c r="C17" s="156" t="s">
        <v>259</v>
      </c>
      <c r="D17" s="153">
        <f>COUNTA('Monitoria Anual - 1'!O11:O882)</f>
        <v>11</v>
      </c>
      <c r="E17" s="154">
        <f>D17/$D$22</f>
        <v>0.33333333333333331</v>
      </c>
      <c r="F17" s="155">
        <f>D17-AB17</f>
        <v>10</v>
      </c>
      <c r="G17" s="154">
        <f t="shared" si="0"/>
        <v>0.30303030303030304</v>
      </c>
      <c r="H17" s="151"/>
      <c r="I17" s="123"/>
      <c r="J17" s="123"/>
      <c r="K17" s="123"/>
      <c r="L17" s="123"/>
      <c r="M17" s="123"/>
      <c r="N17" s="123"/>
      <c r="O17" s="123"/>
      <c r="P17" s="123"/>
      <c r="Q17" s="123"/>
      <c r="R17" s="123"/>
      <c r="S17" s="123"/>
      <c r="T17" s="123"/>
      <c r="U17" s="123"/>
      <c r="V17" s="123"/>
      <c r="W17" s="123"/>
      <c r="X17" s="122"/>
      <c r="Y17" s="123"/>
      <c r="Z17" s="123">
        <f>COUNTIFS('Monitoria Anual - 1'!O:O,"x",'Monitoria Anual - 1'!S:S,"Excluída")</f>
        <v>0</v>
      </c>
      <c r="AA17" s="123">
        <f t="array" ref="AA17">COUNTIFS('Monitoria Anual - 1'!O:O,"x",'Monitoria Anual - 1'!S:S,"Agrupada")</f>
        <v>1</v>
      </c>
      <c r="AB17" s="123">
        <f>Z17+AA17</f>
        <v>1</v>
      </c>
      <c r="AC17" s="123"/>
      <c r="AD17" s="123"/>
      <c r="AE17" s="123"/>
    </row>
    <row r="18" spans="1:32" ht="15.75" x14ac:dyDescent="0.25">
      <c r="A18" s="122"/>
      <c r="B18" s="123"/>
      <c r="C18" s="157" t="s">
        <v>173</v>
      </c>
      <c r="D18" s="153">
        <f>COUNTA('Monitoria Anual - 1'!P11:P882)</f>
        <v>15</v>
      </c>
      <c r="E18" s="154">
        <f>D18/$D$22</f>
        <v>0.45454545454545453</v>
      </c>
      <c r="F18" s="155">
        <f>D18-AB18</f>
        <v>15</v>
      </c>
      <c r="G18" s="154">
        <f t="shared" si="0"/>
        <v>0.45454545454545453</v>
      </c>
      <c r="H18" s="151"/>
      <c r="I18" s="123"/>
      <c r="J18" s="123"/>
      <c r="K18" s="123"/>
      <c r="L18" s="123"/>
      <c r="M18" s="123"/>
      <c r="N18" s="123"/>
      <c r="O18" s="123"/>
      <c r="P18" s="123"/>
      <c r="Q18" s="123"/>
      <c r="R18" s="123"/>
      <c r="S18" s="123"/>
      <c r="T18" s="123"/>
      <c r="U18" s="123"/>
      <c r="V18" s="123"/>
      <c r="W18" s="123"/>
      <c r="X18" s="122"/>
      <c r="Y18" s="123"/>
      <c r="Z18" s="123">
        <f>COUNTIFS('Monitoria Anual - 1'!P:P,"x",'Monitoria Anual - 1'!S:S,"Excluída")</f>
        <v>0</v>
      </c>
      <c r="AA18" s="123">
        <f t="array" ref="AA18">COUNTIFS('Monitoria Anual - 1'!P:P,"x",'Monitoria Anual - 1'!S:S,"Agrupada")</f>
        <v>0</v>
      </c>
      <c r="AB18" s="123">
        <f>Z18+AA18</f>
        <v>0</v>
      </c>
      <c r="AC18" s="123"/>
      <c r="AD18" s="123"/>
      <c r="AE18" s="123"/>
    </row>
    <row r="19" spans="1:32" ht="15.75" x14ac:dyDescent="0.25">
      <c r="A19" s="122"/>
      <c r="B19" s="123"/>
      <c r="C19" s="158" t="s">
        <v>174</v>
      </c>
      <c r="D19" s="153">
        <f>COUNTA('Monitoria Anual - 1'!Q11:Q882)</f>
        <v>5</v>
      </c>
      <c r="E19" s="154">
        <f>D19/$D$22</f>
        <v>0.15151515151515152</v>
      </c>
      <c r="F19" s="155">
        <f t="shared" ref="F19:F20" si="1">D19-AB19</f>
        <v>5</v>
      </c>
      <c r="G19" s="154">
        <f t="shared" si="0"/>
        <v>0.15151515151515152</v>
      </c>
      <c r="H19" s="151"/>
      <c r="I19" s="123"/>
      <c r="J19" s="123"/>
      <c r="K19" s="123"/>
      <c r="L19" s="123"/>
      <c r="M19" s="123"/>
      <c r="N19" s="123"/>
      <c r="O19" s="123"/>
      <c r="P19" s="123"/>
      <c r="Q19" s="123"/>
      <c r="R19" s="123"/>
      <c r="S19" s="123"/>
      <c r="T19" s="123"/>
      <c r="U19" s="123"/>
      <c r="V19" s="123"/>
      <c r="W19" s="123"/>
      <c r="X19" s="122"/>
      <c r="Y19" s="123"/>
      <c r="Z19" s="123">
        <f>COUNTIFS('Monitoria Anual - 1'!Q:Q,"x",'Monitoria Anual - 1'!S:S,"Excluída")</f>
        <v>0</v>
      </c>
      <c r="AA19" s="123">
        <f t="array" ref="AA19">COUNTIFS('Monitoria Anual - 1'!Q:Q,"x",'Monitoria Anual - 1'!S:S,"Agrupada")</f>
        <v>0</v>
      </c>
      <c r="AB19" s="123">
        <f>Z19+AA19</f>
        <v>0</v>
      </c>
      <c r="AC19" s="123"/>
      <c r="AD19" s="123"/>
      <c r="AE19" s="123"/>
    </row>
    <row r="20" spans="1:32" ht="15.75" x14ac:dyDescent="0.25">
      <c r="A20" s="122"/>
      <c r="B20" s="123"/>
      <c r="C20" s="159" t="s">
        <v>175</v>
      </c>
      <c r="D20" s="153">
        <f>COUNTA('Monitoria Anual - 1'!R11:R882)</f>
        <v>0</v>
      </c>
      <c r="E20" s="154">
        <f>D20/$D$22</f>
        <v>0</v>
      </c>
      <c r="F20" s="155">
        <f t="shared" si="1"/>
        <v>0</v>
      </c>
      <c r="G20" s="154">
        <f t="shared" si="0"/>
        <v>0</v>
      </c>
      <c r="H20" s="151"/>
      <c r="I20" s="123"/>
      <c r="J20" s="123"/>
      <c r="K20" s="123"/>
      <c r="L20" s="123"/>
      <c r="M20" s="123"/>
      <c r="N20" s="123"/>
      <c r="O20" s="123"/>
      <c r="P20" s="123"/>
      <c r="Q20" s="123"/>
      <c r="R20" s="123"/>
      <c r="S20" s="123"/>
      <c r="T20" s="123"/>
      <c r="U20" s="123"/>
      <c r="V20" s="123"/>
      <c r="W20" s="123"/>
      <c r="X20" s="122"/>
      <c r="Y20" s="123"/>
      <c r="Z20" s="123">
        <f>COUNTIFS('Monitoria Anual - 1'!R:R,"x",'Monitoria Anual - 1'!S:S,"Excluída")</f>
        <v>0</v>
      </c>
      <c r="AA20" s="123">
        <f t="array" ref="AA20">COUNTIFS('Monitoria Anual - 1'!R:R,"x",'Monitoria Anual - 1'!S:S,"Agrupada")</f>
        <v>0</v>
      </c>
      <c r="AB20" s="123">
        <f>Z20+AA20</f>
        <v>0</v>
      </c>
      <c r="AC20" s="123"/>
      <c r="AD20" s="123"/>
      <c r="AE20" s="123"/>
    </row>
    <row r="21" spans="1:32" ht="16.5" thickBot="1" x14ac:dyDescent="0.3">
      <c r="A21" s="122"/>
      <c r="B21" s="123"/>
      <c r="C21" s="160" t="s">
        <v>176</v>
      </c>
      <c r="D21" s="161"/>
      <c r="E21" s="162"/>
      <c r="F21" s="163">
        <f>'Monitoria Anual - 1'!C49</f>
        <v>1</v>
      </c>
      <c r="G21" s="164">
        <f t="shared" si="0"/>
        <v>3.0303030303030304E-2</v>
      </c>
      <c r="H21" s="151"/>
      <c r="I21" s="123"/>
      <c r="J21" s="123"/>
      <c r="K21" s="123"/>
      <c r="L21" s="123"/>
      <c r="M21" s="123"/>
      <c r="N21" s="123"/>
      <c r="O21" s="123"/>
      <c r="P21" s="123"/>
      <c r="Q21" s="123"/>
      <c r="R21" s="123"/>
      <c r="S21" s="123"/>
      <c r="T21" s="123"/>
      <c r="U21" s="123"/>
      <c r="V21" s="123"/>
      <c r="W21" s="123"/>
      <c r="X21" s="122"/>
      <c r="Y21" s="123"/>
      <c r="Z21" s="123"/>
      <c r="AA21" s="123"/>
      <c r="AB21" s="123"/>
      <c r="AC21" s="123"/>
      <c r="AD21" s="123"/>
      <c r="AE21" s="123"/>
    </row>
    <row r="22" spans="1:32" ht="16.5" thickBot="1" x14ac:dyDescent="0.3">
      <c r="A22" s="122"/>
      <c r="B22" s="123"/>
      <c r="C22" s="165" t="s">
        <v>177</v>
      </c>
      <c r="D22" s="166">
        <f>SUM(D16:D20)</f>
        <v>33</v>
      </c>
      <c r="E22" s="167">
        <f>SUM(E15:E21)</f>
        <v>0.99999999999999989</v>
      </c>
      <c r="F22" s="168">
        <f>SUM(F16:F21)</f>
        <v>33</v>
      </c>
      <c r="G22" s="167">
        <f>SUM(G16:G21)</f>
        <v>0.99999999999999989</v>
      </c>
      <c r="H22" s="151"/>
      <c r="I22" s="123"/>
      <c r="J22" s="123"/>
      <c r="K22" s="123"/>
      <c r="L22" s="123"/>
      <c r="M22" s="123"/>
      <c r="N22" s="123"/>
      <c r="O22" s="123"/>
      <c r="P22" s="123"/>
      <c r="Q22" s="123"/>
      <c r="R22" s="123"/>
      <c r="S22" s="123"/>
      <c r="T22" s="123"/>
      <c r="U22" s="123"/>
      <c r="V22" s="123"/>
      <c r="W22" s="123"/>
      <c r="X22" s="122"/>
      <c r="Y22" s="123"/>
      <c r="Z22" s="123"/>
      <c r="AA22" s="123"/>
      <c r="AB22" s="123"/>
      <c r="AC22" s="123"/>
      <c r="AD22" s="123"/>
      <c r="AE22" s="123"/>
    </row>
    <row r="23" spans="1:32" ht="15.75" thickBot="1" x14ac:dyDescent="0.3">
      <c r="A23" s="122"/>
      <c r="B23" s="123"/>
      <c r="C23" s="169" t="s">
        <v>179</v>
      </c>
      <c r="D23" s="256">
        <f>COUNTIF('Monitoria Anual - 1'!S11:S882,"Agrupada")</f>
        <v>1</v>
      </c>
      <c r="E23" s="257"/>
      <c r="F23" s="257"/>
      <c r="G23" s="258"/>
      <c r="H23" s="170"/>
      <c r="I23" s="123"/>
      <c r="J23" s="123"/>
      <c r="K23" s="123"/>
      <c r="L23" s="123"/>
      <c r="M23" s="123"/>
      <c r="N23" s="123"/>
      <c r="O23" s="123"/>
      <c r="P23" s="123"/>
      <c r="Q23" s="123"/>
      <c r="R23" s="123"/>
      <c r="S23" s="123"/>
      <c r="T23" s="123"/>
      <c r="U23" s="123"/>
      <c r="V23" s="123"/>
      <c r="W23" s="123"/>
      <c r="X23" s="122"/>
      <c r="Y23" s="123"/>
      <c r="Z23" s="123"/>
      <c r="AA23" s="123"/>
      <c r="AB23" s="123"/>
      <c r="AC23" s="123"/>
      <c r="AD23" s="123"/>
      <c r="AE23" s="123"/>
    </row>
    <row r="24" spans="1:32" ht="15.75" thickBot="1" x14ac:dyDescent="0.3">
      <c r="A24" s="122"/>
      <c r="B24" s="123"/>
      <c r="C24" s="171" t="s">
        <v>178</v>
      </c>
      <c r="D24" s="256">
        <f>COUNTIF('Monitoria Anual - 1'!S11:S44,"Excluída")</f>
        <v>0</v>
      </c>
      <c r="E24" s="257"/>
      <c r="F24" s="257"/>
      <c r="G24" s="258"/>
      <c r="H24" s="137"/>
      <c r="I24" s="123"/>
      <c r="J24" s="123"/>
      <c r="K24" s="123"/>
      <c r="L24" s="123"/>
      <c r="M24" s="123"/>
      <c r="N24" s="123"/>
      <c r="O24" s="123"/>
      <c r="P24" s="123"/>
      <c r="Q24" s="123"/>
      <c r="R24" s="123"/>
      <c r="S24" s="123"/>
      <c r="T24" s="123"/>
      <c r="U24" s="123"/>
      <c r="V24" s="123"/>
      <c r="W24" s="123"/>
      <c r="X24" s="122"/>
      <c r="Y24" s="123"/>
      <c r="Z24" s="123" t="s">
        <v>262</v>
      </c>
      <c r="AA24" s="123"/>
      <c r="AB24" s="123"/>
      <c r="AC24" s="123"/>
      <c r="AD24" s="123" t="s">
        <v>263</v>
      </c>
      <c r="AE24" s="123"/>
      <c r="AF24" s="123"/>
    </row>
    <row r="25" spans="1:32" x14ac:dyDescent="0.25">
      <c r="A25" s="122"/>
      <c r="B25" s="123"/>
      <c r="C25" s="123"/>
      <c r="D25" s="123"/>
      <c r="E25" s="123"/>
      <c r="F25" s="123"/>
      <c r="G25" s="123"/>
      <c r="H25" s="137"/>
      <c r="I25" s="123"/>
      <c r="J25" s="123"/>
      <c r="K25" s="123"/>
      <c r="L25" s="123"/>
      <c r="M25" s="123"/>
      <c r="N25" s="123"/>
      <c r="O25" s="123"/>
      <c r="P25" s="123"/>
      <c r="Q25" s="123"/>
      <c r="R25" s="123"/>
      <c r="S25" s="123"/>
      <c r="T25" s="123"/>
      <c r="U25" s="123"/>
      <c r="V25" s="123"/>
      <c r="W25" s="123"/>
      <c r="X25" s="122"/>
      <c r="Y25" s="123"/>
      <c r="Z25">
        <f>COUNTIFS('Monitoria Anual - 1'!N11:N15,"x",'Monitoria Anual - 1'!S11:S15,"Excluída")</f>
        <v>0</v>
      </c>
      <c r="AA25" s="123">
        <f>COUNTIFS('Monitoria Anual - 1'!N11:N15,"x",'Monitoria Anual - 1'!S11:S15,"Agrupada")</f>
        <v>0</v>
      </c>
      <c r="AB25" s="123">
        <f>Z25+AA25</f>
        <v>0</v>
      </c>
      <c r="AC25" s="123"/>
      <c r="AD25">
        <f>COUNTIFS('Monitoria Anual - 1'!N16:N19,"x",'Monitoria Anual - 1'!S16:S19,"Excluída")</f>
        <v>0</v>
      </c>
      <c r="AE25" s="123">
        <f>COUNTIFS('Monitoria Anual - 1'!N16:N19,"x",'Monitoria Anual - 1'!S16:S19,"Agrupada")</f>
        <v>0</v>
      </c>
      <c r="AF25" s="123">
        <f>AD25+AE25</f>
        <v>0</v>
      </c>
    </row>
    <row r="26" spans="1:32" x14ac:dyDescent="0.25">
      <c r="A26" s="122"/>
      <c r="B26" s="123"/>
      <c r="C26" s="123"/>
      <c r="D26" s="123"/>
      <c r="E26" s="123"/>
      <c r="F26" s="123"/>
      <c r="G26" s="123"/>
      <c r="H26" s="137"/>
      <c r="I26" s="123"/>
      <c r="J26" s="123"/>
      <c r="K26" s="123"/>
      <c r="L26" s="123"/>
      <c r="M26" s="123"/>
      <c r="N26" s="123"/>
      <c r="O26" s="123"/>
      <c r="P26" s="123"/>
      <c r="Q26" s="123"/>
      <c r="R26" s="123"/>
      <c r="S26" s="123"/>
      <c r="T26" s="123"/>
      <c r="U26" s="123"/>
      <c r="V26" s="123"/>
      <c r="W26" s="123"/>
      <c r="X26" s="122"/>
      <c r="Y26" s="123"/>
      <c r="Z26">
        <f>COUNTIFS('Monitoria Anual - 1'!O11:O15,"x",'Monitoria Anual - 1'!S11:S15,"Excluída")</f>
        <v>0</v>
      </c>
      <c r="AA26" s="123">
        <f>COUNTIFS('Monitoria Anual - 1'!O11:O15,"x",'Monitoria Anual - 1'!S11:S15,"Agrupada")</f>
        <v>0</v>
      </c>
      <c r="AB26" s="123">
        <f>Z26+AA26</f>
        <v>0</v>
      </c>
      <c r="AC26" s="123"/>
      <c r="AD26">
        <f>COUNTIFS('Monitoria Anual - 1'!O16:O19,"x",'Monitoria Anual - 1'!S16:S19,"Excluída")</f>
        <v>0</v>
      </c>
      <c r="AE26" s="123">
        <f>COUNTIFS('Monitoria Anual - 1'!O16:O19,"x",'Monitoria Anual - 1'!S16:S19,"Agrupada")</f>
        <v>0</v>
      </c>
      <c r="AF26" s="123">
        <f>AD26+AE26</f>
        <v>0</v>
      </c>
    </row>
    <row r="27" spans="1:32" ht="15.75" x14ac:dyDescent="0.25">
      <c r="A27" s="122"/>
      <c r="B27" s="254" t="s">
        <v>27</v>
      </c>
      <c r="C27" s="255"/>
      <c r="D27" s="172"/>
      <c r="E27" s="172"/>
      <c r="F27" s="172"/>
      <c r="G27" s="172"/>
      <c r="H27" s="123"/>
      <c r="I27" s="123"/>
      <c r="J27" s="123"/>
      <c r="K27" s="123"/>
      <c r="L27" s="123"/>
      <c r="M27" s="123"/>
      <c r="N27" s="123"/>
      <c r="O27" s="123"/>
      <c r="P27" s="123"/>
      <c r="Q27" s="123"/>
      <c r="R27" s="123"/>
      <c r="S27" s="123"/>
      <c r="T27" s="123"/>
      <c r="U27" s="123"/>
      <c r="V27" s="123"/>
      <c r="W27" s="123"/>
      <c r="X27" s="122"/>
      <c r="Y27" s="123"/>
      <c r="Z27" s="123">
        <f>COUNTIFS('Monitoria Anual - 1'!P11:P15,"x",'Monitoria Anual - 1'!S11:S15,"Excluída")</f>
        <v>0</v>
      </c>
      <c r="AA27" s="123">
        <f>COUNTIFS('Monitoria Anual - 1'!P11:P15,"x",'Monitoria Anual - 1'!S11:S15,"Agrupada")</f>
        <v>0</v>
      </c>
      <c r="AB27" s="123">
        <f>Z27+AA27</f>
        <v>0</v>
      </c>
      <c r="AC27" s="123"/>
      <c r="AD27" s="123">
        <f>COUNTIFS('Monitoria Anual - 1'!P16:P19,"x",'Monitoria Anual - 1'!S16:S19,"Excluída")</f>
        <v>0</v>
      </c>
      <c r="AE27" s="123">
        <f>COUNTIFS('Monitoria Anual - 1'!P16:P19,"x",'Monitoria Anual - 1'!S16:S19,"Agrupada")</f>
        <v>0</v>
      </c>
      <c r="AF27" s="123">
        <f>AD27+AE27</f>
        <v>0</v>
      </c>
    </row>
    <row r="28" spans="1:32" ht="16.5" thickBot="1" x14ac:dyDescent="0.3">
      <c r="A28" s="122"/>
      <c r="B28" s="136"/>
      <c r="C28" s="173"/>
      <c r="D28" s="173"/>
      <c r="E28" s="173"/>
      <c r="F28" s="173"/>
      <c r="G28" s="173"/>
      <c r="H28" s="172"/>
      <c r="I28" s="172"/>
      <c r="J28" s="172"/>
      <c r="K28" s="172"/>
      <c r="L28" s="172"/>
      <c r="M28" s="172"/>
      <c r="N28" s="172"/>
      <c r="O28" s="172"/>
      <c r="P28" s="172"/>
      <c r="Q28" s="172"/>
      <c r="R28" s="172"/>
      <c r="S28" s="172"/>
      <c r="T28" s="172"/>
      <c r="U28" s="172"/>
      <c r="V28" s="172"/>
      <c r="W28" s="172"/>
      <c r="X28" s="122"/>
      <c r="Y28" s="123"/>
      <c r="Z28" s="123">
        <f>COUNTIFS('Monitoria Anual - 1'!Q11:Q15,"x",'Monitoria Anual - 1'!S11:S15,"Excluída")</f>
        <v>0</v>
      </c>
      <c r="AA28" s="123">
        <f>COUNTIFS('Monitoria Anual - 1'!Q11:Q15,"x",'Monitoria Anual - 1'!S11:S15,"Agrupada")</f>
        <v>0</v>
      </c>
      <c r="AB28" s="123">
        <f>Z28+AA28</f>
        <v>0</v>
      </c>
      <c r="AC28" s="123"/>
      <c r="AD28" s="123">
        <f>COUNTIFS('Monitoria Anual - 1'!Q16:Q19,"x",'Monitoria Anual - 1'!S16:S19,"Excluída")</f>
        <v>0</v>
      </c>
      <c r="AE28" s="123">
        <f>COUNTIFS('Monitoria Anual - 1'!Q16:Q19,"x",'Monitoria Anual - 1'!S16:S19,"Agrupada")</f>
        <v>0</v>
      </c>
      <c r="AF28" s="123">
        <f>AD28+AE28</f>
        <v>0</v>
      </c>
    </row>
    <row r="29" spans="1:32" s="13" customFormat="1" ht="16.5" thickBot="1" x14ac:dyDescent="0.3">
      <c r="A29" s="122"/>
      <c r="B29" s="173"/>
      <c r="C29" s="174" t="s">
        <v>23</v>
      </c>
      <c r="D29" s="175">
        <f>COUNTA('Monitoria Anual - 1'!A11:A43)</f>
        <v>8</v>
      </c>
      <c r="E29" s="123"/>
      <c r="F29" s="123"/>
      <c r="G29" s="123"/>
      <c r="H29" s="173"/>
      <c r="I29" s="173"/>
      <c r="J29" s="173"/>
      <c r="K29" s="173"/>
      <c r="L29" s="173"/>
      <c r="M29" s="173"/>
      <c r="N29" s="173"/>
      <c r="O29" s="173"/>
      <c r="P29" s="173"/>
      <c r="Q29" s="173"/>
      <c r="R29" s="173"/>
      <c r="S29" s="173"/>
      <c r="T29" s="173"/>
      <c r="U29" s="173"/>
      <c r="V29" s="173"/>
      <c r="W29" s="173"/>
      <c r="X29" s="122"/>
      <c r="Y29" s="128"/>
      <c r="Z29" s="128">
        <f>COUNTIFS('Monitoria Anual - 1'!R11:R15,"x",'Monitoria Anual - 1'!S11:S15,"Excluída")</f>
        <v>0</v>
      </c>
      <c r="AA29" s="123">
        <f>COUNTIFS('Monitoria Anual - 1'!R11:R15,"x",'Monitoria Anual - 1'!S11:S15,"Agrupada")</f>
        <v>0</v>
      </c>
      <c r="AB29" s="123">
        <f>Z29+AA29</f>
        <v>0</v>
      </c>
      <c r="AC29" s="128"/>
      <c r="AD29" s="128">
        <f>COUNTIFS('Monitoria Anual - 1'!R16:R19,"x",'Monitoria Anual - 1'!S16:S19,"Excluída")</f>
        <v>0</v>
      </c>
      <c r="AE29" s="123">
        <f>COUNTIFS('Monitoria Anual - 1'!R16:R19,"x",'Monitoria Anual - 1'!S16:S19,"Agrupada")</f>
        <v>0</v>
      </c>
      <c r="AF29" s="123">
        <f>AD29+AE29</f>
        <v>0</v>
      </c>
    </row>
    <row r="30" spans="1:32" ht="15.75" thickBot="1" x14ac:dyDescent="0.3">
      <c r="A30" s="122"/>
      <c r="B30" s="123"/>
      <c r="C30" s="123"/>
      <c r="D30" s="123"/>
      <c r="E30" s="123"/>
      <c r="F30" s="123"/>
      <c r="G30" s="123"/>
      <c r="H30" s="123"/>
      <c r="I30" s="123"/>
      <c r="J30" s="123"/>
      <c r="K30" s="123"/>
      <c r="L30" s="123"/>
      <c r="M30" s="123"/>
      <c r="N30" s="123"/>
      <c r="O30" s="123"/>
      <c r="P30" s="123"/>
      <c r="Q30" s="123"/>
      <c r="R30" s="123"/>
      <c r="S30" s="123"/>
      <c r="T30" s="123"/>
      <c r="U30" s="123"/>
      <c r="V30" s="123"/>
      <c r="W30" s="123"/>
      <c r="X30" s="122"/>
      <c r="Y30" s="123"/>
      <c r="Z30" s="123"/>
      <c r="AA30" s="123"/>
      <c r="AB30" s="123"/>
      <c r="AC30" s="123"/>
      <c r="AD30" s="123"/>
      <c r="AE30" s="123"/>
    </row>
    <row r="31" spans="1:32" ht="15.75" thickBot="1" x14ac:dyDescent="0.3">
      <c r="A31" s="122"/>
      <c r="B31" s="123"/>
      <c r="C31" s="176" t="s">
        <v>28</v>
      </c>
      <c r="D31" s="176" t="s">
        <v>37</v>
      </c>
      <c r="E31" s="177"/>
      <c r="F31" s="178"/>
      <c r="G31" s="179"/>
      <c r="H31" s="180"/>
      <c r="I31" s="181"/>
      <c r="J31" s="182"/>
      <c r="K31" s="123"/>
      <c r="L31" s="123"/>
      <c r="M31" s="123"/>
      <c r="N31" s="123"/>
      <c r="O31" s="123"/>
      <c r="P31" s="123"/>
      <c r="Q31" s="123"/>
      <c r="R31" s="123"/>
      <c r="S31" s="123"/>
      <c r="T31" s="123"/>
      <c r="U31" s="123"/>
      <c r="V31" s="123"/>
      <c r="W31" s="183"/>
      <c r="X31" s="122"/>
      <c r="Y31" s="123"/>
      <c r="Z31" s="123" t="s">
        <v>264</v>
      </c>
      <c r="AA31" s="123"/>
      <c r="AB31" s="123"/>
      <c r="AC31" s="123"/>
      <c r="AD31" s="123" t="s">
        <v>265</v>
      </c>
      <c r="AE31" s="123"/>
      <c r="AF31" s="123"/>
    </row>
    <row r="32" spans="1:32" x14ac:dyDescent="0.25">
      <c r="A32" s="122"/>
      <c r="B32" s="123"/>
      <c r="C32" s="184" t="s">
        <v>38</v>
      </c>
      <c r="D32" s="185">
        <f>SUM(F32:J32)</f>
        <v>5</v>
      </c>
      <c r="E32" s="186">
        <f>COUNTA('Monitoria Anual - 1'!S11:S15)</f>
        <v>0</v>
      </c>
      <c r="F32" s="187">
        <f>COUNTA('Monitoria Anual - 1'!N11:N15)</f>
        <v>0</v>
      </c>
      <c r="G32" s="187">
        <f>COUNTA('Monitoria Anual - 1'!O11:O15)</f>
        <v>2</v>
      </c>
      <c r="H32" s="187">
        <f>COUNTA('Monitoria Anual - 1'!P11:P15)</f>
        <v>3</v>
      </c>
      <c r="I32" s="187">
        <f>COUNTA('Monitoria Anual - 1'!Q11:Q15)</f>
        <v>0</v>
      </c>
      <c r="J32" s="188">
        <f>COUNTA('Monitoria Anual - 1'!R11:R15)</f>
        <v>0</v>
      </c>
      <c r="K32" s="123"/>
      <c r="L32" s="123"/>
      <c r="M32" s="123"/>
      <c r="N32" s="123"/>
      <c r="O32" s="123"/>
      <c r="P32" s="123"/>
      <c r="Q32" s="123"/>
      <c r="R32" s="123"/>
      <c r="S32" s="123"/>
      <c r="T32" s="123"/>
      <c r="U32" s="123"/>
      <c r="V32" s="123"/>
      <c r="W32" s="183"/>
      <c r="X32" s="122"/>
      <c r="Y32" s="123"/>
      <c r="Z32">
        <f>COUNTIFS('Monitoria Anual - 1'!N20:N23,"x",'Monitoria Anual - 1'!S20:S23,"Excluída")</f>
        <v>0</v>
      </c>
      <c r="AA32" s="123">
        <f>COUNTIFS('Monitoria Anual - 1'!N20:N23,"x",'Monitoria Anual - 1'!S20:S23,"Agrupada")</f>
        <v>0</v>
      </c>
      <c r="AB32" s="123">
        <f>Z32+AA32</f>
        <v>0</v>
      </c>
      <c r="AC32" s="123"/>
      <c r="AD32">
        <f>COUNTIFS('Monitoria Anual - 1'!N24:N30,"x",'Monitoria Anual - 1'!S24:S30,"Excluída")</f>
        <v>0</v>
      </c>
      <c r="AE32" s="123">
        <f>COUNTIFS('Monitoria Anual - 1'!N24:N30,"x",'Monitoria Anual - 1'!S24:S30,"Agrupada")</f>
        <v>0</v>
      </c>
      <c r="AF32" s="123">
        <f>AD32+AE32</f>
        <v>0</v>
      </c>
    </row>
    <row r="33" spans="1:32" x14ac:dyDescent="0.25">
      <c r="A33" s="122"/>
      <c r="B33" s="123"/>
      <c r="C33" s="189" t="s">
        <v>39</v>
      </c>
      <c r="D33" s="184">
        <f>SUM(F33:J33)</f>
        <v>4</v>
      </c>
      <c r="E33" s="190">
        <f>COUNTA('Monitoria Anual - 1'!S16:S19)</f>
        <v>0</v>
      </c>
      <c r="F33" s="191">
        <f>COUNTA('Monitoria Anual - 1'!N16:N19)</f>
        <v>0</v>
      </c>
      <c r="G33" s="191">
        <f>COUNTA('Monitoria Anual - 1'!O16:O19)</f>
        <v>1</v>
      </c>
      <c r="H33" s="191">
        <f>COUNTA('Monitoria Anual - 1'!P16:P19)</f>
        <v>3</v>
      </c>
      <c r="I33" s="191">
        <f>COUNTA('Monitoria Anual - 1'!Q16:Q19)</f>
        <v>0</v>
      </c>
      <c r="J33" s="192">
        <f>COUNTA('Monitoria Anual - 1'!R16:R19)</f>
        <v>0</v>
      </c>
      <c r="K33" s="123"/>
      <c r="L33" s="123"/>
      <c r="M33" s="123"/>
      <c r="N33" s="123"/>
      <c r="O33" s="123"/>
      <c r="P33" s="123"/>
      <c r="Q33" s="123"/>
      <c r="R33" s="123"/>
      <c r="S33" s="123"/>
      <c r="T33" s="123"/>
      <c r="U33" s="123"/>
      <c r="V33" s="123"/>
      <c r="W33" s="183"/>
      <c r="X33" s="122"/>
      <c r="Y33" s="123"/>
      <c r="Z33">
        <f>COUNTIFS('Monitoria Anual - 1'!O20:O23,"x",'Monitoria Anual - 1'!S20:S23,"Excluída")</f>
        <v>0</v>
      </c>
      <c r="AA33" s="123">
        <f>COUNTIFS('Monitoria Anual - 1'!O20:O23,"x",'Monitoria Anual - 1'!S20:S23,"Agrupada")</f>
        <v>0</v>
      </c>
      <c r="AB33" s="123">
        <f>Z33+AA33</f>
        <v>0</v>
      </c>
      <c r="AC33" s="123"/>
      <c r="AD33">
        <f>COUNTIFS('Monitoria Anual - 1'!O24:O30,"x",'Monitoria Anual - 1'!S24:S30,"Excluída")</f>
        <v>0</v>
      </c>
      <c r="AE33" s="123">
        <f>COUNTIFS('Monitoria Anual - 1'!O24:O30,"x",'Monitoria Anual - 1'!S24:S30,"Agrupada")</f>
        <v>0</v>
      </c>
      <c r="AF33" s="123">
        <f>AD33+AE33</f>
        <v>0</v>
      </c>
    </row>
    <row r="34" spans="1:32" x14ac:dyDescent="0.25">
      <c r="A34" s="122"/>
      <c r="B34" s="123"/>
      <c r="C34" s="189" t="s">
        <v>40</v>
      </c>
      <c r="D34" s="184">
        <f t="shared" ref="D34:D39" si="2">SUM(F34:J34)</f>
        <v>4</v>
      </c>
      <c r="E34" s="190">
        <f>COUNTA('Monitoria Anual - 1'!S20:S23)</f>
        <v>0</v>
      </c>
      <c r="F34" s="191">
        <f>COUNTA('Monitoria Anual - 1'!N20:N23)</f>
        <v>0</v>
      </c>
      <c r="G34" s="191">
        <f>COUNTA('Monitoria Anual - 1'!O20:O23)</f>
        <v>0</v>
      </c>
      <c r="H34" s="191">
        <f>COUNTA('Monitoria Anual - 1'!P20:P23)</f>
        <v>4</v>
      </c>
      <c r="I34" s="191">
        <f>COUNTA('Monitoria Anual - 1'!Q20:Q23)</f>
        <v>0</v>
      </c>
      <c r="J34" s="192">
        <f>COUNTA('Monitoria Anual - 1'!R20:R23)</f>
        <v>0</v>
      </c>
      <c r="K34" s="123"/>
      <c r="L34" s="123"/>
      <c r="M34" s="123"/>
      <c r="N34" s="123"/>
      <c r="O34" s="123"/>
      <c r="P34" s="123"/>
      <c r="Q34" s="123"/>
      <c r="R34" s="123"/>
      <c r="S34" s="123"/>
      <c r="T34" s="123"/>
      <c r="U34" s="123"/>
      <c r="V34" s="123"/>
      <c r="W34" s="183"/>
      <c r="X34" s="122"/>
      <c r="Y34" s="123"/>
      <c r="Z34" s="123">
        <f>COUNTIFS('Monitoria Anual - 1'!P20:P23,"x",'Monitoria Anual - 1'!S20:S23,"Excluída")</f>
        <v>0</v>
      </c>
      <c r="AA34" s="123">
        <f>COUNTIFS('Monitoria Anual - 1'!P20:P23,"x",'Monitoria Anual - 1'!S20:S23,"Agrupada")</f>
        <v>0</v>
      </c>
      <c r="AB34" s="123">
        <f>Z34+AA34</f>
        <v>0</v>
      </c>
      <c r="AC34" s="123"/>
      <c r="AD34" s="123">
        <f>COUNTIFS('Monitoria Anual - 1'!P24:P30,"x",'Monitoria Anual - 1'!S24:S30,"Excluída")</f>
        <v>0</v>
      </c>
      <c r="AE34" s="123">
        <f>COUNTIFS('Monitoria Anual - 1'!P24:P30,"x",'Monitoria Anual - 1'!S24:S30,"Agrupada")</f>
        <v>0</v>
      </c>
      <c r="AF34" s="123">
        <f>AD34+AE34</f>
        <v>0</v>
      </c>
    </row>
    <row r="35" spans="1:32" x14ac:dyDescent="0.25">
      <c r="A35" s="122"/>
      <c r="B35" s="123"/>
      <c r="C35" s="189" t="s">
        <v>41</v>
      </c>
      <c r="D35" s="184">
        <f t="shared" si="2"/>
        <v>7</v>
      </c>
      <c r="E35" s="190">
        <f>COUNTA('Monitoria Anual - 1'!S24:S30)</f>
        <v>0</v>
      </c>
      <c r="F35" s="191">
        <f>COUNTA('Monitoria Anual - 1'!N24:N30)</f>
        <v>1</v>
      </c>
      <c r="G35" s="191">
        <f>COUNTA('Monitoria Anual - 1'!O24:O30)</f>
        <v>1</v>
      </c>
      <c r="H35" s="191">
        <f>COUNTA('Monitoria Anual - 1'!P24:P30)</f>
        <v>2</v>
      </c>
      <c r="I35" s="191">
        <f>COUNTA('Monitoria Anual - 1'!Q24:Q30)</f>
        <v>3</v>
      </c>
      <c r="J35" s="192">
        <f>COUNTA('Monitoria Anual - 1'!R24:R30)</f>
        <v>0</v>
      </c>
      <c r="K35" s="123"/>
      <c r="L35" s="123"/>
      <c r="M35" s="123"/>
      <c r="N35" s="123"/>
      <c r="O35" s="123"/>
      <c r="P35" s="123"/>
      <c r="Q35" s="123"/>
      <c r="R35" s="123"/>
      <c r="S35" s="123"/>
      <c r="T35" s="123"/>
      <c r="U35" s="123"/>
      <c r="V35" s="123"/>
      <c r="W35" s="183"/>
      <c r="X35" s="122"/>
      <c r="Y35" s="123"/>
      <c r="Z35" s="123">
        <f>COUNTIFS('Monitoria Anual - 1'!Q20:Q23,"x",'Monitoria Anual - 1'!S20:S23,"Excluída")</f>
        <v>0</v>
      </c>
      <c r="AA35" s="123">
        <f>COUNTIFS('Monitoria Anual - 1'!Q20:Q23,"x",'Monitoria Anual - 1'!S20:S23,"Agrupada")</f>
        <v>0</v>
      </c>
      <c r="AB35" s="123">
        <f>Z35+AA35</f>
        <v>0</v>
      </c>
      <c r="AC35" s="123"/>
      <c r="AD35" s="123">
        <f>COUNTIFS('Monitoria Anual - 1'!Q24:Q30,"x",'Monitoria Anual - 1'!S24:S30,"Excluída")</f>
        <v>0</v>
      </c>
      <c r="AE35" s="123">
        <f>COUNTIFS('Monitoria Anual - 1'!Q24:Q30,"x",'Monitoria Anual - 1'!S24:S30,"Agrupada")</f>
        <v>0</v>
      </c>
      <c r="AF35" s="123">
        <f>AD35+AE35</f>
        <v>0</v>
      </c>
    </row>
    <row r="36" spans="1:32" x14ac:dyDescent="0.25">
      <c r="A36" s="122"/>
      <c r="B36" s="123"/>
      <c r="C36" s="189" t="s">
        <v>42</v>
      </c>
      <c r="D36" s="184">
        <f t="shared" si="2"/>
        <v>2</v>
      </c>
      <c r="E36" s="190">
        <f>COUNTA('Monitoria Anual - 1'!S31:S32)</f>
        <v>0</v>
      </c>
      <c r="F36" s="191">
        <f>COUNTA('Monitoria Anual - 1'!N31:N32)</f>
        <v>1</v>
      </c>
      <c r="G36" s="191">
        <f>COUNTA('Monitoria Anual - 1'!O31:O32)</f>
        <v>0</v>
      </c>
      <c r="H36" s="191">
        <f>COUNTA('Monitoria Anual - 1'!P31:P32)</f>
        <v>0</v>
      </c>
      <c r="I36" s="191">
        <f>COUNTA('Monitoria Anual - 1'!Q31:Q32)</f>
        <v>1</v>
      </c>
      <c r="J36" s="192">
        <f>COUNTA('Monitoria Anual - 1'!R31:R32)</f>
        <v>0</v>
      </c>
      <c r="K36" s="123"/>
      <c r="L36" s="123"/>
      <c r="M36" s="123"/>
      <c r="N36" s="123"/>
      <c r="O36" s="123"/>
      <c r="P36" s="123"/>
      <c r="Q36" s="123"/>
      <c r="R36" s="123"/>
      <c r="S36" s="123"/>
      <c r="T36" s="123"/>
      <c r="U36" s="123"/>
      <c r="V36" s="123"/>
      <c r="W36" s="183"/>
      <c r="X36" s="122"/>
      <c r="Y36" s="123"/>
      <c r="Z36" s="128">
        <f>COUNTIFS('Monitoria Anual - 1'!R20:R23,"x",'Monitoria Anual - 1'!S20:S23,"Excluída")</f>
        <v>0</v>
      </c>
      <c r="AA36" s="123">
        <f>COUNTIFS('Monitoria Anual - 1'!R20:R23,"x",'Monitoria Anual - 1'!S20:S23,"Agrupada")</f>
        <v>0</v>
      </c>
      <c r="AB36" s="123">
        <f>Z36+AA36</f>
        <v>0</v>
      </c>
      <c r="AC36" s="123"/>
      <c r="AD36" s="128">
        <f>COUNTIFS('Monitoria Anual - 1'!R24:R30,"x",'Monitoria Anual - 1'!S24:S30,"Excluída")</f>
        <v>0</v>
      </c>
      <c r="AE36" s="123">
        <f>COUNTIFS('Monitoria Anual - 1'!R24:R30,"x",'Monitoria Anual - 1'!S24:S30,"Agrupada")</f>
        <v>0</v>
      </c>
      <c r="AF36" s="123">
        <f>AD36+AE36</f>
        <v>0</v>
      </c>
    </row>
    <row r="37" spans="1:32" x14ac:dyDescent="0.25">
      <c r="A37" s="122"/>
      <c r="B37" s="123"/>
      <c r="C37" s="189" t="s">
        <v>45</v>
      </c>
      <c r="D37" s="184">
        <f t="shared" si="2"/>
        <v>3</v>
      </c>
      <c r="E37" s="190">
        <f>COUNTA('Monitoria Anual - 1'!S33:S35)</f>
        <v>0</v>
      </c>
      <c r="F37" s="191">
        <f>COUNTA('Monitoria Anual - 1'!N33:N35)</f>
        <v>0</v>
      </c>
      <c r="G37" s="191">
        <f>COUNTA('Monitoria Anual - 1'!O33:O35)</f>
        <v>0</v>
      </c>
      <c r="H37" s="191">
        <f>COUNTA('Monitoria Anual - 1'!P33:P35)</f>
        <v>2</v>
      </c>
      <c r="I37" s="191">
        <f>COUNTA('Monitoria Anual - 1'!Q33:Q35)</f>
        <v>1</v>
      </c>
      <c r="J37" s="192">
        <f>COUNTA('Monitoria Anual - 1'!R33:R35)</f>
        <v>0</v>
      </c>
      <c r="K37" s="123"/>
      <c r="L37" s="123"/>
      <c r="M37" s="123"/>
      <c r="N37" s="123"/>
      <c r="O37" s="123"/>
      <c r="P37" s="123"/>
      <c r="Q37" s="123"/>
      <c r="R37" s="123"/>
      <c r="S37" s="123"/>
      <c r="T37" s="123"/>
      <c r="U37" s="123"/>
      <c r="V37" s="123"/>
      <c r="W37" s="183"/>
      <c r="X37" s="122"/>
      <c r="Y37" s="123"/>
      <c r="Z37" s="123"/>
      <c r="AA37" s="123"/>
      <c r="AB37" s="123"/>
      <c r="AC37" s="123"/>
      <c r="AD37" s="123"/>
      <c r="AE37" s="123"/>
    </row>
    <row r="38" spans="1:32" x14ac:dyDescent="0.25">
      <c r="A38" s="122"/>
      <c r="B38" s="123"/>
      <c r="C38" s="189" t="s">
        <v>46</v>
      </c>
      <c r="D38" s="184">
        <f t="shared" si="2"/>
        <v>4</v>
      </c>
      <c r="E38" s="190">
        <f>COUNTA('Monitoria Anual - 1'!S36:S39)</f>
        <v>1</v>
      </c>
      <c r="F38" s="191">
        <f>COUNTA('Monitoria Anual - 1'!N36:N39)</f>
        <v>0</v>
      </c>
      <c r="G38" s="191">
        <f>COUNTA('Monitoria Anual - 1'!O36:O39)</f>
        <v>4</v>
      </c>
      <c r="H38" s="191">
        <f>COUNTA('Monitoria Anual - 1'!P36:P39)</f>
        <v>0</v>
      </c>
      <c r="I38" s="191">
        <f>COUNTA('Monitoria Anual - 1'!Q36:Q39)</f>
        <v>0</v>
      </c>
      <c r="J38" s="192">
        <f>COUNTA('Monitoria Anual - 1'!R36:R39)</f>
        <v>0</v>
      </c>
      <c r="K38" s="123"/>
      <c r="L38" s="123"/>
      <c r="M38" s="123"/>
      <c r="N38" s="123"/>
      <c r="O38" s="123"/>
      <c r="P38" s="123"/>
      <c r="Q38" s="123"/>
      <c r="R38" s="123"/>
      <c r="S38" s="123"/>
      <c r="T38" s="123"/>
      <c r="U38" s="123"/>
      <c r="V38" s="123"/>
      <c r="W38" s="183"/>
      <c r="X38" s="122"/>
      <c r="Y38" s="123"/>
      <c r="Z38" s="123" t="s">
        <v>266</v>
      </c>
      <c r="AA38" s="123"/>
      <c r="AB38" s="123"/>
      <c r="AC38" s="123"/>
      <c r="AD38" s="123" t="s">
        <v>267</v>
      </c>
      <c r="AE38" s="123"/>
      <c r="AF38" s="123"/>
    </row>
    <row r="39" spans="1:32" x14ac:dyDescent="0.25">
      <c r="A39" s="122"/>
      <c r="B39" s="123"/>
      <c r="C39" s="189" t="s">
        <v>47</v>
      </c>
      <c r="D39" s="184">
        <f t="shared" si="2"/>
        <v>4</v>
      </c>
      <c r="E39" s="190">
        <f>COUNTA('Monitoria Anual - 1'!S40:S43)</f>
        <v>0</v>
      </c>
      <c r="F39" s="191">
        <f>COUNTA('Monitoria Anual - 1'!N40:N43)</f>
        <v>0</v>
      </c>
      <c r="G39" s="191">
        <f>COUNTA('Monitoria Anual - 1'!O40:O43)</f>
        <v>3</v>
      </c>
      <c r="H39" s="191">
        <f>COUNTA('Monitoria Anual - 1'!P40:P43)</f>
        <v>1</v>
      </c>
      <c r="I39" s="191">
        <f>COUNTA('Monitoria Anual - 1'!Q40:Q43)</f>
        <v>0</v>
      </c>
      <c r="J39" s="192">
        <f>COUNTA('Monitoria Anual - 1'!R40:R43)</f>
        <v>0</v>
      </c>
      <c r="K39" s="123"/>
      <c r="L39" s="123"/>
      <c r="M39" s="123"/>
      <c r="N39" s="123"/>
      <c r="O39" s="123"/>
      <c r="P39" s="123"/>
      <c r="Q39" s="123"/>
      <c r="R39" s="123"/>
      <c r="S39" s="123"/>
      <c r="T39" s="123"/>
      <c r="U39" s="123"/>
      <c r="V39" s="123"/>
      <c r="W39" s="183"/>
      <c r="X39" s="122"/>
      <c r="Y39" s="123"/>
      <c r="Z39">
        <f>COUNTIFS('Monitoria Anual - 1'!N31:N32,"x",'Monitoria Anual - 1'!S31:S32,"Excluída")</f>
        <v>0</v>
      </c>
      <c r="AA39" s="123">
        <f>COUNTIFS('Monitoria Anual - 1'!N31:N32,"x",'Monitoria Anual - 1'!S31:S32,"Agrupada")</f>
        <v>0</v>
      </c>
      <c r="AB39" s="123">
        <f>Z39+AA39</f>
        <v>0</v>
      </c>
      <c r="AC39" s="123"/>
      <c r="AD39">
        <f>COUNTIFS('Monitoria Anual - 1'!N33:N35,"x",'Monitoria Anual - 1'!S33:S35,"Excluída")</f>
        <v>0</v>
      </c>
      <c r="AE39" s="123">
        <f>COUNTIFS('Monitoria Anual - 1'!N33:N35,"x",'Monitoria Anual - 1'!S33:S35,"Agrupada")</f>
        <v>0</v>
      </c>
      <c r="AF39" s="123">
        <f>AD39+AE39</f>
        <v>0</v>
      </c>
    </row>
    <row r="40" spans="1:32" x14ac:dyDescent="0.25">
      <c r="A40" s="122"/>
      <c r="B40" s="123"/>
      <c r="C40" s="183"/>
      <c r="D40" s="183"/>
      <c r="E40" s="183"/>
      <c r="F40" s="183"/>
      <c r="G40" s="183"/>
      <c r="H40" s="183"/>
      <c r="I40" s="183"/>
      <c r="J40" s="183"/>
      <c r="K40" s="183"/>
      <c r="L40" s="183"/>
      <c r="M40" s="183"/>
      <c r="N40" s="183"/>
      <c r="O40" s="183"/>
      <c r="P40" s="183"/>
      <c r="Q40" s="183"/>
      <c r="R40" s="183"/>
      <c r="S40" s="183"/>
      <c r="T40" s="183"/>
      <c r="U40" s="183"/>
      <c r="V40" s="183"/>
      <c r="W40" s="183"/>
      <c r="X40" s="122"/>
      <c r="Y40" s="123"/>
      <c r="Z40" s="128">
        <f>COUNTIFS('Monitoria Anual - 1'!R31:R32,"x",'Monitoria Anual - 1'!S31:S32,"Excluída")</f>
        <v>0</v>
      </c>
      <c r="AA40" s="123">
        <f>COUNTIFS('Monitoria Anual - 1'!R31:R32,"x",'Monitoria Anual - 1'!S31:S32,"Agrupada")</f>
        <v>0</v>
      </c>
      <c r="AB40" s="123">
        <f>Z40+AA40</f>
        <v>0</v>
      </c>
      <c r="AC40" s="123"/>
      <c r="AD40" s="128">
        <f>COUNTIFS('Monitoria Anual - 1'!R33:R35,"x",'Monitoria Anual - 1'!S33:S35,"Excluída")</f>
        <v>0</v>
      </c>
      <c r="AE40" s="123">
        <f>COUNTIFS('Monitoria Anual - 1'!R33:R35,"x",'Monitoria Anual - 1'!S33:S35,"Agrupada")</f>
        <v>0</v>
      </c>
      <c r="AF40" s="123">
        <f>AD40+AE40</f>
        <v>0</v>
      </c>
    </row>
    <row r="41" spans="1:32" x14ac:dyDescent="0.25">
      <c r="A41" s="122"/>
      <c r="B41" s="123"/>
      <c r="C41" s="123"/>
      <c r="D41" s="123"/>
      <c r="E41" s="123"/>
      <c r="F41" s="123"/>
      <c r="G41" s="123"/>
      <c r="H41" s="123"/>
      <c r="I41" s="123"/>
      <c r="J41" s="123"/>
      <c r="K41" s="123"/>
      <c r="L41" s="123"/>
      <c r="M41" s="123"/>
      <c r="N41" s="123"/>
      <c r="O41" s="123"/>
      <c r="P41" s="123"/>
      <c r="Q41" s="123"/>
      <c r="R41" s="123"/>
      <c r="S41" s="123"/>
      <c r="T41" s="123"/>
      <c r="U41" s="123"/>
      <c r="V41" s="123"/>
      <c r="W41" s="123"/>
      <c r="X41" s="122"/>
      <c r="Y41" s="123"/>
      <c r="AC41" s="123"/>
      <c r="AD41" s="123"/>
      <c r="AE41" s="123"/>
    </row>
    <row r="42" spans="1:32" x14ac:dyDescent="0.25">
      <c r="A42" s="122"/>
      <c r="X42" s="122"/>
    </row>
    <row r="43" spans="1:32" x14ac:dyDescent="0.25">
      <c r="A43" s="122"/>
      <c r="B43" s="122"/>
      <c r="C43" s="122"/>
      <c r="D43" s="122"/>
      <c r="E43" s="122"/>
      <c r="F43" s="122"/>
      <c r="G43" s="122"/>
      <c r="H43" s="122"/>
      <c r="I43" s="122"/>
      <c r="J43" s="122"/>
      <c r="K43" s="122"/>
      <c r="L43" s="122"/>
      <c r="M43" s="122"/>
      <c r="N43" s="122"/>
      <c r="O43" s="122"/>
      <c r="P43" s="122"/>
      <c r="Q43" s="122"/>
      <c r="R43" s="122"/>
      <c r="S43" s="122"/>
      <c r="T43" s="122"/>
      <c r="U43" s="122"/>
      <c r="V43" s="122"/>
      <c r="W43" s="122"/>
      <c r="X43" s="122"/>
    </row>
  </sheetData>
  <sheetProtection algorithmName="SHA-512" hashValue="PmcGYlqAdbTW0XHzLYJ6WDek4LtDJ70AenZ9x+27sTtHdwR4AiCtrvIUw8ZeEHA7+UglpywWujldBegnxYSGiw==" saltValue="8yW/1+2KPJSYd3KrAShV4A==" spinCount="100000" sheet="1" objects="1" scenarios="1"/>
  <protectedRanges>
    <protectedRange password="ECFE" sqref="AD38 A40:Y41 Z1:Z24 AD24 AE24:AF29 AD40 Z34:Z36 AD34:AD36 Z38 Z40 AA1:AD23 AA24:AC36 Z27:Z31 Z37:AD37 AE31:AF36 AD27:AD31 AC41:AD41 AE38:AF40 A1:Y39 AA38:AC40" name="Intervalo1"/>
  </protectedRanges>
  <mergeCells count="13">
    <mergeCell ref="B1:W2"/>
    <mergeCell ref="B27:C27"/>
    <mergeCell ref="D23:G23"/>
    <mergeCell ref="D24:G24"/>
    <mergeCell ref="B3:W3"/>
    <mergeCell ref="D7:G7"/>
    <mergeCell ref="B11:C11"/>
    <mergeCell ref="B9:W9"/>
    <mergeCell ref="F12:G12"/>
    <mergeCell ref="C13:G13"/>
    <mergeCell ref="B5:C5"/>
    <mergeCell ref="B7:C7"/>
    <mergeCell ref="D5:M5"/>
  </mergeCells>
  <conditionalFormatting sqref="E32:F32 F32:J39">
    <cfRule type="cellIs" dxfId="34" priority="7"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216"/>
  <sheetViews>
    <sheetView showGridLines="0" tabSelected="1" zoomScale="70" zoomScaleNormal="70" workbookViewId="0">
      <selection activeCell="H4" sqref="H4"/>
    </sheetView>
  </sheetViews>
  <sheetFormatPr defaultColWidth="8.85546875" defaultRowHeight="15" x14ac:dyDescent="0.25"/>
  <cols>
    <col min="1" max="1" width="31.7109375" style="15" customWidth="1"/>
    <col min="2" max="2" width="7.28515625" style="15" customWidth="1"/>
    <col min="3" max="3" width="37.5703125" style="15" customWidth="1"/>
    <col min="4" max="4" width="19.28515625" style="78" customWidth="1"/>
    <col min="5" max="5" width="15" style="15" customWidth="1"/>
    <col min="6" max="7" width="15.85546875" style="15" customWidth="1"/>
    <col min="8" max="8" width="18.28515625" style="15" customWidth="1"/>
    <col min="9" max="9" width="19" style="15" customWidth="1"/>
    <col min="10" max="10" width="72.85546875" style="15" customWidth="1"/>
    <col min="11" max="12" width="17.140625" style="15" customWidth="1"/>
    <col min="13" max="13" width="17" style="15" customWidth="1"/>
    <col min="14" max="19" width="26.7109375" style="72" customWidth="1"/>
    <col min="20" max="20" width="68.42578125" style="15" customWidth="1"/>
    <col min="21" max="21" width="87.42578125" style="15" customWidth="1"/>
    <col min="22" max="22" width="68.85546875" style="15" customWidth="1"/>
    <col min="23" max="23" width="20.85546875" style="78" customWidth="1"/>
    <col min="24" max="24" width="45.7109375" style="15" customWidth="1"/>
    <col min="25" max="26" width="28.85546875" style="15" customWidth="1"/>
    <col min="27" max="27" width="12.140625" style="15" customWidth="1"/>
    <col min="28" max="29" width="18.7109375" style="15" customWidth="1"/>
    <col min="30" max="30" width="33" style="15" customWidth="1"/>
    <col min="31" max="31" width="23.140625" style="15" customWidth="1"/>
    <col min="32" max="32" width="56.42578125" style="15" customWidth="1"/>
    <col min="33" max="34" width="14.28515625" style="15" customWidth="1"/>
    <col min="35" max="35" width="41.7109375" style="15" customWidth="1"/>
    <col min="36" max="36" width="7" style="15" customWidth="1"/>
    <col min="37" max="39" width="8.85546875" style="15"/>
    <col min="40" max="40" width="8.85546875" style="15" hidden="1" customWidth="1"/>
    <col min="41" max="16384" width="8.85546875" style="15"/>
  </cols>
  <sheetData>
    <row r="1" spans="1:40" ht="33.75" customHeight="1" x14ac:dyDescent="0.25">
      <c r="A1" s="235" t="s">
        <v>153</v>
      </c>
      <c r="B1" s="235"/>
      <c r="C1" s="235"/>
      <c r="D1" s="235"/>
      <c r="E1" s="235"/>
      <c r="F1" s="235"/>
      <c r="G1" s="235"/>
      <c r="H1" s="235"/>
      <c r="I1" s="235"/>
      <c r="J1" s="235"/>
      <c r="K1" s="235"/>
      <c r="L1" s="235"/>
      <c r="M1" s="235"/>
      <c r="N1" s="235"/>
      <c r="O1" s="235"/>
      <c r="P1" s="235"/>
      <c r="Q1" s="235"/>
      <c r="R1" s="235"/>
      <c r="S1" s="235"/>
      <c r="T1" s="235"/>
      <c r="U1" s="235"/>
      <c r="V1" s="235"/>
      <c r="W1" s="235"/>
      <c r="X1" s="235"/>
      <c r="Y1" s="235"/>
      <c r="Z1" s="235"/>
      <c r="AA1" s="235"/>
      <c r="AB1" s="235"/>
      <c r="AC1" s="235"/>
      <c r="AD1" s="235"/>
      <c r="AE1" s="235"/>
      <c r="AF1" s="235"/>
      <c r="AG1" s="235"/>
      <c r="AH1" s="235"/>
      <c r="AI1" s="235"/>
      <c r="AJ1" s="23"/>
    </row>
    <row r="2" spans="1:40" s="50" customFormat="1" ht="33.75" customHeight="1" thickBot="1" x14ac:dyDescent="0.3">
      <c r="A2" s="236" t="s">
        <v>558</v>
      </c>
      <c r="B2" s="236"/>
      <c r="C2" s="236"/>
      <c r="D2" s="236"/>
      <c r="E2" s="236"/>
      <c r="F2" s="236"/>
      <c r="G2" s="236"/>
      <c r="H2" s="236"/>
      <c r="I2" s="236"/>
      <c r="J2" s="236"/>
      <c r="K2" s="236"/>
      <c r="L2" s="236"/>
      <c r="M2" s="236"/>
      <c r="N2" s="236"/>
      <c r="O2" s="236"/>
      <c r="P2" s="236"/>
      <c r="Q2" s="236"/>
      <c r="R2" s="236"/>
      <c r="S2" s="236"/>
      <c r="T2" s="236"/>
      <c r="U2" s="236"/>
      <c r="V2" s="236"/>
      <c r="W2" s="236"/>
      <c r="X2" s="236"/>
      <c r="Y2" s="236"/>
      <c r="Z2" s="236"/>
      <c r="AA2" s="236"/>
      <c r="AB2" s="236"/>
      <c r="AC2" s="236"/>
      <c r="AD2" s="236"/>
      <c r="AE2" s="236"/>
      <c r="AF2" s="236"/>
      <c r="AG2" s="236"/>
      <c r="AH2" s="236"/>
      <c r="AI2" s="236"/>
      <c r="AJ2" s="114"/>
    </row>
    <row r="3" spans="1:40" ht="8.25" customHeight="1" thickTop="1" x14ac:dyDescent="0.25">
      <c r="AJ3" s="23"/>
    </row>
    <row r="4" spans="1:40" ht="45" customHeight="1" x14ac:dyDescent="0.25">
      <c r="A4" s="65" t="s">
        <v>164</v>
      </c>
      <c r="B4" s="269" t="s">
        <v>559</v>
      </c>
      <c r="C4" s="269"/>
      <c r="D4" s="269"/>
      <c r="E4" s="269"/>
      <c r="F4" s="269"/>
      <c r="G4" s="270"/>
      <c r="H4" s="16"/>
      <c r="I4" s="16"/>
      <c r="J4" s="16"/>
      <c r="K4" s="16"/>
      <c r="L4" s="16"/>
      <c r="M4" s="16"/>
      <c r="N4" s="16"/>
      <c r="O4" s="16"/>
      <c r="P4" s="16"/>
      <c r="Q4" s="16"/>
      <c r="R4" s="16"/>
      <c r="S4" s="50"/>
      <c r="AJ4" s="23"/>
    </row>
    <row r="5" spans="1:40" ht="6.75" customHeight="1" x14ac:dyDescent="0.25">
      <c r="A5" s="50"/>
      <c r="B5" s="50"/>
      <c r="C5" s="50"/>
      <c r="D5" s="300"/>
      <c r="E5" s="50"/>
      <c r="F5" s="50"/>
      <c r="G5" s="50"/>
      <c r="H5" s="50"/>
      <c r="I5" s="50"/>
      <c r="AJ5" s="23"/>
    </row>
    <row r="6" spans="1:40" ht="27" customHeight="1" x14ac:dyDescent="0.25">
      <c r="A6" s="65" t="s">
        <v>156</v>
      </c>
      <c r="B6" s="248" t="s">
        <v>767</v>
      </c>
      <c r="C6" s="249"/>
      <c r="D6" s="300"/>
      <c r="E6" s="50"/>
      <c r="F6" s="50"/>
      <c r="G6" s="50"/>
      <c r="H6" s="50"/>
      <c r="I6" s="50"/>
      <c r="J6" s="50"/>
      <c r="K6" s="50"/>
      <c r="L6" s="50"/>
      <c r="M6" s="72"/>
      <c r="AJ6" s="23"/>
      <c r="AN6" s="15" t="s">
        <v>152</v>
      </c>
    </row>
    <row r="7" spans="1:40" ht="6" customHeight="1" thickBot="1" x14ac:dyDescent="0.3">
      <c r="AJ7" s="23"/>
      <c r="AN7" s="73" t="s">
        <v>63</v>
      </c>
    </row>
    <row r="8" spans="1:40" ht="27" customHeight="1" thickBot="1" x14ac:dyDescent="0.3">
      <c r="A8" s="224" t="s">
        <v>2</v>
      </c>
      <c r="B8" s="225"/>
      <c r="C8" s="225"/>
      <c r="D8" s="225"/>
      <c r="E8" s="225"/>
      <c r="F8" s="225"/>
      <c r="G8" s="225"/>
      <c r="H8" s="225"/>
      <c r="I8" s="225"/>
      <c r="J8" s="225"/>
      <c r="K8" s="225"/>
      <c r="L8" s="225"/>
      <c r="M8" s="226"/>
      <c r="N8" s="199" t="s">
        <v>59</v>
      </c>
      <c r="O8" s="200"/>
      <c r="P8" s="200"/>
      <c r="Q8" s="200"/>
      <c r="R8" s="200"/>
      <c r="S8" s="200"/>
      <c r="T8" s="200"/>
      <c r="U8" s="200"/>
      <c r="V8" s="200"/>
      <c r="W8" s="200"/>
      <c r="X8" s="201"/>
      <c r="Y8" s="237" t="s">
        <v>20</v>
      </c>
      <c r="Z8" s="238"/>
      <c r="AA8" s="238"/>
      <c r="AB8" s="238"/>
      <c r="AC8" s="238"/>
      <c r="AD8" s="238"/>
      <c r="AE8" s="238"/>
      <c r="AF8" s="238"/>
      <c r="AG8" s="238"/>
      <c r="AH8" s="238"/>
      <c r="AI8" s="239"/>
      <c r="AJ8" s="23"/>
    </row>
    <row r="9" spans="1:40" ht="41.25" customHeight="1" x14ac:dyDescent="0.25">
      <c r="A9" s="240" t="s">
        <v>1</v>
      </c>
      <c r="B9" s="231" t="s">
        <v>75</v>
      </c>
      <c r="C9" s="231" t="s">
        <v>65</v>
      </c>
      <c r="D9" s="231" t="s">
        <v>66</v>
      </c>
      <c r="E9" s="242" t="s">
        <v>67</v>
      </c>
      <c r="F9" s="231" t="s">
        <v>68</v>
      </c>
      <c r="G9" s="231"/>
      <c r="H9" s="231" t="s">
        <v>69</v>
      </c>
      <c r="I9" s="242" t="s">
        <v>70</v>
      </c>
      <c r="J9" s="231" t="s">
        <v>71</v>
      </c>
      <c r="K9" s="233" t="s">
        <v>157</v>
      </c>
      <c r="L9" s="234"/>
      <c r="M9" s="231" t="s">
        <v>72</v>
      </c>
      <c r="N9" s="207" t="s">
        <v>3</v>
      </c>
      <c r="O9" s="209" t="s">
        <v>260</v>
      </c>
      <c r="P9" s="211" t="s">
        <v>4</v>
      </c>
      <c r="Q9" s="213" t="s">
        <v>5</v>
      </c>
      <c r="R9" s="218" t="s">
        <v>6</v>
      </c>
      <c r="S9" s="220" t="s">
        <v>7</v>
      </c>
      <c r="T9" s="222" t="s">
        <v>8</v>
      </c>
      <c r="U9" s="222" t="s">
        <v>9</v>
      </c>
      <c r="V9" s="222" t="s">
        <v>10</v>
      </c>
      <c r="W9" s="222" t="s">
        <v>11</v>
      </c>
      <c r="X9" s="203" t="s">
        <v>60</v>
      </c>
      <c r="Y9" s="205" t="s">
        <v>12</v>
      </c>
      <c r="Z9" s="195" t="s">
        <v>13</v>
      </c>
      <c r="AA9" s="197" t="s">
        <v>183</v>
      </c>
      <c r="AB9" s="195" t="s">
        <v>14</v>
      </c>
      <c r="AC9" s="195" t="s">
        <v>15</v>
      </c>
      <c r="AD9" s="195" t="s">
        <v>16</v>
      </c>
      <c r="AE9" s="195" t="s">
        <v>17</v>
      </c>
      <c r="AF9" s="250" t="s">
        <v>18</v>
      </c>
      <c r="AG9" s="195" t="s">
        <v>181</v>
      </c>
      <c r="AH9" s="195" t="s">
        <v>182</v>
      </c>
      <c r="AI9" s="244" t="s">
        <v>19</v>
      </c>
      <c r="AJ9" s="23"/>
    </row>
    <row r="10" spans="1:40" ht="35.25" customHeight="1" thickBot="1" x14ac:dyDescent="0.3">
      <c r="A10" s="241"/>
      <c r="B10" s="232"/>
      <c r="C10" s="232"/>
      <c r="D10" s="232"/>
      <c r="E10" s="243"/>
      <c r="F10" s="64" t="s">
        <v>73</v>
      </c>
      <c r="G10" s="64" t="s">
        <v>74</v>
      </c>
      <c r="H10" s="232"/>
      <c r="I10" s="243"/>
      <c r="J10" s="232"/>
      <c r="K10" s="117" t="s">
        <v>168</v>
      </c>
      <c r="L10" s="117" t="s">
        <v>169</v>
      </c>
      <c r="M10" s="232"/>
      <c r="N10" s="208"/>
      <c r="O10" s="210"/>
      <c r="P10" s="212"/>
      <c r="Q10" s="214"/>
      <c r="R10" s="219"/>
      <c r="S10" s="221"/>
      <c r="T10" s="223"/>
      <c r="U10" s="223"/>
      <c r="V10" s="223"/>
      <c r="W10" s="223"/>
      <c r="X10" s="204"/>
      <c r="Y10" s="206"/>
      <c r="Z10" s="196"/>
      <c r="AA10" s="198"/>
      <c r="AB10" s="196"/>
      <c r="AC10" s="196"/>
      <c r="AD10" s="196"/>
      <c r="AE10" s="196"/>
      <c r="AF10" s="251"/>
      <c r="AG10" s="196"/>
      <c r="AH10" s="196"/>
      <c r="AI10" s="245"/>
      <c r="AJ10" s="23"/>
    </row>
    <row r="11" spans="1:40" ht="157.5" customHeight="1" x14ac:dyDescent="0.25">
      <c r="A11" s="285" t="s">
        <v>268</v>
      </c>
      <c r="B11" s="193" t="s">
        <v>76</v>
      </c>
      <c r="C11" s="288" t="s">
        <v>269</v>
      </c>
      <c r="D11" s="292" t="s">
        <v>270</v>
      </c>
      <c r="E11" s="74"/>
      <c r="F11" s="304" t="s">
        <v>341</v>
      </c>
      <c r="G11" s="304" t="s">
        <v>342</v>
      </c>
      <c r="H11" s="292" t="s">
        <v>278</v>
      </c>
      <c r="I11" s="294">
        <v>5000</v>
      </c>
      <c r="J11" s="292" t="s">
        <v>281</v>
      </c>
      <c r="K11" s="74"/>
      <c r="L11" s="74"/>
      <c r="M11" s="74"/>
      <c r="N11" s="74"/>
      <c r="O11" s="75"/>
      <c r="P11" s="74"/>
      <c r="Q11" s="74" t="s">
        <v>61</v>
      </c>
      <c r="R11" s="74"/>
      <c r="S11" s="76"/>
      <c r="T11" s="288" t="s">
        <v>414</v>
      </c>
      <c r="U11" s="288"/>
      <c r="V11" s="288"/>
      <c r="W11" s="292" t="s">
        <v>415</v>
      </c>
      <c r="X11" s="288"/>
      <c r="Y11" s="288"/>
      <c r="Z11" s="288" t="s">
        <v>494</v>
      </c>
      <c r="AA11" s="74"/>
      <c r="AB11" s="290"/>
      <c r="AC11" s="290"/>
      <c r="AD11" s="292"/>
      <c r="AE11" s="74"/>
      <c r="AF11" s="292"/>
      <c r="AG11" s="74"/>
      <c r="AH11" s="74"/>
      <c r="AI11" s="292" t="s">
        <v>540</v>
      </c>
      <c r="AJ11" s="23"/>
    </row>
    <row r="12" spans="1:40" ht="160.5" customHeight="1" x14ac:dyDescent="0.25">
      <c r="A12" s="286"/>
      <c r="B12" s="56" t="s">
        <v>77</v>
      </c>
      <c r="C12" s="289" t="s">
        <v>271</v>
      </c>
      <c r="D12" s="293" t="s">
        <v>272</v>
      </c>
      <c r="E12" s="77"/>
      <c r="F12" s="304" t="s">
        <v>343</v>
      </c>
      <c r="G12" s="304" t="s">
        <v>344</v>
      </c>
      <c r="H12" s="292" t="s">
        <v>279</v>
      </c>
      <c r="I12" s="295">
        <v>5000</v>
      </c>
      <c r="J12" s="293" t="s">
        <v>282</v>
      </c>
      <c r="K12" s="77"/>
      <c r="L12" s="77"/>
      <c r="M12" s="77"/>
      <c r="N12" s="74"/>
      <c r="O12" s="74"/>
      <c r="P12" s="74"/>
      <c r="Q12" s="74"/>
      <c r="R12" s="74" t="s">
        <v>61</v>
      </c>
      <c r="S12" s="76"/>
      <c r="T12" s="289" t="s">
        <v>416</v>
      </c>
      <c r="U12" s="289"/>
      <c r="V12" s="289"/>
      <c r="W12" s="293" t="s">
        <v>415</v>
      </c>
      <c r="X12" s="289"/>
      <c r="Y12" s="289"/>
      <c r="Z12" s="289"/>
      <c r="AA12" s="77"/>
      <c r="AB12" s="291"/>
      <c r="AC12" s="291"/>
      <c r="AD12" s="293"/>
      <c r="AE12" s="77"/>
      <c r="AF12" s="293"/>
      <c r="AG12" s="77"/>
      <c r="AH12" s="77"/>
      <c r="AI12" s="293"/>
      <c r="AJ12" s="23"/>
    </row>
    <row r="13" spans="1:40" ht="129.75" customHeight="1" x14ac:dyDescent="0.25">
      <c r="A13" s="286"/>
      <c r="B13" s="56" t="s">
        <v>78</v>
      </c>
      <c r="C13" s="289" t="s">
        <v>273</v>
      </c>
      <c r="D13" s="293" t="s">
        <v>274</v>
      </c>
      <c r="E13" s="77"/>
      <c r="F13" s="304" t="s">
        <v>345</v>
      </c>
      <c r="G13" s="304" t="s">
        <v>346</v>
      </c>
      <c r="H13" s="292" t="s">
        <v>279</v>
      </c>
      <c r="I13" s="295">
        <v>20000</v>
      </c>
      <c r="J13" s="293" t="s">
        <v>283</v>
      </c>
      <c r="K13" s="77"/>
      <c r="L13" s="77"/>
      <c r="M13" s="77"/>
      <c r="N13" s="74"/>
      <c r="O13" s="74"/>
      <c r="P13" s="74"/>
      <c r="Q13" s="74"/>
      <c r="R13" s="74" t="s">
        <v>61</v>
      </c>
      <c r="S13" s="76"/>
      <c r="T13" s="289" t="s">
        <v>417</v>
      </c>
      <c r="U13" s="289"/>
      <c r="V13" s="289"/>
      <c r="W13" s="293" t="s">
        <v>418</v>
      </c>
      <c r="X13" s="289"/>
      <c r="Y13" s="289"/>
      <c r="Z13" s="289"/>
      <c r="AA13" s="77"/>
      <c r="AB13" s="290"/>
      <c r="AC13" s="290"/>
      <c r="AD13" s="293"/>
      <c r="AE13" s="77"/>
      <c r="AF13" s="293"/>
      <c r="AG13" s="77"/>
      <c r="AH13" s="77"/>
      <c r="AI13" s="293"/>
      <c r="AJ13" s="23"/>
    </row>
    <row r="14" spans="1:40" ht="147" customHeight="1" x14ac:dyDescent="0.25">
      <c r="A14" s="286"/>
      <c r="B14" s="56" t="s">
        <v>79</v>
      </c>
      <c r="C14" s="289" t="s">
        <v>275</v>
      </c>
      <c r="D14" s="293" t="s">
        <v>274</v>
      </c>
      <c r="E14" s="77"/>
      <c r="F14" s="304" t="s">
        <v>347</v>
      </c>
      <c r="G14" s="304" t="s">
        <v>348</v>
      </c>
      <c r="H14" s="292" t="s">
        <v>280</v>
      </c>
      <c r="I14" s="295">
        <v>50000</v>
      </c>
      <c r="J14" s="293" t="s">
        <v>284</v>
      </c>
      <c r="K14" s="77"/>
      <c r="L14" s="77"/>
      <c r="M14" s="77"/>
      <c r="N14" s="74"/>
      <c r="O14" s="74"/>
      <c r="P14" s="74"/>
      <c r="Q14" s="74" t="s">
        <v>61</v>
      </c>
      <c r="R14" s="74"/>
      <c r="S14" s="76"/>
      <c r="T14" s="289" t="s">
        <v>419</v>
      </c>
      <c r="U14" s="289"/>
      <c r="V14" s="289"/>
      <c r="W14" s="293"/>
      <c r="X14" s="289"/>
      <c r="Y14" s="289" t="s">
        <v>495</v>
      </c>
      <c r="Z14" s="289"/>
      <c r="AA14" s="77"/>
      <c r="AB14" s="291"/>
      <c r="AC14" s="291"/>
      <c r="AD14" s="293"/>
      <c r="AE14" s="293"/>
      <c r="AF14" s="293"/>
      <c r="AG14" s="77"/>
      <c r="AH14" s="77"/>
      <c r="AI14" s="293" t="s">
        <v>541</v>
      </c>
      <c r="AJ14" s="23"/>
    </row>
    <row r="15" spans="1:40" ht="147" customHeight="1" x14ac:dyDescent="0.25">
      <c r="A15" s="286"/>
      <c r="B15" s="56" t="s">
        <v>80</v>
      </c>
      <c r="C15" s="289" t="s">
        <v>276</v>
      </c>
      <c r="D15" s="293" t="s">
        <v>277</v>
      </c>
      <c r="E15" s="77"/>
      <c r="F15" s="304" t="s">
        <v>343</v>
      </c>
      <c r="G15" s="304" t="s">
        <v>349</v>
      </c>
      <c r="H15" s="292" t="s">
        <v>280</v>
      </c>
      <c r="I15" s="295">
        <v>0</v>
      </c>
      <c r="J15" s="293" t="s">
        <v>285</v>
      </c>
      <c r="K15" s="77"/>
      <c r="L15" s="77"/>
      <c r="M15" s="77"/>
      <c r="N15" s="74"/>
      <c r="O15" s="74"/>
      <c r="P15" s="74"/>
      <c r="Q15" s="74" t="s">
        <v>61</v>
      </c>
      <c r="R15" s="74"/>
      <c r="S15" s="76"/>
      <c r="T15" s="289" t="s">
        <v>420</v>
      </c>
      <c r="U15" s="289"/>
      <c r="V15" s="289" t="s">
        <v>421</v>
      </c>
      <c r="W15" s="293" t="s">
        <v>280</v>
      </c>
      <c r="X15" s="289"/>
      <c r="Y15" s="289"/>
      <c r="Z15" s="289"/>
      <c r="AA15" s="77"/>
      <c r="AB15" s="291"/>
      <c r="AC15" s="290">
        <v>43313</v>
      </c>
      <c r="AD15" s="293" t="s">
        <v>515</v>
      </c>
      <c r="AE15" s="293"/>
      <c r="AF15" s="293"/>
      <c r="AG15" s="77"/>
      <c r="AH15" s="77"/>
      <c r="AI15" s="293" t="s">
        <v>542</v>
      </c>
      <c r="AJ15" s="23"/>
    </row>
    <row r="16" spans="1:40" ht="135.75" customHeight="1" x14ac:dyDescent="0.25">
      <c r="A16" s="297" t="s">
        <v>286</v>
      </c>
      <c r="B16" s="56" t="s">
        <v>91</v>
      </c>
      <c r="C16" s="289" t="s">
        <v>287</v>
      </c>
      <c r="D16" s="293" t="s">
        <v>288</v>
      </c>
      <c r="E16" s="77"/>
      <c r="F16" s="304" t="s">
        <v>343</v>
      </c>
      <c r="G16" s="304" t="s">
        <v>350</v>
      </c>
      <c r="H16" s="292" t="s">
        <v>295</v>
      </c>
      <c r="I16" s="295">
        <v>200000</v>
      </c>
      <c r="J16" s="293" t="s">
        <v>299</v>
      </c>
      <c r="K16" s="77"/>
      <c r="L16" s="77"/>
      <c r="M16" s="77"/>
      <c r="N16" s="74"/>
      <c r="O16" s="74" t="s">
        <v>61</v>
      </c>
      <c r="P16" s="74"/>
      <c r="Q16" s="74"/>
      <c r="R16" s="74"/>
      <c r="S16" s="76"/>
      <c r="T16" s="289" t="s">
        <v>422</v>
      </c>
      <c r="U16" s="289"/>
      <c r="V16" s="289"/>
      <c r="W16" s="293"/>
      <c r="X16" s="289"/>
      <c r="Y16" s="289"/>
      <c r="Z16" s="289" t="s">
        <v>496</v>
      </c>
      <c r="AA16" s="77"/>
      <c r="AB16" s="291"/>
      <c r="AC16" s="291"/>
      <c r="AD16" s="293" t="s">
        <v>516</v>
      </c>
      <c r="AE16" s="293"/>
      <c r="AF16" s="293" t="s">
        <v>527</v>
      </c>
      <c r="AG16" s="77"/>
      <c r="AH16" s="77"/>
      <c r="AI16" s="293" t="s">
        <v>543</v>
      </c>
      <c r="AJ16" s="23"/>
    </row>
    <row r="17" spans="1:36" ht="171" customHeight="1" x14ac:dyDescent="0.25">
      <c r="A17" s="286"/>
      <c r="B17" s="56" t="s">
        <v>92</v>
      </c>
      <c r="C17" s="289" t="s">
        <v>289</v>
      </c>
      <c r="D17" s="293" t="s">
        <v>290</v>
      </c>
      <c r="E17" s="77"/>
      <c r="F17" s="304" t="s">
        <v>343</v>
      </c>
      <c r="G17" s="304" t="s">
        <v>350</v>
      </c>
      <c r="H17" s="292" t="s">
        <v>296</v>
      </c>
      <c r="I17" s="295">
        <v>10000</v>
      </c>
      <c r="J17" s="293" t="s">
        <v>300</v>
      </c>
      <c r="K17" s="77"/>
      <c r="L17" s="77"/>
      <c r="M17" s="77"/>
      <c r="N17" s="74"/>
      <c r="O17" s="74"/>
      <c r="P17" s="74"/>
      <c r="Q17" s="74" t="s">
        <v>61</v>
      </c>
      <c r="R17" s="74"/>
      <c r="S17" s="76"/>
      <c r="T17" s="289" t="s">
        <v>423</v>
      </c>
      <c r="U17" s="289"/>
      <c r="V17" s="289"/>
      <c r="W17" s="293"/>
      <c r="X17" s="289"/>
      <c r="Y17" s="289"/>
      <c r="Z17" s="289" t="s">
        <v>497</v>
      </c>
      <c r="AA17" s="77"/>
      <c r="AB17" s="291"/>
      <c r="AC17" s="291"/>
      <c r="AD17" s="293"/>
      <c r="AE17" s="293"/>
      <c r="AF17" s="293" t="s">
        <v>528</v>
      </c>
      <c r="AG17" s="77"/>
      <c r="AH17" s="77"/>
      <c r="AI17" s="293" t="s">
        <v>544</v>
      </c>
      <c r="AJ17" s="23"/>
    </row>
    <row r="18" spans="1:36" ht="114" customHeight="1" x14ac:dyDescent="0.25">
      <c r="A18" s="286"/>
      <c r="B18" s="56" t="s">
        <v>93</v>
      </c>
      <c r="C18" s="288" t="s">
        <v>291</v>
      </c>
      <c r="D18" s="292" t="s">
        <v>292</v>
      </c>
      <c r="E18" s="74"/>
      <c r="F18" s="304" t="s">
        <v>343</v>
      </c>
      <c r="G18" s="304" t="s">
        <v>350</v>
      </c>
      <c r="H18" s="292" t="s">
        <v>297</v>
      </c>
      <c r="I18" s="294">
        <v>20000</v>
      </c>
      <c r="J18" s="292" t="s">
        <v>301</v>
      </c>
      <c r="K18" s="74"/>
      <c r="L18" s="74"/>
      <c r="M18" s="74"/>
      <c r="N18" s="74"/>
      <c r="O18" s="74"/>
      <c r="P18" s="74"/>
      <c r="Q18" s="74" t="s">
        <v>61</v>
      </c>
      <c r="R18" s="74"/>
      <c r="S18" s="76"/>
      <c r="T18" s="288" t="s">
        <v>424</v>
      </c>
      <c r="U18" s="288"/>
      <c r="V18" s="288"/>
      <c r="W18" s="292" t="s">
        <v>386</v>
      </c>
      <c r="X18" s="288" t="s">
        <v>425</v>
      </c>
      <c r="Y18" s="288" t="s">
        <v>498</v>
      </c>
      <c r="Z18" s="288"/>
      <c r="AA18" s="74"/>
      <c r="AB18" s="291"/>
      <c r="AC18" s="291"/>
      <c r="AD18" s="292" t="s">
        <v>517</v>
      </c>
      <c r="AE18" s="292"/>
      <c r="AF18" s="292" t="s">
        <v>529</v>
      </c>
      <c r="AG18" s="74"/>
      <c r="AH18" s="74"/>
      <c r="AI18" s="292"/>
      <c r="AJ18" s="23"/>
    </row>
    <row r="19" spans="1:36" ht="204.75" customHeight="1" x14ac:dyDescent="0.25">
      <c r="A19" s="286"/>
      <c r="B19" s="56" t="s">
        <v>94</v>
      </c>
      <c r="C19" s="288" t="s">
        <v>293</v>
      </c>
      <c r="D19" s="292" t="s">
        <v>294</v>
      </c>
      <c r="E19" s="74"/>
      <c r="F19" s="304" t="s">
        <v>343</v>
      </c>
      <c r="G19" s="304" t="s">
        <v>350</v>
      </c>
      <c r="H19" s="292" t="s">
        <v>298</v>
      </c>
      <c r="I19" s="294">
        <v>0</v>
      </c>
      <c r="J19" s="296" t="s">
        <v>302</v>
      </c>
      <c r="K19" s="74"/>
      <c r="L19" s="74"/>
      <c r="M19" s="74"/>
      <c r="N19" s="74"/>
      <c r="O19" s="74"/>
      <c r="P19" s="74" t="s">
        <v>61</v>
      </c>
      <c r="Q19" s="74"/>
      <c r="R19" s="74"/>
      <c r="S19" s="76"/>
      <c r="T19" s="288" t="s">
        <v>426</v>
      </c>
      <c r="U19" s="288" t="s">
        <v>427</v>
      </c>
      <c r="V19" s="288" t="s">
        <v>428</v>
      </c>
      <c r="W19" s="292" t="s">
        <v>429</v>
      </c>
      <c r="X19" s="288" t="s">
        <v>430</v>
      </c>
      <c r="Y19" s="288"/>
      <c r="Z19" s="288" t="s">
        <v>499</v>
      </c>
      <c r="AA19" s="74"/>
      <c r="AB19" s="307"/>
      <c r="AC19" s="291"/>
      <c r="AD19" s="292"/>
      <c r="AE19" s="292"/>
      <c r="AF19" s="292" t="s">
        <v>530</v>
      </c>
      <c r="AG19" s="74"/>
      <c r="AH19" s="74"/>
      <c r="AI19" s="292" t="s">
        <v>545</v>
      </c>
      <c r="AJ19" s="23"/>
    </row>
    <row r="20" spans="1:36" ht="259.5" customHeight="1" x14ac:dyDescent="0.25">
      <c r="A20" s="297" t="s">
        <v>303</v>
      </c>
      <c r="B20" s="56" t="s">
        <v>106</v>
      </c>
      <c r="C20" s="289" t="s">
        <v>304</v>
      </c>
      <c r="D20" s="293" t="s">
        <v>305</v>
      </c>
      <c r="E20" s="77"/>
      <c r="F20" s="304" t="s">
        <v>343</v>
      </c>
      <c r="G20" s="304" t="s">
        <v>350</v>
      </c>
      <c r="H20" s="292" t="s">
        <v>312</v>
      </c>
      <c r="I20" s="298">
        <v>10000</v>
      </c>
      <c r="J20" s="293" t="s">
        <v>316</v>
      </c>
      <c r="K20" s="77"/>
      <c r="L20" s="77"/>
      <c r="M20" s="77"/>
      <c r="N20" s="74"/>
      <c r="O20" s="74"/>
      <c r="P20" s="74" t="s">
        <v>61</v>
      </c>
      <c r="Q20" s="74"/>
      <c r="R20" s="74"/>
      <c r="S20" s="76"/>
      <c r="T20" s="289" t="s">
        <v>431</v>
      </c>
      <c r="U20" s="289" t="s">
        <v>432</v>
      </c>
      <c r="V20" s="306" t="s">
        <v>433</v>
      </c>
      <c r="W20" s="293" t="s">
        <v>434</v>
      </c>
      <c r="X20" s="289"/>
      <c r="Y20" s="289"/>
      <c r="Z20" s="289"/>
      <c r="AA20" s="77"/>
      <c r="AB20" s="291"/>
      <c r="AC20" s="291"/>
      <c r="AD20" s="293" t="s">
        <v>278</v>
      </c>
      <c r="AE20" s="293"/>
      <c r="AF20" s="293"/>
      <c r="AG20" s="77"/>
      <c r="AH20" s="77"/>
      <c r="AI20" s="293" t="s">
        <v>546</v>
      </c>
      <c r="AJ20" s="23"/>
    </row>
    <row r="21" spans="1:36" ht="95.25" customHeight="1" x14ac:dyDescent="0.25">
      <c r="A21" s="286"/>
      <c r="B21" s="56" t="s">
        <v>107</v>
      </c>
      <c r="C21" s="289" t="s">
        <v>306</v>
      </c>
      <c r="D21" s="293" t="s">
        <v>307</v>
      </c>
      <c r="E21" s="77"/>
      <c r="F21" s="304" t="s">
        <v>343</v>
      </c>
      <c r="G21" s="304" t="s">
        <v>350</v>
      </c>
      <c r="H21" s="292" t="s">
        <v>313</v>
      </c>
      <c r="I21" s="298">
        <v>3000000</v>
      </c>
      <c r="J21" s="293" t="s">
        <v>317</v>
      </c>
      <c r="K21" s="77"/>
      <c r="L21" s="77"/>
      <c r="M21" s="77"/>
      <c r="N21" s="74"/>
      <c r="O21" s="74"/>
      <c r="P21" s="74" t="s">
        <v>61</v>
      </c>
      <c r="Q21" s="74"/>
      <c r="R21" s="74"/>
      <c r="S21" s="76"/>
      <c r="T21" s="289" t="s">
        <v>435</v>
      </c>
      <c r="U21" s="289"/>
      <c r="V21" s="289"/>
      <c r="W21" s="293"/>
      <c r="X21" s="289"/>
      <c r="Y21" s="289" t="s">
        <v>500</v>
      </c>
      <c r="Z21" s="289" t="s">
        <v>501</v>
      </c>
      <c r="AA21" s="77"/>
      <c r="AB21" s="291"/>
      <c r="AC21" s="291"/>
      <c r="AD21" s="293"/>
      <c r="AE21" s="293"/>
      <c r="AF21" s="293"/>
      <c r="AG21" s="77"/>
      <c r="AH21" s="77"/>
      <c r="AI21" s="293"/>
      <c r="AJ21" s="23"/>
    </row>
    <row r="22" spans="1:36" ht="163.5" customHeight="1" x14ac:dyDescent="0.25">
      <c r="A22" s="286"/>
      <c r="B22" s="56" t="s">
        <v>108</v>
      </c>
      <c r="C22" s="289" t="s">
        <v>308</v>
      </c>
      <c r="D22" s="293" t="s">
        <v>309</v>
      </c>
      <c r="E22" s="77"/>
      <c r="F22" s="304" t="s">
        <v>343</v>
      </c>
      <c r="G22" s="304" t="s">
        <v>350</v>
      </c>
      <c r="H22" s="292" t="s">
        <v>314</v>
      </c>
      <c r="I22" s="298">
        <v>2500000</v>
      </c>
      <c r="J22" s="293" t="s">
        <v>318</v>
      </c>
      <c r="K22" s="77"/>
      <c r="L22" s="77"/>
      <c r="M22" s="77"/>
      <c r="N22" s="74"/>
      <c r="O22" s="74"/>
      <c r="P22" s="74"/>
      <c r="Q22" s="74" t="s">
        <v>61</v>
      </c>
      <c r="R22" s="74"/>
      <c r="S22" s="76"/>
      <c r="T22" s="289" t="s">
        <v>436</v>
      </c>
      <c r="U22" s="289"/>
      <c r="V22" s="289"/>
      <c r="W22" s="293"/>
      <c r="X22" s="289"/>
      <c r="Y22" s="289"/>
      <c r="Z22" s="289"/>
      <c r="AA22" s="77"/>
      <c r="AB22" s="291"/>
      <c r="AC22" s="291"/>
      <c r="AD22" s="293" t="s">
        <v>518</v>
      </c>
      <c r="AE22" s="293"/>
      <c r="AF22" s="293" t="s">
        <v>531</v>
      </c>
      <c r="AG22" s="77"/>
      <c r="AH22" s="77"/>
      <c r="AI22" s="293"/>
      <c r="AJ22" s="23"/>
    </row>
    <row r="23" spans="1:36" ht="165.75" customHeight="1" x14ac:dyDescent="0.25">
      <c r="A23" s="286"/>
      <c r="B23" s="56" t="s">
        <v>109</v>
      </c>
      <c r="C23" s="289" t="s">
        <v>310</v>
      </c>
      <c r="D23" s="292" t="s">
        <v>311</v>
      </c>
      <c r="E23" s="74"/>
      <c r="F23" s="304" t="s">
        <v>343</v>
      </c>
      <c r="G23" s="304" t="s">
        <v>350</v>
      </c>
      <c r="H23" s="292" t="s">
        <v>315</v>
      </c>
      <c r="I23" s="299">
        <v>10000000</v>
      </c>
      <c r="J23" s="292" t="s">
        <v>319</v>
      </c>
      <c r="K23" s="74"/>
      <c r="L23" s="74"/>
      <c r="M23" s="74"/>
      <c r="N23" s="74"/>
      <c r="O23" s="74"/>
      <c r="P23" s="74" t="s">
        <v>61</v>
      </c>
      <c r="Q23" s="74"/>
      <c r="R23" s="74"/>
      <c r="S23" s="76"/>
      <c r="T23" s="288" t="s">
        <v>437</v>
      </c>
      <c r="U23" s="288" t="s">
        <v>438</v>
      </c>
      <c r="V23" s="288" t="s">
        <v>439</v>
      </c>
      <c r="W23" s="292" t="s">
        <v>338</v>
      </c>
      <c r="X23" s="288" t="s">
        <v>440</v>
      </c>
      <c r="Y23" s="288"/>
      <c r="Z23" s="288" t="s">
        <v>502</v>
      </c>
      <c r="AA23" s="74"/>
      <c r="AB23" s="291"/>
      <c r="AC23" s="291"/>
      <c r="AD23" s="292"/>
      <c r="AE23" s="292"/>
      <c r="AF23" s="292" t="s">
        <v>532</v>
      </c>
      <c r="AG23" s="74"/>
      <c r="AH23" s="74"/>
      <c r="AI23" s="292"/>
      <c r="AJ23" s="23"/>
    </row>
    <row r="24" spans="1:36" ht="129" customHeight="1" x14ac:dyDescent="0.25">
      <c r="A24" s="297" t="s">
        <v>320</v>
      </c>
      <c r="B24" s="56" t="s">
        <v>121</v>
      </c>
      <c r="C24" s="289" t="s">
        <v>321</v>
      </c>
      <c r="D24" s="293" t="s">
        <v>322</v>
      </c>
      <c r="E24" s="77"/>
      <c r="F24" s="304" t="s">
        <v>347</v>
      </c>
      <c r="G24" s="304" t="s">
        <v>335</v>
      </c>
      <c r="H24" s="292" t="s">
        <v>336</v>
      </c>
      <c r="I24" s="295">
        <v>30000</v>
      </c>
      <c r="J24" s="293" t="s">
        <v>354</v>
      </c>
      <c r="K24" s="77"/>
      <c r="L24" s="77"/>
      <c r="M24" s="77"/>
      <c r="N24" s="74"/>
      <c r="O24" s="74"/>
      <c r="P24" s="74"/>
      <c r="Q24" s="74"/>
      <c r="R24" s="74" t="s">
        <v>61</v>
      </c>
      <c r="S24" s="76"/>
      <c r="T24" s="289" t="s">
        <v>441</v>
      </c>
      <c r="U24" s="289" t="s">
        <v>442</v>
      </c>
      <c r="V24" s="289"/>
      <c r="W24" s="293" t="s">
        <v>443</v>
      </c>
      <c r="X24" s="289"/>
      <c r="Y24" s="289"/>
      <c r="Z24" s="289"/>
      <c r="AA24" s="77"/>
      <c r="AB24" s="291"/>
      <c r="AC24" s="291"/>
      <c r="AD24" s="293"/>
      <c r="AE24" s="293"/>
      <c r="AF24" s="293"/>
      <c r="AG24" s="77"/>
      <c r="AH24" s="77"/>
      <c r="AI24" s="293" t="s">
        <v>547</v>
      </c>
      <c r="AJ24" s="23"/>
    </row>
    <row r="25" spans="1:36" ht="409.5" customHeight="1" x14ac:dyDescent="0.25">
      <c r="A25" s="286"/>
      <c r="B25" s="56" t="s">
        <v>122</v>
      </c>
      <c r="C25" s="289" t="s">
        <v>323</v>
      </c>
      <c r="D25" s="293" t="s">
        <v>324</v>
      </c>
      <c r="E25" s="77"/>
      <c r="F25" s="304" t="s">
        <v>351</v>
      </c>
      <c r="G25" s="304" t="s">
        <v>350</v>
      </c>
      <c r="H25" s="292" t="s">
        <v>337</v>
      </c>
      <c r="I25" s="295">
        <v>1000000</v>
      </c>
      <c r="J25" s="293" t="s">
        <v>355</v>
      </c>
      <c r="K25" s="77"/>
      <c r="L25" s="77"/>
      <c r="M25" s="77"/>
      <c r="N25" s="74"/>
      <c r="O25" s="74"/>
      <c r="P25" s="74"/>
      <c r="Q25" s="74" t="s">
        <v>61</v>
      </c>
      <c r="R25" s="74"/>
      <c r="S25" s="76"/>
      <c r="T25" s="306" t="s">
        <v>444</v>
      </c>
      <c r="U25" s="306" t="s">
        <v>445</v>
      </c>
      <c r="V25" s="289" t="s">
        <v>446</v>
      </c>
      <c r="W25" s="293" t="s">
        <v>447</v>
      </c>
      <c r="X25" s="289" t="s">
        <v>448</v>
      </c>
      <c r="Y25" s="289"/>
      <c r="Z25" s="289"/>
      <c r="AA25" s="77"/>
      <c r="AB25" s="291"/>
      <c r="AC25" s="291"/>
      <c r="AD25" s="293" t="s">
        <v>519</v>
      </c>
      <c r="AE25" s="293"/>
      <c r="AF25" s="293" t="s">
        <v>533</v>
      </c>
      <c r="AG25" s="77"/>
      <c r="AH25" s="77"/>
      <c r="AI25" s="293"/>
      <c r="AJ25" s="23"/>
    </row>
    <row r="26" spans="1:36" ht="89.25" customHeight="1" x14ac:dyDescent="0.25">
      <c r="A26" s="286"/>
      <c r="B26" s="56" t="s">
        <v>123</v>
      </c>
      <c r="C26" s="289" t="s">
        <v>325</v>
      </c>
      <c r="D26" s="293" t="s">
        <v>326</v>
      </c>
      <c r="E26" s="77"/>
      <c r="F26" s="304" t="s">
        <v>352</v>
      </c>
      <c r="G26" s="304" t="s">
        <v>366</v>
      </c>
      <c r="H26" s="292" t="s">
        <v>338</v>
      </c>
      <c r="I26" s="295">
        <v>50000</v>
      </c>
      <c r="J26" s="293"/>
      <c r="K26" s="77"/>
      <c r="L26" s="77"/>
      <c r="M26" s="77"/>
      <c r="N26" s="74"/>
      <c r="O26" s="74"/>
      <c r="P26" s="74"/>
      <c r="Q26" s="74" t="s">
        <v>61</v>
      </c>
      <c r="R26" s="74"/>
      <c r="S26" s="76"/>
      <c r="T26" s="289" t="s">
        <v>449</v>
      </c>
      <c r="U26" s="289" t="s">
        <v>450</v>
      </c>
      <c r="V26" s="289" t="s">
        <v>451</v>
      </c>
      <c r="W26" s="293" t="s">
        <v>338</v>
      </c>
      <c r="X26" s="289"/>
      <c r="Y26" s="289" t="s">
        <v>503</v>
      </c>
      <c r="Z26" s="289" t="s">
        <v>504</v>
      </c>
      <c r="AA26" s="77"/>
      <c r="AB26" s="291"/>
      <c r="AC26" s="290">
        <v>43070</v>
      </c>
      <c r="AD26" s="293"/>
      <c r="AE26" s="293"/>
      <c r="AF26" s="293"/>
      <c r="AG26" s="77"/>
      <c r="AH26" s="77"/>
      <c r="AI26" s="293"/>
      <c r="AJ26" s="23"/>
    </row>
    <row r="27" spans="1:36" ht="157.5" customHeight="1" x14ac:dyDescent="0.25">
      <c r="A27" s="286"/>
      <c r="B27" s="56" t="s">
        <v>124</v>
      </c>
      <c r="C27" s="289" t="s">
        <v>327</v>
      </c>
      <c r="D27" s="293" t="s">
        <v>328</v>
      </c>
      <c r="E27" s="77"/>
      <c r="F27" s="304" t="s">
        <v>344</v>
      </c>
      <c r="G27" s="304" t="s">
        <v>350</v>
      </c>
      <c r="H27" s="292" t="s">
        <v>339</v>
      </c>
      <c r="I27" s="295">
        <v>500000</v>
      </c>
      <c r="J27" s="293" t="s">
        <v>356</v>
      </c>
      <c r="K27" s="77"/>
      <c r="L27" s="77"/>
      <c r="M27" s="77"/>
      <c r="N27" s="74" t="s">
        <v>61</v>
      </c>
      <c r="O27" s="74"/>
      <c r="P27" s="74"/>
      <c r="Q27" s="74"/>
      <c r="R27" s="74"/>
      <c r="S27" s="76"/>
      <c r="T27" s="289" t="s">
        <v>452</v>
      </c>
      <c r="U27" s="289"/>
      <c r="V27" s="289"/>
      <c r="W27" s="293"/>
      <c r="X27" s="289"/>
      <c r="Y27" s="289"/>
      <c r="Z27" s="289"/>
      <c r="AA27" s="77"/>
      <c r="AB27" s="291"/>
      <c r="AC27" s="291"/>
      <c r="AD27" s="293" t="s">
        <v>404</v>
      </c>
      <c r="AE27" s="293" t="s">
        <v>524</v>
      </c>
      <c r="AF27" s="293"/>
      <c r="AG27" s="77"/>
      <c r="AH27" s="77"/>
      <c r="AI27" s="293"/>
      <c r="AJ27" s="23"/>
    </row>
    <row r="28" spans="1:36" ht="303" customHeight="1" x14ac:dyDescent="0.25">
      <c r="A28" s="286"/>
      <c r="B28" s="56" t="s">
        <v>125</v>
      </c>
      <c r="C28" s="289" t="s">
        <v>329</v>
      </c>
      <c r="D28" s="293" t="s">
        <v>330</v>
      </c>
      <c r="E28" s="77"/>
      <c r="F28" s="304" t="s">
        <v>347</v>
      </c>
      <c r="G28" s="304" t="s">
        <v>350</v>
      </c>
      <c r="H28" s="292" t="s">
        <v>336</v>
      </c>
      <c r="I28" s="295">
        <v>100000</v>
      </c>
      <c r="J28" s="293" t="s">
        <v>357</v>
      </c>
      <c r="K28" s="77"/>
      <c r="L28" s="77"/>
      <c r="M28" s="77"/>
      <c r="N28" s="74"/>
      <c r="O28" s="74"/>
      <c r="P28" s="74" t="s">
        <v>61</v>
      </c>
      <c r="Q28" s="74"/>
      <c r="R28" s="74"/>
      <c r="S28" s="76"/>
      <c r="T28" s="289" t="s">
        <v>453</v>
      </c>
      <c r="U28" s="289" t="s">
        <v>454</v>
      </c>
      <c r="V28" s="289" t="s">
        <v>455</v>
      </c>
      <c r="W28" s="293" t="s">
        <v>443</v>
      </c>
      <c r="X28" s="289" t="s">
        <v>456</v>
      </c>
      <c r="Y28" s="289"/>
      <c r="Z28" s="289"/>
      <c r="AA28" s="77"/>
      <c r="AB28" s="291"/>
      <c r="AC28" s="291"/>
      <c r="AD28" s="293"/>
      <c r="AE28" s="293"/>
      <c r="AF28" s="293"/>
      <c r="AG28" s="77"/>
      <c r="AH28" s="77"/>
      <c r="AI28" s="293" t="s">
        <v>548</v>
      </c>
      <c r="AJ28" s="23"/>
    </row>
    <row r="29" spans="1:36" ht="132.75" customHeight="1" x14ac:dyDescent="0.25">
      <c r="A29" s="286"/>
      <c r="B29" s="56" t="s">
        <v>126</v>
      </c>
      <c r="C29" s="289" t="s">
        <v>331</v>
      </c>
      <c r="D29" s="293" t="s">
        <v>332</v>
      </c>
      <c r="E29" s="77"/>
      <c r="F29" s="304" t="s">
        <v>347</v>
      </c>
      <c r="G29" s="304" t="s">
        <v>350</v>
      </c>
      <c r="H29" s="292" t="s">
        <v>340</v>
      </c>
      <c r="I29" s="295">
        <v>500000</v>
      </c>
      <c r="J29" s="293" t="s">
        <v>358</v>
      </c>
      <c r="K29" s="77"/>
      <c r="L29" s="77"/>
      <c r="M29" s="77"/>
      <c r="N29" s="74"/>
      <c r="O29" s="74"/>
      <c r="P29" s="74"/>
      <c r="Q29" s="74" t="s">
        <v>61</v>
      </c>
      <c r="R29" s="74"/>
      <c r="S29" s="76"/>
      <c r="T29" s="289" t="s">
        <v>457</v>
      </c>
      <c r="U29" s="289" t="s">
        <v>458</v>
      </c>
      <c r="V29" s="289" t="s">
        <v>459</v>
      </c>
      <c r="W29" s="293" t="s">
        <v>460</v>
      </c>
      <c r="X29" s="289" t="s">
        <v>461</v>
      </c>
      <c r="Y29" s="289"/>
      <c r="Z29" s="289" t="s">
        <v>505</v>
      </c>
      <c r="AA29" s="77"/>
      <c r="AB29" s="291"/>
      <c r="AC29" s="291"/>
      <c r="AD29" s="293" t="s">
        <v>407</v>
      </c>
      <c r="AE29" s="293"/>
      <c r="AF29" s="293"/>
      <c r="AG29" s="77"/>
      <c r="AH29" s="77"/>
      <c r="AI29" s="293"/>
      <c r="AJ29" s="23"/>
    </row>
    <row r="30" spans="1:36" ht="386.25" customHeight="1" x14ac:dyDescent="0.25">
      <c r="A30" s="286"/>
      <c r="B30" s="56" t="s">
        <v>127</v>
      </c>
      <c r="C30" s="289" t="s">
        <v>333</v>
      </c>
      <c r="D30" s="293" t="s">
        <v>334</v>
      </c>
      <c r="E30" s="77"/>
      <c r="F30" s="304" t="s">
        <v>353</v>
      </c>
      <c r="G30" s="304" t="s">
        <v>350</v>
      </c>
      <c r="H30" s="292" t="s">
        <v>337</v>
      </c>
      <c r="I30" s="295">
        <v>1500000</v>
      </c>
      <c r="J30" s="293" t="s">
        <v>359</v>
      </c>
      <c r="K30" s="77"/>
      <c r="L30" s="77"/>
      <c r="M30" s="77"/>
      <c r="N30" s="74"/>
      <c r="O30" s="74"/>
      <c r="P30" s="74"/>
      <c r="Q30" s="74" t="s">
        <v>61</v>
      </c>
      <c r="R30" s="74"/>
      <c r="S30" s="76"/>
      <c r="T30" s="306" t="s">
        <v>462</v>
      </c>
      <c r="U30" s="306" t="s">
        <v>463</v>
      </c>
      <c r="V30" s="289" t="s">
        <v>464</v>
      </c>
      <c r="W30" s="293" t="s">
        <v>337</v>
      </c>
      <c r="X30" s="289" t="s">
        <v>465</v>
      </c>
      <c r="Y30" s="289" t="s">
        <v>506</v>
      </c>
      <c r="Z30" s="289" t="s">
        <v>507</v>
      </c>
      <c r="AA30" s="77"/>
      <c r="AB30" s="291"/>
      <c r="AC30" s="291"/>
      <c r="AD30" s="293"/>
      <c r="AE30" s="293"/>
      <c r="AF30" s="293"/>
      <c r="AG30" s="77"/>
      <c r="AH30" s="77"/>
      <c r="AI30" s="293"/>
      <c r="AJ30" s="23"/>
    </row>
    <row r="31" spans="1:36" ht="210.75" customHeight="1" x14ac:dyDescent="0.25">
      <c r="A31" s="297" t="s">
        <v>360</v>
      </c>
      <c r="B31" s="56" t="s">
        <v>136</v>
      </c>
      <c r="C31" s="289" t="s">
        <v>361</v>
      </c>
      <c r="D31" s="293" t="s">
        <v>362</v>
      </c>
      <c r="E31" s="77"/>
      <c r="F31" s="304" t="s">
        <v>353</v>
      </c>
      <c r="G31" s="304" t="s">
        <v>350</v>
      </c>
      <c r="H31" s="292" t="s">
        <v>337</v>
      </c>
      <c r="I31" s="298">
        <v>1500000</v>
      </c>
      <c r="J31" s="293" t="s">
        <v>367</v>
      </c>
      <c r="K31" s="77"/>
      <c r="L31" s="77"/>
      <c r="M31" s="77"/>
      <c r="N31" s="74"/>
      <c r="O31" s="74"/>
      <c r="P31" s="74"/>
      <c r="Q31" s="74" t="s">
        <v>61</v>
      </c>
      <c r="R31" s="74"/>
      <c r="S31" s="76"/>
      <c r="T31" s="289" t="s">
        <v>466</v>
      </c>
      <c r="U31" s="289" t="s">
        <v>467</v>
      </c>
      <c r="V31" s="289" t="s">
        <v>468</v>
      </c>
      <c r="W31" s="293" t="s">
        <v>337</v>
      </c>
      <c r="X31" s="289" t="s">
        <v>469</v>
      </c>
      <c r="Y31" s="289"/>
      <c r="Z31" s="289"/>
      <c r="AA31" s="77"/>
      <c r="AB31" s="291"/>
      <c r="AC31" s="291"/>
      <c r="AD31" s="293" t="s">
        <v>520</v>
      </c>
      <c r="AE31" s="293" t="s">
        <v>525</v>
      </c>
      <c r="AF31" s="293"/>
      <c r="AG31" s="77"/>
      <c r="AH31" s="77"/>
      <c r="AI31" s="293" t="s">
        <v>549</v>
      </c>
      <c r="AJ31" s="23"/>
    </row>
    <row r="32" spans="1:36" ht="136.5" customHeight="1" x14ac:dyDescent="0.25">
      <c r="A32" s="286"/>
      <c r="B32" s="56" t="s">
        <v>137</v>
      </c>
      <c r="C32" s="289" t="s">
        <v>363</v>
      </c>
      <c r="D32" s="293" t="s">
        <v>364</v>
      </c>
      <c r="E32" s="77"/>
      <c r="F32" s="304" t="s">
        <v>353</v>
      </c>
      <c r="G32" s="304" t="s">
        <v>348</v>
      </c>
      <c r="H32" s="292" t="s">
        <v>365</v>
      </c>
      <c r="I32" s="298">
        <v>300000</v>
      </c>
      <c r="J32" s="293" t="s">
        <v>368</v>
      </c>
      <c r="K32" s="77"/>
      <c r="L32" s="77"/>
      <c r="M32" s="77"/>
      <c r="N32" s="74"/>
      <c r="O32" s="74"/>
      <c r="P32" s="74"/>
      <c r="Q32" s="74" t="s">
        <v>61</v>
      </c>
      <c r="R32" s="74"/>
      <c r="S32" s="76"/>
      <c r="T32" s="289" t="s">
        <v>470</v>
      </c>
      <c r="U32" s="289"/>
      <c r="V32" s="289"/>
      <c r="W32" s="293"/>
      <c r="X32" s="289"/>
      <c r="Y32" s="289"/>
      <c r="Z32" s="289"/>
      <c r="AA32" s="77"/>
      <c r="AB32" s="291"/>
      <c r="AC32" s="291"/>
      <c r="AD32" s="293" t="s">
        <v>521</v>
      </c>
      <c r="AE32" s="293"/>
      <c r="AF32" s="293"/>
      <c r="AG32" s="77"/>
      <c r="AH32" s="77"/>
      <c r="AI32" s="293" t="s">
        <v>550</v>
      </c>
      <c r="AJ32" s="23"/>
    </row>
    <row r="33" spans="1:36" ht="182.25" customHeight="1" x14ac:dyDescent="0.25">
      <c r="A33" s="297" t="s">
        <v>369</v>
      </c>
      <c r="B33" s="56" t="s">
        <v>184</v>
      </c>
      <c r="C33" s="289" t="s">
        <v>370</v>
      </c>
      <c r="D33" s="293" t="s">
        <v>371</v>
      </c>
      <c r="E33" s="77"/>
      <c r="F33" s="304" t="s">
        <v>347</v>
      </c>
      <c r="G33" s="304" t="s">
        <v>350</v>
      </c>
      <c r="H33" s="292" t="s">
        <v>279</v>
      </c>
      <c r="I33" s="295">
        <v>50000</v>
      </c>
      <c r="J33" s="293" t="s">
        <v>376</v>
      </c>
      <c r="K33" s="77"/>
      <c r="L33" s="77"/>
      <c r="M33" s="77"/>
      <c r="N33" s="74"/>
      <c r="O33" s="74"/>
      <c r="P33" s="74"/>
      <c r="Q33" s="74" t="s">
        <v>61</v>
      </c>
      <c r="R33" s="74"/>
      <c r="S33" s="76"/>
      <c r="T33" s="289" t="s">
        <v>471</v>
      </c>
      <c r="U33" s="289"/>
      <c r="V33" s="289"/>
      <c r="W33" s="293" t="s">
        <v>418</v>
      </c>
      <c r="X33" s="289"/>
      <c r="Y33" s="289"/>
      <c r="Z33" s="289"/>
      <c r="AA33" s="77"/>
      <c r="AB33" s="291"/>
      <c r="AC33" s="291"/>
      <c r="AD33" s="293"/>
      <c r="AE33" s="293"/>
      <c r="AF33" s="293"/>
      <c r="AG33" s="77"/>
      <c r="AH33" s="77"/>
      <c r="AI33" s="293" t="s">
        <v>551</v>
      </c>
      <c r="AJ33" s="23"/>
    </row>
    <row r="34" spans="1:36" ht="231" customHeight="1" x14ac:dyDescent="0.25">
      <c r="A34" s="286"/>
      <c r="B34" s="56" t="s">
        <v>185</v>
      </c>
      <c r="C34" s="289" t="s">
        <v>372</v>
      </c>
      <c r="D34" s="293" t="s">
        <v>373</v>
      </c>
      <c r="E34" s="77"/>
      <c r="F34" s="304" t="s">
        <v>347</v>
      </c>
      <c r="G34" s="304" t="s">
        <v>350</v>
      </c>
      <c r="H34" s="292" t="s">
        <v>338</v>
      </c>
      <c r="I34" s="295">
        <v>50000</v>
      </c>
      <c r="J34" s="293" t="s">
        <v>377</v>
      </c>
      <c r="K34" s="77"/>
      <c r="L34" s="77"/>
      <c r="M34" s="77"/>
      <c r="N34" s="74"/>
      <c r="O34" s="74"/>
      <c r="P34" s="74"/>
      <c r="Q34" s="74" t="s">
        <v>61</v>
      </c>
      <c r="R34" s="74"/>
      <c r="S34" s="76"/>
      <c r="T34" s="289" t="s">
        <v>472</v>
      </c>
      <c r="U34" s="289" t="s">
        <v>473</v>
      </c>
      <c r="V34" s="289"/>
      <c r="W34" s="293" t="s">
        <v>338</v>
      </c>
      <c r="X34" s="289"/>
      <c r="Y34" s="289"/>
      <c r="Z34" s="289"/>
      <c r="AA34" s="77"/>
      <c r="AB34" s="291"/>
      <c r="AC34" s="291"/>
      <c r="AD34" s="293"/>
      <c r="AE34" s="293" t="s">
        <v>526</v>
      </c>
      <c r="AF34" s="293" t="s">
        <v>534</v>
      </c>
      <c r="AG34" s="77"/>
      <c r="AH34" s="77"/>
      <c r="AI34" s="293" t="s">
        <v>552</v>
      </c>
      <c r="AJ34" s="23"/>
    </row>
    <row r="35" spans="1:36" ht="258.75" customHeight="1" x14ac:dyDescent="0.25">
      <c r="A35" s="286"/>
      <c r="B35" s="56" t="s">
        <v>186</v>
      </c>
      <c r="C35" s="289" t="s">
        <v>374</v>
      </c>
      <c r="D35" s="293" t="s">
        <v>375</v>
      </c>
      <c r="E35" s="77"/>
      <c r="F35" s="304" t="s">
        <v>347</v>
      </c>
      <c r="G35" s="304" t="s">
        <v>350</v>
      </c>
      <c r="H35" s="292" t="s">
        <v>296</v>
      </c>
      <c r="I35" s="295">
        <v>50000</v>
      </c>
      <c r="J35" s="293" t="s">
        <v>378</v>
      </c>
      <c r="K35" s="77"/>
      <c r="L35" s="77"/>
      <c r="M35" s="77"/>
      <c r="N35" s="74"/>
      <c r="O35" s="74"/>
      <c r="P35" s="74"/>
      <c r="Q35" s="74" t="s">
        <v>61</v>
      </c>
      <c r="R35" s="74"/>
      <c r="S35" s="76"/>
      <c r="T35" s="306" t="s">
        <v>474</v>
      </c>
      <c r="U35" s="289"/>
      <c r="V35" s="289"/>
      <c r="W35" s="293"/>
      <c r="X35" s="289"/>
      <c r="Y35" s="289"/>
      <c r="Z35" s="289"/>
      <c r="AA35" s="77"/>
      <c r="AB35" s="291"/>
      <c r="AC35" s="291"/>
      <c r="AD35" s="293"/>
      <c r="AE35" s="293"/>
      <c r="AF35" s="293"/>
      <c r="AG35" s="77"/>
      <c r="AH35" s="77"/>
      <c r="AI35" s="293"/>
      <c r="AJ35" s="23"/>
    </row>
    <row r="36" spans="1:36" ht="181.5" customHeight="1" x14ac:dyDescent="0.25">
      <c r="A36" s="297" t="s">
        <v>379</v>
      </c>
      <c r="B36" s="56" t="s">
        <v>199</v>
      </c>
      <c r="C36" s="289" t="s">
        <v>380</v>
      </c>
      <c r="D36" s="293" t="s">
        <v>381</v>
      </c>
      <c r="E36" s="77"/>
      <c r="F36" s="304" t="s">
        <v>351</v>
      </c>
      <c r="G36" s="304" t="s">
        <v>348</v>
      </c>
      <c r="H36" s="292" t="s">
        <v>386</v>
      </c>
      <c r="I36" s="295">
        <v>0</v>
      </c>
      <c r="J36" s="293" t="s">
        <v>390</v>
      </c>
      <c r="K36" s="77"/>
      <c r="L36" s="77"/>
      <c r="M36" s="77"/>
      <c r="N36" s="74"/>
      <c r="O36" s="74"/>
      <c r="P36" s="74" t="s">
        <v>61</v>
      </c>
      <c r="Q36" s="74"/>
      <c r="R36" s="74"/>
      <c r="S36" s="76"/>
      <c r="T36" s="289" t="s">
        <v>475</v>
      </c>
      <c r="U36" s="289"/>
      <c r="V36" s="289"/>
      <c r="W36" s="293" t="s">
        <v>386</v>
      </c>
      <c r="X36" s="289"/>
      <c r="Y36" s="289" t="s">
        <v>508</v>
      </c>
      <c r="Z36" s="289"/>
      <c r="AA36" s="77"/>
      <c r="AB36" s="291"/>
      <c r="AC36" s="291"/>
      <c r="AD36" s="293" t="s">
        <v>522</v>
      </c>
      <c r="AE36" s="293"/>
      <c r="AF36" s="293" t="s">
        <v>535</v>
      </c>
      <c r="AG36" s="77"/>
      <c r="AH36" s="77"/>
      <c r="AI36" s="293" t="s">
        <v>553</v>
      </c>
      <c r="AJ36" s="23"/>
    </row>
    <row r="37" spans="1:36" ht="256.5" customHeight="1" x14ac:dyDescent="0.25">
      <c r="A37" s="286"/>
      <c r="B37" s="56" t="s">
        <v>200</v>
      </c>
      <c r="C37" s="289" t="s">
        <v>382</v>
      </c>
      <c r="D37" s="293" t="s">
        <v>383</v>
      </c>
      <c r="E37" s="77"/>
      <c r="F37" s="304" t="s">
        <v>388</v>
      </c>
      <c r="G37" s="304" t="s">
        <v>350</v>
      </c>
      <c r="H37" s="292" t="s">
        <v>387</v>
      </c>
      <c r="I37" s="295">
        <v>200000</v>
      </c>
      <c r="J37" s="293" t="s">
        <v>391</v>
      </c>
      <c r="K37" s="77"/>
      <c r="L37" s="77"/>
      <c r="M37" s="77"/>
      <c r="N37" s="74" t="s">
        <v>61</v>
      </c>
      <c r="O37" s="74"/>
      <c r="P37" s="74"/>
      <c r="Q37" s="74"/>
      <c r="R37" s="74"/>
      <c r="S37" s="76"/>
      <c r="T37" s="289" t="s">
        <v>476</v>
      </c>
      <c r="U37" s="289" t="s">
        <v>477</v>
      </c>
      <c r="V37" s="289"/>
      <c r="W37" s="293" t="s">
        <v>478</v>
      </c>
      <c r="X37" s="289"/>
      <c r="Y37" s="289"/>
      <c r="Z37" s="289"/>
      <c r="AA37" s="77"/>
      <c r="AB37" s="290"/>
      <c r="AC37" s="291"/>
      <c r="AD37" s="293" t="s">
        <v>523</v>
      </c>
      <c r="AE37" s="293"/>
      <c r="AF37" s="293"/>
      <c r="AG37" s="77"/>
      <c r="AH37" s="77"/>
      <c r="AI37" s="293"/>
      <c r="AJ37" s="23"/>
    </row>
    <row r="38" spans="1:36" ht="94.5" customHeight="1" x14ac:dyDescent="0.25">
      <c r="A38" s="286"/>
      <c r="B38" s="56" t="s">
        <v>202</v>
      </c>
      <c r="C38" s="289" t="s">
        <v>384</v>
      </c>
      <c r="D38" s="293" t="s">
        <v>385</v>
      </c>
      <c r="E38" s="77"/>
      <c r="F38" s="304" t="s">
        <v>351</v>
      </c>
      <c r="G38" s="304" t="s">
        <v>389</v>
      </c>
      <c r="H38" s="292" t="s">
        <v>280</v>
      </c>
      <c r="I38" s="295">
        <v>80000</v>
      </c>
      <c r="J38" s="293" t="s">
        <v>392</v>
      </c>
      <c r="K38" s="77"/>
      <c r="L38" s="77"/>
      <c r="M38" s="77"/>
      <c r="N38" s="74"/>
      <c r="O38" s="74" t="s">
        <v>61</v>
      </c>
      <c r="P38" s="74"/>
      <c r="Q38" s="74"/>
      <c r="R38" s="74"/>
      <c r="S38" s="76" t="s">
        <v>152</v>
      </c>
      <c r="T38" s="289" t="s">
        <v>479</v>
      </c>
      <c r="U38" s="289"/>
      <c r="V38" s="289"/>
      <c r="W38" s="293"/>
      <c r="X38" s="289"/>
      <c r="Y38" s="289"/>
      <c r="Z38" s="289"/>
      <c r="AA38" s="77"/>
      <c r="AB38" s="291"/>
      <c r="AC38" s="291"/>
      <c r="AD38" s="293"/>
      <c r="AE38" s="293"/>
      <c r="AF38" s="293"/>
      <c r="AG38" s="77"/>
      <c r="AH38" s="77"/>
      <c r="AI38" s="293" t="s">
        <v>554</v>
      </c>
      <c r="AJ38" s="23"/>
    </row>
    <row r="39" spans="1:36" ht="177.75" customHeight="1" x14ac:dyDescent="0.25">
      <c r="A39" s="297" t="s">
        <v>393</v>
      </c>
      <c r="B39" s="56" t="s">
        <v>214</v>
      </c>
      <c r="C39" s="289" t="s">
        <v>394</v>
      </c>
      <c r="D39" s="293" t="s">
        <v>395</v>
      </c>
      <c r="E39" s="77"/>
      <c r="F39" s="304" t="s">
        <v>351</v>
      </c>
      <c r="G39" s="304" t="s">
        <v>346</v>
      </c>
      <c r="H39" s="292" t="s">
        <v>404</v>
      </c>
      <c r="I39" s="295">
        <v>1000000</v>
      </c>
      <c r="J39" s="293" t="s">
        <v>409</v>
      </c>
      <c r="K39" s="77"/>
      <c r="L39" s="77"/>
      <c r="M39" s="77"/>
      <c r="N39" s="74"/>
      <c r="O39" s="74"/>
      <c r="P39" s="74"/>
      <c r="Q39" s="74" t="s">
        <v>61</v>
      </c>
      <c r="R39" s="74"/>
      <c r="S39" s="76"/>
      <c r="T39" s="289" t="s">
        <v>480</v>
      </c>
      <c r="U39" s="289" t="s">
        <v>481</v>
      </c>
      <c r="V39" s="289"/>
      <c r="W39" s="293"/>
      <c r="X39" s="289"/>
      <c r="Y39" s="289"/>
      <c r="Z39" s="289" t="s">
        <v>509</v>
      </c>
      <c r="AA39" s="77"/>
      <c r="AB39" s="291"/>
      <c r="AC39" s="290">
        <v>43800</v>
      </c>
      <c r="AD39" s="293" t="s">
        <v>518</v>
      </c>
      <c r="AE39" s="293"/>
      <c r="AF39" s="293"/>
      <c r="AG39" s="77"/>
      <c r="AH39" s="77"/>
      <c r="AI39" s="293" t="s">
        <v>555</v>
      </c>
      <c r="AJ39" s="23"/>
    </row>
    <row r="40" spans="1:36" ht="228.75" customHeight="1" x14ac:dyDescent="0.25">
      <c r="A40" s="286"/>
      <c r="B40" s="56" t="s">
        <v>215</v>
      </c>
      <c r="C40" s="289" t="s">
        <v>396</v>
      </c>
      <c r="D40" s="293" t="s">
        <v>397</v>
      </c>
      <c r="E40" s="77"/>
      <c r="F40" s="304" t="s">
        <v>389</v>
      </c>
      <c r="G40" s="304" t="s">
        <v>346</v>
      </c>
      <c r="H40" s="292" t="s">
        <v>405</v>
      </c>
      <c r="I40" s="295">
        <v>10000</v>
      </c>
      <c r="J40" s="293" t="s">
        <v>410</v>
      </c>
      <c r="K40" s="77"/>
      <c r="L40" s="77"/>
      <c r="M40" s="77"/>
      <c r="N40" s="74"/>
      <c r="O40" s="74"/>
      <c r="P40" s="74"/>
      <c r="Q40" s="74" t="s">
        <v>61</v>
      </c>
      <c r="R40" s="74"/>
      <c r="S40" s="76"/>
      <c r="T40" s="289" t="s">
        <v>482</v>
      </c>
      <c r="U40" s="289" t="s">
        <v>483</v>
      </c>
      <c r="V40" s="289"/>
      <c r="W40" s="293" t="s">
        <v>484</v>
      </c>
      <c r="X40" s="289" t="s">
        <v>485</v>
      </c>
      <c r="Y40" s="289"/>
      <c r="Z40" s="289"/>
      <c r="AA40" s="77"/>
      <c r="AB40" s="290"/>
      <c r="AC40" s="290">
        <v>43282</v>
      </c>
      <c r="AD40" s="293"/>
      <c r="AE40" s="293"/>
      <c r="AF40" s="293" t="s">
        <v>536</v>
      </c>
      <c r="AG40" s="77"/>
      <c r="AH40" s="77"/>
      <c r="AI40" s="293"/>
      <c r="AJ40" s="23"/>
    </row>
    <row r="41" spans="1:36" ht="210" customHeight="1" x14ac:dyDescent="0.25">
      <c r="A41" s="286"/>
      <c r="B41" s="56" t="s">
        <v>216</v>
      </c>
      <c r="C41" s="289" t="s">
        <v>398</v>
      </c>
      <c r="D41" s="293" t="s">
        <v>399</v>
      </c>
      <c r="E41" s="77"/>
      <c r="F41" s="304" t="s">
        <v>351</v>
      </c>
      <c r="G41" s="304" t="s">
        <v>346</v>
      </c>
      <c r="H41" s="292" t="s">
        <v>315</v>
      </c>
      <c r="I41" s="295">
        <v>60000</v>
      </c>
      <c r="J41" s="293" t="s">
        <v>411</v>
      </c>
      <c r="K41" s="77"/>
      <c r="L41" s="77"/>
      <c r="M41" s="77"/>
      <c r="N41" s="74"/>
      <c r="O41" s="74"/>
      <c r="P41" s="74"/>
      <c r="Q41" s="74" t="s">
        <v>61</v>
      </c>
      <c r="R41" s="74"/>
      <c r="S41" s="76"/>
      <c r="T41" s="289" t="s">
        <v>486</v>
      </c>
      <c r="U41" s="289"/>
      <c r="V41" s="289" t="s">
        <v>487</v>
      </c>
      <c r="W41" s="293" t="s">
        <v>338</v>
      </c>
      <c r="X41" s="289"/>
      <c r="Y41" s="289" t="s">
        <v>510</v>
      </c>
      <c r="Z41" s="289"/>
      <c r="AA41" s="77"/>
      <c r="AB41" s="291"/>
      <c r="AC41" s="290">
        <v>43435</v>
      </c>
      <c r="AD41" s="293"/>
      <c r="AE41" s="293"/>
      <c r="AF41" s="293" t="s">
        <v>537</v>
      </c>
      <c r="AG41" s="77"/>
      <c r="AH41" s="77"/>
      <c r="AI41" s="293" t="s">
        <v>556</v>
      </c>
      <c r="AJ41" s="23"/>
    </row>
    <row r="42" spans="1:36" ht="285.75" customHeight="1" x14ac:dyDescent="0.25">
      <c r="A42" s="286"/>
      <c r="B42" s="56" t="s">
        <v>217</v>
      </c>
      <c r="C42" s="289" t="s">
        <v>400</v>
      </c>
      <c r="D42" s="293" t="s">
        <v>401</v>
      </c>
      <c r="E42" s="77"/>
      <c r="F42" s="304" t="s">
        <v>389</v>
      </c>
      <c r="G42" s="304" t="s">
        <v>408</v>
      </c>
      <c r="H42" s="292" t="s">
        <v>406</v>
      </c>
      <c r="I42" s="295">
        <v>0</v>
      </c>
      <c r="J42" s="293" t="s">
        <v>412</v>
      </c>
      <c r="K42" s="77"/>
      <c r="L42" s="77"/>
      <c r="M42" s="77"/>
      <c r="N42" s="74"/>
      <c r="O42" s="74"/>
      <c r="P42" s="74" t="s">
        <v>61</v>
      </c>
      <c r="Q42" s="74"/>
      <c r="R42" s="74"/>
      <c r="S42" s="76"/>
      <c r="T42" s="289" t="s">
        <v>488</v>
      </c>
      <c r="U42" s="289"/>
      <c r="V42" s="289" t="s">
        <v>489</v>
      </c>
      <c r="W42" s="293" t="s">
        <v>490</v>
      </c>
      <c r="X42" s="289"/>
      <c r="Y42" s="289" t="s">
        <v>511</v>
      </c>
      <c r="Z42" s="289" t="s">
        <v>512</v>
      </c>
      <c r="AA42" s="77"/>
      <c r="AB42" s="290">
        <v>42917</v>
      </c>
      <c r="AC42" s="290">
        <v>43800</v>
      </c>
      <c r="AD42" s="293"/>
      <c r="AE42" s="293"/>
      <c r="AF42" s="293" t="s">
        <v>538</v>
      </c>
      <c r="AG42" s="77"/>
      <c r="AH42" s="77"/>
      <c r="AI42" s="293" t="s">
        <v>557</v>
      </c>
      <c r="AJ42" s="23"/>
    </row>
    <row r="43" spans="1:36" ht="241.5" customHeight="1" x14ac:dyDescent="0.25">
      <c r="A43" s="287"/>
      <c r="B43" s="56" t="s">
        <v>218</v>
      </c>
      <c r="C43" s="289" t="s">
        <v>402</v>
      </c>
      <c r="D43" s="293" t="s">
        <v>403</v>
      </c>
      <c r="E43" s="77"/>
      <c r="F43" s="304" t="s">
        <v>389</v>
      </c>
      <c r="G43" s="304" t="s">
        <v>346</v>
      </c>
      <c r="H43" s="292" t="s">
        <v>407</v>
      </c>
      <c r="I43" s="295">
        <v>100000</v>
      </c>
      <c r="J43" s="293" t="s">
        <v>413</v>
      </c>
      <c r="K43" s="77"/>
      <c r="L43" s="77"/>
      <c r="M43" s="77"/>
      <c r="N43" s="74"/>
      <c r="O43" s="74"/>
      <c r="P43" s="74" t="s">
        <v>61</v>
      </c>
      <c r="Q43" s="74"/>
      <c r="R43" s="74"/>
      <c r="S43" s="76"/>
      <c r="T43" s="289" t="s">
        <v>491</v>
      </c>
      <c r="U43" s="289"/>
      <c r="V43" s="289" t="s">
        <v>492</v>
      </c>
      <c r="W43" s="293" t="s">
        <v>493</v>
      </c>
      <c r="X43" s="289"/>
      <c r="Y43" s="289" t="s">
        <v>513</v>
      </c>
      <c r="Z43" s="289" t="s">
        <v>514</v>
      </c>
      <c r="AA43" s="77"/>
      <c r="AB43" s="291"/>
      <c r="AC43" s="308">
        <v>43435</v>
      </c>
      <c r="AD43" s="293"/>
      <c r="AE43" s="293"/>
      <c r="AF43" s="293" t="s">
        <v>539</v>
      </c>
      <c r="AG43" s="77"/>
      <c r="AH43" s="77"/>
      <c r="AI43" s="293"/>
      <c r="AJ43" s="23"/>
    </row>
    <row r="44" spans="1:36" x14ac:dyDescent="0.25">
      <c r="AE44" s="311"/>
      <c r="AJ44" s="23"/>
    </row>
    <row r="45" spans="1:36" x14ac:dyDescent="0.25">
      <c r="B45" s="78"/>
      <c r="AE45" s="311"/>
      <c r="AJ45" s="23"/>
    </row>
    <row r="46" spans="1:36" ht="15.75" thickBot="1" x14ac:dyDescent="0.3">
      <c r="L46" s="88"/>
      <c r="AE46" s="311"/>
      <c r="AJ46" s="23"/>
    </row>
    <row r="47" spans="1:36" ht="26.25" customHeight="1" thickBot="1" x14ac:dyDescent="0.3">
      <c r="A47" s="84" t="s">
        <v>159</v>
      </c>
      <c r="B47" s="85"/>
      <c r="C47" s="85"/>
      <c r="D47" s="301"/>
      <c r="E47" s="85"/>
      <c r="F47" s="85"/>
      <c r="G47" s="85"/>
      <c r="H47" s="85"/>
      <c r="I47" s="85"/>
      <c r="J47" s="85"/>
      <c r="K47" s="85"/>
      <c r="L47" s="87"/>
      <c r="M47" s="86"/>
      <c r="AJ47" s="23"/>
    </row>
    <row r="48" spans="1:36" ht="26.25" customHeight="1" thickBot="1" x14ac:dyDescent="0.3">
      <c r="A48" s="60"/>
      <c r="B48" s="61"/>
      <c r="C48" s="61"/>
      <c r="D48" s="302"/>
      <c r="E48" s="62"/>
      <c r="F48" s="62"/>
      <c r="G48" s="62"/>
      <c r="H48" s="62"/>
      <c r="I48" s="62"/>
      <c r="J48" s="62"/>
      <c r="K48" s="62"/>
      <c r="L48" s="62"/>
      <c r="M48" s="62"/>
      <c r="N48" s="62"/>
      <c r="AJ48" s="23"/>
    </row>
    <row r="49" spans="1:36" ht="43.5" customHeight="1" thickBot="1" x14ac:dyDescent="0.3">
      <c r="A49" s="66" t="s">
        <v>158</v>
      </c>
      <c r="B49" s="67"/>
      <c r="C49" s="68">
        <f>COUNTA(C53:C61,C65:C73,C77:C85,C89:C97)</f>
        <v>0</v>
      </c>
      <c r="AJ49" s="23"/>
    </row>
    <row r="50" spans="1:36" x14ac:dyDescent="0.25">
      <c r="AJ50" s="23"/>
    </row>
    <row r="51" spans="1:36" ht="15.75" x14ac:dyDescent="0.25">
      <c r="A51" s="227" t="s">
        <v>160</v>
      </c>
      <c r="B51" s="202" t="s">
        <v>75</v>
      </c>
      <c r="C51" s="202" t="s">
        <v>65</v>
      </c>
      <c r="D51" s="202" t="s">
        <v>66</v>
      </c>
      <c r="E51" s="229" t="s">
        <v>67</v>
      </c>
      <c r="F51" s="202" t="s">
        <v>68</v>
      </c>
      <c r="G51" s="202"/>
      <c r="H51" s="202" t="s">
        <v>69</v>
      </c>
      <c r="I51" s="202" t="s">
        <v>70</v>
      </c>
      <c r="J51" s="194" t="s">
        <v>71</v>
      </c>
      <c r="K51" s="194" t="s">
        <v>157</v>
      </c>
      <c r="L51" s="194"/>
      <c r="M51" s="194" t="s">
        <v>72</v>
      </c>
      <c r="N51" s="59"/>
      <c r="AJ51" s="23"/>
    </row>
    <row r="52" spans="1:36" ht="15.75" x14ac:dyDescent="0.25">
      <c r="A52" s="228"/>
      <c r="B52" s="202"/>
      <c r="C52" s="202"/>
      <c r="D52" s="202"/>
      <c r="E52" s="229"/>
      <c r="F52" s="63" t="s">
        <v>73</v>
      </c>
      <c r="G52" s="63" t="s">
        <v>74</v>
      </c>
      <c r="H52" s="202"/>
      <c r="I52" s="202"/>
      <c r="J52" s="194"/>
      <c r="K52" s="115" t="s">
        <v>168</v>
      </c>
      <c r="L52" s="115" t="s">
        <v>169</v>
      </c>
      <c r="M52" s="194"/>
      <c r="N52" s="50"/>
      <c r="AJ52" s="23"/>
    </row>
    <row r="53" spans="1:36" x14ac:dyDescent="0.25">
      <c r="A53" s="56"/>
      <c r="B53" s="56"/>
      <c r="C53" s="77"/>
      <c r="D53" s="56"/>
      <c r="E53" s="77"/>
      <c r="F53" s="77"/>
      <c r="G53" s="77"/>
      <c r="H53" s="77"/>
      <c r="I53" s="77"/>
      <c r="J53" s="74"/>
      <c r="K53" s="74"/>
      <c r="L53" s="74"/>
      <c r="M53" s="74"/>
      <c r="N53" s="50"/>
      <c r="AJ53" s="23"/>
    </row>
    <row r="54" spans="1:36" x14ac:dyDescent="0.25">
      <c r="A54" s="56"/>
      <c r="B54" s="56"/>
      <c r="C54" s="77"/>
      <c r="D54" s="56"/>
      <c r="E54" s="77"/>
      <c r="F54" s="77"/>
      <c r="G54" s="77"/>
      <c r="H54" s="77"/>
      <c r="I54" s="77"/>
      <c r="J54" s="77"/>
      <c r="K54" s="77"/>
      <c r="L54" s="77"/>
      <c r="M54" s="77"/>
      <c r="N54" s="50"/>
      <c r="AJ54" s="23"/>
    </row>
    <row r="55" spans="1:36" x14ac:dyDescent="0.25">
      <c r="A55" s="56"/>
      <c r="B55" s="56"/>
      <c r="C55" s="77"/>
      <c r="D55" s="56"/>
      <c r="E55" s="77"/>
      <c r="F55" s="77"/>
      <c r="G55" s="77"/>
      <c r="H55" s="77"/>
      <c r="I55" s="77"/>
      <c r="J55" s="77"/>
      <c r="K55" s="77"/>
      <c r="L55" s="77"/>
      <c r="M55" s="77"/>
      <c r="N55" s="50"/>
      <c r="AJ55" s="23"/>
    </row>
    <row r="56" spans="1:36" x14ac:dyDescent="0.25">
      <c r="A56" s="56"/>
      <c r="B56" s="56"/>
      <c r="C56" s="77"/>
      <c r="D56" s="56"/>
      <c r="E56" s="77"/>
      <c r="F56" s="77"/>
      <c r="G56" s="77"/>
      <c r="H56" s="77"/>
      <c r="I56" s="77"/>
      <c r="J56" s="77"/>
      <c r="K56" s="77"/>
      <c r="L56" s="77"/>
      <c r="M56" s="77"/>
      <c r="N56" s="50"/>
      <c r="AJ56" s="23"/>
    </row>
    <row r="57" spans="1:36" x14ac:dyDescent="0.25">
      <c r="A57" s="56"/>
      <c r="B57" s="56"/>
      <c r="C57" s="77"/>
      <c r="D57" s="56"/>
      <c r="E57" s="77"/>
      <c r="F57" s="77"/>
      <c r="G57" s="77"/>
      <c r="H57" s="77"/>
      <c r="I57" s="77"/>
      <c r="J57" s="77"/>
      <c r="K57" s="77"/>
      <c r="L57" s="77"/>
      <c r="M57" s="77"/>
      <c r="N57" s="50"/>
      <c r="AJ57" s="23"/>
    </row>
    <row r="58" spans="1:36" x14ac:dyDescent="0.25">
      <c r="A58" s="56"/>
      <c r="B58" s="56"/>
      <c r="C58" s="77"/>
      <c r="D58" s="56"/>
      <c r="E58" s="77"/>
      <c r="F58" s="77"/>
      <c r="G58" s="77"/>
      <c r="H58" s="77"/>
      <c r="I58" s="77"/>
      <c r="J58" s="77"/>
      <c r="K58" s="77"/>
      <c r="L58" s="77"/>
      <c r="M58" s="77"/>
      <c r="N58" s="50"/>
      <c r="AJ58" s="23"/>
    </row>
    <row r="59" spans="1:36" x14ac:dyDescent="0.25">
      <c r="A59" s="56"/>
      <c r="B59" s="56"/>
      <c r="C59" s="77"/>
      <c r="D59" s="56"/>
      <c r="E59" s="77"/>
      <c r="F59" s="77"/>
      <c r="G59" s="77"/>
      <c r="H59" s="77"/>
      <c r="I59" s="77"/>
      <c r="J59" s="77"/>
      <c r="K59" s="77"/>
      <c r="L59" s="77"/>
      <c r="M59" s="77"/>
      <c r="N59" s="50"/>
      <c r="AJ59" s="23"/>
    </row>
    <row r="60" spans="1:36" x14ac:dyDescent="0.25">
      <c r="A60" s="56"/>
      <c r="B60" s="56"/>
      <c r="C60" s="77"/>
      <c r="D60" s="56"/>
      <c r="E60" s="77"/>
      <c r="F60" s="77"/>
      <c r="G60" s="77"/>
      <c r="H60" s="77"/>
      <c r="I60" s="77"/>
      <c r="J60" s="77"/>
      <c r="K60" s="77"/>
      <c r="L60" s="77"/>
      <c r="M60" s="77"/>
      <c r="N60" s="50"/>
      <c r="AJ60" s="23"/>
    </row>
    <row r="61" spans="1:36" x14ac:dyDescent="0.25">
      <c r="A61" s="56"/>
      <c r="B61" s="56"/>
      <c r="C61" s="77"/>
      <c r="D61" s="56"/>
      <c r="E61" s="77"/>
      <c r="F61" s="77"/>
      <c r="G61" s="77"/>
      <c r="H61" s="77"/>
      <c r="I61" s="77"/>
      <c r="J61" s="77"/>
      <c r="K61" s="77"/>
      <c r="L61" s="77"/>
      <c r="M61" s="77"/>
      <c r="N61" s="50"/>
      <c r="AJ61" s="23"/>
    </row>
    <row r="62" spans="1:36" s="50" customFormat="1" x14ac:dyDescent="0.25">
      <c r="D62" s="300"/>
      <c r="N62" s="79"/>
      <c r="O62" s="79"/>
      <c r="P62" s="79"/>
      <c r="Q62" s="79"/>
      <c r="R62" s="79"/>
      <c r="S62" s="79"/>
      <c r="W62" s="300"/>
      <c r="AJ62" s="114"/>
    </row>
    <row r="63" spans="1:36" ht="15.75" x14ac:dyDescent="0.25">
      <c r="A63" s="227" t="s">
        <v>160</v>
      </c>
      <c r="B63" s="202" t="s">
        <v>75</v>
      </c>
      <c r="C63" s="202" t="s">
        <v>65</v>
      </c>
      <c r="D63" s="202" t="s">
        <v>66</v>
      </c>
      <c r="E63" s="229" t="s">
        <v>67</v>
      </c>
      <c r="F63" s="202" t="s">
        <v>68</v>
      </c>
      <c r="G63" s="202"/>
      <c r="H63" s="202" t="s">
        <v>69</v>
      </c>
      <c r="I63" s="202" t="s">
        <v>70</v>
      </c>
      <c r="J63" s="202" t="s">
        <v>71</v>
      </c>
      <c r="K63" s="194" t="s">
        <v>157</v>
      </c>
      <c r="L63" s="194"/>
      <c r="M63" s="202" t="s">
        <v>72</v>
      </c>
      <c r="N63" s="59"/>
      <c r="AJ63" s="23"/>
    </row>
    <row r="64" spans="1:36" ht="15" customHeight="1" x14ac:dyDescent="0.25">
      <c r="A64" s="228"/>
      <c r="B64" s="202"/>
      <c r="C64" s="202"/>
      <c r="D64" s="202"/>
      <c r="E64" s="229"/>
      <c r="F64" s="63" t="s">
        <v>73</v>
      </c>
      <c r="G64" s="63" t="s">
        <v>74</v>
      </c>
      <c r="H64" s="202"/>
      <c r="I64" s="202"/>
      <c r="J64" s="202"/>
      <c r="K64" s="115" t="s">
        <v>168</v>
      </c>
      <c r="L64" s="115" t="s">
        <v>169</v>
      </c>
      <c r="M64" s="202"/>
      <c r="N64" s="50"/>
      <c r="AJ64" s="23"/>
    </row>
    <row r="65" spans="1:36" x14ac:dyDescent="0.25">
      <c r="A65" s="56"/>
      <c r="B65" s="56"/>
      <c r="C65" s="77"/>
      <c r="D65" s="56"/>
      <c r="E65" s="77"/>
      <c r="F65" s="77"/>
      <c r="G65" s="77"/>
      <c r="H65" s="77"/>
      <c r="I65" s="77"/>
      <c r="J65" s="74"/>
      <c r="K65" s="74"/>
      <c r="L65" s="74"/>
      <c r="M65" s="74"/>
      <c r="N65" s="50"/>
      <c r="AJ65" s="23"/>
    </row>
    <row r="66" spans="1:36" x14ac:dyDescent="0.25">
      <c r="A66" s="56"/>
      <c r="B66" s="56"/>
      <c r="C66" s="77"/>
      <c r="D66" s="56"/>
      <c r="E66" s="77"/>
      <c r="F66" s="77"/>
      <c r="G66" s="77"/>
      <c r="H66" s="77"/>
      <c r="I66" s="77"/>
      <c r="J66" s="77"/>
      <c r="K66" s="77"/>
      <c r="L66" s="77"/>
      <c r="M66" s="77"/>
      <c r="N66" s="50"/>
      <c r="AJ66" s="23"/>
    </row>
    <row r="67" spans="1:36" x14ac:dyDescent="0.25">
      <c r="A67" s="56"/>
      <c r="B67" s="56"/>
      <c r="C67" s="77"/>
      <c r="D67" s="56"/>
      <c r="E67" s="77"/>
      <c r="F67" s="77"/>
      <c r="G67" s="77"/>
      <c r="H67" s="77"/>
      <c r="I67" s="77"/>
      <c r="J67" s="77"/>
      <c r="K67" s="77"/>
      <c r="L67" s="77"/>
      <c r="M67" s="77"/>
      <c r="N67" s="50"/>
      <c r="AJ67" s="23"/>
    </row>
    <row r="68" spans="1:36" x14ac:dyDescent="0.25">
      <c r="A68" s="56"/>
      <c r="B68" s="56"/>
      <c r="C68" s="77"/>
      <c r="D68" s="56"/>
      <c r="E68" s="77"/>
      <c r="F68" s="77"/>
      <c r="G68" s="77"/>
      <c r="H68" s="77"/>
      <c r="I68" s="77"/>
      <c r="J68" s="77"/>
      <c r="K68" s="77"/>
      <c r="L68" s="77"/>
      <c r="M68" s="77"/>
      <c r="N68" s="50"/>
      <c r="AJ68" s="23"/>
    </row>
    <row r="69" spans="1:36" x14ac:dyDescent="0.25">
      <c r="A69" s="56"/>
      <c r="B69" s="56"/>
      <c r="C69" s="77"/>
      <c r="D69" s="56"/>
      <c r="E69" s="77"/>
      <c r="F69" s="77"/>
      <c r="G69" s="77"/>
      <c r="H69" s="77"/>
      <c r="I69" s="77"/>
      <c r="J69" s="77"/>
      <c r="K69" s="77"/>
      <c r="L69" s="77"/>
      <c r="M69" s="77"/>
      <c r="N69" s="50"/>
      <c r="AJ69" s="23"/>
    </row>
    <row r="70" spans="1:36" x14ac:dyDescent="0.25">
      <c r="A70" s="56"/>
      <c r="B70" s="56"/>
      <c r="C70" s="77"/>
      <c r="D70" s="56"/>
      <c r="E70" s="77"/>
      <c r="F70" s="77"/>
      <c r="G70" s="77"/>
      <c r="H70" s="77"/>
      <c r="I70" s="77"/>
      <c r="J70" s="77"/>
      <c r="K70" s="77"/>
      <c r="L70" s="77"/>
      <c r="M70" s="77"/>
      <c r="N70" s="50"/>
      <c r="AJ70" s="23"/>
    </row>
    <row r="71" spans="1:36" x14ac:dyDescent="0.25">
      <c r="A71" s="56"/>
      <c r="B71" s="56"/>
      <c r="C71" s="77"/>
      <c r="D71" s="56"/>
      <c r="E71" s="77"/>
      <c r="F71" s="77"/>
      <c r="G71" s="77"/>
      <c r="H71" s="77"/>
      <c r="I71" s="77"/>
      <c r="J71" s="77"/>
      <c r="K71" s="77"/>
      <c r="L71" s="77"/>
      <c r="M71" s="77"/>
      <c r="N71" s="50"/>
      <c r="AJ71" s="23"/>
    </row>
    <row r="72" spans="1:36" x14ac:dyDescent="0.25">
      <c r="A72" s="56"/>
      <c r="B72" s="56"/>
      <c r="C72" s="77"/>
      <c r="D72" s="56"/>
      <c r="E72" s="77"/>
      <c r="F72" s="77"/>
      <c r="G72" s="77"/>
      <c r="H72" s="77"/>
      <c r="I72" s="77"/>
      <c r="J72" s="77"/>
      <c r="K72" s="77"/>
      <c r="L72" s="77"/>
      <c r="M72" s="77"/>
      <c r="N72" s="50"/>
      <c r="AJ72" s="23"/>
    </row>
    <row r="73" spans="1:36" x14ac:dyDescent="0.25">
      <c r="A73" s="56"/>
      <c r="B73" s="56"/>
      <c r="C73" s="77"/>
      <c r="D73" s="56"/>
      <c r="E73" s="77"/>
      <c r="F73" s="77"/>
      <c r="G73" s="77"/>
      <c r="H73" s="77"/>
      <c r="I73" s="77"/>
      <c r="J73" s="77"/>
      <c r="K73" s="77"/>
      <c r="L73" s="77"/>
      <c r="M73" s="77"/>
      <c r="N73" s="50"/>
      <c r="AJ73" s="23"/>
    </row>
    <row r="74" spans="1:36" x14ac:dyDescent="0.25">
      <c r="A74" s="50"/>
      <c r="B74" s="50"/>
      <c r="C74" s="50"/>
      <c r="D74" s="300"/>
      <c r="E74" s="50"/>
      <c r="F74" s="50"/>
      <c r="G74" s="50"/>
      <c r="H74" s="50"/>
      <c r="I74" s="50"/>
      <c r="J74" s="50"/>
      <c r="K74" s="50"/>
      <c r="L74" s="50"/>
      <c r="M74" s="50"/>
      <c r="N74" s="79"/>
      <c r="AJ74" s="23"/>
    </row>
    <row r="75" spans="1:36" ht="15.75" x14ac:dyDescent="0.25">
      <c r="A75" s="227" t="s">
        <v>160</v>
      </c>
      <c r="B75" s="202" t="s">
        <v>75</v>
      </c>
      <c r="C75" s="202" t="s">
        <v>65</v>
      </c>
      <c r="D75" s="202" t="s">
        <v>66</v>
      </c>
      <c r="E75" s="229" t="s">
        <v>67</v>
      </c>
      <c r="F75" s="202" t="s">
        <v>68</v>
      </c>
      <c r="G75" s="202"/>
      <c r="H75" s="202" t="s">
        <v>69</v>
      </c>
      <c r="I75" s="202" t="s">
        <v>70</v>
      </c>
      <c r="J75" s="202" t="s">
        <v>71</v>
      </c>
      <c r="K75" s="194" t="s">
        <v>157</v>
      </c>
      <c r="L75" s="194"/>
      <c r="M75" s="202" t="s">
        <v>72</v>
      </c>
      <c r="N75" s="59"/>
      <c r="AJ75" s="23"/>
    </row>
    <row r="76" spans="1:36" ht="15" customHeight="1" x14ac:dyDescent="0.25">
      <c r="A76" s="228"/>
      <c r="B76" s="202"/>
      <c r="C76" s="202"/>
      <c r="D76" s="202"/>
      <c r="E76" s="229"/>
      <c r="F76" s="63" t="s">
        <v>73</v>
      </c>
      <c r="G76" s="63" t="s">
        <v>74</v>
      </c>
      <c r="H76" s="202"/>
      <c r="I76" s="202"/>
      <c r="J76" s="202"/>
      <c r="K76" s="115" t="s">
        <v>168</v>
      </c>
      <c r="L76" s="115" t="s">
        <v>169</v>
      </c>
      <c r="M76" s="202"/>
      <c r="N76" s="50"/>
      <c r="AJ76" s="23"/>
    </row>
    <row r="77" spans="1:36" x14ac:dyDescent="0.25">
      <c r="A77" s="56"/>
      <c r="B77" s="56"/>
      <c r="C77" s="77"/>
      <c r="D77" s="56"/>
      <c r="E77" s="77"/>
      <c r="F77" s="77"/>
      <c r="G77" s="77"/>
      <c r="H77" s="77"/>
      <c r="I77" s="77"/>
      <c r="J77" s="74"/>
      <c r="K77" s="74"/>
      <c r="L77" s="74"/>
      <c r="M77" s="74"/>
      <c r="N77" s="50"/>
      <c r="AJ77" s="23"/>
    </row>
    <row r="78" spans="1:36" x14ac:dyDescent="0.25">
      <c r="A78" s="56"/>
      <c r="B78" s="56"/>
      <c r="C78" s="77"/>
      <c r="D78" s="56"/>
      <c r="E78" s="77"/>
      <c r="F78" s="77"/>
      <c r="G78" s="77"/>
      <c r="H78" s="77"/>
      <c r="I78" s="77"/>
      <c r="J78" s="77"/>
      <c r="K78" s="77"/>
      <c r="L78" s="77"/>
      <c r="M78" s="77"/>
      <c r="N78" s="50"/>
      <c r="AJ78" s="23"/>
    </row>
    <row r="79" spans="1:36" x14ac:dyDescent="0.25">
      <c r="A79" s="56"/>
      <c r="B79" s="56"/>
      <c r="C79" s="77"/>
      <c r="D79" s="56"/>
      <c r="E79" s="77"/>
      <c r="F79" s="77"/>
      <c r="G79" s="77"/>
      <c r="H79" s="77"/>
      <c r="I79" s="77"/>
      <c r="J79" s="77"/>
      <c r="K79" s="77"/>
      <c r="L79" s="77"/>
      <c r="M79" s="77"/>
      <c r="N79" s="50"/>
      <c r="AJ79" s="23"/>
    </row>
    <row r="80" spans="1:36" x14ac:dyDescent="0.25">
      <c r="A80" s="56"/>
      <c r="B80" s="56"/>
      <c r="C80" s="77"/>
      <c r="D80" s="56"/>
      <c r="E80" s="77"/>
      <c r="F80" s="77"/>
      <c r="G80" s="77"/>
      <c r="H80" s="77"/>
      <c r="I80" s="77"/>
      <c r="J80" s="77"/>
      <c r="K80" s="77"/>
      <c r="L80" s="77"/>
      <c r="M80" s="77"/>
      <c r="N80" s="50"/>
      <c r="AJ80" s="23"/>
    </row>
    <row r="81" spans="1:36" x14ac:dyDescent="0.25">
      <c r="A81" s="56"/>
      <c r="B81" s="56"/>
      <c r="C81" s="77"/>
      <c r="D81" s="56"/>
      <c r="E81" s="77"/>
      <c r="F81" s="77"/>
      <c r="G81" s="77"/>
      <c r="H81" s="77"/>
      <c r="I81" s="77"/>
      <c r="J81" s="77"/>
      <c r="K81" s="77"/>
      <c r="L81" s="77"/>
      <c r="M81" s="77"/>
      <c r="N81" s="50"/>
      <c r="AJ81" s="23"/>
    </row>
    <row r="82" spans="1:36" x14ac:dyDescent="0.25">
      <c r="A82" s="56"/>
      <c r="B82" s="56"/>
      <c r="C82" s="77"/>
      <c r="D82" s="56"/>
      <c r="E82" s="77"/>
      <c r="F82" s="77"/>
      <c r="G82" s="77"/>
      <c r="H82" s="77"/>
      <c r="I82" s="77"/>
      <c r="J82" s="77"/>
      <c r="K82" s="77"/>
      <c r="L82" s="77"/>
      <c r="M82" s="77"/>
      <c r="N82" s="50"/>
      <c r="AJ82" s="23"/>
    </row>
    <row r="83" spans="1:36" x14ac:dyDescent="0.25">
      <c r="A83" s="56"/>
      <c r="B83" s="56"/>
      <c r="C83" s="77"/>
      <c r="D83" s="56"/>
      <c r="E83" s="77"/>
      <c r="F83" s="77"/>
      <c r="G83" s="77"/>
      <c r="H83" s="77"/>
      <c r="I83" s="77"/>
      <c r="J83" s="77"/>
      <c r="K83" s="77"/>
      <c r="L83" s="77"/>
      <c r="M83" s="77"/>
      <c r="N83" s="50"/>
      <c r="AJ83" s="23"/>
    </row>
    <row r="84" spans="1:36" x14ac:dyDescent="0.25">
      <c r="A84" s="56"/>
      <c r="B84" s="56"/>
      <c r="C84" s="77"/>
      <c r="D84" s="56"/>
      <c r="E84" s="77"/>
      <c r="F84" s="77"/>
      <c r="G84" s="77"/>
      <c r="H84" s="77"/>
      <c r="I84" s="77"/>
      <c r="J84" s="77"/>
      <c r="K84" s="77"/>
      <c r="L84" s="77"/>
      <c r="M84" s="77"/>
      <c r="N84" s="50"/>
      <c r="AJ84" s="23"/>
    </row>
    <row r="85" spans="1:36" x14ac:dyDescent="0.25">
      <c r="A85" s="56"/>
      <c r="B85" s="56"/>
      <c r="C85" s="77"/>
      <c r="D85" s="56"/>
      <c r="E85" s="77"/>
      <c r="F85" s="77"/>
      <c r="G85" s="77"/>
      <c r="H85" s="77"/>
      <c r="I85" s="77"/>
      <c r="J85" s="77"/>
      <c r="K85" s="77"/>
      <c r="L85" s="77"/>
      <c r="M85" s="77"/>
      <c r="N85" s="50"/>
      <c r="AJ85" s="23"/>
    </row>
    <row r="86" spans="1:36" s="50" customFormat="1" x14ac:dyDescent="0.25">
      <c r="D86" s="300"/>
      <c r="N86" s="79"/>
      <c r="O86" s="79"/>
      <c r="P86" s="79"/>
      <c r="Q86" s="79"/>
      <c r="R86" s="79"/>
      <c r="S86" s="79"/>
      <c r="W86" s="300"/>
      <c r="AJ86" s="114"/>
    </row>
    <row r="87" spans="1:36" ht="15.75" x14ac:dyDescent="0.25">
      <c r="A87" s="252" t="s">
        <v>58</v>
      </c>
      <c r="B87" s="202" t="s">
        <v>75</v>
      </c>
      <c r="C87" s="202" t="s">
        <v>65</v>
      </c>
      <c r="D87" s="202" t="s">
        <v>66</v>
      </c>
      <c r="E87" s="229" t="s">
        <v>67</v>
      </c>
      <c r="F87" s="202" t="s">
        <v>68</v>
      </c>
      <c r="G87" s="202"/>
      <c r="H87" s="202" t="s">
        <v>69</v>
      </c>
      <c r="I87" s="202" t="s">
        <v>70</v>
      </c>
      <c r="J87" s="202" t="s">
        <v>71</v>
      </c>
      <c r="K87" s="194" t="s">
        <v>157</v>
      </c>
      <c r="L87" s="194"/>
      <c r="M87" s="202" t="s">
        <v>72</v>
      </c>
      <c r="N87" s="59"/>
      <c r="AJ87" s="23"/>
    </row>
    <row r="88" spans="1:36" ht="15.75" x14ac:dyDescent="0.25">
      <c r="A88" s="252"/>
      <c r="B88" s="202"/>
      <c r="C88" s="202"/>
      <c r="D88" s="202"/>
      <c r="E88" s="229"/>
      <c r="F88" s="63" t="s">
        <v>73</v>
      </c>
      <c r="G88" s="63" t="s">
        <v>74</v>
      </c>
      <c r="H88" s="202"/>
      <c r="I88" s="202"/>
      <c r="J88" s="202"/>
      <c r="K88" s="115" t="s">
        <v>168</v>
      </c>
      <c r="L88" s="115" t="s">
        <v>169</v>
      </c>
      <c r="M88" s="202"/>
      <c r="N88" s="50"/>
      <c r="AJ88" s="23"/>
    </row>
    <row r="89" spans="1:36" x14ac:dyDescent="0.25">
      <c r="A89" s="56"/>
      <c r="B89" s="56"/>
      <c r="C89" s="77"/>
      <c r="D89" s="56"/>
      <c r="E89" s="77"/>
      <c r="F89" s="77"/>
      <c r="G89" s="77"/>
      <c r="H89" s="77"/>
      <c r="I89" s="77"/>
      <c r="J89" s="74"/>
      <c r="K89" s="74"/>
      <c r="L89" s="74"/>
      <c r="M89" s="74"/>
      <c r="N89" s="50"/>
      <c r="AJ89" s="23"/>
    </row>
    <row r="90" spans="1:36" x14ac:dyDescent="0.25">
      <c r="A90" s="56"/>
      <c r="B90" s="56"/>
      <c r="C90" s="77"/>
      <c r="D90" s="56"/>
      <c r="E90" s="77"/>
      <c r="F90" s="77"/>
      <c r="G90" s="77"/>
      <c r="H90" s="77"/>
      <c r="I90" s="77"/>
      <c r="J90" s="77"/>
      <c r="K90" s="77"/>
      <c r="L90" s="77"/>
      <c r="M90" s="77"/>
      <c r="N90" s="50"/>
      <c r="AJ90" s="23"/>
    </row>
    <row r="91" spans="1:36" x14ac:dyDescent="0.25">
      <c r="A91" s="56"/>
      <c r="B91" s="56"/>
      <c r="C91" s="77"/>
      <c r="D91" s="56"/>
      <c r="E91" s="77"/>
      <c r="F91" s="77"/>
      <c r="G91" s="77"/>
      <c r="H91" s="77"/>
      <c r="I91" s="77"/>
      <c r="J91" s="77"/>
      <c r="K91" s="77"/>
      <c r="L91" s="77"/>
      <c r="M91" s="77"/>
      <c r="N91" s="50"/>
      <c r="AJ91" s="23"/>
    </row>
    <row r="92" spans="1:36" x14ac:dyDescent="0.25">
      <c r="A92" s="56"/>
      <c r="B92" s="56"/>
      <c r="C92" s="77"/>
      <c r="D92" s="56"/>
      <c r="E92" s="77"/>
      <c r="F92" s="77"/>
      <c r="G92" s="77"/>
      <c r="H92" s="77"/>
      <c r="I92" s="77"/>
      <c r="J92" s="77"/>
      <c r="K92" s="77"/>
      <c r="L92" s="77"/>
      <c r="M92" s="77"/>
      <c r="N92" s="50"/>
      <c r="AJ92" s="23"/>
    </row>
    <row r="93" spans="1:36" x14ac:dyDescent="0.25">
      <c r="A93" s="56"/>
      <c r="B93" s="56"/>
      <c r="C93" s="77"/>
      <c r="D93" s="56"/>
      <c r="E93" s="77"/>
      <c r="F93" s="77"/>
      <c r="G93" s="77"/>
      <c r="H93" s="77"/>
      <c r="I93" s="77"/>
      <c r="J93" s="77"/>
      <c r="K93" s="77"/>
      <c r="L93" s="77"/>
      <c r="M93" s="77"/>
      <c r="N93" s="50"/>
      <c r="AJ93" s="23"/>
    </row>
    <row r="94" spans="1:36" x14ac:dyDescent="0.25">
      <c r="A94" s="56"/>
      <c r="B94" s="56"/>
      <c r="C94" s="77"/>
      <c r="D94" s="56"/>
      <c r="E94" s="77"/>
      <c r="F94" s="77"/>
      <c r="G94" s="77"/>
      <c r="H94" s="77"/>
      <c r="I94" s="77"/>
      <c r="J94" s="77"/>
      <c r="K94" s="77"/>
      <c r="L94" s="77"/>
      <c r="M94" s="77"/>
      <c r="N94" s="50"/>
      <c r="AJ94" s="23"/>
    </row>
    <row r="95" spans="1:36" x14ac:dyDescent="0.25">
      <c r="A95" s="56"/>
      <c r="B95" s="56"/>
      <c r="C95" s="77"/>
      <c r="D95" s="56"/>
      <c r="E95" s="77"/>
      <c r="F95" s="77"/>
      <c r="G95" s="77"/>
      <c r="H95" s="77"/>
      <c r="I95" s="77"/>
      <c r="J95" s="77"/>
      <c r="K95" s="77"/>
      <c r="L95" s="77"/>
      <c r="M95" s="77"/>
      <c r="N95" s="50"/>
      <c r="AJ95" s="23"/>
    </row>
    <row r="96" spans="1:36" x14ac:dyDescent="0.25">
      <c r="A96" s="56"/>
      <c r="B96" s="56"/>
      <c r="C96" s="77"/>
      <c r="D96" s="56"/>
      <c r="E96" s="77"/>
      <c r="F96" s="77"/>
      <c r="G96" s="77"/>
      <c r="H96" s="77"/>
      <c r="I96" s="77"/>
      <c r="J96" s="77"/>
      <c r="K96" s="77"/>
      <c r="L96" s="77"/>
      <c r="M96" s="77"/>
      <c r="N96" s="50"/>
      <c r="AJ96" s="23"/>
    </row>
    <row r="97" spans="1:40" x14ac:dyDescent="0.25">
      <c r="A97" s="56"/>
      <c r="B97" s="56"/>
      <c r="C97" s="77"/>
      <c r="D97" s="56"/>
      <c r="E97" s="77"/>
      <c r="F97" s="77"/>
      <c r="G97" s="77"/>
      <c r="H97" s="77"/>
      <c r="I97" s="77"/>
      <c r="J97" s="77"/>
      <c r="K97" s="77"/>
      <c r="L97" s="77"/>
      <c r="M97" s="77"/>
      <c r="N97" s="50"/>
      <c r="AJ97" s="23"/>
    </row>
    <row r="98" spans="1:40" x14ac:dyDescent="0.25">
      <c r="A98" s="23"/>
      <c r="B98" s="23"/>
      <c r="C98" s="23"/>
      <c r="D98" s="303"/>
      <c r="E98" s="23"/>
      <c r="F98" s="23"/>
      <c r="G98" s="23"/>
      <c r="H98" s="23"/>
      <c r="I98" s="23"/>
      <c r="J98" s="23"/>
      <c r="K98" s="23"/>
      <c r="L98" s="23"/>
      <c r="M98" s="23"/>
      <c r="N98" s="113"/>
      <c r="O98" s="69"/>
      <c r="P98" s="69"/>
      <c r="Q98" s="69"/>
      <c r="R98" s="69"/>
      <c r="S98" s="69"/>
      <c r="T98" s="69"/>
      <c r="U98" s="69"/>
      <c r="V98" s="69"/>
      <c r="W98" s="305"/>
      <c r="X98" s="69"/>
      <c r="Y98" s="69"/>
      <c r="Z98" s="69"/>
      <c r="AA98" s="69"/>
      <c r="AB98" s="69"/>
      <c r="AC98" s="69"/>
      <c r="AD98" s="69"/>
      <c r="AE98" s="69"/>
      <c r="AF98" s="69"/>
      <c r="AG98" s="69"/>
      <c r="AH98" s="69"/>
      <c r="AI98" s="69"/>
      <c r="AJ98" s="23"/>
    </row>
    <row r="99" spans="1:40" x14ac:dyDescent="0.25">
      <c r="A99" s="23"/>
      <c r="B99" s="23"/>
      <c r="C99" s="23"/>
      <c r="D99" s="303"/>
      <c r="E99" s="23"/>
      <c r="F99" s="23"/>
      <c r="G99" s="23"/>
      <c r="H99" s="23"/>
      <c r="I99" s="23"/>
      <c r="J99" s="23"/>
      <c r="K99" s="23"/>
      <c r="L99" s="23"/>
      <c r="M99" s="23"/>
      <c r="N99" s="113"/>
      <c r="O99" s="69"/>
      <c r="P99" s="69"/>
      <c r="Q99" s="69"/>
      <c r="R99" s="69"/>
      <c r="S99" s="69"/>
      <c r="T99" s="69"/>
      <c r="U99" s="69"/>
      <c r="V99" s="69"/>
      <c r="W99" s="305"/>
      <c r="X99" s="69"/>
      <c r="Y99" s="69"/>
      <c r="Z99" s="69"/>
      <c r="AA99" s="69"/>
      <c r="AB99" s="69"/>
      <c r="AC99" s="69"/>
      <c r="AD99" s="69"/>
      <c r="AE99" s="69"/>
      <c r="AF99" s="69"/>
      <c r="AG99" s="69"/>
      <c r="AH99" s="69"/>
      <c r="AI99" s="69"/>
      <c r="AJ99" s="23"/>
    </row>
    <row r="100" spans="1:40" x14ac:dyDescent="0.25">
      <c r="N100" s="79"/>
    </row>
    <row r="101" spans="1:40" x14ac:dyDescent="0.25">
      <c r="N101" s="79"/>
    </row>
    <row r="102" spans="1:40" x14ac:dyDescent="0.25">
      <c r="N102" s="79"/>
    </row>
    <row r="103" spans="1:40" x14ac:dyDescent="0.25">
      <c r="N103" s="79"/>
    </row>
    <row r="104" spans="1:40" x14ac:dyDescent="0.25">
      <c r="N104" s="79"/>
    </row>
    <row r="105" spans="1:40" x14ac:dyDescent="0.25">
      <c r="N105" s="79"/>
    </row>
    <row r="106" spans="1:40" x14ac:dyDescent="0.25">
      <c r="N106" s="79"/>
    </row>
    <row r="107" spans="1:40" x14ac:dyDescent="0.25">
      <c r="N107" s="79"/>
    </row>
    <row r="108" spans="1:40" s="72" customFormat="1" x14ac:dyDescent="0.25">
      <c r="A108" s="15"/>
      <c r="B108" s="15"/>
      <c r="C108" s="15"/>
      <c r="D108" s="78"/>
      <c r="E108" s="15"/>
      <c r="F108" s="15"/>
      <c r="G108" s="15"/>
      <c r="H108" s="15"/>
      <c r="I108" s="15"/>
      <c r="J108" s="15"/>
      <c r="K108" s="15"/>
      <c r="L108" s="15"/>
      <c r="M108" s="15"/>
      <c r="N108" s="79"/>
      <c r="T108" s="15"/>
      <c r="U108" s="15"/>
      <c r="V108" s="15"/>
      <c r="W108" s="78"/>
      <c r="X108" s="15"/>
      <c r="Y108" s="15"/>
      <c r="Z108" s="15"/>
      <c r="AA108" s="15"/>
      <c r="AB108" s="15"/>
      <c r="AC108" s="15"/>
      <c r="AD108" s="15"/>
      <c r="AE108" s="15"/>
      <c r="AF108" s="15"/>
      <c r="AG108" s="15"/>
      <c r="AH108" s="15"/>
      <c r="AI108" s="15"/>
      <c r="AJ108" s="15"/>
      <c r="AK108" s="15"/>
      <c r="AL108" s="15"/>
      <c r="AM108" s="15"/>
      <c r="AN108" s="15"/>
    </row>
    <row r="109" spans="1:40" s="72" customFormat="1" x14ac:dyDescent="0.25">
      <c r="A109" s="15"/>
      <c r="B109" s="15"/>
      <c r="C109" s="15"/>
      <c r="D109" s="78"/>
      <c r="E109" s="15"/>
      <c r="F109" s="15"/>
      <c r="G109" s="15"/>
      <c r="H109" s="15"/>
      <c r="I109" s="15"/>
      <c r="J109" s="15"/>
      <c r="K109" s="15"/>
      <c r="L109" s="15"/>
      <c r="M109" s="15"/>
      <c r="N109" s="79"/>
      <c r="T109" s="15"/>
      <c r="U109" s="15"/>
      <c r="V109" s="15"/>
      <c r="W109" s="78"/>
      <c r="X109" s="15"/>
      <c r="Y109" s="15"/>
      <c r="Z109" s="15"/>
      <c r="AA109" s="15"/>
      <c r="AB109" s="15"/>
      <c r="AC109" s="15"/>
      <c r="AD109" s="15"/>
      <c r="AE109" s="15"/>
      <c r="AF109" s="15"/>
      <c r="AG109" s="15"/>
      <c r="AH109" s="15"/>
      <c r="AI109" s="15"/>
      <c r="AJ109" s="15"/>
      <c r="AK109" s="15"/>
      <c r="AL109" s="15"/>
      <c r="AM109" s="15"/>
      <c r="AN109" s="15"/>
    </row>
    <row r="110" spans="1:40" s="72" customFormat="1" x14ac:dyDescent="0.25">
      <c r="A110" s="15"/>
      <c r="B110" s="15"/>
      <c r="C110" s="15"/>
      <c r="D110" s="78"/>
      <c r="E110" s="15"/>
      <c r="F110" s="15"/>
      <c r="G110" s="15"/>
      <c r="H110" s="15"/>
      <c r="I110" s="15"/>
      <c r="J110" s="15"/>
      <c r="K110" s="15"/>
      <c r="L110" s="15"/>
      <c r="M110" s="15"/>
      <c r="N110" s="79"/>
      <c r="T110" s="15"/>
      <c r="U110" s="15"/>
      <c r="V110" s="15"/>
      <c r="W110" s="78"/>
      <c r="X110" s="15"/>
      <c r="Y110" s="15"/>
      <c r="Z110" s="15"/>
      <c r="AA110" s="15"/>
      <c r="AB110" s="15"/>
      <c r="AC110" s="15"/>
      <c r="AD110" s="15"/>
      <c r="AE110" s="15"/>
      <c r="AF110" s="15"/>
      <c r="AG110" s="15"/>
      <c r="AH110" s="15"/>
      <c r="AI110" s="15"/>
      <c r="AJ110" s="15"/>
      <c r="AK110" s="15"/>
      <c r="AL110" s="15"/>
      <c r="AM110" s="15"/>
      <c r="AN110" s="15"/>
    </row>
    <row r="111" spans="1:40" s="72" customFormat="1" x14ac:dyDescent="0.25">
      <c r="A111" s="15"/>
      <c r="B111" s="15"/>
      <c r="C111" s="15"/>
      <c r="D111" s="78"/>
      <c r="E111" s="15"/>
      <c r="F111" s="15"/>
      <c r="G111" s="15"/>
      <c r="H111" s="15"/>
      <c r="I111" s="15"/>
      <c r="J111" s="15"/>
      <c r="K111" s="15"/>
      <c r="L111" s="15"/>
      <c r="M111" s="15"/>
      <c r="N111" s="79"/>
      <c r="T111" s="15"/>
      <c r="U111" s="15"/>
      <c r="V111" s="15"/>
      <c r="W111" s="78"/>
      <c r="X111" s="15"/>
      <c r="Y111" s="15"/>
      <c r="Z111" s="15"/>
      <c r="AA111" s="15"/>
      <c r="AB111" s="15"/>
      <c r="AC111" s="15"/>
      <c r="AD111" s="15"/>
      <c r="AE111" s="15"/>
      <c r="AF111" s="15"/>
      <c r="AG111" s="15"/>
      <c r="AH111" s="15"/>
      <c r="AI111" s="15"/>
      <c r="AJ111" s="15"/>
      <c r="AK111" s="15"/>
      <c r="AL111" s="15"/>
      <c r="AM111" s="15"/>
      <c r="AN111" s="15"/>
    </row>
    <row r="112" spans="1:40" s="72" customFormat="1" x14ac:dyDescent="0.25">
      <c r="A112" s="15"/>
      <c r="B112" s="15"/>
      <c r="C112" s="15"/>
      <c r="D112" s="78"/>
      <c r="E112" s="15"/>
      <c r="F112" s="15"/>
      <c r="G112" s="15"/>
      <c r="H112" s="15"/>
      <c r="I112" s="15"/>
      <c r="J112" s="15"/>
      <c r="K112" s="15"/>
      <c r="L112" s="15"/>
      <c r="M112" s="15"/>
      <c r="N112" s="79"/>
      <c r="T112" s="15"/>
      <c r="U112" s="15"/>
      <c r="V112" s="15"/>
      <c r="W112" s="78"/>
      <c r="X112" s="15"/>
      <c r="Y112" s="15"/>
      <c r="Z112" s="15"/>
      <c r="AA112" s="15"/>
      <c r="AB112" s="15"/>
      <c r="AC112" s="15"/>
      <c r="AD112" s="15"/>
      <c r="AE112" s="15"/>
      <c r="AF112" s="15"/>
      <c r="AG112" s="15"/>
      <c r="AH112" s="15"/>
      <c r="AI112" s="15"/>
      <c r="AJ112" s="15"/>
      <c r="AK112" s="15"/>
      <c r="AL112" s="15"/>
      <c r="AM112" s="15"/>
      <c r="AN112" s="15"/>
    </row>
    <row r="113" spans="1:40" s="72" customFormat="1" x14ac:dyDescent="0.25">
      <c r="A113" s="15"/>
      <c r="B113" s="15"/>
      <c r="C113" s="15"/>
      <c r="D113" s="78"/>
      <c r="E113" s="15"/>
      <c r="F113" s="15"/>
      <c r="G113" s="15"/>
      <c r="H113" s="15"/>
      <c r="I113" s="15"/>
      <c r="J113" s="15"/>
      <c r="K113" s="15"/>
      <c r="L113" s="15"/>
      <c r="M113" s="15"/>
      <c r="N113" s="79"/>
      <c r="T113" s="15"/>
      <c r="U113" s="15"/>
      <c r="V113" s="15"/>
      <c r="W113" s="78"/>
      <c r="X113" s="15"/>
      <c r="Y113" s="15"/>
      <c r="Z113" s="15"/>
      <c r="AA113" s="15"/>
      <c r="AB113" s="15"/>
      <c r="AC113" s="15"/>
      <c r="AD113" s="15"/>
      <c r="AE113" s="15"/>
      <c r="AF113" s="15"/>
      <c r="AG113" s="15"/>
      <c r="AH113" s="15"/>
      <c r="AI113" s="15"/>
      <c r="AJ113" s="15"/>
      <c r="AK113" s="15"/>
      <c r="AL113" s="15"/>
      <c r="AM113" s="15"/>
      <c r="AN113" s="15"/>
    </row>
    <row r="114" spans="1:40" s="72" customFormat="1" x14ac:dyDescent="0.25">
      <c r="A114" s="15"/>
      <c r="B114" s="15"/>
      <c r="C114" s="15"/>
      <c r="D114" s="78"/>
      <c r="E114" s="15"/>
      <c r="F114" s="15"/>
      <c r="G114" s="15"/>
      <c r="H114" s="15"/>
      <c r="I114" s="15"/>
      <c r="J114" s="15"/>
      <c r="K114" s="15"/>
      <c r="L114" s="15"/>
      <c r="M114" s="15"/>
      <c r="N114" s="79"/>
      <c r="T114" s="15"/>
      <c r="U114" s="15"/>
      <c r="V114" s="15"/>
      <c r="W114" s="78"/>
      <c r="X114" s="15"/>
      <c r="Y114" s="15"/>
      <c r="Z114" s="15"/>
      <c r="AA114" s="15"/>
      <c r="AB114" s="15"/>
      <c r="AC114" s="15"/>
      <c r="AD114" s="15"/>
      <c r="AE114" s="15"/>
      <c r="AF114" s="15"/>
      <c r="AG114" s="15"/>
      <c r="AH114" s="15"/>
      <c r="AI114" s="15"/>
      <c r="AJ114" s="15"/>
      <c r="AK114" s="15"/>
      <c r="AL114" s="15"/>
      <c r="AM114" s="15"/>
      <c r="AN114" s="15"/>
    </row>
    <row r="115" spans="1:40" s="72" customFormat="1" x14ac:dyDescent="0.25">
      <c r="A115" s="15"/>
      <c r="B115" s="15"/>
      <c r="C115" s="15"/>
      <c r="D115" s="78"/>
      <c r="E115" s="15"/>
      <c r="F115" s="15"/>
      <c r="G115" s="15"/>
      <c r="H115" s="15"/>
      <c r="I115" s="15"/>
      <c r="J115" s="15"/>
      <c r="K115" s="15"/>
      <c r="L115" s="15"/>
      <c r="M115" s="15"/>
      <c r="N115" s="79"/>
      <c r="T115" s="15"/>
      <c r="U115" s="15"/>
      <c r="V115" s="15"/>
      <c r="W115" s="78"/>
      <c r="X115" s="15"/>
      <c r="Y115" s="15"/>
      <c r="Z115" s="15"/>
      <c r="AA115" s="15"/>
      <c r="AB115" s="15"/>
      <c r="AC115" s="15"/>
      <c r="AD115" s="15"/>
      <c r="AE115" s="15"/>
      <c r="AF115" s="15"/>
      <c r="AG115" s="15"/>
      <c r="AH115" s="15"/>
      <c r="AI115" s="15"/>
      <c r="AJ115" s="15"/>
      <c r="AK115" s="15"/>
      <c r="AL115" s="15"/>
      <c r="AM115" s="15"/>
      <c r="AN115" s="15"/>
    </row>
    <row r="116" spans="1:40" s="72" customFormat="1" x14ac:dyDescent="0.25">
      <c r="A116" s="15"/>
      <c r="B116" s="15"/>
      <c r="C116" s="15"/>
      <c r="D116" s="78"/>
      <c r="E116" s="15"/>
      <c r="F116" s="15"/>
      <c r="G116" s="15"/>
      <c r="H116" s="15"/>
      <c r="I116" s="15"/>
      <c r="J116" s="15"/>
      <c r="K116" s="15"/>
      <c r="L116" s="15"/>
      <c r="M116" s="15"/>
      <c r="N116" s="79"/>
      <c r="T116" s="15"/>
      <c r="U116" s="15"/>
      <c r="V116" s="15"/>
      <c r="W116" s="78"/>
      <c r="X116" s="15"/>
      <c r="Y116" s="15"/>
      <c r="Z116" s="15"/>
      <c r="AA116" s="15"/>
      <c r="AB116" s="15"/>
      <c r="AC116" s="15"/>
      <c r="AD116" s="15"/>
      <c r="AE116" s="15"/>
      <c r="AF116" s="15"/>
      <c r="AG116" s="15"/>
      <c r="AH116" s="15"/>
      <c r="AI116" s="15"/>
      <c r="AJ116" s="15"/>
      <c r="AK116" s="15"/>
      <c r="AL116" s="15"/>
      <c r="AM116" s="15"/>
      <c r="AN116" s="15"/>
    </row>
    <row r="117" spans="1:40" s="72" customFormat="1" x14ac:dyDescent="0.25">
      <c r="A117" s="15"/>
      <c r="B117" s="15"/>
      <c r="C117" s="15"/>
      <c r="D117" s="78"/>
      <c r="E117" s="15"/>
      <c r="F117" s="15"/>
      <c r="G117" s="15"/>
      <c r="H117" s="15"/>
      <c r="I117" s="15"/>
      <c r="J117" s="15"/>
      <c r="K117" s="15"/>
      <c r="L117" s="15"/>
      <c r="M117" s="15"/>
      <c r="N117" s="79"/>
      <c r="T117" s="15"/>
      <c r="U117" s="15"/>
      <c r="V117" s="15"/>
      <c r="W117" s="78"/>
      <c r="X117" s="15"/>
      <c r="Y117" s="15"/>
      <c r="Z117" s="15"/>
      <c r="AA117" s="15"/>
      <c r="AB117" s="15"/>
      <c r="AC117" s="15"/>
      <c r="AD117" s="15"/>
      <c r="AE117" s="15"/>
      <c r="AF117" s="15"/>
      <c r="AG117" s="15"/>
      <c r="AH117" s="15"/>
      <c r="AI117" s="15"/>
      <c r="AJ117" s="15"/>
      <c r="AK117" s="15"/>
      <c r="AL117" s="15"/>
      <c r="AM117" s="15"/>
      <c r="AN117" s="15"/>
    </row>
    <row r="118" spans="1:40" s="72" customFormat="1" x14ac:dyDescent="0.25">
      <c r="A118" s="15"/>
      <c r="B118" s="15"/>
      <c r="C118" s="15"/>
      <c r="D118" s="78"/>
      <c r="E118" s="15"/>
      <c r="F118" s="15"/>
      <c r="G118" s="15"/>
      <c r="H118" s="15"/>
      <c r="I118" s="15"/>
      <c r="J118" s="15"/>
      <c r="K118" s="15"/>
      <c r="L118" s="15"/>
      <c r="M118" s="15"/>
      <c r="N118" s="79"/>
      <c r="T118" s="15"/>
      <c r="U118" s="15"/>
      <c r="V118" s="15"/>
      <c r="W118" s="78"/>
      <c r="X118" s="15"/>
      <c r="Y118" s="15"/>
      <c r="Z118" s="15"/>
      <c r="AA118" s="15"/>
      <c r="AB118" s="15"/>
      <c r="AC118" s="15"/>
      <c r="AD118" s="15"/>
      <c r="AE118" s="15"/>
      <c r="AF118" s="15"/>
      <c r="AG118" s="15"/>
      <c r="AH118" s="15"/>
      <c r="AI118" s="15"/>
      <c r="AJ118" s="15"/>
      <c r="AK118" s="15"/>
      <c r="AL118" s="15"/>
      <c r="AM118" s="15"/>
      <c r="AN118" s="15"/>
    </row>
    <row r="119" spans="1:40" s="72" customFormat="1" x14ac:dyDescent="0.25">
      <c r="A119" s="15"/>
      <c r="B119" s="15"/>
      <c r="C119" s="15"/>
      <c r="D119" s="78"/>
      <c r="E119" s="15"/>
      <c r="F119" s="15"/>
      <c r="G119" s="15"/>
      <c r="H119" s="15"/>
      <c r="I119" s="15"/>
      <c r="J119" s="15"/>
      <c r="K119" s="15"/>
      <c r="L119" s="15"/>
      <c r="M119" s="15"/>
      <c r="N119" s="79"/>
      <c r="T119" s="15"/>
      <c r="U119" s="15"/>
      <c r="V119" s="15"/>
      <c r="W119" s="78"/>
      <c r="X119" s="15"/>
      <c r="Y119" s="15"/>
      <c r="Z119" s="15"/>
      <c r="AA119" s="15"/>
      <c r="AB119" s="15"/>
      <c r="AC119" s="15"/>
      <c r="AD119" s="15"/>
      <c r="AE119" s="15"/>
      <c r="AF119" s="15"/>
      <c r="AG119" s="15"/>
      <c r="AH119" s="15"/>
      <c r="AI119" s="15"/>
      <c r="AJ119" s="15"/>
      <c r="AK119" s="15"/>
      <c r="AL119" s="15"/>
      <c r="AM119" s="15"/>
      <c r="AN119" s="15"/>
    </row>
    <row r="120" spans="1:40" s="72" customFormat="1" x14ac:dyDescent="0.25">
      <c r="A120" s="15"/>
      <c r="B120" s="15"/>
      <c r="C120" s="15"/>
      <c r="D120" s="78"/>
      <c r="E120" s="15"/>
      <c r="F120" s="15"/>
      <c r="G120" s="15"/>
      <c r="H120" s="15"/>
      <c r="I120" s="15"/>
      <c r="J120" s="15"/>
      <c r="K120" s="15"/>
      <c r="L120" s="15"/>
      <c r="M120" s="15"/>
      <c r="N120" s="79"/>
      <c r="T120" s="15"/>
      <c r="U120" s="15"/>
      <c r="V120" s="15"/>
      <c r="W120" s="78"/>
      <c r="X120" s="15"/>
      <c r="Y120" s="15"/>
      <c r="Z120" s="15"/>
      <c r="AA120" s="15"/>
      <c r="AB120" s="15"/>
      <c r="AC120" s="15"/>
      <c r="AD120" s="15"/>
      <c r="AE120" s="15"/>
      <c r="AF120" s="15"/>
      <c r="AG120" s="15"/>
      <c r="AH120" s="15"/>
      <c r="AI120" s="15"/>
      <c r="AJ120" s="15"/>
      <c r="AK120" s="15"/>
      <c r="AL120" s="15"/>
      <c r="AM120" s="15"/>
      <c r="AN120" s="15"/>
    </row>
    <row r="121" spans="1:40" s="72" customFormat="1" x14ac:dyDescent="0.25">
      <c r="A121" s="15"/>
      <c r="B121" s="15"/>
      <c r="C121" s="15"/>
      <c r="D121" s="78"/>
      <c r="E121" s="15"/>
      <c r="F121" s="15"/>
      <c r="G121" s="15"/>
      <c r="H121" s="15"/>
      <c r="I121" s="15"/>
      <c r="J121" s="15"/>
      <c r="K121" s="15"/>
      <c r="L121" s="15"/>
      <c r="M121" s="15"/>
      <c r="N121" s="79"/>
      <c r="T121" s="15"/>
      <c r="U121" s="15"/>
      <c r="V121" s="15"/>
      <c r="W121" s="78"/>
      <c r="X121" s="15"/>
      <c r="Y121" s="15"/>
      <c r="Z121" s="15"/>
      <c r="AA121" s="15"/>
      <c r="AB121" s="15"/>
      <c r="AC121" s="15"/>
      <c r="AD121" s="15"/>
      <c r="AE121" s="15"/>
      <c r="AF121" s="15"/>
      <c r="AG121" s="15"/>
      <c r="AH121" s="15"/>
      <c r="AI121" s="15"/>
      <c r="AJ121" s="15"/>
      <c r="AK121" s="15"/>
      <c r="AL121" s="15"/>
      <c r="AM121" s="15"/>
      <c r="AN121" s="15"/>
    </row>
    <row r="122" spans="1:40" s="72" customFormat="1" x14ac:dyDescent="0.25">
      <c r="A122" s="15"/>
      <c r="B122" s="15"/>
      <c r="C122" s="15"/>
      <c r="D122" s="78"/>
      <c r="E122" s="15"/>
      <c r="F122" s="15"/>
      <c r="G122" s="15"/>
      <c r="H122" s="15"/>
      <c r="I122" s="15"/>
      <c r="J122" s="15"/>
      <c r="K122" s="15"/>
      <c r="L122" s="15"/>
      <c r="M122" s="15"/>
      <c r="N122" s="79"/>
      <c r="T122" s="15"/>
      <c r="U122" s="15"/>
      <c r="V122" s="15"/>
      <c r="W122" s="78"/>
      <c r="X122" s="15"/>
      <c r="Y122" s="15"/>
      <c r="Z122" s="15"/>
      <c r="AA122" s="15"/>
      <c r="AB122" s="15"/>
      <c r="AC122" s="15"/>
      <c r="AD122" s="15"/>
      <c r="AE122" s="15"/>
      <c r="AF122" s="15"/>
      <c r="AG122" s="15"/>
      <c r="AH122" s="15"/>
      <c r="AI122" s="15"/>
      <c r="AJ122" s="15"/>
      <c r="AK122" s="15"/>
      <c r="AL122" s="15"/>
      <c r="AM122" s="15"/>
      <c r="AN122" s="15"/>
    </row>
    <row r="123" spans="1:40" s="72" customFormat="1" x14ac:dyDescent="0.25">
      <c r="A123" s="15"/>
      <c r="B123" s="15"/>
      <c r="C123" s="15"/>
      <c r="D123" s="78"/>
      <c r="E123" s="15"/>
      <c r="F123" s="15"/>
      <c r="G123" s="15"/>
      <c r="H123" s="15"/>
      <c r="I123" s="15"/>
      <c r="J123" s="15"/>
      <c r="K123" s="15"/>
      <c r="L123" s="15"/>
      <c r="M123" s="15"/>
      <c r="N123" s="79"/>
      <c r="T123" s="15"/>
      <c r="U123" s="15"/>
      <c r="V123" s="15"/>
      <c r="W123" s="78"/>
      <c r="X123" s="15"/>
      <c r="Y123" s="15"/>
      <c r="Z123" s="15"/>
      <c r="AA123" s="15"/>
      <c r="AB123" s="15"/>
      <c r="AC123" s="15"/>
      <c r="AD123" s="15"/>
      <c r="AE123" s="15"/>
      <c r="AF123" s="15"/>
      <c r="AG123" s="15"/>
      <c r="AH123" s="15"/>
      <c r="AI123" s="15"/>
      <c r="AJ123" s="15"/>
      <c r="AK123" s="15"/>
      <c r="AL123" s="15"/>
      <c r="AM123" s="15"/>
      <c r="AN123" s="15"/>
    </row>
    <row r="124" spans="1:40" s="72" customFormat="1" x14ac:dyDescent="0.25">
      <c r="A124" s="15"/>
      <c r="B124" s="15"/>
      <c r="C124" s="15"/>
      <c r="D124" s="78"/>
      <c r="E124" s="15"/>
      <c r="F124" s="15"/>
      <c r="G124" s="15"/>
      <c r="H124" s="15"/>
      <c r="I124" s="15"/>
      <c r="J124" s="15"/>
      <c r="K124" s="15"/>
      <c r="L124" s="15"/>
      <c r="M124" s="15"/>
      <c r="N124" s="79"/>
      <c r="T124" s="15"/>
      <c r="U124" s="15"/>
      <c r="V124" s="15"/>
      <c r="W124" s="78"/>
      <c r="X124" s="15"/>
      <c r="Y124" s="15"/>
      <c r="Z124" s="15"/>
      <c r="AA124" s="15"/>
      <c r="AB124" s="15"/>
      <c r="AC124" s="15"/>
      <c r="AD124" s="15"/>
      <c r="AE124" s="15"/>
      <c r="AF124" s="15"/>
      <c r="AG124" s="15"/>
      <c r="AH124" s="15"/>
      <c r="AI124" s="15"/>
      <c r="AJ124" s="15"/>
      <c r="AK124" s="15"/>
      <c r="AL124" s="15"/>
      <c r="AM124" s="15"/>
      <c r="AN124" s="15"/>
    </row>
    <row r="125" spans="1:40" s="72" customFormat="1" x14ac:dyDescent="0.25">
      <c r="A125" s="15"/>
      <c r="B125" s="15"/>
      <c r="C125" s="15"/>
      <c r="D125" s="78"/>
      <c r="E125" s="15"/>
      <c r="F125" s="15"/>
      <c r="G125" s="15"/>
      <c r="H125" s="15"/>
      <c r="I125" s="15"/>
      <c r="J125" s="15"/>
      <c r="K125" s="15"/>
      <c r="L125" s="15"/>
      <c r="M125" s="15"/>
      <c r="N125" s="79"/>
      <c r="T125" s="15"/>
      <c r="U125" s="15"/>
      <c r="V125" s="15"/>
      <c r="W125" s="78"/>
      <c r="X125" s="15"/>
      <c r="Y125" s="15"/>
      <c r="Z125" s="15"/>
      <c r="AA125" s="15"/>
      <c r="AB125" s="15"/>
      <c r="AC125" s="15"/>
      <c r="AD125" s="15"/>
      <c r="AE125" s="15"/>
      <c r="AF125" s="15"/>
      <c r="AG125" s="15"/>
      <c r="AH125" s="15"/>
      <c r="AI125" s="15"/>
      <c r="AJ125" s="15"/>
      <c r="AK125" s="15"/>
      <c r="AL125" s="15"/>
      <c r="AM125" s="15"/>
      <c r="AN125" s="15"/>
    </row>
    <row r="126" spans="1:40" s="72" customFormat="1" x14ac:dyDescent="0.25">
      <c r="A126" s="15"/>
      <c r="B126" s="15"/>
      <c r="C126" s="15"/>
      <c r="D126" s="78"/>
      <c r="E126" s="15"/>
      <c r="F126" s="15"/>
      <c r="G126" s="15"/>
      <c r="H126" s="15"/>
      <c r="I126" s="15"/>
      <c r="J126" s="15"/>
      <c r="K126" s="15"/>
      <c r="L126" s="15"/>
      <c r="M126" s="15"/>
      <c r="N126" s="79"/>
      <c r="T126" s="15"/>
      <c r="U126" s="15"/>
      <c r="V126" s="15"/>
      <c r="W126" s="78"/>
      <c r="X126" s="15"/>
      <c r="Y126" s="15"/>
      <c r="Z126" s="15"/>
      <c r="AA126" s="15"/>
      <c r="AB126" s="15"/>
      <c r="AC126" s="15"/>
      <c r="AD126" s="15"/>
      <c r="AE126" s="15"/>
      <c r="AF126" s="15"/>
      <c r="AG126" s="15"/>
      <c r="AH126" s="15"/>
      <c r="AI126" s="15"/>
      <c r="AJ126" s="15"/>
      <c r="AK126" s="15"/>
      <c r="AL126" s="15"/>
      <c r="AM126" s="15"/>
      <c r="AN126" s="15"/>
    </row>
    <row r="127" spans="1:40" s="72" customFormat="1" x14ac:dyDescent="0.25">
      <c r="A127" s="15"/>
      <c r="B127" s="15"/>
      <c r="C127" s="15"/>
      <c r="D127" s="78"/>
      <c r="E127" s="15"/>
      <c r="F127" s="15"/>
      <c r="G127" s="15"/>
      <c r="H127" s="15"/>
      <c r="I127" s="15"/>
      <c r="J127" s="15"/>
      <c r="K127" s="15"/>
      <c r="L127" s="15"/>
      <c r="M127" s="15"/>
      <c r="N127" s="79"/>
      <c r="T127" s="15"/>
      <c r="U127" s="15"/>
      <c r="V127" s="15"/>
      <c r="W127" s="78"/>
      <c r="X127" s="15"/>
      <c r="Y127" s="15"/>
      <c r="Z127" s="15"/>
      <c r="AA127" s="15"/>
      <c r="AB127" s="15"/>
      <c r="AC127" s="15"/>
      <c r="AD127" s="15"/>
      <c r="AE127" s="15"/>
      <c r="AF127" s="15"/>
      <c r="AG127" s="15"/>
      <c r="AH127" s="15"/>
      <c r="AI127" s="15"/>
      <c r="AJ127" s="15"/>
      <c r="AK127" s="15"/>
      <c r="AL127" s="15"/>
      <c r="AM127" s="15"/>
      <c r="AN127" s="15"/>
    </row>
    <row r="128" spans="1:40" s="72" customFormat="1" x14ac:dyDescent="0.25">
      <c r="A128" s="15"/>
      <c r="B128" s="15"/>
      <c r="C128" s="15"/>
      <c r="D128" s="78"/>
      <c r="E128" s="15"/>
      <c r="F128" s="15"/>
      <c r="G128" s="15"/>
      <c r="H128" s="15"/>
      <c r="I128" s="15"/>
      <c r="J128" s="15"/>
      <c r="K128" s="15"/>
      <c r="L128" s="15"/>
      <c r="M128" s="15"/>
      <c r="N128" s="79"/>
      <c r="T128" s="15"/>
      <c r="U128" s="15"/>
      <c r="V128" s="15"/>
      <c r="W128" s="78"/>
      <c r="X128" s="15"/>
      <c r="Y128" s="15"/>
      <c r="Z128" s="15"/>
      <c r="AA128" s="15"/>
      <c r="AB128" s="15"/>
      <c r="AC128" s="15"/>
      <c r="AD128" s="15"/>
      <c r="AE128" s="15"/>
      <c r="AF128" s="15"/>
      <c r="AG128" s="15"/>
      <c r="AH128" s="15"/>
      <c r="AI128" s="15"/>
      <c r="AJ128" s="15"/>
      <c r="AK128" s="15"/>
      <c r="AL128" s="15"/>
      <c r="AM128" s="15"/>
      <c r="AN128" s="15"/>
    </row>
    <row r="129" spans="1:40" s="72" customFormat="1" x14ac:dyDescent="0.25">
      <c r="A129" s="15"/>
      <c r="B129" s="15"/>
      <c r="C129" s="15"/>
      <c r="D129" s="78"/>
      <c r="E129" s="15"/>
      <c r="F129" s="15"/>
      <c r="G129" s="15"/>
      <c r="H129" s="15"/>
      <c r="I129" s="15"/>
      <c r="J129" s="15"/>
      <c r="K129" s="15"/>
      <c r="L129" s="15"/>
      <c r="M129" s="15"/>
      <c r="N129" s="79"/>
      <c r="T129" s="15"/>
      <c r="U129" s="15"/>
      <c r="V129" s="15"/>
      <c r="W129" s="78"/>
      <c r="X129" s="15"/>
      <c r="Y129" s="15"/>
      <c r="Z129" s="15"/>
      <c r="AA129" s="15"/>
      <c r="AB129" s="15"/>
      <c r="AC129" s="15"/>
      <c r="AD129" s="15"/>
      <c r="AE129" s="15"/>
      <c r="AF129" s="15"/>
      <c r="AG129" s="15"/>
      <c r="AH129" s="15"/>
      <c r="AI129" s="15"/>
      <c r="AJ129" s="15"/>
      <c r="AK129" s="15"/>
      <c r="AL129" s="15"/>
      <c r="AM129" s="15"/>
      <c r="AN129" s="15"/>
    </row>
    <row r="130" spans="1:40" s="72" customFormat="1" x14ac:dyDescent="0.25">
      <c r="A130" s="15"/>
      <c r="B130" s="15"/>
      <c r="C130" s="15"/>
      <c r="D130" s="78"/>
      <c r="E130" s="15"/>
      <c r="F130" s="15"/>
      <c r="G130" s="15"/>
      <c r="H130" s="15"/>
      <c r="I130" s="15"/>
      <c r="J130" s="15"/>
      <c r="K130" s="15"/>
      <c r="L130" s="15"/>
      <c r="M130" s="15"/>
      <c r="N130" s="79"/>
      <c r="T130" s="15"/>
      <c r="U130" s="15"/>
      <c r="V130" s="15"/>
      <c r="W130" s="78"/>
      <c r="X130" s="15"/>
      <c r="Y130" s="15"/>
      <c r="Z130" s="15"/>
      <c r="AA130" s="15"/>
      <c r="AB130" s="15"/>
      <c r="AC130" s="15"/>
      <c r="AD130" s="15"/>
      <c r="AE130" s="15"/>
      <c r="AF130" s="15"/>
      <c r="AG130" s="15"/>
      <c r="AH130" s="15"/>
      <c r="AI130" s="15"/>
      <c r="AJ130" s="15"/>
      <c r="AK130" s="15"/>
      <c r="AL130" s="15"/>
      <c r="AM130" s="15"/>
      <c r="AN130" s="15"/>
    </row>
    <row r="131" spans="1:40" s="72" customFormat="1" x14ac:dyDescent="0.25">
      <c r="A131" s="15"/>
      <c r="B131" s="15"/>
      <c r="C131" s="15"/>
      <c r="D131" s="78"/>
      <c r="E131" s="15"/>
      <c r="F131" s="15"/>
      <c r="G131" s="15"/>
      <c r="H131" s="15"/>
      <c r="I131" s="15"/>
      <c r="J131" s="15"/>
      <c r="K131" s="15"/>
      <c r="L131" s="15"/>
      <c r="M131" s="15"/>
      <c r="N131" s="79"/>
      <c r="T131" s="15"/>
      <c r="U131" s="15"/>
      <c r="V131" s="15"/>
      <c r="W131" s="78"/>
      <c r="X131" s="15"/>
      <c r="Y131" s="15"/>
      <c r="Z131" s="15"/>
      <c r="AA131" s="15"/>
      <c r="AB131" s="15"/>
      <c r="AC131" s="15"/>
      <c r="AD131" s="15"/>
      <c r="AE131" s="15"/>
      <c r="AF131" s="15"/>
      <c r="AG131" s="15"/>
      <c r="AH131" s="15"/>
      <c r="AI131" s="15"/>
      <c r="AJ131" s="15"/>
      <c r="AK131" s="15"/>
      <c r="AL131" s="15"/>
      <c r="AM131" s="15"/>
      <c r="AN131" s="15"/>
    </row>
    <row r="132" spans="1:40" s="72" customFormat="1" x14ac:dyDescent="0.25">
      <c r="A132" s="15"/>
      <c r="B132" s="15"/>
      <c r="C132" s="15"/>
      <c r="D132" s="78"/>
      <c r="E132" s="15"/>
      <c r="F132" s="15"/>
      <c r="G132" s="15"/>
      <c r="H132" s="15"/>
      <c r="I132" s="15"/>
      <c r="J132" s="15"/>
      <c r="K132" s="15"/>
      <c r="L132" s="15"/>
      <c r="M132" s="15"/>
      <c r="N132" s="79"/>
      <c r="T132" s="15"/>
      <c r="U132" s="15"/>
      <c r="V132" s="15"/>
      <c r="W132" s="78"/>
      <c r="X132" s="15"/>
      <c r="Y132" s="15"/>
      <c r="Z132" s="15"/>
      <c r="AA132" s="15"/>
      <c r="AB132" s="15"/>
      <c r="AC132" s="15"/>
      <c r="AD132" s="15"/>
      <c r="AE132" s="15"/>
      <c r="AF132" s="15"/>
      <c r="AG132" s="15"/>
      <c r="AH132" s="15"/>
      <c r="AI132" s="15"/>
      <c r="AJ132" s="15"/>
      <c r="AK132" s="15"/>
      <c r="AL132" s="15"/>
      <c r="AM132" s="15"/>
      <c r="AN132" s="15"/>
    </row>
    <row r="133" spans="1:40" s="72" customFormat="1" x14ac:dyDescent="0.25">
      <c r="A133" s="15"/>
      <c r="B133" s="15"/>
      <c r="C133" s="15"/>
      <c r="D133" s="78"/>
      <c r="E133" s="15"/>
      <c r="F133" s="15"/>
      <c r="G133" s="15"/>
      <c r="H133" s="15"/>
      <c r="I133" s="15"/>
      <c r="J133" s="15"/>
      <c r="K133" s="15"/>
      <c r="L133" s="15"/>
      <c r="M133" s="15"/>
      <c r="N133" s="79"/>
      <c r="T133" s="15"/>
      <c r="U133" s="15"/>
      <c r="V133" s="15"/>
      <c r="W133" s="78"/>
      <c r="X133" s="15"/>
      <c r="Y133" s="15"/>
      <c r="Z133" s="15"/>
      <c r="AA133" s="15"/>
      <c r="AB133" s="15"/>
      <c r="AC133" s="15"/>
      <c r="AD133" s="15"/>
      <c r="AE133" s="15"/>
      <c r="AF133" s="15"/>
      <c r="AG133" s="15"/>
      <c r="AH133" s="15"/>
      <c r="AI133" s="15"/>
      <c r="AJ133" s="15"/>
      <c r="AK133" s="15"/>
      <c r="AL133" s="15"/>
      <c r="AM133" s="15"/>
      <c r="AN133" s="15"/>
    </row>
    <row r="134" spans="1:40" s="72" customFormat="1" x14ac:dyDescent="0.25">
      <c r="A134" s="15"/>
      <c r="B134" s="15"/>
      <c r="C134" s="15"/>
      <c r="D134" s="78"/>
      <c r="E134" s="15"/>
      <c r="F134" s="15"/>
      <c r="G134" s="15"/>
      <c r="H134" s="15"/>
      <c r="I134" s="15"/>
      <c r="J134" s="15"/>
      <c r="K134" s="15"/>
      <c r="L134" s="15"/>
      <c r="M134" s="15"/>
      <c r="N134" s="79"/>
      <c r="T134" s="15"/>
      <c r="U134" s="15"/>
      <c r="V134" s="15"/>
      <c r="W134" s="78"/>
      <c r="X134" s="15"/>
      <c r="Y134" s="15"/>
      <c r="Z134" s="15"/>
      <c r="AA134" s="15"/>
      <c r="AB134" s="15"/>
      <c r="AC134" s="15"/>
      <c r="AD134" s="15"/>
      <c r="AE134" s="15"/>
      <c r="AF134" s="15"/>
      <c r="AG134" s="15"/>
      <c r="AH134" s="15"/>
      <c r="AI134" s="15"/>
      <c r="AJ134" s="15"/>
      <c r="AK134" s="15"/>
      <c r="AL134" s="15"/>
      <c r="AM134" s="15"/>
      <c r="AN134" s="15"/>
    </row>
    <row r="135" spans="1:40" s="72" customFormat="1" x14ac:dyDescent="0.25">
      <c r="A135" s="15"/>
      <c r="B135" s="15"/>
      <c r="C135" s="15"/>
      <c r="D135" s="78"/>
      <c r="E135" s="15"/>
      <c r="F135" s="15"/>
      <c r="G135" s="15"/>
      <c r="H135" s="15"/>
      <c r="I135" s="15"/>
      <c r="J135" s="15"/>
      <c r="K135" s="15"/>
      <c r="L135" s="15"/>
      <c r="M135" s="15"/>
      <c r="N135" s="79"/>
      <c r="T135" s="15"/>
      <c r="U135" s="15"/>
      <c r="V135" s="15"/>
      <c r="W135" s="78"/>
      <c r="X135" s="15"/>
      <c r="Y135" s="15"/>
      <c r="Z135" s="15"/>
      <c r="AA135" s="15"/>
      <c r="AB135" s="15"/>
      <c r="AC135" s="15"/>
      <c r="AD135" s="15"/>
      <c r="AE135" s="15"/>
      <c r="AF135" s="15"/>
      <c r="AG135" s="15"/>
      <c r="AH135" s="15"/>
      <c r="AI135" s="15"/>
      <c r="AJ135" s="15"/>
      <c r="AK135" s="15"/>
      <c r="AL135" s="15"/>
      <c r="AM135" s="15"/>
      <c r="AN135" s="15"/>
    </row>
    <row r="136" spans="1:40" s="72" customFormat="1" x14ac:dyDescent="0.25">
      <c r="A136" s="15"/>
      <c r="B136" s="15"/>
      <c r="C136" s="15"/>
      <c r="D136" s="78"/>
      <c r="E136" s="15"/>
      <c r="F136" s="15"/>
      <c r="G136" s="15"/>
      <c r="H136" s="15"/>
      <c r="I136" s="15"/>
      <c r="J136" s="15"/>
      <c r="K136" s="15"/>
      <c r="L136" s="15"/>
      <c r="M136" s="15"/>
      <c r="N136" s="79"/>
      <c r="T136" s="15"/>
      <c r="U136" s="15"/>
      <c r="V136" s="15"/>
      <c r="W136" s="78"/>
      <c r="X136" s="15"/>
      <c r="Y136" s="15"/>
      <c r="Z136" s="15"/>
      <c r="AA136" s="15"/>
      <c r="AB136" s="15"/>
      <c r="AC136" s="15"/>
      <c r="AD136" s="15"/>
      <c r="AE136" s="15"/>
      <c r="AF136" s="15"/>
      <c r="AG136" s="15"/>
      <c r="AH136" s="15"/>
      <c r="AI136" s="15"/>
      <c r="AJ136" s="15"/>
      <c r="AK136" s="15"/>
      <c r="AL136" s="15"/>
      <c r="AM136" s="15"/>
      <c r="AN136" s="15"/>
    </row>
    <row r="137" spans="1:40" s="72" customFormat="1" x14ac:dyDescent="0.25">
      <c r="A137" s="15"/>
      <c r="B137" s="15"/>
      <c r="C137" s="15"/>
      <c r="D137" s="78"/>
      <c r="E137" s="15"/>
      <c r="F137" s="15"/>
      <c r="G137" s="15"/>
      <c r="H137" s="15"/>
      <c r="I137" s="15"/>
      <c r="J137" s="15"/>
      <c r="K137" s="15"/>
      <c r="L137" s="15"/>
      <c r="M137" s="15"/>
      <c r="N137" s="79"/>
      <c r="T137" s="15"/>
      <c r="U137" s="15"/>
      <c r="V137" s="15"/>
      <c r="W137" s="78"/>
      <c r="X137" s="15"/>
      <c r="Y137" s="15"/>
      <c r="Z137" s="15"/>
      <c r="AA137" s="15"/>
      <c r="AB137" s="15"/>
      <c r="AC137" s="15"/>
      <c r="AD137" s="15"/>
      <c r="AE137" s="15"/>
      <c r="AF137" s="15"/>
      <c r="AG137" s="15"/>
      <c r="AH137" s="15"/>
      <c r="AI137" s="15"/>
      <c r="AJ137" s="15"/>
      <c r="AK137" s="15"/>
      <c r="AL137" s="15"/>
      <c r="AM137" s="15"/>
      <c r="AN137" s="15"/>
    </row>
    <row r="138" spans="1:40" s="72" customFormat="1" x14ac:dyDescent="0.25">
      <c r="A138" s="15"/>
      <c r="B138" s="15"/>
      <c r="C138" s="15"/>
      <c r="D138" s="78"/>
      <c r="E138" s="15"/>
      <c r="F138" s="15"/>
      <c r="G138" s="15"/>
      <c r="H138" s="15"/>
      <c r="I138" s="15"/>
      <c r="J138" s="15"/>
      <c r="K138" s="15"/>
      <c r="L138" s="15"/>
      <c r="M138" s="15"/>
      <c r="N138" s="79"/>
      <c r="T138" s="15"/>
      <c r="U138" s="15"/>
      <c r="V138" s="15"/>
      <c r="W138" s="78"/>
      <c r="X138" s="15"/>
      <c r="Y138" s="15"/>
      <c r="Z138" s="15"/>
      <c r="AA138" s="15"/>
      <c r="AB138" s="15"/>
      <c r="AC138" s="15"/>
      <c r="AD138" s="15"/>
      <c r="AE138" s="15"/>
      <c r="AF138" s="15"/>
      <c r="AG138" s="15"/>
      <c r="AH138" s="15"/>
      <c r="AI138" s="15"/>
      <c r="AJ138" s="15"/>
      <c r="AK138" s="15"/>
      <c r="AL138" s="15"/>
      <c r="AM138" s="15"/>
      <c r="AN138" s="15"/>
    </row>
    <row r="139" spans="1:40" s="72" customFormat="1" x14ac:dyDescent="0.25">
      <c r="A139" s="15"/>
      <c r="B139" s="15"/>
      <c r="C139" s="15"/>
      <c r="D139" s="78"/>
      <c r="E139" s="15"/>
      <c r="F139" s="15"/>
      <c r="G139" s="15"/>
      <c r="H139" s="15"/>
      <c r="I139" s="15"/>
      <c r="J139" s="15"/>
      <c r="K139" s="15"/>
      <c r="L139" s="15"/>
      <c r="M139" s="15"/>
      <c r="N139" s="79"/>
      <c r="T139" s="15"/>
      <c r="U139" s="15"/>
      <c r="V139" s="15"/>
      <c r="W139" s="78"/>
      <c r="X139" s="15"/>
      <c r="Y139" s="15"/>
      <c r="Z139" s="15"/>
      <c r="AA139" s="15"/>
      <c r="AB139" s="15"/>
      <c r="AC139" s="15"/>
      <c r="AD139" s="15"/>
      <c r="AE139" s="15"/>
      <c r="AF139" s="15"/>
      <c r="AG139" s="15"/>
      <c r="AH139" s="15"/>
      <c r="AI139" s="15"/>
      <c r="AJ139" s="15"/>
      <c r="AK139" s="15"/>
      <c r="AL139" s="15"/>
      <c r="AM139" s="15"/>
      <c r="AN139" s="15"/>
    </row>
    <row r="140" spans="1:40" s="72" customFormat="1" x14ac:dyDescent="0.25">
      <c r="A140" s="15"/>
      <c r="B140" s="15"/>
      <c r="C140" s="15"/>
      <c r="D140" s="78"/>
      <c r="E140" s="15"/>
      <c r="F140" s="15"/>
      <c r="G140" s="15"/>
      <c r="H140" s="15"/>
      <c r="I140" s="15"/>
      <c r="J140" s="15"/>
      <c r="K140" s="15"/>
      <c r="L140" s="15"/>
      <c r="M140" s="15"/>
      <c r="N140" s="79"/>
      <c r="T140" s="15"/>
      <c r="U140" s="15"/>
      <c r="V140" s="15"/>
      <c r="W140" s="78"/>
      <c r="X140" s="15"/>
      <c r="Y140" s="15"/>
      <c r="Z140" s="15"/>
      <c r="AA140" s="15"/>
      <c r="AB140" s="15"/>
      <c r="AC140" s="15"/>
      <c r="AD140" s="15"/>
      <c r="AE140" s="15"/>
      <c r="AF140" s="15"/>
      <c r="AG140" s="15"/>
      <c r="AH140" s="15"/>
      <c r="AI140" s="15"/>
      <c r="AJ140" s="15"/>
      <c r="AK140" s="15"/>
      <c r="AL140" s="15"/>
      <c r="AM140" s="15"/>
      <c r="AN140" s="15"/>
    </row>
    <row r="141" spans="1:40" s="72" customFormat="1" x14ac:dyDescent="0.25">
      <c r="A141" s="15"/>
      <c r="B141" s="15"/>
      <c r="C141" s="15"/>
      <c r="D141" s="78"/>
      <c r="E141" s="15"/>
      <c r="F141" s="15"/>
      <c r="G141" s="15"/>
      <c r="H141" s="15"/>
      <c r="I141" s="15"/>
      <c r="J141" s="15"/>
      <c r="K141" s="15"/>
      <c r="L141" s="15"/>
      <c r="M141" s="15"/>
      <c r="N141" s="79"/>
      <c r="T141" s="15"/>
      <c r="U141" s="15"/>
      <c r="V141" s="15"/>
      <c r="W141" s="78"/>
      <c r="X141" s="15"/>
      <c r="Y141" s="15"/>
      <c r="Z141" s="15"/>
      <c r="AA141" s="15"/>
      <c r="AB141" s="15"/>
      <c r="AC141" s="15"/>
      <c r="AD141" s="15"/>
      <c r="AE141" s="15"/>
      <c r="AF141" s="15"/>
      <c r="AG141" s="15"/>
      <c r="AH141" s="15"/>
      <c r="AI141" s="15"/>
      <c r="AJ141" s="15"/>
      <c r="AK141" s="15"/>
      <c r="AL141" s="15"/>
      <c r="AM141" s="15"/>
      <c r="AN141" s="15"/>
    </row>
    <row r="142" spans="1:40" s="72" customFormat="1" x14ac:dyDescent="0.25">
      <c r="A142" s="15"/>
      <c r="B142" s="15"/>
      <c r="C142" s="15"/>
      <c r="D142" s="78"/>
      <c r="E142" s="15"/>
      <c r="F142" s="15"/>
      <c r="G142" s="15"/>
      <c r="H142" s="15"/>
      <c r="I142" s="15"/>
      <c r="J142" s="15"/>
      <c r="K142" s="15"/>
      <c r="L142" s="15"/>
      <c r="M142" s="15"/>
      <c r="N142" s="79"/>
      <c r="T142" s="15"/>
      <c r="U142" s="15"/>
      <c r="V142" s="15"/>
      <c r="W142" s="78"/>
      <c r="X142" s="15"/>
      <c r="Y142" s="15"/>
      <c r="Z142" s="15"/>
      <c r="AA142" s="15"/>
      <c r="AB142" s="15"/>
      <c r="AC142" s="15"/>
      <c r="AD142" s="15"/>
      <c r="AE142" s="15"/>
      <c r="AF142" s="15"/>
      <c r="AG142" s="15"/>
      <c r="AH142" s="15"/>
      <c r="AI142" s="15"/>
      <c r="AJ142" s="15"/>
      <c r="AK142" s="15"/>
      <c r="AL142" s="15"/>
      <c r="AM142" s="15"/>
      <c r="AN142" s="15"/>
    </row>
    <row r="143" spans="1:40" s="72" customFormat="1" x14ac:dyDescent="0.25">
      <c r="A143" s="15"/>
      <c r="B143" s="15"/>
      <c r="C143" s="15"/>
      <c r="D143" s="78"/>
      <c r="E143" s="15"/>
      <c r="F143" s="15"/>
      <c r="G143" s="15"/>
      <c r="H143" s="15"/>
      <c r="I143" s="15"/>
      <c r="J143" s="15"/>
      <c r="K143" s="15"/>
      <c r="L143" s="15"/>
      <c r="M143" s="15"/>
      <c r="N143" s="79"/>
      <c r="T143" s="15"/>
      <c r="U143" s="15"/>
      <c r="V143" s="15"/>
      <c r="W143" s="78"/>
      <c r="X143" s="15"/>
      <c r="Y143" s="15"/>
      <c r="Z143" s="15"/>
      <c r="AA143" s="15"/>
      <c r="AB143" s="15"/>
      <c r="AC143" s="15"/>
      <c r="AD143" s="15"/>
      <c r="AE143" s="15"/>
      <c r="AF143" s="15"/>
      <c r="AG143" s="15"/>
      <c r="AH143" s="15"/>
      <c r="AI143" s="15"/>
      <c r="AJ143" s="15"/>
      <c r="AK143" s="15"/>
      <c r="AL143" s="15"/>
      <c r="AM143" s="15"/>
      <c r="AN143" s="15"/>
    </row>
    <row r="144" spans="1:40" s="72" customFormat="1" x14ac:dyDescent="0.25">
      <c r="A144" s="15"/>
      <c r="B144" s="15"/>
      <c r="C144" s="15"/>
      <c r="D144" s="78"/>
      <c r="E144" s="15"/>
      <c r="F144" s="15"/>
      <c r="G144" s="15"/>
      <c r="H144" s="15"/>
      <c r="I144" s="15"/>
      <c r="J144" s="15"/>
      <c r="K144" s="15"/>
      <c r="L144" s="15"/>
      <c r="M144" s="15"/>
      <c r="N144" s="79"/>
      <c r="T144" s="15"/>
      <c r="U144" s="15"/>
      <c r="V144" s="15"/>
      <c r="W144" s="78"/>
      <c r="X144" s="15"/>
      <c r="Y144" s="15"/>
      <c r="Z144" s="15"/>
      <c r="AA144" s="15"/>
      <c r="AB144" s="15"/>
      <c r="AC144" s="15"/>
      <c r="AD144" s="15"/>
      <c r="AE144" s="15"/>
      <c r="AF144" s="15"/>
      <c r="AG144" s="15"/>
      <c r="AH144" s="15"/>
      <c r="AI144" s="15"/>
      <c r="AJ144" s="15"/>
      <c r="AK144" s="15"/>
      <c r="AL144" s="15"/>
      <c r="AM144" s="15"/>
      <c r="AN144" s="15"/>
    </row>
    <row r="145" spans="1:40" s="72" customFormat="1" x14ac:dyDescent="0.25">
      <c r="A145" s="15"/>
      <c r="B145" s="15"/>
      <c r="C145" s="15"/>
      <c r="D145" s="78"/>
      <c r="E145" s="15"/>
      <c r="F145" s="15"/>
      <c r="G145" s="15"/>
      <c r="H145" s="15"/>
      <c r="I145" s="15"/>
      <c r="J145" s="15"/>
      <c r="K145" s="15"/>
      <c r="L145" s="15"/>
      <c r="M145" s="15"/>
      <c r="N145" s="79"/>
      <c r="T145" s="15"/>
      <c r="U145" s="15"/>
      <c r="V145" s="15"/>
      <c r="W145" s="78"/>
      <c r="X145" s="15"/>
      <c r="Y145" s="15"/>
      <c r="Z145" s="15"/>
      <c r="AA145" s="15"/>
      <c r="AB145" s="15"/>
      <c r="AC145" s="15"/>
      <c r="AD145" s="15"/>
      <c r="AE145" s="15"/>
      <c r="AF145" s="15"/>
      <c r="AG145" s="15"/>
      <c r="AH145" s="15"/>
      <c r="AI145" s="15"/>
      <c r="AJ145" s="15"/>
      <c r="AK145" s="15"/>
      <c r="AL145" s="15"/>
      <c r="AM145" s="15"/>
      <c r="AN145" s="15"/>
    </row>
    <row r="146" spans="1:40" s="72" customFormat="1" x14ac:dyDescent="0.25">
      <c r="A146" s="15"/>
      <c r="B146" s="15"/>
      <c r="C146" s="15"/>
      <c r="D146" s="78"/>
      <c r="E146" s="15"/>
      <c r="F146" s="15"/>
      <c r="G146" s="15"/>
      <c r="H146" s="15"/>
      <c r="I146" s="15"/>
      <c r="J146" s="15"/>
      <c r="K146" s="15"/>
      <c r="L146" s="15"/>
      <c r="M146" s="15"/>
      <c r="N146" s="79"/>
      <c r="T146" s="15"/>
      <c r="U146" s="15"/>
      <c r="V146" s="15"/>
      <c r="W146" s="78"/>
      <c r="X146" s="15"/>
      <c r="Y146" s="15"/>
      <c r="Z146" s="15"/>
      <c r="AA146" s="15"/>
      <c r="AB146" s="15"/>
      <c r="AC146" s="15"/>
      <c r="AD146" s="15"/>
      <c r="AE146" s="15"/>
      <c r="AF146" s="15"/>
      <c r="AG146" s="15"/>
      <c r="AH146" s="15"/>
      <c r="AI146" s="15"/>
      <c r="AJ146" s="15"/>
      <c r="AK146" s="15"/>
      <c r="AL146" s="15"/>
      <c r="AM146" s="15"/>
      <c r="AN146" s="15"/>
    </row>
    <row r="147" spans="1:40" s="72" customFormat="1" x14ac:dyDescent="0.25">
      <c r="A147" s="15"/>
      <c r="B147" s="15"/>
      <c r="C147" s="15"/>
      <c r="D147" s="78"/>
      <c r="E147" s="15"/>
      <c r="F147" s="15"/>
      <c r="G147" s="15"/>
      <c r="H147" s="15"/>
      <c r="I147" s="15"/>
      <c r="J147" s="15"/>
      <c r="K147" s="15"/>
      <c r="L147" s="15"/>
      <c r="M147" s="15"/>
      <c r="N147" s="79"/>
      <c r="T147" s="15"/>
      <c r="U147" s="15"/>
      <c r="V147" s="15"/>
      <c r="W147" s="78"/>
      <c r="X147" s="15"/>
      <c r="Y147" s="15"/>
      <c r="Z147" s="15"/>
      <c r="AA147" s="15"/>
      <c r="AB147" s="15"/>
      <c r="AC147" s="15"/>
      <c r="AD147" s="15"/>
      <c r="AE147" s="15"/>
      <c r="AF147" s="15"/>
      <c r="AG147" s="15"/>
      <c r="AH147" s="15"/>
      <c r="AI147" s="15"/>
      <c r="AJ147" s="15"/>
      <c r="AK147" s="15"/>
      <c r="AL147" s="15"/>
      <c r="AM147" s="15"/>
      <c r="AN147" s="15"/>
    </row>
    <row r="148" spans="1:40" s="72" customFormat="1" x14ac:dyDescent="0.25">
      <c r="A148" s="15"/>
      <c r="B148" s="15"/>
      <c r="C148" s="15"/>
      <c r="D148" s="78"/>
      <c r="E148" s="15"/>
      <c r="F148" s="15"/>
      <c r="G148" s="15"/>
      <c r="H148" s="15"/>
      <c r="I148" s="15"/>
      <c r="J148" s="15"/>
      <c r="K148" s="15"/>
      <c r="L148" s="15"/>
      <c r="M148" s="15"/>
      <c r="N148" s="79"/>
      <c r="T148" s="15"/>
      <c r="U148" s="15"/>
      <c r="V148" s="15"/>
      <c r="W148" s="78"/>
      <c r="X148" s="15"/>
      <c r="Y148" s="15"/>
      <c r="Z148" s="15"/>
      <c r="AA148" s="15"/>
      <c r="AB148" s="15"/>
      <c r="AC148" s="15"/>
      <c r="AD148" s="15"/>
      <c r="AE148" s="15"/>
      <c r="AF148" s="15"/>
      <c r="AG148" s="15"/>
      <c r="AH148" s="15"/>
      <c r="AI148" s="15"/>
      <c r="AJ148" s="15"/>
      <c r="AK148" s="15"/>
      <c r="AL148" s="15"/>
      <c r="AM148" s="15"/>
      <c r="AN148" s="15"/>
    </row>
    <row r="149" spans="1:40" s="72" customFormat="1" x14ac:dyDescent="0.25">
      <c r="A149" s="15"/>
      <c r="B149" s="15"/>
      <c r="C149" s="15"/>
      <c r="D149" s="78"/>
      <c r="E149" s="15"/>
      <c r="F149" s="15"/>
      <c r="G149" s="15"/>
      <c r="H149" s="15"/>
      <c r="I149" s="15"/>
      <c r="J149" s="15"/>
      <c r="K149" s="15"/>
      <c r="L149" s="15"/>
      <c r="M149" s="15"/>
      <c r="N149" s="79"/>
      <c r="T149" s="15"/>
      <c r="U149" s="15"/>
      <c r="V149" s="15"/>
      <c r="W149" s="78"/>
      <c r="X149" s="15"/>
      <c r="Y149" s="15"/>
      <c r="Z149" s="15"/>
      <c r="AA149" s="15"/>
      <c r="AB149" s="15"/>
      <c r="AC149" s="15"/>
      <c r="AD149" s="15"/>
      <c r="AE149" s="15"/>
      <c r="AF149" s="15"/>
      <c r="AG149" s="15"/>
      <c r="AH149" s="15"/>
      <c r="AI149" s="15"/>
      <c r="AJ149" s="15"/>
      <c r="AK149" s="15"/>
      <c r="AL149" s="15"/>
      <c r="AM149" s="15"/>
      <c r="AN149" s="15"/>
    </row>
    <row r="150" spans="1:40" s="72" customFormat="1" x14ac:dyDescent="0.25">
      <c r="A150" s="15"/>
      <c r="B150" s="15"/>
      <c r="C150" s="15"/>
      <c r="D150" s="78"/>
      <c r="E150" s="15"/>
      <c r="F150" s="15"/>
      <c r="G150" s="15"/>
      <c r="H150" s="15"/>
      <c r="I150" s="15"/>
      <c r="J150" s="15"/>
      <c r="K150" s="15"/>
      <c r="L150" s="15"/>
      <c r="M150" s="15"/>
      <c r="N150" s="79"/>
      <c r="T150" s="15"/>
      <c r="U150" s="15"/>
      <c r="V150" s="15"/>
      <c r="W150" s="78"/>
      <c r="X150" s="15"/>
      <c r="Y150" s="15"/>
      <c r="Z150" s="15"/>
      <c r="AA150" s="15"/>
      <c r="AB150" s="15"/>
      <c r="AC150" s="15"/>
      <c r="AD150" s="15"/>
      <c r="AE150" s="15"/>
      <c r="AF150" s="15"/>
      <c r="AG150" s="15"/>
      <c r="AH150" s="15"/>
      <c r="AI150" s="15"/>
      <c r="AJ150" s="15"/>
      <c r="AK150" s="15"/>
      <c r="AL150" s="15"/>
      <c r="AM150" s="15"/>
      <c r="AN150" s="15"/>
    </row>
    <row r="151" spans="1:40" s="72" customFormat="1" x14ac:dyDescent="0.25">
      <c r="A151" s="15"/>
      <c r="B151" s="15"/>
      <c r="C151" s="15"/>
      <c r="D151" s="78"/>
      <c r="E151" s="15"/>
      <c r="F151" s="15"/>
      <c r="G151" s="15"/>
      <c r="H151" s="15"/>
      <c r="I151" s="15"/>
      <c r="J151" s="15"/>
      <c r="K151" s="15"/>
      <c r="L151" s="15"/>
      <c r="M151" s="15"/>
      <c r="N151" s="79"/>
      <c r="T151" s="15"/>
      <c r="U151" s="15"/>
      <c r="V151" s="15"/>
      <c r="W151" s="78"/>
      <c r="X151" s="15"/>
      <c r="Y151" s="15"/>
      <c r="Z151" s="15"/>
      <c r="AA151" s="15"/>
      <c r="AB151" s="15"/>
      <c r="AC151" s="15"/>
      <c r="AD151" s="15"/>
      <c r="AE151" s="15"/>
      <c r="AF151" s="15"/>
      <c r="AG151" s="15"/>
      <c r="AH151" s="15"/>
      <c r="AI151" s="15"/>
      <c r="AJ151" s="15"/>
      <c r="AK151" s="15"/>
      <c r="AL151" s="15"/>
      <c r="AM151" s="15"/>
      <c r="AN151" s="15"/>
    </row>
    <row r="152" spans="1:40" s="72" customFormat="1" x14ac:dyDescent="0.25">
      <c r="A152" s="15"/>
      <c r="B152" s="15"/>
      <c r="C152" s="15"/>
      <c r="D152" s="78"/>
      <c r="E152" s="15"/>
      <c r="F152" s="15"/>
      <c r="G152" s="15"/>
      <c r="H152" s="15"/>
      <c r="I152" s="15"/>
      <c r="J152" s="15"/>
      <c r="K152" s="15"/>
      <c r="L152" s="15"/>
      <c r="M152" s="15"/>
      <c r="N152" s="79"/>
      <c r="T152" s="15"/>
      <c r="U152" s="15"/>
      <c r="V152" s="15"/>
      <c r="W152" s="78"/>
      <c r="X152" s="15"/>
      <c r="Y152" s="15"/>
      <c r="Z152" s="15"/>
      <c r="AA152" s="15"/>
      <c r="AB152" s="15"/>
      <c r="AC152" s="15"/>
      <c r="AD152" s="15"/>
      <c r="AE152" s="15"/>
      <c r="AF152" s="15"/>
      <c r="AG152" s="15"/>
      <c r="AH152" s="15"/>
      <c r="AI152" s="15"/>
      <c r="AJ152" s="15"/>
      <c r="AK152" s="15"/>
      <c r="AL152" s="15"/>
      <c r="AM152" s="15"/>
      <c r="AN152" s="15"/>
    </row>
    <row r="153" spans="1:40" s="72" customFormat="1" x14ac:dyDescent="0.25">
      <c r="A153" s="15"/>
      <c r="B153" s="15"/>
      <c r="C153" s="15"/>
      <c r="D153" s="78"/>
      <c r="E153" s="15"/>
      <c r="F153" s="15"/>
      <c r="G153" s="15"/>
      <c r="H153" s="15"/>
      <c r="I153" s="15"/>
      <c r="J153" s="15"/>
      <c r="K153" s="15"/>
      <c r="L153" s="15"/>
      <c r="M153" s="15"/>
      <c r="N153" s="79"/>
      <c r="T153" s="15"/>
      <c r="U153" s="15"/>
      <c r="V153" s="15"/>
      <c r="W153" s="78"/>
      <c r="X153" s="15"/>
      <c r="Y153" s="15"/>
      <c r="Z153" s="15"/>
      <c r="AA153" s="15"/>
      <c r="AB153" s="15"/>
      <c r="AC153" s="15"/>
      <c r="AD153" s="15"/>
      <c r="AE153" s="15"/>
      <c r="AF153" s="15"/>
      <c r="AG153" s="15"/>
      <c r="AH153" s="15"/>
      <c r="AI153" s="15"/>
      <c r="AJ153" s="15"/>
      <c r="AK153" s="15"/>
      <c r="AL153" s="15"/>
      <c r="AM153" s="15"/>
      <c r="AN153" s="15"/>
    </row>
    <row r="154" spans="1:40" s="72" customFormat="1" x14ac:dyDescent="0.25">
      <c r="A154" s="15"/>
      <c r="B154" s="15"/>
      <c r="C154" s="15"/>
      <c r="D154" s="78"/>
      <c r="E154" s="15"/>
      <c r="F154" s="15"/>
      <c r="G154" s="15"/>
      <c r="H154" s="15"/>
      <c r="I154" s="15"/>
      <c r="J154" s="15"/>
      <c r="K154" s="15"/>
      <c r="L154" s="15"/>
      <c r="M154" s="15"/>
      <c r="N154" s="79"/>
      <c r="T154" s="15"/>
      <c r="U154" s="15"/>
      <c r="V154" s="15"/>
      <c r="W154" s="78"/>
      <c r="X154" s="15"/>
      <c r="Y154" s="15"/>
      <c r="Z154" s="15"/>
      <c r="AA154" s="15"/>
      <c r="AB154" s="15"/>
      <c r="AC154" s="15"/>
      <c r="AD154" s="15"/>
      <c r="AE154" s="15"/>
      <c r="AF154" s="15"/>
      <c r="AG154" s="15"/>
      <c r="AH154" s="15"/>
      <c r="AI154" s="15"/>
      <c r="AJ154" s="15"/>
      <c r="AK154" s="15"/>
      <c r="AL154" s="15"/>
      <c r="AM154" s="15"/>
      <c r="AN154" s="15"/>
    </row>
    <row r="155" spans="1:40" s="72" customFormat="1" x14ac:dyDescent="0.25">
      <c r="A155" s="15"/>
      <c r="B155" s="15"/>
      <c r="C155" s="15"/>
      <c r="D155" s="78"/>
      <c r="E155" s="15"/>
      <c r="F155" s="15"/>
      <c r="G155" s="15"/>
      <c r="H155" s="15"/>
      <c r="I155" s="15"/>
      <c r="J155" s="15"/>
      <c r="K155" s="15"/>
      <c r="L155" s="15"/>
      <c r="M155" s="15"/>
      <c r="N155" s="79"/>
      <c r="T155" s="15"/>
      <c r="U155" s="15"/>
      <c r="V155" s="15"/>
      <c r="W155" s="78"/>
      <c r="X155" s="15"/>
      <c r="Y155" s="15"/>
      <c r="Z155" s="15"/>
      <c r="AA155" s="15"/>
      <c r="AB155" s="15"/>
      <c r="AC155" s="15"/>
      <c r="AD155" s="15"/>
      <c r="AE155" s="15"/>
      <c r="AF155" s="15"/>
      <c r="AG155" s="15"/>
      <c r="AH155" s="15"/>
      <c r="AI155" s="15"/>
      <c r="AJ155" s="15"/>
      <c r="AK155" s="15"/>
      <c r="AL155" s="15"/>
      <c r="AM155" s="15"/>
      <c r="AN155" s="15"/>
    </row>
    <row r="156" spans="1:40" s="72" customFormat="1" x14ac:dyDescent="0.25">
      <c r="A156" s="15"/>
      <c r="B156" s="15"/>
      <c r="C156" s="15"/>
      <c r="D156" s="78"/>
      <c r="E156" s="15"/>
      <c r="F156" s="15"/>
      <c r="G156" s="15"/>
      <c r="H156" s="15"/>
      <c r="I156" s="15"/>
      <c r="J156" s="15"/>
      <c r="K156" s="15"/>
      <c r="L156" s="15"/>
      <c r="M156" s="15"/>
      <c r="N156" s="79"/>
      <c r="T156" s="15"/>
      <c r="U156" s="15"/>
      <c r="V156" s="15"/>
      <c r="W156" s="78"/>
      <c r="X156" s="15"/>
      <c r="Y156" s="15"/>
      <c r="Z156" s="15"/>
      <c r="AA156" s="15"/>
      <c r="AB156" s="15"/>
      <c r="AC156" s="15"/>
      <c r="AD156" s="15"/>
      <c r="AE156" s="15"/>
      <c r="AF156" s="15"/>
      <c r="AG156" s="15"/>
      <c r="AH156" s="15"/>
      <c r="AI156" s="15"/>
      <c r="AJ156" s="15"/>
      <c r="AK156" s="15"/>
      <c r="AL156" s="15"/>
      <c r="AM156" s="15"/>
      <c r="AN156" s="15"/>
    </row>
    <row r="157" spans="1:40" s="72" customFormat="1" x14ac:dyDescent="0.25">
      <c r="A157" s="15"/>
      <c r="B157" s="15"/>
      <c r="C157" s="15"/>
      <c r="D157" s="78"/>
      <c r="E157" s="15"/>
      <c r="F157" s="15"/>
      <c r="G157" s="15"/>
      <c r="H157" s="15"/>
      <c r="I157" s="15"/>
      <c r="J157" s="15"/>
      <c r="K157" s="15"/>
      <c r="L157" s="15"/>
      <c r="M157" s="15"/>
      <c r="N157" s="79"/>
      <c r="T157" s="15"/>
      <c r="U157" s="15"/>
      <c r="V157" s="15"/>
      <c r="W157" s="78"/>
      <c r="X157" s="15"/>
      <c r="Y157" s="15"/>
      <c r="Z157" s="15"/>
      <c r="AA157" s="15"/>
      <c r="AB157" s="15"/>
      <c r="AC157" s="15"/>
      <c r="AD157" s="15"/>
      <c r="AE157" s="15"/>
      <c r="AF157" s="15"/>
      <c r="AG157" s="15"/>
      <c r="AH157" s="15"/>
      <c r="AI157" s="15"/>
      <c r="AJ157" s="15"/>
      <c r="AK157" s="15"/>
      <c r="AL157" s="15"/>
      <c r="AM157" s="15"/>
      <c r="AN157" s="15"/>
    </row>
    <row r="158" spans="1:40" s="72" customFormat="1" x14ac:dyDescent="0.25">
      <c r="A158" s="15"/>
      <c r="B158" s="15"/>
      <c r="C158" s="15"/>
      <c r="D158" s="78"/>
      <c r="E158" s="15"/>
      <c r="F158" s="15"/>
      <c r="G158" s="15"/>
      <c r="H158" s="15"/>
      <c r="I158" s="15"/>
      <c r="J158" s="15"/>
      <c r="K158" s="15"/>
      <c r="L158" s="15"/>
      <c r="M158" s="15"/>
      <c r="N158" s="79"/>
      <c r="T158" s="15"/>
      <c r="U158" s="15"/>
      <c r="V158" s="15"/>
      <c r="W158" s="78"/>
      <c r="X158" s="15"/>
      <c r="Y158" s="15"/>
      <c r="Z158" s="15"/>
      <c r="AA158" s="15"/>
      <c r="AB158" s="15"/>
      <c r="AC158" s="15"/>
      <c r="AD158" s="15"/>
      <c r="AE158" s="15"/>
      <c r="AF158" s="15"/>
      <c r="AG158" s="15"/>
      <c r="AH158" s="15"/>
      <c r="AI158" s="15"/>
      <c r="AJ158" s="15"/>
      <c r="AK158" s="15"/>
      <c r="AL158" s="15"/>
      <c r="AM158" s="15"/>
      <c r="AN158" s="15"/>
    </row>
    <row r="159" spans="1:40" s="72" customFormat="1" x14ac:dyDescent="0.25">
      <c r="A159" s="15"/>
      <c r="B159" s="15"/>
      <c r="C159" s="15"/>
      <c r="D159" s="78"/>
      <c r="E159" s="15"/>
      <c r="F159" s="15"/>
      <c r="G159" s="15"/>
      <c r="H159" s="15"/>
      <c r="I159" s="15"/>
      <c r="J159" s="15"/>
      <c r="K159" s="15"/>
      <c r="L159" s="15"/>
      <c r="M159" s="15"/>
      <c r="N159" s="79"/>
      <c r="T159" s="15"/>
      <c r="U159" s="15"/>
      <c r="V159" s="15"/>
      <c r="W159" s="78"/>
      <c r="X159" s="15"/>
      <c r="Y159" s="15"/>
      <c r="Z159" s="15"/>
      <c r="AA159" s="15"/>
      <c r="AB159" s="15"/>
      <c r="AC159" s="15"/>
      <c r="AD159" s="15"/>
      <c r="AE159" s="15"/>
      <c r="AF159" s="15"/>
      <c r="AG159" s="15"/>
      <c r="AH159" s="15"/>
      <c r="AI159" s="15"/>
      <c r="AJ159" s="15"/>
      <c r="AK159" s="15"/>
      <c r="AL159" s="15"/>
      <c r="AM159" s="15"/>
      <c r="AN159" s="15"/>
    </row>
    <row r="160" spans="1:40" s="72" customFormat="1" x14ac:dyDescent="0.25">
      <c r="A160" s="15"/>
      <c r="B160" s="15"/>
      <c r="C160" s="15"/>
      <c r="D160" s="78"/>
      <c r="E160" s="15"/>
      <c r="F160" s="15"/>
      <c r="G160" s="15"/>
      <c r="H160" s="15"/>
      <c r="I160" s="15"/>
      <c r="J160" s="15"/>
      <c r="K160" s="15"/>
      <c r="L160" s="15"/>
      <c r="M160" s="15"/>
      <c r="N160" s="79"/>
      <c r="T160" s="15"/>
      <c r="U160" s="15"/>
      <c r="V160" s="15"/>
      <c r="W160" s="78"/>
      <c r="X160" s="15"/>
      <c r="Y160" s="15"/>
      <c r="Z160" s="15"/>
      <c r="AA160" s="15"/>
      <c r="AB160" s="15"/>
      <c r="AC160" s="15"/>
      <c r="AD160" s="15"/>
      <c r="AE160" s="15"/>
      <c r="AF160" s="15"/>
      <c r="AG160" s="15"/>
      <c r="AH160" s="15"/>
      <c r="AI160" s="15"/>
      <c r="AJ160" s="15"/>
      <c r="AK160" s="15"/>
      <c r="AL160" s="15"/>
      <c r="AM160" s="15"/>
      <c r="AN160" s="15"/>
    </row>
    <row r="161" spans="1:40" s="72" customFormat="1" x14ac:dyDescent="0.25">
      <c r="A161" s="15"/>
      <c r="B161" s="15"/>
      <c r="C161" s="15"/>
      <c r="D161" s="78"/>
      <c r="E161" s="15"/>
      <c r="F161" s="15"/>
      <c r="G161" s="15"/>
      <c r="H161" s="15"/>
      <c r="I161" s="15"/>
      <c r="J161" s="15"/>
      <c r="K161" s="15"/>
      <c r="L161" s="15"/>
      <c r="M161" s="15"/>
      <c r="N161" s="79"/>
      <c r="T161" s="15"/>
      <c r="U161" s="15"/>
      <c r="V161" s="15"/>
      <c r="W161" s="78"/>
      <c r="X161" s="15"/>
      <c r="Y161" s="15"/>
      <c r="Z161" s="15"/>
      <c r="AA161" s="15"/>
      <c r="AB161" s="15"/>
      <c r="AC161" s="15"/>
      <c r="AD161" s="15"/>
      <c r="AE161" s="15"/>
      <c r="AF161" s="15"/>
      <c r="AG161" s="15"/>
      <c r="AH161" s="15"/>
      <c r="AI161" s="15"/>
      <c r="AJ161" s="15"/>
      <c r="AK161" s="15"/>
      <c r="AL161" s="15"/>
      <c r="AM161" s="15"/>
      <c r="AN161" s="15"/>
    </row>
    <row r="162" spans="1:40" s="72" customFormat="1" x14ac:dyDescent="0.25">
      <c r="A162" s="15"/>
      <c r="B162" s="15"/>
      <c r="C162" s="15"/>
      <c r="D162" s="78"/>
      <c r="E162" s="15"/>
      <c r="F162" s="15"/>
      <c r="G162" s="15"/>
      <c r="H162" s="15"/>
      <c r="I162" s="15"/>
      <c r="J162" s="15"/>
      <c r="K162" s="15"/>
      <c r="L162" s="15"/>
      <c r="M162" s="15"/>
      <c r="N162" s="79"/>
      <c r="T162" s="15"/>
      <c r="U162" s="15"/>
      <c r="V162" s="15"/>
      <c r="W162" s="78"/>
      <c r="X162" s="15"/>
      <c r="Y162" s="15"/>
      <c r="Z162" s="15"/>
      <c r="AA162" s="15"/>
      <c r="AB162" s="15"/>
      <c r="AC162" s="15"/>
      <c r="AD162" s="15"/>
      <c r="AE162" s="15"/>
      <c r="AF162" s="15"/>
      <c r="AG162" s="15"/>
      <c r="AH162" s="15"/>
      <c r="AI162" s="15"/>
      <c r="AJ162" s="15"/>
      <c r="AK162" s="15"/>
      <c r="AL162" s="15"/>
      <c r="AM162" s="15"/>
      <c r="AN162" s="15"/>
    </row>
    <row r="163" spans="1:40" s="72" customFormat="1" x14ac:dyDescent="0.25">
      <c r="A163" s="15"/>
      <c r="B163" s="15"/>
      <c r="C163" s="15"/>
      <c r="D163" s="78"/>
      <c r="E163" s="15"/>
      <c r="F163" s="15"/>
      <c r="G163" s="15"/>
      <c r="H163" s="15"/>
      <c r="I163" s="15"/>
      <c r="J163" s="15"/>
      <c r="K163" s="15"/>
      <c r="L163" s="15"/>
      <c r="M163" s="15"/>
      <c r="N163" s="79"/>
      <c r="T163" s="15"/>
      <c r="U163" s="15"/>
      <c r="V163" s="15"/>
      <c r="W163" s="78"/>
      <c r="X163" s="15"/>
      <c r="Y163" s="15"/>
      <c r="Z163" s="15"/>
      <c r="AA163" s="15"/>
      <c r="AB163" s="15"/>
      <c r="AC163" s="15"/>
      <c r="AD163" s="15"/>
      <c r="AE163" s="15"/>
      <c r="AF163" s="15"/>
      <c r="AG163" s="15"/>
      <c r="AH163" s="15"/>
      <c r="AI163" s="15"/>
      <c r="AJ163" s="15"/>
      <c r="AK163" s="15"/>
      <c r="AL163" s="15"/>
      <c r="AM163" s="15"/>
      <c r="AN163" s="15"/>
    </row>
    <row r="164" spans="1:40" s="72" customFormat="1" x14ac:dyDescent="0.25">
      <c r="A164" s="15"/>
      <c r="B164" s="15"/>
      <c r="C164" s="15"/>
      <c r="D164" s="78"/>
      <c r="E164" s="15"/>
      <c r="F164" s="15"/>
      <c r="G164" s="15"/>
      <c r="H164" s="15"/>
      <c r="I164" s="15"/>
      <c r="J164" s="15"/>
      <c r="K164" s="15"/>
      <c r="L164" s="15"/>
      <c r="M164" s="15"/>
      <c r="N164" s="79"/>
      <c r="T164" s="15"/>
      <c r="U164" s="15"/>
      <c r="V164" s="15"/>
      <c r="W164" s="78"/>
      <c r="X164" s="15"/>
      <c r="Y164" s="15"/>
      <c r="Z164" s="15"/>
      <c r="AA164" s="15"/>
      <c r="AB164" s="15"/>
      <c r="AC164" s="15"/>
      <c r="AD164" s="15"/>
      <c r="AE164" s="15"/>
      <c r="AF164" s="15"/>
      <c r="AG164" s="15"/>
      <c r="AH164" s="15"/>
      <c r="AI164" s="15"/>
      <c r="AJ164" s="15"/>
      <c r="AK164" s="15"/>
      <c r="AL164" s="15"/>
      <c r="AM164" s="15"/>
      <c r="AN164" s="15"/>
    </row>
    <row r="165" spans="1:40" s="72" customFormat="1" x14ac:dyDescent="0.25">
      <c r="A165" s="15"/>
      <c r="B165" s="15"/>
      <c r="C165" s="15"/>
      <c r="D165" s="78"/>
      <c r="E165" s="15"/>
      <c r="F165" s="15"/>
      <c r="G165" s="15"/>
      <c r="H165" s="15"/>
      <c r="I165" s="15"/>
      <c r="J165" s="15"/>
      <c r="K165" s="15"/>
      <c r="L165" s="15"/>
      <c r="M165" s="15"/>
      <c r="N165" s="79"/>
      <c r="T165" s="15"/>
      <c r="U165" s="15"/>
      <c r="V165" s="15"/>
      <c r="W165" s="78"/>
      <c r="X165" s="15"/>
      <c r="Y165" s="15"/>
      <c r="Z165" s="15"/>
      <c r="AA165" s="15"/>
      <c r="AB165" s="15"/>
      <c r="AC165" s="15"/>
      <c r="AD165" s="15"/>
      <c r="AE165" s="15"/>
      <c r="AF165" s="15"/>
      <c r="AG165" s="15"/>
      <c r="AH165" s="15"/>
      <c r="AI165" s="15"/>
      <c r="AJ165" s="15"/>
      <c r="AK165" s="15"/>
      <c r="AL165" s="15"/>
      <c r="AM165" s="15"/>
      <c r="AN165" s="15"/>
    </row>
    <row r="166" spans="1:40" s="72" customFormat="1" x14ac:dyDescent="0.25">
      <c r="A166" s="15"/>
      <c r="B166" s="15"/>
      <c r="C166" s="15"/>
      <c r="D166" s="78"/>
      <c r="E166" s="15"/>
      <c r="F166" s="15"/>
      <c r="G166" s="15"/>
      <c r="H166" s="15"/>
      <c r="I166" s="15"/>
      <c r="J166" s="15"/>
      <c r="K166" s="15"/>
      <c r="L166" s="15"/>
      <c r="M166" s="15"/>
      <c r="N166" s="79"/>
      <c r="T166" s="15"/>
      <c r="U166" s="15"/>
      <c r="V166" s="15"/>
      <c r="W166" s="78"/>
      <c r="X166" s="15"/>
      <c r="Y166" s="15"/>
      <c r="Z166" s="15"/>
      <c r="AA166" s="15"/>
      <c r="AB166" s="15"/>
      <c r="AC166" s="15"/>
      <c r="AD166" s="15"/>
      <c r="AE166" s="15"/>
      <c r="AF166" s="15"/>
      <c r="AG166" s="15"/>
      <c r="AH166" s="15"/>
      <c r="AI166" s="15"/>
      <c r="AJ166" s="15"/>
      <c r="AK166" s="15"/>
      <c r="AL166" s="15"/>
      <c r="AM166" s="15"/>
      <c r="AN166" s="15"/>
    </row>
    <row r="167" spans="1:40" s="72" customFormat="1" x14ac:dyDescent="0.25">
      <c r="A167" s="15"/>
      <c r="B167" s="15"/>
      <c r="C167" s="15"/>
      <c r="D167" s="78"/>
      <c r="E167" s="15"/>
      <c r="F167" s="15"/>
      <c r="G167" s="15"/>
      <c r="H167" s="15"/>
      <c r="I167" s="15"/>
      <c r="J167" s="15"/>
      <c r="K167" s="15"/>
      <c r="L167" s="15"/>
      <c r="M167" s="15"/>
      <c r="N167" s="79"/>
      <c r="T167" s="15"/>
      <c r="U167" s="15"/>
      <c r="V167" s="15"/>
      <c r="W167" s="78"/>
      <c r="X167" s="15"/>
      <c r="Y167" s="15"/>
      <c r="Z167" s="15"/>
      <c r="AA167" s="15"/>
      <c r="AB167" s="15"/>
      <c r="AC167" s="15"/>
      <c r="AD167" s="15"/>
      <c r="AE167" s="15"/>
      <c r="AF167" s="15"/>
      <c r="AG167" s="15"/>
      <c r="AH167" s="15"/>
      <c r="AI167" s="15"/>
      <c r="AJ167" s="15"/>
      <c r="AK167" s="15"/>
      <c r="AL167" s="15"/>
      <c r="AM167" s="15"/>
      <c r="AN167" s="15"/>
    </row>
    <row r="168" spans="1:40" s="72" customFormat="1" x14ac:dyDescent="0.25">
      <c r="A168" s="15"/>
      <c r="B168" s="15"/>
      <c r="C168" s="15"/>
      <c r="D168" s="78"/>
      <c r="E168" s="15"/>
      <c r="F168" s="15"/>
      <c r="G168" s="15"/>
      <c r="H168" s="15"/>
      <c r="I168" s="15"/>
      <c r="J168" s="15"/>
      <c r="K168" s="15"/>
      <c r="L168" s="15"/>
      <c r="M168" s="15"/>
      <c r="N168" s="79"/>
      <c r="T168" s="15"/>
      <c r="U168" s="15"/>
      <c r="V168" s="15"/>
      <c r="W168" s="78"/>
      <c r="X168" s="15"/>
      <c r="Y168" s="15"/>
      <c r="Z168" s="15"/>
      <c r="AA168" s="15"/>
      <c r="AB168" s="15"/>
      <c r="AC168" s="15"/>
      <c r="AD168" s="15"/>
      <c r="AE168" s="15"/>
      <c r="AF168" s="15"/>
      <c r="AG168" s="15"/>
      <c r="AH168" s="15"/>
      <c r="AI168" s="15"/>
      <c r="AJ168" s="15"/>
      <c r="AK168" s="15"/>
      <c r="AL168" s="15"/>
      <c r="AM168" s="15"/>
      <c r="AN168" s="15"/>
    </row>
    <row r="169" spans="1:40" s="72" customFormat="1" x14ac:dyDescent="0.25">
      <c r="A169" s="15"/>
      <c r="B169" s="15"/>
      <c r="C169" s="15"/>
      <c r="D169" s="78"/>
      <c r="E169" s="15"/>
      <c r="F169" s="15"/>
      <c r="G169" s="15"/>
      <c r="H169" s="15"/>
      <c r="I169" s="15"/>
      <c r="J169" s="15"/>
      <c r="K169" s="15"/>
      <c r="L169" s="15"/>
      <c r="M169" s="15"/>
      <c r="N169" s="79"/>
      <c r="T169" s="15"/>
      <c r="U169" s="15"/>
      <c r="V169" s="15"/>
      <c r="W169" s="78"/>
      <c r="X169" s="15"/>
      <c r="Y169" s="15"/>
      <c r="Z169" s="15"/>
      <c r="AA169" s="15"/>
      <c r="AB169" s="15"/>
      <c r="AC169" s="15"/>
      <c r="AD169" s="15"/>
      <c r="AE169" s="15"/>
      <c r="AF169" s="15"/>
      <c r="AG169" s="15"/>
      <c r="AH169" s="15"/>
      <c r="AI169" s="15"/>
      <c r="AJ169" s="15"/>
      <c r="AK169" s="15"/>
      <c r="AL169" s="15"/>
      <c r="AM169" s="15"/>
      <c r="AN169" s="15"/>
    </row>
    <row r="170" spans="1:40" s="72" customFormat="1" x14ac:dyDescent="0.25">
      <c r="A170" s="15"/>
      <c r="B170" s="15"/>
      <c r="C170" s="15"/>
      <c r="D170" s="78"/>
      <c r="E170" s="15"/>
      <c r="F170" s="15"/>
      <c r="G170" s="15"/>
      <c r="H170" s="15"/>
      <c r="I170" s="15"/>
      <c r="J170" s="15"/>
      <c r="K170" s="15"/>
      <c r="L170" s="15"/>
      <c r="M170" s="15"/>
      <c r="N170" s="79"/>
      <c r="T170" s="15"/>
      <c r="U170" s="15"/>
      <c r="V170" s="15"/>
      <c r="W170" s="78"/>
      <c r="X170" s="15"/>
      <c r="Y170" s="15"/>
      <c r="Z170" s="15"/>
      <c r="AA170" s="15"/>
      <c r="AB170" s="15"/>
      <c r="AC170" s="15"/>
      <c r="AD170" s="15"/>
      <c r="AE170" s="15"/>
      <c r="AF170" s="15"/>
      <c r="AG170" s="15"/>
      <c r="AH170" s="15"/>
      <c r="AI170" s="15"/>
      <c r="AJ170" s="15"/>
      <c r="AK170" s="15"/>
      <c r="AL170" s="15"/>
      <c r="AM170" s="15"/>
      <c r="AN170" s="15"/>
    </row>
    <row r="171" spans="1:40" s="72" customFormat="1" x14ac:dyDescent="0.25">
      <c r="A171" s="15"/>
      <c r="B171" s="15"/>
      <c r="C171" s="15"/>
      <c r="D171" s="78"/>
      <c r="E171" s="15"/>
      <c r="F171" s="15"/>
      <c r="G171" s="15"/>
      <c r="H171" s="15"/>
      <c r="I171" s="15"/>
      <c r="J171" s="15"/>
      <c r="K171" s="15"/>
      <c r="L171" s="15"/>
      <c r="M171" s="15"/>
      <c r="N171" s="79"/>
      <c r="T171" s="15"/>
      <c r="U171" s="15"/>
      <c r="V171" s="15"/>
      <c r="W171" s="78"/>
      <c r="X171" s="15"/>
      <c r="Y171" s="15"/>
      <c r="Z171" s="15"/>
      <c r="AA171" s="15"/>
      <c r="AB171" s="15"/>
      <c r="AC171" s="15"/>
      <c r="AD171" s="15"/>
      <c r="AE171" s="15"/>
      <c r="AF171" s="15"/>
      <c r="AG171" s="15"/>
      <c r="AH171" s="15"/>
      <c r="AI171" s="15"/>
      <c r="AJ171" s="15"/>
      <c r="AK171" s="15"/>
      <c r="AL171" s="15"/>
      <c r="AM171" s="15"/>
      <c r="AN171" s="15"/>
    </row>
    <row r="172" spans="1:40" s="72" customFormat="1" x14ac:dyDescent="0.25">
      <c r="A172" s="15"/>
      <c r="B172" s="15"/>
      <c r="C172" s="15"/>
      <c r="D172" s="78"/>
      <c r="E172" s="15"/>
      <c r="F172" s="15"/>
      <c r="G172" s="15"/>
      <c r="H172" s="15"/>
      <c r="I172" s="15"/>
      <c r="J172" s="15"/>
      <c r="K172" s="15"/>
      <c r="L172" s="15"/>
      <c r="M172" s="15"/>
      <c r="N172" s="79"/>
      <c r="T172" s="15"/>
      <c r="U172" s="15"/>
      <c r="V172" s="15"/>
      <c r="W172" s="78"/>
      <c r="X172" s="15"/>
      <c r="Y172" s="15"/>
      <c r="Z172" s="15"/>
      <c r="AA172" s="15"/>
      <c r="AB172" s="15"/>
      <c r="AC172" s="15"/>
      <c r="AD172" s="15"/>
      <c r="AE172" s="15"/>
      <c r="AF172" s="15"/>
      <c r="AG172" s="15"/>
      <c r="AH172" s="15"/>
      <c r="AI172" s="15"/>
      <c r="AJ172" s="15"/>
      <c r="AK172" s="15"/>
      <c r="AL172" s="15"/>
      <c r="AM172" s="15"/>
      <c r="AN172" s="15"/>
    </row>
    <row r="173" spans="1:40" s="72" customFormat="1" x14ac:dyDescent="0.25">
      <c r="A173" s="15"/>
      <c r="B173" s="15"/>
      <c r="C173" s="15"/>
      <c r="D173" s="78"/>
      <c r="E173" s="15"/>
      <c r="F173" s="15"/>
      <c r="G173" s="15"/>
      <c r="H173" s="15"/>
      <c r="I173" s="15"/>
      <c r="J173" s="15"/>
      <c r="K173" s="15"/>
      <c r="L173" s="15"/>
      <c r="M173" s="15"/>
      <c r="N173" s="79"/>
      <c r="T173" s="15"/>
      <c r="U173" s="15"/>
      <c r="V173" s="15"/>
      <c r="W173" s="78"/>
      <c r="X173" s="15"/>
      <c r="Y173" s="15"/>
      <c r="Z173" s="15"/>
      <c r="AA173" s="15"/>
      <c r="AB173" s="15"/>
      <c r="AC173" s="15"/>
      <c r="AD173" s="15"/>
      <c r="AE173" s="15"/>
      <c r="AF173" s="15"/>
      <c r="AG173" s="15"/>
      <c r="AH173" s="15"/>
      <c r="AI173" s="15"/>
      <c r="AJ173" s="15"/>
      <c r="AK173" s="15"/>
      <c r="AL173" s="15"/>
      <c r="AM173" s="15"/>
      <c r="AN173" s="15"/>
    </row>
    <row r="174" spans="1:40" s="72" customFormat="1" x14ac:dyDescent="0.25">
      <c r="A174" s="15"/>
      <c r="B174" s="15"/>
      <c r="C174" s="15"/>
      <c r="D174" s="78"/>
      <c r="E174" s="15"/>
      <c r="F174" s="15"/>
      <c r="G174" s="15"/>
      <c r="H174" s="15"/>
      <c r="I174" s="15"/>
      <c r="J174" s="15"/>
      <c r="K174" s="15"/>
      <c r="L174" s="15"/>
      <c r="M174" s="15"/>
      <c r="N174" s="79"/>
      <c r="T174" s="15"/>
      <c r="U174" s="15"/>
      <c r="V174" s="15"/>
      <c r="W174" s="78"/>
      <c r="X174" s="15"/>
      <c r="Y174" s="15"/>
      <c r="Z174" s="15"/>
      <c r="AA174" s="15"/>
      <c r="AB174" s="15"/>
      <c r="AC174" s="15"/>
      <c r="AD174" s="15"/>
      <c r="AE174" s="15"/>
      <c r="AF174" s="15"/>
      <c r="AG174" s="15"/>
      <c r="AH174" s="15"/>
      <c r="AI174" s="15"/>
      <c r="AJ174" s="15"/>
      <c r="AK174" s="15"/>
      <c r="AL174" s="15"/>
      <c r="AM174" s="15"/>
      <c r="AN174" s="15"/>
    </row>
    <row r="175" spans="1:40" s="72" customFormat="1" x14ac:dyDescent="0.25">
      <c r="A175" s="15"/>
      <c r="B175" s="15"/>
      <c r="C175" s="15"/>
      <c r="D175" s="78"/>
      <c r="E175" s="15"/>
      <c r="F175" s="15"/>
      <c r="G175" s="15"/>
      <c r="H175" s="15"/>
      <c r="I175" s="15"/>
      <c r="J175" s="15"/>
      <c r="K175" s="15"/>
      <c r="L175" s="15"/>
      <c r="M175" s="15"/>
      <c r="N175" s="79"/>
      <c r="T175" s="15"/>
      <c r="U175" s="15"/>
      <c r="V175" s="15"/>
      <c r="W175" s="78"/>
      <c r="X175" s="15"/>
      <c r="Y175" s="15"/>
      <c r="Z175" s="15"/>
      <c r="AA175" s="15"/>
      <c r="AB175" s="15"/>
      <c r="AC175" s="15"/>
      <c r="AD175" s="15"/>
      <c r="AE175" s="15"/>
      <c r="AF175" s="15"/>
      <c r="AG175" s="15"/>
      <c r="AH175" s="15"/>
      <c r="AI175" s="15"/>
      <c r="AJ175" s="15"/>
      <c r="AK175" s="15"/>
      <c r="AL175" s="15"/>
      <c r="AM175" s="15"/>
      <c r="AN175" s="15"/>
    </row>
    <row r="176" spans="1:40" s="72" customFormat="1" x14ac:dyDescent="0.25">
      <c r="A176" s="15"/>
      <c r="B176" s="15"/>
      <c r="C176" s="15"/>
      <c r="D176" s="78"/>
      <c r="E176" s="15"/>
      <c r="F176" s="15"/>
      <c r="G176" s="15"/>
      <c r="H176" s="15"/>
      <c r="I176" s="15"/>
      <c r="J176" s="15"/>
      <c r="K176" s="15"/>
      <c r="L176" s="15"/>
      <c r="M176" s="15"/>
      <c r="N176" s="79"/>
      <c r="T176" s="15"/>
      <c r="U176" s="15"/>
      <c r="V176" s="15"/>
      <c r="W176" s="78"/>
      <c r="X176" s="15"/>
      <c r="Y176" s="15"/>
      <c r="Z176" s="15"/>
      <c r="AA176" s="15"/>
      <c r="AB176" s="15"/>
      <c r="AC176" s="15"/>
      <c r="AD176" s="15"/>
      <c r="AE176" s="15"/>
      <c r="AF176" s="15"/>
      <c r="AG176" s="15"/>
      <c r="AH176" s="15"/>
      <c r="AI176" s="15"/>
      <c r="AJ176" s="15"/>
      <c r="AK176" s="15"/>
      <c r="AL176" s="15"/>
      <c r="AM176" s="15"/>
      <c r="AN176" s="15"/>
    </row>
    <row r="177" spans="1:40" s="72" customFormat="1" x14ac:dyDescent="0.25">
      <c r="A177" s="15"/>
      <c r="B177" s="15"/>
      <c r="C177" s="15"/>
      <c r="D177" s="78"/>
      <c r="E177" s="15"/>
      <c r="F177" s="15"/>
      <c r="G177" s="15"/>
      <c r="H177" s="15"/>
      <c r="I177" s="15"/>
      <c r="J177" s="15"/>
      <c r="K177" s="15"/>
      <c r="L177" s="15"/>
      <c r="M177" s="15"/>
      <c r="N177" s="79"/>
      <c r="T177" s="15"/>
      <c r="U177" s="15"/>
      <c r="V177" s="15"/>
      <c r="W177" s="78"/>
      <c r="X177" s="15"/>
      <c r="Y177" s="15"/>
      <c r="Z177" s="15"/>
      <c r="AA177" s="15"/>
      <c r="AB177" s="15"/>
      <c r="AC177" s="15"/>
      <c r="AD177" s="15"/>
      <c r="AE177" s="15"/>
      <c r="AF177" s="15"/>
      <c r="AG177" s="15"/>
      <c r="AH177" s="15"/>
      <c r="AI177" s="15"/>
      <c r="AJ177" s="15"/>
      <c r="AK177" s="15"/>
      <c r="AL177" s="15"/>
      <c r="AM177" s="15"/>
      <c r="AN177" s="15"/>
    </row>
    <row r="178" spans="1:40" s="72" customFormat="1" x14ac:dyDescent="0.25">
      <c r="A178" s="15"/>
      <c r="B178" s="15"/>
      <c r="C178" s="15"/>
      <c r="D178" s="78"/>
      <c r="E178" s="15"/>
      <c r="F178" s="15"/>
      <c r="G178" s="15"/>
      <c r="H178" s="15"/>
      <c r="I178" s="15"/>
      <c r="J178" s="15"/>
      <c r="K178" s="15"/>
      <c r="L178" s="15"/>
      <c r="M178" s="15"/>
      <c r="N178" s="79"/>
      <c r="T178" s="15"/>
      <c r="U178" s="15"/>
      <c r="V178" s="15"/>
      <c r="W178" s="78"/>
      <c r="X178" s="15"/>
      <c r="Y178" s="15"/>
      <c r="Z178" s="15"/>
      <c r="AA178" s="15"/>
      <c r="AB178" s="15"/>
      <c r="AC178" s="15"/>
      <c r="AD178" s="15"/>
      <c r="AE178" s="15"/>
      <c r="AF178" s="15"/>
      <c r="AG178" s="15"/>
      <c r="AH178" s="15"/>
      <c r="AI178" s="15"/>
      <c r="AJ178" s="15"/>
      <c r="AK178" s="15"/>
      <c r="AL178" s="15"/>
      <c r="AM178" s="15"/>
      <c r="AN178" s="15"/>
    </row>
    <row r="179" spans="1:40" s="72" customFormat="1" x14ac:dyDescent="0.25">
      <c r="A179" s="15"/>
      <c r="B179" s="15"/>
      <c r="C179" s="15"/>
      <c r="D179" s="78"/>
      <c r="E179" s="15"/>
      <c r="F179" s="15"/>
      <c r="G179" s="15"/>
      <c r="H179" s="15"/>
      <c r="I179" s="15"/>
      <c r="J179" s="15"/>
      <c r="K179" s="15"/>
      <c r="L179" s="15"/>
      <c r="M179" s="15"/>
      <c r="N179" s="79"/>
      <c r="T179" s="15"/>
      <c r="U179" s="15"/>
      <c r="V179" s="15"/>
      <c r="W179" s="78"/>
      <c r="X179" s="15"/>
      <c r="Y179" s="15"/>
      <c r="Z179" s="15"/>
      <c r="AA179" s="15"/>
      <c r="AB179" s="15"/>
      <c r="AC179" s="15"/>
      <c r="AD179" s="15"/>
      <c r="AE179" s="15"/>
      <c r="AF179" s="15"/>
      <c r="AG179" s="15"/>
      <c r="AH179" s="15"/>
      <c r="AI179" s="15"/>
      <c r="AJ179" s="15"/>
      <c r="AK179" s="15"/>
      <c r="AL179" s="15"/>
      <c r="AM179" s="15"/>
      <c r="AN179" s="15"/>
    </row>
    <row r="180" spans="1:40" s="72" customFormat="1" x14ac:dyDescent="0.25">
      <c r="A180" s="15"/>
      <c r="B180" s="15"/>
      <c r="C180" s="15"/>
      <c r="D180" s="78"/>
      <c r="E180" s="15"/>
      <c r="F180" s="15"/>
      <c r="G180" s="15"/>
      <c r="H180" s="15"/>
      <c r="I180" s="15"/>
      <c r="J180" s="15"/>
      <c r="K180" s="15"/>
      <c r="L180" s="15"/>
      <c r="M180" s="15"/>
      <c r="N180" s="79"/>
      <c r="T180" s="15"/>
      <c r="U180" s="15"/>
      <c r="V180" s="15"/>
      <c r="W180" s="78"/>
      <c r="X180" s="15"/>
      <c r="Y180" s="15"/>
      <c r="Z180" s="15"/>
      <c r="AA180" s="15"/>
      <c r="AB180" s="15"/>
      <c r="AC180" s="15"/>
      <c r="AD180" s="15"/>
      <c r="AE180" s="15"/>
      <c r="AF180" s="15"/>
      <c r="AG180" s="15"/>
      <c r="AH180" s="15"/>
      <c r="AI180" s="15"/>
      <c r="AJ180" s="15"/>
      <c r="AK180" s="15"/>
      <c r="AL180" s="15"/>
      <c r="AM180" s="15"/>
      <c r="AN180" s="15"/>
    </row>
    <row r="181" spans="1:40" s="72" customFormat="1" x14ac:dyDescent="0.25">
      <c r="A181" s="15"/>
      <c r="B181" s="15"/>
      <c r="C181" s="15"/>
      <c r="D181" s="78"/>
      <c r="E181" s="15"/>
      <c r="F181" s="15"/>
      <c r="G181" s="15"/>
      <c r="H181" s="15"/>
      <c r="I181" s="15"/>
      <c r="J181" s="15"/>
      <c r="K181" s="15"/>
      <c r="L181" s="15"/>
      <c r="M181" s="15"/>
      <c r="N181" s="79"/>
      <c r="T181" s="15"/>
      <c r="U181" s="15"/>
      <c r="V181" s="15"/>
      <c r="W181" s="78"/>
      <c r="X181" s="15"/>
      <c r="Y181" s="15"/>
      <c r="Z181" s="15"/>
      <c r="AA181" s="15"/>
      <c r="AB181" s="15"/>
      <c r="AC181" s="15"/>
      <c r="AD181" s="15"/>
      <c r="AE181" s="15"/>
      <c r="AF181" s="15"/>
      <c r="AG181" s="15"/>
      <c r="AH181" s="15"/>
      <c r="AI181" s="15"/>
      <c r="AJ181" s="15"/>
      <c r="AK181" s="15"/>
      <c r="AL181" s="15"/>
      <c r="AM181" s="15"/>
      <c r="AN181" s="15"/>
    </row>
    <row r="182" spans="1:40" s="72" customFormat="1" x14ac:dyDescent="0.25">
      <c r="A182" s="15"/>
      <c r="B182" s="15"/>
      <c r="C182" s="15"/>
      <c r="D182" s="78"/>
      <c r="E182" s="15"/>
      <c r="F182" s="15"/>
      <c r="G182" s="15"/>
      <c r="H182" s="15"/>
      <c r="I182" s="15"/>
      <c r="J182" s="15"/>
      <c r="K182" s="15"/>
      <c r="L182" s="15"/>
      <c r="M182" s="15"/>
      <c r="N182" s="79"/>
      <c r="T182" s="15"/>
      <c r="U182" s="15"/>
      <c r="V182" s="15"/>
      <c r="W182" s="78"/>
      <c r="X182" s="15"/>
      <c r="Y182" s="15"/>
      <c r="Z182" s="15"/>
      <c r="AA182" s="15"/>
      <c r="AB182" s="15"/>
      <c r="AC182" s="15"/>
      <c r="AD182" s="15"/>
      <c r="AE182" s="15"/>
      <c r="AF182" s="15"/>
      <c r="AG182" s="15"/>
      <c r="AH182" s="15"/>
      <c r="AI182" s="15"/>
      <c r="AJ182" s="15"/>
      <c r="AK182" s="15"/>
      <c r="AL182" s="15"/>
      <c r="AM182" s="15"/>
      <c r="AN182" s="15"/>
    </row>
    <row r="183" spans="1:40" s="72" customFormat="1" x14ac:dyDescent="0.25">
      <c r="A183" s="15"/>
      <c r="B183" s="15"/>
      <c r="C183" s="15"/>
      <c r="D183" s="78"/>
      <c r="E183" s="15"/>
      <c r="F183" s="15"/>
      <c r="G183" s="15"/>
      <c r="H183" s="15"/>
      <c r="I183" s="15"/>
      <c r="J183" s="15"/>
      <c r="K183" s="15"/>
      <c r="L183" s="15"/>
      <c r="M183" s="15"/>
      <c r="N183" s="79"/>
      <c r="T183" s="15"/>
      <c r="U183" s="15"/>
      <c r="V183" s="15"/>
      <c r="W183" s="78"/>
      <c r="X183" s="15"/>
      <c r="Y183" s="15"/>
      <c r="Z183" s="15"/>
      <c r="AA183" s="15"/>
      <c r="AB183" s="15"/>
      <c r="AC183" s="15"/>
      <c r="AD183" s="15"/>
      <c r="AE183" s="15"/>
      <c r="AF183" s="15"/>
      <c r="AG183" s="15"/>
      <c r="AH183" s="15"/>
      <c r="AI183" s="15"/>
      <c r="AJ183" s="15"/>
      <c r="AK183" s="15"/>
      <c r="AL183" s="15"/>
      <c r="AM183" s="15"/>
      <c r="AN183" s="15"/>
    </row>
    <row r="184" spans="1:40" s="72" customFormat="1" x14ac:dyDescent="0.25">
      <c r="A184" s="15"/>
      <c r="B184" s="15"/>
      <c r="C184" s="15"/>
      <c r="D184" s="78"/>
      <c r="E184" s="15"/>
      <c r="F184" s="15"/>
      <c r="G184" s="15"/>
      <c r="H184" s="15"/>
      <c r="I184" s="15"/>
      <c r="J184" s="15"/>
      <c r="K184" s="15"/>
      <c r="L184" s="15"/>
      <c r="M184" s="15"/>
      <c r="N184" s="79"/>
      <c r="T184" s="15"/>
      <c r="U184" s="15"/>
      <c r="V184" s="15"/>
      <c r="W184" s="78"/>
      <c r="X184" s="15"/>
      <c r="Y184" s="15"/>
      <c r="Z184" s="15"/>
      <c r="AA184" s="15"/>
      <c r="AB184" s="15"/>
      <c r="AC184" s="15"/>
      <c r="AD184" s="15"/>
      <c r="AE184" s="15"/>
      <c r="AF184" s="15"/>
      <c r="AG184" s="15"/>
      <c r="AH184" s="15"/>
      <c r="AI184" s="15"/>
      <c r="AJ184" s="15"/>
      <c r="AK184" s="15"/>
      <c r="AL184" s="15"/>
      <c r="AM184" s="15"/>
      <c r="AN184" s="15"/>
    </row>
    <row r="185" spans="1:40" s="72" customFormat="1" x14ac:dyDescent="0.25">
      <c r="A185" s="15"/>
      <c r="B185" s="15"/>
      <c r="C185" s="15"/>
      <c r="D185" s="78"/>
      <c r="E185" s="15"/>
      <c r="F185" s="15"/>
      <c r="G185" s="15"/>
      <c r="H185" s="15"/>
      <c r="I185" s="15"/>
      <c r="J185" s="15"/>
      <c r="K185" s="15"/>
      <c r="L185" s="15"/>
      <c r="M185" s="15"/>
      <c r="N185" s="79"/>
      <c r="T185" s="15"/>
      <c r="U185" s="15"/>
      <c r="V185" s="15"/>
      <c r="W185" s="78"/>
      <c r="X185" s="15"/>
      <c r="Y185" s="15"/>
      <c r="Z185" s="15"/>
      <c r="AA185" s="15"/>
      <c r="AB185" s="15"/>
      <c r="AC185" s="15"/>
      <c r="AD185" s="15"/>
      <c r="AE185" s="15"/>
      <c r="AF185" s="15"/>
      <c r="AG185" s="15"/>
      <c r="AH185" s="15"/>
      <c r="AI185" s="15"/>
      <c r="AJ185" s="15"/>
      <c r="AK185" s="15"/>
      <c r="AL185" s="15"/>
      <c r="AM185" s="15"/>
      <c r="AN185" s="15"/>
    </row>
    <row r="186" spans="1:40" s="72" customFormat="1" x14ac:dyDescent="0.25">
      <c r="A186" s="15"/>
      <c r="B186" s="15"/>
      <c r="C186" s="15"/>
      <c r="D186" s="78"/>
      <c r="E186" s="15"/>
      <c r="F186" s="15"/>
      <c r="G186" s="15"/>
      <c r="H186" s="15"/>
      <c r="I186" s="15"/>
      <c r="J186" s="15"/>
      <c r="K186" s="15"/>
      <c r="L186" s="15"/>
      <c r="M186" s="15"/>
      <c r="N186" s="79"/>
      <c r="T186" s="15"/>
      <c r="U186" s="15"/>
      <c r="V186" s="15"/>
      <c r="W186" s="78"/>
      <c r="X186" s="15"/>
      <c r="Y186" s="15"/>
      <c r="Z186" s="15"/>
      <c r="AA186" s="15"/>
      <c r="AB186" s="15"/>
      <c r="AC186" s="15"/>
      <c r="AD186" s="15"/>
      <c r="AE186" s="15"/>
      <c r="AF186" s="15"/>
      <c r="AG186" s="15"/>
      <c r="AH186" s="15"/>
      <c r="AI186" s="15"/>
      <c r="AJ186" s="15"/>
      <c r="AK186" s="15"/>
      <c r="AL186" s="15"/>
      <c r="AM186" s="15"/>
      <c r="AN186" s="15"/>
    </row>
    <row r="187" spans="1:40" s="72" customFormat="1" x14ac:dyDescent="0.25">
      <c r="A187" s="15"/>
      <c r="B187" s="15"/>
      <c r="C187" s="15"/>
      <c r="D187" s="78"/>
      <c r="E187" s="15"/>
      <c r="F187" s="15"/>
      <c r="G187" s="15"/>
      <c r="H187" s="15"/>
      <c r="I187" s="15"/>
      <c r="J187" s="15"/>
      <c r="K187" s="15"/>
      <c r="L187" s="15"/>
      <c r="M187" s="15"/>
      <c r="N187" s="79"/>
      <c r="T187" s="15"/>
      <c r="U187" s="15"/>
      <c r="V187" s="15"/>
      <c r="W187" s="78"/>
      <c r="X187" s="15"/>
      <c r="Y187" s="15"/>
      <c r="Z187" s="15"/>
      <c r="AA187" s="15"/>
      <c r="AB187" s="15"/>
      <c r="AC187" s="15"/>
      <c r="AD187" s="15"/>
      <c r="AE187" s="15"/>
      <c r="AF187" s="15"/>
      <c r="AG187" s="15"/>
      <c r="AH187" s="15"/>
      <c r="AI187" s="15"/>
      <c r="AJ187" s="15"/>
      <c r="AK187" s="15"/>
      <c r="AL187" s="15"/>
      <c r="AM187" s="15"/>
      <c r="AN187" s="15"/>
    </row>
    <row r="188" spans="1:40" s="72" customFormat="1" x14ac:dyDescent="0.25">
      <c r="A188" s="15"/>
      <c r="B188" s="15"/>
      <c r="C188" s="15"/>
      <c r="D188" s="78"/>
      <c r="E188" s="15"/>
      <c r="F188" s="15"/>
      <c r="G188" s="15"/>
      <c r="H188" s="15"/>
      <c r="I188" s="15"/>
      <c r="J188" s="15"/>
      <c r="K188" s="15"/>
      <c r="L188" s="15"/>
      <c r="M188" s="15"/>
      <c r="N188" s="79"/>
      <c r="T188" s="15"/>
      <c r="U188" s="15"/>
      <c r="V188" s="15"/>
      <c r="W188" s="78"/>
      <c r="X188" s="15"/>
      <c r="Y188" s="15"/>
      <c r="Z188" s="15"/>
      <c r="AA188" s="15"/>
      <c r="AB188" s="15"/>
      <c r="AC188" s="15"/>
      <c r="AD188" s="15"/>
      <c r="AE188" s="15"/>
      <c r="AF188" s="15"/>
      <c r="AG188" s="15"/>
      <c r="AH188" s="15"/>
      <c r="AI188" s="15"/>
      <c r="AJ188" s="15"/>
      <c r="AK188" s="15"/>
      <c r="AL188" s="15"/>
      <c r="AM188" s="15"/>
      <c r="AN188" s="15"/>
    </row>
    <row r="189" spans="1:40" s="72" customFormat="1" x14ac:dyDescent="0.25">
      <c r="A189" s="15"/>
      <c r="B189" s="15"/>
      <c r="C189" s="15"/>
      <c r="D189" s="78"/>
      <c r="E189" s="15"/>
      <c r="F189" s="15"/>
      <c r="G189" s="15"/>
      <c r="H189" s="15"/>
      <c r="I189" s="15"/>
      <c r="J189" s="15"/>
      <c r="K189" s="15"/>
      <c r="L189" s="15"/>
      <c r="M189" s="15"/>
      <c r="N189" s="79"/>
      <c r="T189" s="15"/>
      <c r="U189" s="15"/>
      <c r="V189" s="15"/>
      <c r="W189" s="78"/>
      <c r="X189" s="15"/>
      <c r="Y189" s="15"/>
      <c r="Z189" s="15"/>
      <c r="AA189" s="15"/>
      <c r="AB189" s="15"/>
      <c r="AC189" s="15"/>
      <c r="AD189" s="15"/>
      <c r="AE189" s="15"/>
      <c r="AF189" s="15"/>
      <c r="AG189" s="15"/>
      <c r="AH189" s="15"/>
      <c r="AI189" s="15"/>
      <c r="AJ189" s="15"/>
      <c r="AK189" s="15"/>
      <c r="AL189" s="15"/>
      <c r="AM189" s="15"/>
      <c r="AN189" s="15"/>
    </row>
    <row r="190" spans="1:40" s="72" customFormat="1" x14ac:dyDescent="0.25">
      <c r="A190" s="15"/>
      <c r="B190" s="15"/>
      <c r="C190" s="15"/>
      <c r="D190" s="78"/>
      <c r="E190" s="15"/>
      <c r="F190" s="15"/>
      <c r="G190" s="15"/>
      <c r="H190" s="15"/>
      <c r="I190" s="15"/>
      <c r="J190" s="15"/>
      <c r="K190" s="15"/>
      <c r="L190" s="15"/>
      <c r="M190" s="15"/>
      <c r="N190" s="79"/>
      <c r="T190" s="15"/>
      <c r="U190" s="15"/>
      <c r="V190" s="15"/>
      <c r="W190" s="78"/>
      <c r="X190" s="15"/>
      <c r="Y190" s="15"/>
      <c r="Z190" s="15"/>
      <c r="AA190" s="15"/>
      <c r="AB190" s="15"/>
      <c r="AC190" s="15"/>
      <c r="AD190" s="15"/>
      <c r="AE190" s="15"/>
      <c r="AF190" s="15"/>
      <c r="AG190" s="15"/>
      <c r="AH190" s="15"/>
      <c r="AI190" s="15"/>
      <c r="AJ190" s="15"/>
      <c r="AK190" s="15"/>
      <c r="AL190" s="15"/>
      <c r="AM190" s="15"/>
      <c r="AN190" s="15"/>
    </row>
    <row r="191" spans="1:40" s="72" customFormat="1" x14ac:dyDescent="0.25">
      <c r="A191" s="15"/>
      <c r="B191" s="15"/>
      <c r="C191" s="15"/>
      <c r="D191" s="78"/>
      <c r="E191" s="15"/>
      <c r="F191" s="15"/>
      <c r="G191" s="15"/>
      <c r="H191" s="15"/>
      <c r="I191" s="15"/>
      <c r="J191" s="15"/>
      <c r="K191" s="15"/>
      <c r="L191" s="15"/>
      <c r="M191" s="15"/>
      <c r="N191" s="79"/>
      <c r="T191" s="15"/>
      <c r="U191" s="15"/>
      <c r="V191" s="15"/>
      <c r="W191" s="78"/>
      <c r="X191" s="15"/>
      <c r="Y191" s="15"/>
      <c r="Z191" s="15"/>
      <c r="AA191" s="15"/>
      <c r="AB191" s="15"/>
      <c r="AC191" s="15"/>
      <c r="AD191" s="15"/>
      <c r="AE191" s="15"/>
      <c r="AF191" s="15"/>
      <c r="AG191" s="15"/>
      <c r="AH191" s="15"/>
      <c r="AI191" s="15"/>
      <c r="AJ191" s="15"/>
      <c r="AK191" s="15"/>
      <c r="AL191" s="15"/>
      <c r="AM191" s="15"/>
      <c r="AN191" s="15"/>
    </row>
    <row r="192" spans="1:40" s="72" customFormat="1" x14ac:dyDescent="0.25">
      <c r="A192" s="15"/>
      <c r="B192" s="15"/>
      <c r="C192" s="15"/>
      <c r="D192" s="78"/>
      <c r="E192" s="15"/>
      <c r="F192" s="15"/>
      <c r="G192" s="15"/>
      <c r="H192" s="15"/>
      <c r="I192" s="15"/>
      <c r="J192" s="15"/>
      <c r="K192" s="15"/>
      <c r="L192" s="15"/>
      <c r="M192" s="15"/>
      <c r="N192" s="79"/>
      <c r="T192" s="15"/>
      <c r="U192" s="15"/>
      <c r="V192" s="15"/>
      <c r="W192" s="78"/>
      <c r="X192" s="15"/>
      <c r="Y192" s="15"/>
      <c r="Z192" s="15"/>
      <c r="AA192" s="15"/>
      <c r="AB192" s="15"/>
      <c r="AC192" s="15"/>
      <c r="AD192" s="15"/>
      <c r="AE192" s="15"/>
      <c r="AF192" s="15"/>
      <c r="AG192" s="15"/>
      <c r="AH192" s="15"/>
      <c r="AI192" s="15"/>
      <c r="AJ192" s="15"/>
      <c r="AK192" s="15"/>
      <c r="AL192" s="15"/>
      <c r="AM192" s="15"/>
      <c r="AN192" s="15"/>
    </row>
    <row r="193" spans="1:40" s="72" customFormat="1" x14ac:dyDescent="0.25">
      <c r="A193" s="15"/>
      <c r="B193" s="15"/>
      <c r="C193" s="15"/>
      <c r="D193" s="78"/>
      <c r="E193" s="15"/>
      <c r="F193" s="15"/>
      <c r="G193" s="15"/>
      <c r="H193" s="15"/>
      <c r="I193" s="15"/>
      <c r="J193" s="15"/>
      <c r="K193" s="15"/>
      <c r="L193" s="15"/>
      <c r="M193" s="15"/>
      <c r="N193" s="79"/>
      <c r="T193" s="15"/>
      <c r="U193" s="15"/>
      <c r="V193" s="15"/>
      <c r="W193" s="78"/>
      <c r="X193" s="15"/>
      <c r="Y193" s="15"/>
      <c r="Z193" s="15"/>
      <c r="AA193" s="15"/>
      <c r="AB193" s="15"/>
      <c r="AC193" s="15"/>
      <c r="AD193" s="15"/>
      <c r="AE193" s="15"/>
      <c r="AF193" s="15"/>
      <c r="AG193" s="15"/>
      <c r="AH193" s="15"/>
      <c r="AI193" s="15"/>
      <c r="AJ193" s="15"/>
      <c r="AK193" s="15"/>
      <c r="AL193" s="15"/>
      <c r="AM193" s="15"/>
      <c r="AN193" s="15"/>
    </row>
    <row r="194" spans="1:40" s="72" customFormat="1" x14ac:dyDescent="0.25">
      <c r="A194" s="15"/>
      <c r="B194" s="15"/>
      <c r="C194" s="15"/>
      <c r="D194" s="78"/>
      <c r="E194" s="15"/>
      <c r="F194" s="15"/>
      <c r="G194" s="15"/>
      <c r="H194" s="15"/>
      <c r="I194" s="15"/>
      <c r="J194" s="15"/>
      <c r="K194" s="15"/>
      <c r="L194" s="15"/>
      <c r="M194" s="15"/>
      <c r="N194" s="79"/>
      <c r="T194" s="15"/>
      <c r="U194" s="15"/>
      <c r="V194" s="15"/>
      <c r="W194" s="78"/>
      <c r="X194" s="15"/>
      <c r="Y194" s="15"/>
      <c r="Z194" s="15"/>
      <c r="AA194" s="15"/>
      <c r="AB194" s="15"/>
      <c r="AC194" s="15"/>
      <c r="AD194" s="15"/>
      <c r="AE194" s="15"/>
      <c r="AF194" s="15"/>
      <c r="AG194" s="15"/>
      <c r="AH194" s="15"/>
      <c r="AI194" s="15"/>
      <c r="AJ194" s="15"/>
      <c r="AK194" s="15"/>
      <c r="AL194" s="15"/>
      <c r="AM194" s="15"/>
      <c r="AN194" s="15"/>
    </row>
    <row r="195" spans="1:40" s="72" customFormat="1" x14ac:dyDescent="0.25">
      <c r="A195" s="15"/>
      <c r="B195" s="15"/>
      <c r="C195" s="15"/>
      <c r="D195" s="78"/>
      <c r="E195" s="15"/>
      <c r="F195" s="15"/>
      <c r="G195" s="15"/>
      <c r="H195" s="15"/>
      <c r="I195" s="15"/>
      <c r="J195" s="15"/>
      <c r="K195" s="15"/>
      <c r="L195" s="15"/>
      <c r="M195" s="15"/>
      <c r="N195" s="79"/>
      <c r="T195" s="15"/>
      <c r="U195" s="15"/>
      <c r="V195" s="15"/>
      <c r="W195" s="78"/>
      <c r="X195" s="15"/>
      <c r="Y195" s="15"/>
      <c r="Z195" s="15"/>
      <c r="AA195" s="15"/>
      <c r="AB195" s="15"/>
      <c r="AC195" s="15"/>
      <c r="AD195" s="15"/>
      <c r="AE195" s="15"/>
      <c r="AF195" s="15"/>
      <c r="AG195" s="15"/>
      <c r="AH195" s="15"/>
      <c r="AI195" s="15"/>
      <c r="AJ195" s="15"/>
      <c r="AK195" s="15"/>
      <c r="AL195" s="15"/>
      <c r="AM195" s="15"/>
      <c r="AN195" s="15"/>
    </row>
    <row r="196" spans="1:40" s="72" customFormat="1" x14ac:dyDescent="0.25">
      <c r="A196" s="15"/>
      <c r="B196" s="15"/>
      <c r="C196" s="15"/>
      <c r="D196" s="78"/>
      <c r="E196" s="15"/>
      <c r="F196" s="15"/>
      <c r="G196" s="15"/>
      <c r="H196" s="15"/>
      <c r="I196" s="15"/>
      <c r="J196" s="15"/>
      <c r="K196" s="15"/>
      <c r="L196" s="15"/>
      <c r="M196" s="15"/>
      <c r="N196" s="79"/>
      <c r="T196" s="15"/>
      <c r="U196" s="15"/>
      <c r="V196" s="15"/>
      <c r="W196" s="78"/>
      <c r="X196" s="15"/>
      <c r="Y196" s="15"/>
      <c r="Z196" s="15"/>
      <c r="AA196" s="15"/>
      <c r="AB196" s="15"/>
      <c r="AC196" s="15"/>
      <c r="AD196" s="15"/>
      <c r="AE196" s="15"/>
      <c r="AF196" s="15"/>
      <c r="AG196" s="15"/>
      <c r="AH196" s="15"/>
      <c r="AI196" s="15"/>
      <c r="AJ196" s="15"/>
      <c r="AK196" s="15"/>
      <c r="AL196" s="15"/>
      <c r="AM196" s="15"/>
      <c r="AN196" s="15"/>
    </row>
    <row r="197" spans="1:40" s="72" customFormat="1" x14ac:dyDescent="0.25">
      <c r="A197" s="15"/>
      <c r="B197" s="15"/>
      <c r="C197" s="15"/>
      <c r="D197" s="78"/>
      <c r="E197" s="15"/>
      <c r="F197" s="15"/>
      <c r="G197" s="15"/>
      <c r="H197" s="15"/>
      <c r="I197" s="15"/>
      <c r="J197" s="15"/>
      <c r="K197" s="15"/>
      <c r="L197" s="15"/>
      <c r="M197" s="15"/>
      <c r="N197" s="79"/>
      <c r="T197" s="15"/>
      <c r="U197" s="15"/>
      <c r="V197" s="15"/>
      <c r="W197" s="78"/>
      <c r="X197" s="15"/>
      <c r="Y197" s="15"/>
      <c r="Z197" s="15"/>
      <c r="AA197" s="15"/>
      <c r="AB197" s="15"/>
      <c r="AC197" s="15"/>
      <c r="AD197" s="15"/>
      <c r="AE197" s="15"/>
      <c r="AF197" s="15"/>
      <c r="AG197" s="15"/>
      <c r="AH197" s="15"/>
      <c r="AI197" s="15"/>
      <c r="AJ197" s="15"/>
      <c r="AK197" s="15"/>
      <c r="AL197" s="15"/>
      <c r="AM197" s="15"/>
      <c r="AN197" s="15"/>
    </row>
    <row r="198" spans="1:40" s="72" customFormat="1" x14ac:dyDescent="0.25">
      <c r="A198" s="15"/>
      <c r="B198" s="15"/>
      <c r="C198" s="15"/>
      <c r="D198" s="78"/>
      <c r="E198" s="15"/>
      <c r="F198" s="15"/>
      <c r="G198" s="15"/>
      <c r="H198" s="15"/>
      <c r="I198" s="15"/>
      <c r="J198" s="15"/>
      <c r="K198" s="15"/>
      <c r="L198" s="15"/>
      <c r="M198" s="15"/>
      <c r="N198" s="79"/>
      <c r="T198" s="15"/>
      <c r="U198" s="15"/>
      <c r="V198" s="15"/>
      <c r="W198" s="78"/>
      <c r="X198" s="15"/>
      <c r="Y198" s="15"/>
      <c r="Z198" s="15"/>
      <c r="AA198" s="15"/>
      <c r="AB198" s="15"/>
      <c r="AC198" s="15"/>
      <c r="AD198" s="15"/>
      <c r="AE198" s="15"/>
      <c r="AF198" s="15"/>
      <c r="AG198" s="15"/>
      <c r="AH198" s="15"/>
      <c r="AI198" s="15"/>
      <c r="AJ198" s="15"/>
      <c r="AK198" s="15"/>
      <c r="AL198" s="15"/>
      <c r="AM198" s="15"/>
      <c r="AN198" s="15"/>
    </row>
    <row r="199" spans="1:40" s="72" customFormat="1" x14ac:dyDescent="0.25">
      <c r="A199" s="15"/>
      <c r="B199" s="15"/>
      <c r="C199" s="15"/>
      <c r="D199" s="78"/>
      <c r="E199" s="15"/>
      <c r="F199" s="15"/>
      <c r="G199" s="15"/>
      <c r="H199" s="15"/>
      <c r="I199" s="15"/>
      <c r="J199" s="15"/>
      <c r="K199" s="15"/>
      <c r="L199" s="15"/>
      <c r="M199" s="15"/>
      <c r="N199" s="79"/>
      <c r="T199" s="15"/>
      <c r="U199" s="15"/>
      <c r="V199" s="15"/>
      <c r="W199" s="78"/>
      <c r="X199" s="15"/>
      <c r="Y199" s="15"/>
      <c r="Z199" s="15"/>
      <c r="AA199" s="15"/>
      <c r="AB199" s="15"/>
      <c r="AC199" s="15"/>
      <c r="AD199" s="15"/>
      <c r="AE199" s="15"/>
      <c r="AF199" s="15"/>
      <c r="AG199" s="15"/>
      <c r="AH199" s="15"/>
      <c r="AI199" s="15"/>
      <c r="AJ199" s="15"/>
      <c r="AK199" s="15"/>
      <c r="AL199" s="15"/>
      <c r="AM199" s="15"/>
      <c r="AN199" s="15"/>
    </row>
    <row r="200" spans="1:40" s="72" customFormat="1" x14ac:dyDescent="0.25">
      <c r="A200" s="15"/>
      <c r="B200" s="15"/>
      <c r="C200" s="15"/>
      <c r="D200" s="78"/>
      <c r="E200" s="15"/>
      <c r="F200" s="15"/>
      <c r="G200" s="15"/>
      <c r="H200" s="15"/>
      <c r="I200" s="15"/>
      <c r="J200" s="15"/>
      <c r="K200" s="15"/>
      <c r="L200" s="15"/>
      <c r="M200" s="15"/>
      <c r="N200" s="79"/>
      <c r="T200" s="15"/>
      <c r="U200" s="15"/>
      <c r="V200" s="15"/>
      <c r="W200" s="78"/>
      <c r="X200" s="15"/>
      <c r="Y200" s="15"/>
      <c r="Z200" s="15"/>
      <c r="AA200" s="15"/>
      <c r="AB200" s="15"/>
      <c r="AC200" s="15"/>
      <c r="AD200" s="15"/>
      <c r="AE200" s="15"/>
      <c r="AF200" s="15"/>
      <c r="AG200" s="15"/>
      <c r="AH200" s="15"/>
      <c r="AI200" s="15"/>
      <c r="AJ200" s="15"/>
      <c r="AK200" s="15"/>
      <c r="AL200" s="15"/>
      <c r="AM200" s="15"/>
      <c r="AN200" s="15"/>
    </row>
    <row r="201" spans="1:40" s="72" customFormat="1" x14ac:dyDescent="0.25">
      <c r="A201" s="15"/>
      <c r="B201" s="15"/>
      <c r="C201" s="15"/>
      <c r="D201" s="78"/>
      <c r="E201" s="15"/>
      <c r="F201" s="15"/>
      <c r="G201" s="15"/>
      <c r="H201" s="15"/>
      <c r="I201" s="15"/>
      <c r="J201" s="15"/>
      <c r="K201" s="15"/>
      <c r="L201" s="15"/>
      <c r="M201" s="15"/>
      <c r="N201" s="79"/>
      <c r="T201" s="15"/>
      <c r="U201" s="15"/>
      <c r="V201" s="15"/>
      <c r="W201" s="78"/>
      <c r="X201" s="15"/>
      <c r="Y201" s="15"/>
      <c r="Z201" s="15"/>
      <c r="AA201" s="15"/>
      <c r="AB201" s="15"/>
      <c r="AC201" s="15"/>
      <c r="AD201" s="15"/>
      <c r="AE201" s="15"/>
      <c r="AF201" s="15"/>
      <c r="AG201" s="15"/>
      <c r="AH201" s="15"/>
      <c r="AI201" s="15"/>
      <c r="AJ201" s="15"/>
      <c r="AK201" s="15"/>
      <c r="AL201" s="15"/>
      <c r="AM201" s="15"/>
      <c r="AN201" s="15"/>
    </row>
    <row r="202" spans="1:40" s="72" customFormat="1" x14ac:dyDescent="0.25">
      <c r="A202" s="15"/>
      <c r="B202" s="15"/>
      <c r="C202" s="15"/>
      <c r="D202" s="78"/>
      <c r="E202" s="15"/>
      <c r="F202" s="15"/>
      <c r="G202" s="15"/>
      <c r="H202" s="15"/>
      <c r="I202" s="15"/>
      <c r="J202" s="15"/>
      <c r="K202" s="15"/>
      <c r="L202" s="15"/>
      <c r="M202" s="15"/>
      <c r="N202" s="79"/>
      <c r="T202" s="15"/>
      <c r="U202" s="15"/>
      <c r="V202" s="15"/>
      <c r="W202" s="78"/>
      <c r="X202" s="15"/>
      <c r="Y202" s="15"/>
      <c r="Z202" s="15"/>
      <c r="AA202" s="15"/>
      <c r="AB202" s="15"/>
      <c r="AC202" s="15"/>
      <c r="AD202" s="15"/>
      <c r="AE202" s="15"/>
      <c r="AF202" s="15"/>
      <c r="AG202" s="15"/>
      <c r="AH202" s="15"/>
      <c r="AI202" s="15"/>
      <c r="AJ202" s="15"/>
      <c r="AK202" s="15"/>
      <c r="AL202" s="15"/>
      <c r="AM202" s="15"/>
      <c r="AN202" s="15"/>
    </row>
    <row r="203" spans="1:40" s="72" customFormat="1" x14ac:dyDescent="0.25">
      <c r="A203" s="15"/>
      <c r="B203" s="15"/>
      <c r="C203" s="15"/>
      <c r="D203" s="78"/>
      <c r="E203" s="15"/>
      <c r="F203" s="15"/>
      <c r="G203" s="15"/>
      <c r="H203" s="15"/>
      <c r="I203" s="15"/>
      <c r="J203" s="15"/>
      <c r="K203" s="15"/>
      <c r="L203" s="15"/>
      <c r="M203" s="15"/>
      <c r="N203" s="79"/>
      <c r="T203" s="15"/>
      <c r="U203" s="15"/>
      <c r="V203" s="15"/>
      <c r="W203" s="78"/>
      <c r="X203" s="15"/>
      <c r="Y203" s="15"/>
      <c r="Z203" s="15"/>
      <c r="AA203" s="15"/>
      <c r="AB203" s="15"/>
      <c r="AC203" s="15"/>
      <c r="AD203" s="15"/>
      <c r="AE203" s="15"/>
      <c r="AF203" s="15"/>
      <c r="AG203" s="15"/>
      <c r="AH203" s="15"/>
      <c r="AI203" s="15"/>
      <c r="AJ203" s="15"/>
      <c r="AK203" s="15"/>
      <c r="AL203" s="15"/>
      <c r="AM203" s="15"/>
      <c r="AN203" s="15"/>
    </row>
    <row r="204" spans="1:40" s="72" customFormat="1" x14ac:dyDescent="0.25">
      <c r="A204" s="15"/>
      <c r="B204" s="15"/>
      <c r="C204" s="15"/>
      <c r="D204" s="78"/>
      <c r="E204" s="15"/>
      <c r="F204" s="15"/>
      <c r="G204" s="15"/>
      <c r="H204" s="15"/>
      <c r="I204" s="15"/>
      <c r="J204" s="15"/>
      <c r="K204" s="15"/>
      <c r="L204" s="15"/>
      <c r="M204" s="15"/>
      <c r="N204" s="79"/>
      <c r="T204" s="15"/>
      <c r="U204" s="15"/>
      <c r="V204" s="15"/>
      <c r="W204" s="78"/>
      <c r="X204" s="15"/>
      <c r="Y204" s="15"/>
      <c r="Z204" s="15"/>
      <c r="AA204" s="15"/>
      <c r="AB204" s="15"/>
      <c r="AC204" s="15"/>
      <c r="AD204" s="15"/>
      <c r="AE204" s="15"/>
      <c r="AF204" s="15"/>
      <c r="AG204" s="15"/>
      <c r="AH204" s="15"/>
      <c r="AI204" s="15"/>
      <c r="AJ204" s="15"/>
      <c r="AK204" s="15"/>
      <c r="AL204" s="15"/>
      <c r="AM204" s="15"/>
      <c r="AN204" s="15"/>
    </row>
    <row r="205" spans="1:40" s="72" customFormat="1" x14ac:dyDescent="0.25">
      <c r="A205" s="15"/>
      <c r="B205" s="15"/>
      <c r="C205" s="15"/>
      <c r="D205" s="78"/>
      <c r="E205" s="15"/>
      <c r="F205" s="15"/>
      <c r="G205" s="15"/>
      <c r="H205" s="15"/>
      <c r="I205" s="15"/>
      <c r="J205" s="15"/>
      <c r="K205" s="15"/>
      <c r="L205" s="15"/>
      <c r="M205" s="15"/>
      <c r="N205" s="79"/>
      <c r="T205" s="15"/>
      <c r="U205" s="15"/>
      <c r="V205" s="15"/>
      <c r="W205" s="78"/>
      <c r="X205" s="15"/>
      <c r="Y205" s="15"/>
      <c r="Z205" s="15"/>
      <c r="AA205" s="15"/>
      <c r="AB205" s="15"/>
      <c r="AC205" s="15"/>
      <c r="AD205" s="15"/>
      <c r="AE205" s="15"/>
      <c r="AF205" s="15"/>
      <c r="AG205" s="15"/>
      <c r="AH205" s="15"/>
      <c r="AI205" s="15"/>
      <c r="AJ205" s="15"/>
      <c r="AK205" s="15"/>
      <c r="AL205" s="15"/>
      <c r="AM205" s="15"/>
      <c r="AN205" s="15"/>
    </row>
    <row r="206" spans="1:40" s="72" customFormat="1" x14ac:dyDescent="0.25">
      <c r="A206" s="15"/>
      <c r="B206" s="15"/>
      <c r="C206" s="15"/>
      <c r="D206" s="78"/>
      <c r="E206" s="15"/>
      <c r="F206" s="15"/>
      <c r="G206" s="15"/>
      <c r="H206" s="15"/>
      <c r="I206" s="15"/>
      <c r="J206" s="15"/>
      <c r="K206" s="15"/>
      <c r="L206" s="15"/>
      <c r="M206" s="15"/>
      <c r="N206" s="79"/>
      <c r="T206" s="15"/>
      <c r="U206" s="15"/>
      <c r="V206" s="15"/>
      <c r="W206" s="78"/>
      <c r="X206" s="15"/>
      <c r="Y206" s="15"/>
      <c r="Z206" s="15"/>
      <c r="AA206" s="15"/>
      <c r="AB206" s="15"/>
      <c r="AC206" s="15"/>
      <c r="AD206" s="15"/>
      <c r="AE206" s="15"/>
      <c r="AF206" s="15"/>
      <c r="AG206" s="15"/>
      <c r="AH206" s="15"/>
      <c r="AI206" s="15"/>
      <c r="AJ206" s="15"/>
      <c r="AK206" s="15"/>
      <c r="AL206" s="15"/>
      <c r="AM206" s="15"/>
      <c r="AN206" s="15"/>
    </row>
    <row r="207" spans="1:40" s="72" customFormat="1" x14ac:dyDescent="0.25">
      <c r="A207" s="15"/>
      <c r="B207" s="15"/>
      <c r="C207" s="15"/>
      <c r="D207" s="78"/>
      <c r="E207" s="15"/>
      <c r="F207" s="15"/>
      <c r="G207" s="15"/>
      <c r="H207" s="15"/>
      <c r="I207" s="15"/>
      <c r="J207" s="15"/>
      <c r="K207" s="15"/>
      <c r="L207" s="15"/>
      <c r="M207" s="15"/>
      <c r="N207" s="79"/>
      <c r="T207" s="15"/>
      <c r="U207" s="15"/>
      <c r="V207" s="15"/>
      <c r="W207" s="78"/>
      <c r="X207" s="15"/>
      <c r="Y207" s="15"/>
      <c r="Z207" s="15"/>
      <c r="AA207" s="15"/>
      <c r="AB207" s="15"/>
      <c r="AC207" s="15"/>
      <c r="AD207" s="15"/>
      <c r="AE207" s="15"/>
      <c r="AF207" s="15"/>
      <c r="AG207" s="15"/>
      <c r="AH207" s="15"/>
      <c r="AI207" s="15"/>
      <c r="AJ207" s="15"/>
      <c r="AK207" s="15"/>
      <c r="AL207" s="15"/>
      <c r="AM207" s="15"/>
      <c r="AN207" s="15"/>
    </row>
    <row r="208" spans="1:40" s="72" customFormat="1" x14ac:dyDescent="0.25">
      <c r="A208" s="15"/>
      <c r="B208" s="15"/>
      <c r="C208" s="15"/>
      <c r="D208" s="78"/>
      <c r="E208" s="15"/>
      <c r="F208" s="15"/>
      <c r="G208" s="15"/>
      <c r="H208" s="15"/>
      <c r="I208" s="15"/>
      <c r="J208" s="15"/>
      <c r="K208" s="15"/>
      <c r="L208" s="15"/>
      <c r="M208" s="15"/>
      <c r="N208" s="79"/>
      <c r="T208" s="15"/>
      <c r="U208" s="15"/>
      <c r="V208" s="15"/>
      <c r="W208" s="78"/>
      <c r="X208" s="15"/>
      <c r="Y208" s="15"/>
      <c r="Z208" s="15"/>
      <c r="AA208" s="15"/>
      <c r="AB208" s="15"/>
      <c r="AC208" s="15"/>
      <c r="AD208" s="15"/>
      <c r="AE208" s="15"/>
      <c r="AF208" s="15"/>
      <c r="AG208" s="15"/>
      <c r="AH208" s="15"/>
      <c r="AI208" s="15"/>
      <c r="AJ208" s="15"/>
      <c r="AK208" s="15"/>
      <c r="AL208" s="15"/>
      <c r="AM208" s="15"/>
      <c r="AN208" s="15"/>
    </row>
    <row r="209" spans="1:40" s="72" customFormat="1" x14ac:dyDescent="0.25">
      <c r="A209" s="15"/>
      <c r="B209" s="15"/>
      <c r="C209" s="15"/>
      <c r="D209" s="78"/>
      <c r="E209" s="15"/>
      <c r="F209" s="15"/>
      <c r="G209" s="15"/>
      <c r="H209" s="15"/>
      <c r="I209" s="15"/>
      <c r="J209" s="15"/>
      <c r="K209" s="15"/>
      <c r="L209" s="15"/>
      <c r="M209" s="15"/>
      <c r="N209" s="79"/>
      <c r="T209" s="15"/>
      <c r="U209" s="15"/>
      <c r="V209" s="15"/>
      <c r="W209" s="78"/>
      <c r="X209" s="15"/>
      <c r="Y209" s="15"/>
      <c r="Z209" s="15"/>
      <c r="AA209" s="15"/>
      <c r="AB209" s="15"/>
      <c r="AC209" s="15"/>
      <c r="AD209" s="15"/>
      <c r="AE209" s="15"/>
      <c r="AF209" s="15"/>
      <c r="AG209" s="15"/>
      <c r="AH209" s="15"/>
      <c r="AI209" s="15"/>
      <c r="AJ209" s="15"/>
      <c r="AK209" s="15"/>
      <c r="AL209" s="15"/>
      <c r="AM209" s="15"/>
      <c r="AN209" s="15"/>
    </row>
    <row r="210" spans="1:40" s="72" customFormat="1" x14ac:dyDescent="0.25">
      <c r="A210" s="15"/>
      <c r="B210" s="15"/>
      <c r="C210" s="15"/>
      <c r="D210" s="78"/>
      <c r="E210" s="15"/>
      <c r="F210" s="15"/>
      <c r="G210" s="15"/>
      <c r="H210" s="15"/>
      <c r="I210" s="15"/>
      <c r="J210" s="15"/>
      <c r="K210" s="15"/>
      <c r="L210" s="15"/>
      <c r="M210" s="15"/>
      <c r="N210" s="79"/>
      <c r="T210" s="15"/>
      <c r="U210" s="15"/>
      <c r="V210" s="15"/>
      <c r="W210" s="78"/>
      <c r="X210" s="15"/>
      <c r="Y210" s="15"/>
      <c r="Z210" s="15"/>
      <c r="AA210" s="15"/>
      <c r="AB210" s="15"/>
      <c r="AC210" s="15"/>
      <c r="AD210" s="15"/>
      <c r="AE210" s="15"/>
      <c r="AF210" s="15"/>
      <c r="AG210" s="15"/>
      <c r="AH210" s="15"/>
      <c r="AI210" s="15"/>
      <c r="AJ210" s="15"/>
      <c r="AK210" s="15"/>
      <c r="AL210" s="15"/>
      <c r="AM210" s="15"/>
      <c r="AN210" s="15"/>
    </row>
    <row r="211" spans="1:40" s="72" customFormat="1" x14ac:dyDescent="0.25">
      <c r="A211" s="15"/>
      <c r="B211" s="15"/>
      <c r="C211" s="15"/>
      <c r="D211" s="78"/>
      <c r="E211" s="15"/>
      <c r="F211" s="15"/>
      <c r="G211" s="15"/>
      <c r="H211" s="15"/>
      <c r="I211" s="15"/>
      <c r="J211" s="15"/>
      <c r="K211" s="15"/>
      <c r="L211" s="15"/>
      <c r="M211" s="15"/>
      <c r="N211" s="79"/>
      <c r="T211" s="15"/>
      <c r="U211" s="15"/>
      <c r="V211" s="15"/>
      <c r="W211" s="78"/>
      <c r="X211" s="15"/>
      <c r="Y211" s="15"/>
      <c r="Z211" s="15"/>
      <c r="AA211" s="15"/>
      <c r="AB211" s="15"/>
      <c r="AC211" s="15"/>
      <c r="AD211" s="15"/>
      <c r="AE211" s="15"/>
      <c r="AF211" s="15"/>
      <c r="AG211" s="15"/>
      <c r="AH211" s="15"/>
      <c r="AI211" s="15"/>
      <c r="AJ211" s="15"/>
      <c r="AK211" s="15"/>
      <c r="AL211" s="15"/>
      <c r="AM211" s="15"/>
      <c r="AN211" s="15"/>
    </row>
    <row r="212" spans="1:40" s="72" customFormat="1" x14ac:dyDescent="0.25">
      <c r="A212" s="15"/>
      <c r="B212" s="15"/>
      <c r="C212" s="15"/>
      <c r="D212" s="78"/>
      <c r="E212" s="15"/>
      <c r="F212" s="15"/>
      <c r="G212" s="15"/>
      <c r="H212" s="15"/>
      <c r="I212" s="15"/>
      <c r="J212" s="15"/>
      <c r="K212" s="15"/>
      <c r="L212" s="15"/>
      <c r="M212" s="15"/>
      <c r="N212" s="79"/>
      <c r="T212" s="15"/>
      <c r="U212" s="15"/>
      <c r="V212" s="15"/>
      <c r="W212" s="78"/>
      <c r="X212" s="15"/>
      <c r="Y212" s="15"/>
      <c r="Z212" s="15"/>
      <c r="AA212" s="15"/>
      <c r="AB212" s="15"/>
      <c r="AC212" s="15"/>
      <c r="AD212" s="15"/>
      <c r="AE212" s="15"/>
      <c r="AF212" s="15"/>
      <c r="AG212" s="15"/>
      <c r="AH212" s="15"/>
      <c r="AI212" s="15"/>
      <c r="AJ212" s="15"/>
      <c r="AK212" s="15"/>
      <c r="AL212" s="15"/>
      <c r="AM212" s="15"/>
      <c r="AN212" s="15"/>
    </row>
    <row r="213" spans="1:40" s="72" customFormat="1" x14ac:dyDescent="0.25">
      <c r="A213" s="15"/>
      <c r="B213" s="15"/>
      <c r="C213" s="15"/>
      <c r="D213" s="78"/>
      <c r="E213" s="15"/>
      <c r="F213" s="15"/>
      <c r="G213" s="15"/>
      <c r="H213" s="15"/>
      <c r="I213" s="15"/>
      <c r="J213" s="15"/>
      <c r="K213" s="15"/>
      <c r="L213" s="15"/>
      <c r="M213" s="15"/>
      <c r="N213" s="79"/>
      <c r="T213" s="15"/>
      <c r="U213" s="15"/>
      <c r="V213" s="15"/>
      <c r="W213" s="78"/>
      <c r="X213" s="15"/>
      <c r="Y213" s="15"/>
      <c r="Z213" s="15"/>
      <c r="AA213" s="15"/>
      <c r="AB213" s="15"/>
      <c r="AC213" s="15"/>
      <c r="AD213" s="15"/>
      <c r="AE213" s="15"/>
      <c r="AF213" s="15"/>
      <c r="AG213" s="15"/>
      <c r="AH213" s="15"/>
      <c r="AI213" s="15"/>
      <c r="AJ213" s="15"/>
      <c r="AK213" s="15"/>
      <c r="AL213" s="15"/>
      <c r="AM213" s="15"/>
      <c r="AN213" s="15"/>
    </row>
    <row r="214" spans="1:40" s="72" customFormat="1" x14ac:dyDescent="0.25">
      <c r="A214" s="15"/>
      <c r="B214" s="15"/>
      <c r="C214" s="15"/>
      <c r="D214" s="78"/>
      <c r="E214" s="15"/>
      <c r="F214" s="15"/>
      <c r="G214" s="15"/>
      <c r="H214" s="15"/>
      <c r="I214" s="15"/>
      <c r="J214" s="15"/>
      <c r="K214" s="15"/>
      <c r="L214" s="15"/>
      <c r="M214" s="15"/>
      <c r="N214" s="79"/>
      <c r="T214" s="15"/>
      <c r="U214" s="15"/>
      <c r="V214" s="15"/>
      <c r="W214" s="78"/>
      <c r="X214" s="15"/>
      <c r="Y214" s="15"/>
      <c r="Z214" s="15"/>
      <c r="AA214" s="15"/>
      <c r="AB214" s="15"/>
      <c r="AC214" s="15"/>
      <c r="AD214" s="15"/>
      <c r="AE214" s="15"/>
      <c r="AF214" s="15"/>
      <c r="AG214" s="15"/>
      <c r="AH214" s="15"/>
      <c r="AI214" s="15"/>
      <c r="AJ214" s="15"/>
      <c r="AK214" s="15"/>
      <c r="AL214" s="15"/>
      <c r="AM214" s="15"/>
      <c r="AN214" s="15"/>
    </row>
    <row r="215" spans="1:40" s="72" customFormat="1" x14ac:dyDescent="0.25">
      <c r="A215" s="15"/>
      <c r="B215" s="15"/>
      <c r="C215" s="15"/>
      <c r="D215" s="78"/>
      <c r="E215" s="15"/>
      <c r="F215" s="15"/>
      <c r="G215" s="15"/>
      <c r="H215" s="15"/>
      <c r="I215" s="15"/>
      <c r="J215" s="15"/>
      <c r="K215" s="15"/>
      <c r="L215" s="15"/>
      <c r="M215" s="15"/>
      <c r="N215" s="79"/>
      <c r="T215" s="15"/>
      <c r="U215" s="15"/>
      <c r="V215" s="15"/>
      <c r="W215" s="78"/>
      <c r="X215" s="15"/>
      <c r="Y215" s="15"/>
      <c r="Z215" s="15"/>
      <c r="AA215" s="15"/>
      <c r="AB215" s="15"/>
      <c r="AC215" s="15"/>
      <c r="AD215" s="15"/>
      <c r="AE215" s="15"/>
      <c r="AF215" s="15"/>
      <c r="AG215" s="15"/>
      <c r="AH215" s="15"/>
      <c r="AI215" s="15"/>
      <c r="AJ215" s="15"/>
      <c r="AK215" s="15"/>
      <c r="AL215" s="15"/>
      <c r="AM215" s="15"/>
      <c r="AN215" s="15"/>
    </row>
    <row r="216" spans="1:40" s="72" customFormat="1" x14ac:dyDescent="0.25">
      <c r="A216" s="15"/>
      <c r="B216" s="15"/>
      <c r="C216" s="15"/>
      <c r="D216" s="78"/>
      <c r="E216" s="15"/>
      <c r="F216" s="15"/>
      <c r="G216" s="15"/>
      <c r="H216" s="15"/>
      <c r="I216" s="15"/>
      <c r="J216" s="15"/>
      <c r="K216" s="15"/>
      <c r="L216" s="15"/>
      <c r="M216" s="15"/>
      <c r="N216" s="79"/>
      <c r="T216" s="15"/>
      <c r="U216" s="15"/>
      <c r="V216" s="15"/>
      <c r="W216" s="78"/>
      <c r="X216" s="15"/>
      <c r="Y216" s="15"/>
      <c r="Z216" s="15"/>
      <c r="AA216" s="15"/>
      <c r="AB216" s="15"/>
      <c r="AC216" s="15"/>
      <c r="AD216" s="15"/>
      <c r="AE216" s="15"/>
      <c r="AF216" s="15"/>
      <c r="AG216" s="15"/>
      <c r="AH216" s="15"/>
      <c r="AI216" s="15"/>
      <c r="AJ216" s="15"/>
      <c r="AK216" s="15"/>
      <c r="AL216" s="15"/>
      <c r="AM216" s="15"/>
      <c r="AN216" s="15"/>
    </row>
  </sheetData>
  <mergeCells count="92">
    <mergeCell ref="H87:H88"/>
    <mergeCell ref="I87:I88"/>
    <mergeCell ref="J87:J88"/>
    <mergeCell ref="K87:L87"/>
    <mergeCell ref="M87:M88"/>
    <mergeCell ref="A87:A88"/>
    <mergeCell ref="B87:B88"/>
    <mergeCell ref="C87:C88"/>
    <mergeCell ref="D87:D88"/>
    <mergeCell ref="E87:E88"/>
    <mergeCell ref="F87:G87"/>
    <mergeCell ref="F75:G75"/>
    <mergeCell ref="H75:H76"/>
    <mergeCell ref="I75:I76"/>
    <mergeCell ref="J75:J76"/>
    <mergeCell ref="K75:L75"/>
    <mergeCell ref="M75:M76"/>
    <mergeCell ref="H63:H64"/>
    <mergeCell ref="I63:I64"/>
    <mergeCell ref="J63:J64"/>
    <mergeCell ref="K63:L63"/>
    <mergeCell ref="M63:M64"/>
    <mergeCell ref="A75:A76"/>
    <mergeCell ref="B75:B76"/>
    <mergeCell ref="C75:C76"/>
    <mergeCell ref="D75:D76"/>
    <mergeCell ref="E75:E76"/>
    <mergeCell ref="A63:A64"/>
    <mergeCell ref="B63:B64"/>
    <mergeCell ref="C63:C64"/>
    <mergeCell ref="D63:D64"/>
    <mergeCell ref="E63:E64"/>
    <mergeCell ref="F63:G63"/>
    <mergeCell ref="F51:G51"/>
    <mergeCell ref="H51:H52"/>
    <mergeCell ref="I51:I52"/>
    <mergeCell ref="J51:J52"/>
    <mergeCell ref="K51:L51"/>
    <mergeCell ref="M51:M52"/>
    <mergeCell ref="A51:A52"/>
    <mergeCell ref="B51:B52"/>
    <mergeCell ref="C51:C52"/>
    <mergeCell ref="D51:D52"/>
    <mergeCell ref="E51:E52"/>
    <mergeCell ref="A24:A30"/>
    <mergeCell ref="A31:A32"/>
    <mergeCell ref="A33:A35"/>
    <mergeCell ref="A36:A38"/>
    <mergeCell ref="A39:A43"/>
    <mergeCell ref="AG9:AG10"/>
    <mergeCell ref="AH9:AH10"/>
    <mergeCell ref="AI9:AI10"/>
    <mergeCell ref="A11:A15"/>
    <mergeCell ref="A16:A19"/>
    <mergeCell ref="A20:A23"/>
    <mergeCell ref="AA9:AA10"/>
    <mergeCell ref="AB9:AB10"/>
    <mergeCell ref="AC9:AC10"/>
    <mergeCell ref="AD9:AD10"/>
    <mergeCell ref="AE9:AE10"/>
    <mergeCell ref="AF9:AF10"/>
    <mergeCell ref="U9:U10"/>
    <mergeCell ref="V9:V10"/>
    <mergeCell ref="W9:W10"/>
    <mergeCell ref="X9:X10"/>
    <mergeCell ref="Y9:Y10"/>
    <mergeCell ref="Z9:Z10"/>
    <mergeCell ref="O9:O10"/>
    <mergeCell ref="P9:P10"/>
    <mergeCell ref="Q9:Q10"/>
    <mergeCell ref="R9:R10"/>
    <mergeCell ref="S9:S10"/>
    <mergeCell ref="T9:T10"/>
    <mergeCell ref="H9:H10"/>
    <mergeCell ref="I9:I10"/>
    <mergeCell ref="J9:J10"/>
    <mergeCell ref="K9:L9"/>
    <mergeCell ref="M9:M10"/>
    <mergeCell ref="N9:N10"/>
    <mergeCell ref="A9:A10"/>
    <mergeCell ref="B9:B10"/>
    <mergeCell ref="C9:C10"/>
    <mergeCell ref="D9:D10"/>
    <mergeCell ref="E9:E10"/>
    <mergeCell ref="F9:G9"/>
    <mergeCell ref="A1:AI1"/>
    <mergeCell ref="A2:AI2"/>
    <mergeCell ref="B4:G4"/>
    <mergeCell ref="B6:C6"/>
    <mergeCell ref="A8:M8"/>
    <mergeCell ref="N8:X8"/>
    <mergeCell ref="Y8:AI8"/>
  </mergeCells>
  <conditionalFormatting sqref="AN6:AN7">
    <cfRule type="cellIs" dxfId="33" priority="9" stopIfTrue="1" operator="equal">
      <formula>$AN$6</formula>
    </cfRule>
  </conditionalFormatting>
  <conditionalFormatting sqref="N11:N43">
    <cfRule type="cellIs" dxfId="32" priority="8" stopIfTrue="1" operator="equal">
      <formula>"x"</formula>
    </cfRule>
  </conditionalFormatting>
  <conditionalFormatting sqref="O11:O43">
    <cfRule type="cellIs" dxfId="31" priority="7" operator="equal">
      <formula>"x"</formula>
    </cfRule>
  </conditionalFormatting>
  <conditionalFormatting sqref="P11:P43">
    <cfRule type="cellIs" dxfId="30" priority="6" operator="equal">
      <formula>"x"</formula>
    </cfRule>
  </conditionalFormatting>
  <conditionalFormatting sqref="Q11:Q43">
    <cfRule type="cellIs" dxfId="29" priority="5" stopIfTrue="1" operator="equal">
      <formula>"x"</formula>
    </cfRule>
  </conditionalFormatting>
  <conditionalFormatting sqref="R11:R43">
    <cfRule type="cellIs" dxfId="28" priority="4" operator="equal">
      <formula>"x"</formula>
    </cfRule>
  </conditionalFormatting>
  <conditionalFormatting sqref="S11:S43">
    <cfRule type="cellIs" dxfId="27" priority="1" stopIfTrue="1" operator="equal">
      <formula>$AN$7</formula>
    </cfRule>
    <cfRule type="cellIs" dxfId="26" priority="2" stopIfTrue="1" operator="equal">
      <formula>$AN$6</formula>
    </cfRule>
  </conditionalFormatting>
  <dataValidations count="1">
    <dataValidation type="list" allowBlank="1" showInputMessage="1" showErrorMessage="1" sqref="S11:S43">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41"/>
  <sheetViews>
    <sheetView showGridLines="0" zoomScale="60" zoomScaleNormal="60" zoomScalePageLayoutView="70" workbookViewId="0">
      <selection activeCell="S6" sqref="S6"/>
    </sheetView>
  </sheetViews>
  <sheetFormatPr defaultRowHeight="15" x14ac:dyDescent="0.25"/>
  <cols>
    <col min="1" max="1" width="2.85546875" customWidth="1"/>
    <col min="2" max="2" width="3.85546875" customWidth="1"/>
    <col min="3" max="3" width="53" bestFit="1" customWidth="1"/>
    <col min="4" max="4" width="12.7109375" customWidth="1"/>
    <col min="5" max="5" width="10.7109375" customWidth="1"/>
    <col min="6" max="6" width="13.85546875" customWidth="1"/>
    <col min="7" max="7" width="10.85546875" customWidth="1"/>
    <col min="8" max="8" width="9.140625" customWidth="1"/>
    <col min="24" max="24" width="2.85546875" customWidth="1"/>
    <col min="26" max="26" width="0" hidden="1" customWidth="1"/>
    <col min="27" max="29" width="4.140625" hidden="1" customWidth="1"/>
  </cols>
  <sheetData>
    <row r="1" spans="1:28" x14ac:dyDescent="0.25">
      <c r="A1" s="12"/>
      <c r="B1" s="266" t="s">
        <v>153</v>
      </c>
      <c r="C1" s="266"/>
      <c r="D1" s="266"/>
      <c r="E1" s="266"/>
      <c r="F1" s="266"/>
      <c r="G1" s="266"/>
      <c r="H1" s="266"/>
      <c r="I1" s="266"/>
      <c r="J1" s="266"/>
      <c r="K1" s="266"/>
      <c r="L1" s="266"/>
      <c r="M1" s="266"/>
      <c r="N1" s="266"/>
      <c r="O1" s="266"/>
      <c r="P1" s="266"/>
      <c r="Q1" s="266"/>
      <c r="R1" s="266"/>
      <c r="S1" s="266"/>
      <c r="T1" s="266"/>
      <c r="U1" s="266"/>
      <c r="V1" s="266"/>
      <c r="W1" s="266"/>
      <c r="X1" s="12"/>
    </row>
    <row r="2" spans="1:28" s="18" customFormat="1" ht="21" customHeight="1" x14ac:dyDescent="0.25">
      <c r="A2" s="19"/>
      <c r="B2" s="266"/>
      <c r="C2" s="266"/>
      <c r="D2" s="266"/>
      <c r="E2" s="266"/>
      <c r="F2" s="266"/>
      <c r="G2" s="266"/>
      <c r="H2" s="266"/>
      <c r="I2" s="266"/>
      <c r="J2" s="266"/>
      <c r="K2" s="266"/>
      <c r="L2" s="266"/>
      <c r="M2" s="266"/>
      <c r="N2" s="266"/>
      <c r="O2" s="266"/>
      <c r="P2" s="266"/>
      <c r="Q2" s="266"/>
      <c r="R2" s="266"/>
      <c r="S2" s="266"/>
      <c r="T2" s="266"/>
      <c r="U2" s="266"/>
      <c r="V2" s="266"/>
      <c r="W2" s="266"/>
      <c r="X2" s="19"/>
    </row>
    <row r="3" spans="1:28" s="20" customFormat="1" ht="33.75" customHeight="1" x14ac:dyDescent="0.35">
      <c r="A3" s="22"/>
      <c r="B3" s="267" t="str">
        <f>'Monitoria Anual - 2'!A2</f>
        <v>Plano de Ação Nacional para Conservação dos Quelônios Amazônicos</v>
      </c>
      <c r="C3" s="267"/>
      <c r="D3" s="267"/>
      <c r="E3" s="267"/>
      <c r="F3" s="267"/>
      <c r="G3" s="267"/>
      <c r="H3" s="267"/>
      <c r="I3" s="267"/>
      <c r="J3" s="267"/>
      <c r="K3" s="267"/>
      <c r="L3" s="267"/>
      <c r="M3" s="267"/>
      <c r="N3" s="267"/>
      <c r="O3" s="267"/>
      <c r="P3" s="267"/>
      <c r="Q3" s="267"/>
      <c r="R3" s="267"/>
      <c r="S3" s="267"/>
      <c r="T3" s="267"/>
      <c r="U3" s="267"/>
      <c r="V3" s="267"/>
      <c r="W3" s="267"/>
      <c r="X3" s="22"/>
    </row>
    <row r="4" spans="1:28" s="13" customFormat="1" x14ac:dyDescent="0.25">
      <c r="A4" s="12"/>
      <c r="J4" s="14"/>
      <c r="K4" s="14"/>
      <c r="L4" s="14"/>
      <c r="M4" s="14"/>
      <c r="N4" s="14"/>
      <c r="O4" s="14"/>
      <c r="X4" s="12"/>
    </row>
    <row r="5" spans="1:28" s="15" customFormat="1" ht="45" customHeight="1" x14ac:dyDescent="0.25">
      <c r="A5" s="23"/>
      <c r="B5" s="268" t="s">
        <v>0</v>
      </c>
      <c r="C5" s="268"/>
      <c r="D5" s="312" t="s">
        <v>559</v>
      </c>
      <c r="E5" s="312"/>
      <c r="F5" s="312"/>
      <c r="G5" s="312"/>
      <c r="H5" s="312"/>
      <c r="I5" s="312"/>
      <c r="J5" s="312"/>
      <c r="K5" s="312"/>
      <c r="L5" s="312"/>
      <c r="M5" s="313"/>
      <c r="N5" s="16"/>
      <c r="O5" s="16"/>
      <c r="P5" s="16"/>
      <c r="Q5" s="16"/>
      <c r="R5" s="16"/>
      <c r="X5" s="23"/>
    </row>
    <row r="6" spans="1:28" s="13" customFormat="1" x14ac:dyDescent="0.25">
      <c r="A6" s="12"/>
      <c r="J6" s="14"/>
      <c r="K6" s="14"/>
      <c r="L6" s="14"/>
      <c r="M6" s="14"/>
      <c r="N6" s="14"/>
      <c r="O6" s="14"/>
      <c r="X6" s="12"/>
    </row>
    <row r="7" spans="1:28" s="13" customFormat="1" ht="26.25" customHeight="1" x14ac:dyDescent="0.25">
      <c r="A7" s="12"/>
      <c r="B7" s="268" t="s">
        <v>156</v>
      </c>
      <c r="C7" s="268"/>
      <c r="D7" s="271" t="str">
        <f>'Monitoria Anual - 2'!B6</f>
        <v>23/05/2017 - 25/05/2017</v>
      </c>
      <c r="E7" s="271"/>
      <c r="F7" s="271"/>
      <c r="G7" s="272"/>
      <c r="H7" s="50"/>
      <c r="I7" s="17"/>
      <c r="J7" s="14"/>
      <c r="K7" s="14"/>
      <c r="L7" s="14"/>
      <c r="M7" s="14"/>
      <c r="N7" s="14"/>
      <c r="O7" s="14"/>
      <c r="X7" s="12"/>
    </row>
    <row r="8" spans="1:28" x14ac:dyDescent="0.25">
      <c r="A8" s="12"/>
      <c r="X8" s="12"/>
    </row>
    <row r="9" spans="1:28" ht="31.5" customHeight="1" x14ac:dyDescent="0.25">
      <c r="A9" s="12"/>
      <c r="B9" s="273" t="s">
        <v>22</v>
      </c>
      <c r="C9" s="273"/>
      <c r="D9" s="273"/>
      <c r="E9" s="273"/>
      <c r="F9" s="273"/>
      <c r="G9" s="273"/>
      <c r="H9" s="273"/>
      <c r="I9" s="273"/>
      <c r="J9" s="273"/>
      <c r="K9" s="273"/>
      <c r="L9" s="273"/>
      <c r="M9" s="273"/>
      <c r="N9" s="273"/>
      <c r="O9" s="273"/>
      <c r="P9" s="273"/>
      <c r="Q9" s="273"/>
      <c r="R9" s="273"/>
      <c r="S9" s="273"/>
      <c r="T9" s="273"/>
      <c r="U9" s="273"/>
      <c r="V9" s="273"/>
      <c r="W9" s="273"/>
      <c r="X9" s="12"/>
    </row>
    <row r="10" spans="1:28" x14ac:dyDescent="0.25">
      <c r="A10" s="12"/>
      <c r="G10" s="11"/>
      <c r="H10" s="11"/>
      <c r="I10" s="11"/>
      <c r="X10" s="12"/>
    </row>
    <row r="11" spans="1:28" ht="15.75" x14ac:dyDescent="0.25">
      <c r="A11" s="12"/>
      <c r="B11" s="271" t="s">
        <v>154</v>
      </c>
      <c r="C11" s="272"/>
      <c r="D11" s="51"/>
      <c r="E11" s="51"/>
      <c r="F11" s="51"/>
      <c r="G11" s="51"/>
      <c r="H11" s="51"/>
      <c r="I11" s="51"/>
      <c r="J11" s="51"/>
      <c r="K11" s="51"/>
      <c r="L11" s="51"/>
      <c r="M11" s="51"/>
      <c r="N11" s="51"/>
      <c r="O11" s="51"/>
      <c r="P11" s="51"/>
      <c r="Q11" s="51"/>
      <c r="R11" s="51"/>
      <c r="S11" s="51"/>
      <c r="T11" s="51"/>
      <c r="U11" s="51"/>
      <c r="V11" s="51"/>
      <c r="W11" s="51"/>
      <c r="X11" s="12"/>
    </row>
    <row r="12" spans="1:28" ht="15.75" thickBot="1" x14ac:dyDescent="0.3">
      <c r="A12" s="12"/>
      <c r="E12" s="6"/>
      <c r="F12" s="274"/>
      <c r="G12" s="274"/>
      <c r="H12" s="119"/>
      <c r="X12" s="12"/>
    </row>
    <row r="13" spans="1:28" ht="33.75" customHeight="1" thickBot="1" x14ac:dyDescent="0.3">
      <c r="A13" s="12"/>
      <c r="C13" s="275" t="s">
        <v>766</v>
      </c>
      <c r="D13" s="276"/>
      <c r="E13" s="276"/>
      <c r="F13" s="276"/>
      <c r="G13" s="277"/>
      <c r="H13" s="3"/>
      <c r="X13" s="12"/>
    </row>
    <row r="14" spans="1:28" s="2" customFormat="1" ht="34.5" customHeight="1" thickBot="1" x14ac:dyDescent="0.3">
      <c r="A14" s="23"/>
      <c r="C14" s="31" t="s">
        <v>151</v>
      </c>
      <c r="D14" s="8" t="s">
        <v>64</v>
      </c>
      <c r="E14" s="9" t="s">
        <v>25</v>
      </c>
      <c r="F14" s="8" t="s">
        <v>62</v>
      </c>
      <c r="G14" s="10" t="s">
        <v>25</v>
      </c>
      <c r="H14" s="7"/>
      <c r="X14" s="23"/>
    </row>
    <row r="15" spans="1:28" ht="15.75" x14ac:dyDescent="0.25">
      <c r="A15" s="12"/>
      <c r="C15" s="95" t="s">
        <v>171</v>
      </c>
      <c r="D15" s="105"/>
      <c r="E15" s="106"/>
      <c r="F15" s="102">
        <f>COUNTA('Monitoria Anual - 2'!S11:S999)</f>
        <v>1</v>
      </c>
      <c r="G15" s="32">
        <f t="shared" ref="G15:G21" si="0">F15/$F$22</f>
        <v>3.125E-2</v>
      </c>
      <c r="H15" s="4"/>
      <c r="X15" s="12"/>
    </row>
    <row r="16" spans="1:28" ht="15.75" x14ac:dyDescent="0.25">
      <c r="A16" s="12"/>
      <c r="C16" s="96" t="s">
        <v>172</v>
      </c>
      <c r="D16" s="107">
        <f>COUNTA('Monitoria Anual - 2'!N11:N999)</f>
        <v>2</v>
      </c>
      <c r="E16" s="34">
        <f>D16/$D$22</f>
        <v>6.0606060606060608E-2</v>
      </c>
      <c r="F16" s="103">
        <f>D16-AB16</f>
        <v>2</v>
      </c>
      <c r="G16" s="34">
        <f t="shared" si="0"/>
        <v>6.25E-2</v>
      </c>
      <c r="H16" s="4"/>
      <c r="X16" s="12"/>
      <c r="Z16">
        <f>COUNTIFS('Monitoria Anual - 2'!N:N,"x",'Monitoria Anual - 2'!S:S,"Excluída")</f>
        <v>0</v>
      </c>
      <c r="AA16">
        <f>COUNTIFS('Monitoria Anual - 2'!N:N,"x",'Monitoria Anual - 2'!S:S,"Agrupada")</f>
        <v>0</v>
      </c>
      <c r="AB16">
        <f>Z16+AA16</f>
        <v>0</v>
      </c>
    </row>
    <row r="17" spans="1:28" ht="15.75" x14ac:dyDescent="0.25">
      <c r="A17" s="12"/>
      <c r="C17" s="97" t="s">
        <v>259</v>
      </c>
      <c r="D17" s="107">
        <f>COUNTA('Monitoria Anual - 2'!O11:O999)</f>
        <v>2</v>
      </c>
      <c r="E17" s="34">
        <f>D17/$D$22</f>
        <v>6.0606060606060608E-2</v>
      </c>
      <c r="F17" s="103">
        <f>D17-AB17</f>
        <v>1</v>
      </c>
      <c r="G17" s="34">
        <f t="shared" si="0"/>
        <v>3.125E-2</v>
      </c>
      <c r="H17" s="4"/>
      <c r="X17" s="12"/>
      <c r="Z17">
        <f>COUNTIFS('Monitoria Anual - 2'!O:O,"x",'Monitoria Anual - 2'!S:S,"Excluída")</f>
        <v>0</v>
      </c>
      <c r="AA17">
        <f>COUNTIFS('Monitoria Anual - 2'!O:O,"x",'Monitoria Anual - 2'!S:S,"Agrupada")</f>
        <v>1</v>
      </c>
      <c r="AB17">
        <f>Z17+AA17</f>
        <v>1</v>
      </c>
    </row>
    <row r="18" spans="1:28" ht="15.75" x14ac:dyDescent="0.25">
      <c r="A18" s="12"/>
      <c r="C18" s="98" t="s">
        <v>173</v>
      </c>
      <c r="D18" s="107">
        <f>COUNTA('Monitoria Anual - 2'!P11:P999)</f>
        <v>8</v>
      </c>
      <c r="E18" s="34">
        <f>D18/$D$22</f>
        <v>0.24242424242424243</v>
      </c>
      <c r="F18" s="103">
        <f>D18-AB18</f>
        <v>8</v>
      </c>
      <c r="G18" s="34">
        <f t="shared" si="0"/>
        <v>0.25</v>
      </c>
      <c r="H18" s="4"/>
      <c r="X18" s="12"/>
      <c r="Z18">
        <f>COUNTIFS('Monitoria Anual - 2'!P:P,"x",'Monitoria Anual - 2'!S:S,"Excluída")</f>
        <v>0</v>
      </c>
      <c r="AA18">
        <f>COUNTIFS('Monitoria Anual - 2'!P:P,"x",'Monitoria Anual - 2'!S:S,"Agrupada")</f>
        <v>0</v>
      </c>
      <c r="AB18">
        <f>Z18+AA18</f>
        <v>0</v>
      </c>
    </row>
    <row r="19" spans="1:28" ht="15.75" x14ac:dyDescent="0.25">
      <c r="A19" s="12"/>
      <c r="C19" s="99" t="s">
        <v>174</v>
      </c>
      <c r="D19" s="107">
        <f>COUNTA('Monitoria Anual - 2'!Q11:Q999)</f>
        <v>18</v>
      </c>
      <c r="E19" s="34">
        <f>D19/$D$22</f>
        <v>0.54545454545454541</v>
      </c>
      <c r="F19" s="103">
        <f t="shared" ref="F19:F20" si="1">D19-AB19</f>
        <v>18</v>
      </c>
      <c r="G19" s="34">
        <f t="shared" si="0"/>
        <v>0.5625</v>
      </c>
      <c r="H19" s="4"/>
      <c r="X19" s="12"/>
      <c r="Z19">
        <f>COUNTIFS('Monitoria Anual - 2'!Q:Q,"x",'Monitoria Anual - 2'!S:S,"Excluída")</f>
        <v>0</v>
      </c>
      <c r="AA19">
        <f>COUNTIFS('Monitoria Anual - 2'!Q:Q,"x",'Monitoria Anual - 2'!S:S,"Agrupada")</f>
        <v>0</v>
      </c>
      <c r="AB19">
        <f>Z19+AA19</f>
        <v>0</v>
      </c>
    </row>
    <row r="20" spans="1:28" ht="15.75" x14ac:dyDescent="0.25">
      <c r="A20" s="12"/>
      <c r="C20" s="100" t="s">
        <v>175</v>
      </c>
      <c r="D20" s="107">
        <f>COUNTA('Monitoria Anual - 2'!R11:R999)</f>
        <v>3</v>
      </c>
      <c r="E20" s="34">
        <f>D20/$D$22</f>
        <v>9.0909090909090912E-2</v>
      </c>
      <c r="F20" s="103">
        <f t="shared" si="1"/>
        <v>3</v>
      </c>
      <c r="G20" s="34">
        <f t="shared" si="0"/>
        <v>9.375E-2</v>
      </c>
      <c r="H20" s="4"/>
      <c r="X20" s="12"/>
      <c r="Z20">
        <f>COUNTIFS('Monitoria Anual - 2'!R:R,"x",'Monitoria Anual - 2'!S:S,"Excluída")</f>
        <v>0</v>
      </c>
      <c r="AA20">
        <f>COUNTIFS('Monitoria Anual - 2'!R:R,"x",'Monitoria Anual - 2'!S:S,"Agrupada")</f>
        <v>0</v>
      </c>
      <c r="AB20">
        <f>Z20+AA20</f>
        <v>0</v>
      </c>
    </row>
    <row r="21" spans="1:28" ht="16.5" thickBot="1" x14ac:dyDescent="0.3">
      <c r="A21" s="12"/>
      <c r="C21" s="101" t="s">
        <v>176</v>
      </c>
      <c r="D21" s="108"/>
      <c r="E21" s="109"/>
      <c r="F21" s="104">
        <f>'Monitoria Anual - 2'!C166</f>
        <v>0</v>
      </c>
      <c r="G21" s="35">
        <f t="shared" si="0"/>
        <v>0</v>
      </c>
      <c r="H21" s="4"/>
      <c r="X21" s="12"/>
    </row>
    <row r="22" spans="1:28" ht="16.5" thickBot="1" x14ac:dyDescent="0.3">
      <c r="A22" s="12"/>
      <c r="C22" s="110" t="s">
        <v>177</v>
      </c>
      <c r="D22" s="112">
        <f>SUM(D16:D20)</f>
        <v>33</v>
      </c>
      <c r="E22" s="37">
        <f>SUM(E15:E21)</f>
        <v>1</v>
      </c>
      <c r="F22" s="111">
        <f>SUM(F16:F21)</f>
        <v>32</v>
      </c>
      <c r="G22" s="37">
        <f>SUM(G16:G21)</f>
        <v>1</v>
      </c>
      <c r="H22" s="4"/>
      <c r="X22" s="12"/>
    </row>
    <row r="23" spans="1:28" ht="15.75" thickBot="1" x14ac:dyDescent="0.3">
      <c r="A23" s="12"/>
      <c r="C23" s="90" t="s">
        <v>179</v>
      </c>
      <c r="D23" s="278">
        <f>COUNTIF('Monitoria Anual - 2'!S11:S999,"Agrupada")</f>
        <v>1</v>
      </c>
      <c r="E23" s="279"/>
      <c r="F23" s="279"/>
      <c r="G23" s="280"/>
      <c r="H23" s="5"/>
      <c r="X23" s="12"/>
    </row>
    <row r="24" spans="1:28" ht="15.75" thickBot="1" x14ac:dyDescent="0.3">
      <c r="A24" s="12"/>
      <c r="C24" s="89" t="s">
        <v>178</v>
      </c>
      <c r="D24" s="278">
        <f>COUNTIF('Monitoria Anual - 2'!S11:S161,"Excluída")</f>
        <v>0</v>
      </c>
      <c r="E24" s="279"/>
      <c r="F24" s="279"/>
      <c r="G24" s="280"/>
      <c r="H24" s="6"/>
      <c r="X24" s="12"/>
    </row>
    <row r="25" spans="1:28" x14ac:dyDescent="0.25">
      <c r="A25" s="12"/>
      <c r="H25" s="6"/>
      <c r="X25" s="12"/>
    </row>
    <row r="26" spans="1:28" x14ac:dyDescent="0.25">
      <c r="A26" s="12"/>
      <c r="H26" s="6"/>
      <c r="X26" s="12"/>
    </row>
    <row r="27" spans="1:28" ht="15.75" x14ac:dyDescent="0.25">
      <c r="A27" s="12"/>
      <c r="B27" s="271" t="s">
        <v>27</v>
      </c>
      <c r="C27" s="272"/>
      <c r="D27" s="54"/>
      <c r="E27" s="54"/>
      <c r="F27" s="54"/>
      <c r="G27" s="54"/>
      <c r="X27" s="12"/>
    </row>
    <row r="28" spans="1:28" ht="16.5" thickBot="1" x14ac:dyDescent="0.3">
      <c r="A28" s="12"/>
      <c r="B28" s="51"/>
      <c r="C28" s="21"/>
      <c r="D28" s="21"/>
      <c r="E28" s="21"/>
      <c r="F28" s="21"/>
      <c r="G28" s="21"/>
      <c r="H28" s="54"/>
      <c r="I28" s="54"/>
      <c r="J28" s="54"/>
      <c r="K28" s="54"/>
      <c r="L28" s="54"/>
      <c r="M28" s="54"/>
      <c r="N28" s="54"/>
      <c r="O28" s="54"/>
      <c r="P28" s="54"/>
      <c r="Q28" s="54"/>
      <c r="R28" s="54"/>
      <c r="S28" s="54"/>
      <c r="T28" s="54"/>
      <c r="U28" s="54"/>
      <c r="V28" s="54"/>
      <c r="W28" s="54"/>
      <c r="X28" s="12"/>
    </row>
    <row r="29" spans="1:28" s="13" customFormat="1" ht="16.5" thickBot="1" x14ac:dyDescent="0.3">
      <c r="A29" s="12"/>
      <c r="B29" s="21"/>
      <c r="C29" s="38" t="s">
        <v>23</v>
      </c>
      <c r="D29" s="83">
        <f>COUNTA('Monitoria Anual - 2'!A11:A43)</f>
        <v>8</v>
      </c>
      <c r="E29"/>
      <c r="F29"/>
      <c r="G29"/>
      <c r="H29" s="21"/>
      <c r="I29" s="21"/>
      <c r="J29" s="21"/>
      <c r="K29" s="21"/>
      <c r="L29" s="21"/>
      <c r="M29" s="21"/>
      <c r="N29" s="21"/>
      <c r="O29" s="21"/>
      <c r="P29" s="21"/>
      <c r="Q29" s="21"/>
      <c r="R29" s="21"/>
      <c r="S29" s="21"/>
      <c r="T29" s="21"/>
      <c r="U29" s="21"/>
      <c r="V29" s="21"/>
      <c r="W29" s="21"/>
      <c r="X29" s="12"/>
    </row>
    <row r="30" spans="1:28" ht="15.75" thickBot="1" x14ac:dyDescent="0.3">
      <c r="A30" s="12"/>
      <c r="X30" s="12"/>
    </row>
    <row r="31" spans="1:28" ht="15.75" thickBot="1" x14ac:dyDescent="0.3">
      <c r="A31" s="12"/>
      <c r="C31" s="94" t="s">
        <v>28</v>
      </c>
      <c r="D31" s="94" t="s">
        <v>37</v>
      </c>
      <c r="E31" s="24"/>
      <c r="F31" s="25"/>
      <c r="G31" s="26"/>
      <c r="H31" s="28"/>
      <c r="I31" s="29"/>
      <c r="J31" s="30"/>
      <c r="W31" s="1"/>
      <c r="X31" s="12"/>
    </row>
    <row r="32" spans="1:28" x14ac:dyDescent="0.25">
      <c r="A32" s="12"/>
      <c r="C32" s="91" t="s">
        <v>38</v>
      </c>
      <c r="D32" s="120">
        <f>SUM(F32:J32)</f>
        <v>5</v>
      </c>
      <c r="E32" s="39">
        <f>COUNTA('Monitoria Anual - 2'!S11:S15)</f>
        <v>0</v>
      </c>
      <c r="F32" s="81">
        <f>COUNTA('Monitoria Anual - 2'!N11:N15)</f>
        <v>0</v>
      </c>
      <c r="G32" s="81">
        <f>COUNTA('Monitoria Anual - 2'!O11:O15)</f>
        <v>0</v>
      </c>
      <c r="H32" s="81">
        <f>COUNTA('Monitoria Anual - 2'!P11:P15)</f>
        <v>0</v>
      </c>
      <c r="I32" s="81">
        <f>COUNTA('Monitoria Anual - 2'!Q11:Q15)</f>
        <v>3</v>
      </c>
      <c r="J32" s="82">
        <f>COUNTA('Monitoria Anual - 2'!R11:R15)</f>
        <v>2</v>
      </c>
      <c r="W32" s="1"/>
      <c r="X32" s="12"/>
    </row>
    <row r="33" spans="1:24" x14ac:dyDescent="0.25">
      <c r="A33" s="12"/>
      <c r="C33" s="92" t="s">
        <v>39</v>
      </c>
      <c r="D33" s="91">
        <f>SUM(F33:J33)</f>
        <v>4</v>
      </c>
      <c r="E33" s="40">
        <f>COUNTA('Monitoria Anual - 2'!S16:S19)</f>
        <v>0</v>
      </c>
      <c r="F33" s="41">
        <f>COUNTA('Monitoria Anual - 2'!N16:N19)</f>
        <v>0</v>
      </c>
      <c r="G33" s="41">
        <f>COUNTA('Monitoria Anual - 2'!O16:O19)</f>
        <v>1</v>
      </c>
      <c r="H33" s="41">
        <f>COUNTA('Monitoria Anual - 2'!P16:P19)</f>
        <v>1</v>
      </c>
      <c r="I33" s="41">
        <f>COUNTA('Monitoria Anual - 2'!Q16:Q19)</f>
        <v>2</v>
      </c>
      <c r="J33" s="42">
        <f>COUNTA('Monitoria Anual - 2'!R16:R19)</f>
        <v>0</v>
      </c>
      <c r="W33" s="1"/>
      <c r="X33" s="12"/>
    </row>
    <row r="34" spans="1:24" x14ac:dyDescent="0.25">
      <c r="A34" s="12"/>
      <c r="C34" s="92" t="s">
        <v>40</v>
      </c>
      <c r="D34" s="91">
        <f t="shared" ref="D34:D39" si="2">SUM(F34:J34)</f>
        <v>4</v>
      </c>
      <c r="E34" s="40">
        <f>COUNTA('Monitoria Anual - 2'!S20:S23)</f>
        <v>0</v>
      </c>
      <c r="F34" s="41">
        <f>COUNTA('Monitoria Anual - 2'!N20:N23)</f>
        <v>0</v>
      </c>
      <c r="G34" s="41">
        <f>COUNTA('Monitoria Anual - 2'!O20:O23)</f>
        <v>0</v>
      </c>
      <c r="H34" s="41">
        <f>COUNTA('Monitoria Anual - 2'!P20:P23)</f>
        <v>3</v>
      </c>
      <c r="I34" s="41">
        <f>COUNTA('Monitoria Anual - 2'!Q20:Q23)</f>
        <v>1</v>
      </c>
      <c r="J34" s="42">
        <f>COUNTA('Monitoria Anual - 2'!R20:R23)</f>
        <v>0</v>
      </c>
      <c r="W34" s="1"/>
      <c r="X34" s="12"/>
    </row>
    <row r="35" spans="1:24" x14ac:dyDescent="0.25">
      <c r="A35" s="12"/>
      <c r="C35" s="92" t="s">
        <v>41</v>
      </c>
      <c r="D35" s="91">
        <f t="shared" si="2"/>
        <v>7</v>
      </c>
      <c r="E35" s="40">
        <f>COUNTA('Monitoria Anual - 2'!S24:S30)</f>
        <v>0</v>
      </c>
      <c r="F35" s="41">
        <f>COUNTA('Monitoria Anual - 2'!N24:N30)</f>
        <v>1</v>
      </c>
      <c r="G35" s="41">
        <f>COUNTA('Monitoria Anual - 2'!O24:O30)</f>
        <v>0</v>
      </c>
      <c r="H35" s="41">
        <f>COUNTA('Monitoria Anual - 2'!P24:P30)</f>
        <v>1</v>
      </c>
      <c r="I35" s="41">
        <f>COUNTA('Monitoria Anual - 2'!Q24:Q30)</f>
        <v>4</v>
      </c>
      <c r="J35" s="42">
        <f>COUNTA('Monitoria Anual - 2'!R24:R30)</f>
        <v>1</v>
      </c>
      <c r="W35" s="1"/>
      <c r="X35" s="12"/>
    </row>
    <row r="36" spans="1:24" x14ac:dyDescent="0.25">
      <c r="A36" s="12"/>
      <c r="C36" s="92" t="s">
        <v>42</v>
      </c>
      <c r="D36" s="91">
        <f t="shared" si="2"/>
        <v>2</v>
      </c>
      <c r="E36" s="40">
        <f>COUNTA('Monitoria Anual - 2'!S31:S32)</f>
        <v>0</v>
      </c>
      <c r="F36" s="41">
        <f>COUNTA('Monitoria Anual - 2'!N31:N32)</f>
        <v>0</v>
      </c>
      <c r="G36" s="41">
        <f>COUNTA('Monitoria Anual - 2'!O31:O32)</f>
        <v>0</v>
      </c>
      <c r="H36" s="41">
        <f>COUNTA('Monitoria Anual - 2'!P31:P32)</f>
        <v>0</v>
      </c>
      <c r="I36" s="41">
        <f>COUNTA('Monitoria Anual - 2'!Q31:Q32)</f>
        <v>2</v>
      </c>
      <c r="J36" s="42">
        <f>COUNTA('Monitoria Anual - 2'!R31:R32)</f>
        <v>0</v>
      </c>
      <c r="W36" s="1"/>
      <c r="X36" s="12"/>
    </row>
    <row r="37" spans="1:24" x14ac:dyDescent="0.25">
      <c r="A37" s="12"/>
      <c r="C37" s="92" t="s">
        <v>45</v>
      </c>
      <c r="D37" s="91">
        <f t="shared" si="2"/>
        <v>3</v>
      </c>
      <c r="E37" s="40">
        <f>COUNTA('Monitoria Anual - 2'!S33:S35)</f>
        <v>0</v>
      </c>
      <c r="F37" s="41">
        <f>COUNTA('Monitoria Anual - 2'!N33:N35)</f>
        <v>0</v>
      </c>
      <c r="G37" s="41">
        <f>COUNTA('Monitoria Anual - 2'!O33:O35)</f>
        <v>0</v>
      </c>
      <c r="H37" s="41">
        <f>COUNTA('Monitoria Anual - 2'!P33:P35)</f>
        <v>0</v>
      </c>
      <c r="I37" s="41">
        <f>COUNTA('Monitoria Anual - 2'!Q33:Q35)</f>
        <v>3</v>
      </c>
      <c r="J37" s="42">
        <f>COUNTA('Monitoria Anual - 2'!R33:R35)</f>
        <v>0</v>
      </c>
      <c r="W37" s="1"/>
      <c r="X37" s="12"/>
    </row>
    <row r="38" spans="1:24" x14ac:dyDescent="0.25">
      <c r="A38" s="12"/>
      <c r="C38" s="92" t="s">
        <v>46</v>
      </c>
      <c r="D38" s="91">
        <f t="shared" si="2"/>
        <v>3</v>
      </c>
      <c r="E38" s="40">
        <f>COUNTA('Monitoria Anual - 2'!S36:S38)</f>
        <v>1</v>
      </c>
      <c r="F38" s="41">
        <f>COUNTA('Monitoria Anual - 2'!N36:N38)</f>
        <v>1</v>
      </c>
      <c r="G38" s="41">
        <f>COUNTA('Monitoria Anual - 2'!O36:O38)</f>
        <v>1</v>
      </c>
      <c r="H38" s="41">
        <f>COUNTA('Monitoria Anual - 2'!P36:P38)</f>
        <v>1</v>
      </c>
      <c r="I38" s="41">
        <f>COUNTA('Monitoria Anual - 2'!Q36:Q38)</f>
        <v>0</v>
      </c>
      <c r="J38" s="42">
        <f>COUNTA('Monitoria Anual - 2'!R36:R38)</f>
        <v>0</v>
      </c>
      <c r="W38" s="1"/>
      <c r="X38" s="12"/>
    </row>
    <row r="39" spans="1:24" x14ac:dyDescent="0.25">
      <c r="A39" s="12"/>
      <c r="C39" s="92" t="s">
        <v>47</v>
      </c>
      <c r="D39" s="91">
        <f t="shared" si="2"/>
        <v>5</v>
      </c>
      <c r="E39" s="40">
        <f>COUNTA('Monitoria Anual - 2'!S39:S43)</f>
        <v>0</v>
      </c>
      <c r="F39" s="41">
        <f>COUNTA('Monitoria Anual - 2'!N39:N43)</f>
        <v>0</v>
      </c>
      <c r="G39" s="41">
        <f>COUNTA('Monitoria Anual - 2'!O39:O43)</f>
        <v>0</v>
      </c>
      <c r="H39" s="41">
        <f>COUNTA('Monitoria Anual - 2'!P39:P43)</f>
        <v>2</v>
      </c>
      <c r="I39" s="41">
        <f>COUNTA('Monitoria Anual - 2'!Q39:Q43)</f>
        <v>3</v>
      </c>
      <c r="J39" s="42">
        <f>COUNTA('Monitoria Anual - 2'!R39:R43)</f>
        <v>0</v>
      </c>
      <c r="W39" s="1"/>
      <c r="X39" s="12"/>
    </row>
    <row r="40" spans="1:24" x14ac:dyDescent="0.25">
      <c r="A40" s="12"/>
      <c r="X40" s="12"/>
    </row>
    <row r="41" spans="1:24" x14ac:dyDescent="0.25">
      <c r="A41" s="12"/>
      <c r="B41" s="12"/>
      <c r="C41" s="12"/>
      <c r="D41" s="12"/>
      <c r="E41" s="12"/>
      <c r="F41" s="12"/>
      <c r="G41" s="12"/>
      <c r="H41" s="12"/>
      <c r="I41" s="12"/>
      <c r="J41" s="12"/>
      <c r="K41" s="12"/>
      <c r="L41" s="12"/>
      <c r="M41" s="12"/>
      <c r="N41" s="12"/>
      <c r="O41" s="12"/>
      <c r="P41" s="12"/>
      <c r="Q41" s="12"/>
      <c r="R41" s="12"/>
      <c r="S41" s="12"/>
      <c r="T41" s="12"/>
      <c r="U41" s="12"/>
      <c r="V41" s="12"/>
      <c r="W41" s="12"/>
      <c r="X41" s="12"/>
    </row>
  </sheetData>
  <sheetProtection algorithmName="SHA-512" hashValue="rn2wI1b9fDu8RQ8Jh4c2bX+Ds4cjiw/29R6+Jv2IDGaycIGQiuOQulnPSB/bUDZUJerd6PAW9meP8cymGsDw8Q==" saltValue="xWDC44FH1YVuL56P2VWXxA==" spinCount="100000" sheet="1" objects="1" scenarios="1"/>
  <mergeCells count="13">
    <mergeCell ref="B27:C27"/>
    <mergeCell ref="B9:W9"/>
    <mergeCell ref="B11:C11"/>
    <mergeCell ref="F12:G12"/>
    <mergeCell ref="C13:G13"/>
    <mergeCell ref="D23:G23"/>
    <mergeCell ref="D24:G24"/>
    <mergeCell ref="B1:W2"/>
    <mergeCell ref="B3:W3"/>
    <mergeCell ref="B5:C5"/>
    <mergeCell ref="D5:M5"/>
    <mergeCell ref="B7:C7"/>
    <mergeCell ref="D7:G7"/>
  </mergeCells>
  <conditionalFormatting sqref="E32:F32 F33:F39 G32:J39">
    <cfRule type="cellIs" dxfId="2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333"/>
  <sheetViews>
    <sheetView showGridLines="0" topLeftCell="K1" zoomScale="60" zoomScaleNormal="60" workbookViewId="0">
      <selection activeCell="Q9" sqref="Q9:Q10"/>
    </sheetView>
  </sheetViews>
  <sheetFormatPr defaultColWidth="8.85546875" defaultRowHeight="15" x14ac:dyDescent="0.25"/>
  <cols>
    <col min="1" max="1" width="72.5703125" style="15" customWidth="1"/>
    <col min="2" max="2" width="7.28515625" style="15" customWidth="1"/>
    <col min="3" max="3" width="73.5703125" style="15" customWidth="1"/>
    <col min="4" max="4" width="18.7109375" style="15" customWidth="1"/>
    <col min="5" max="5" width="19.42578125" style="15" customWidth="1"/>
    <col min="6" max="6" width="25.7109375" style="15" customWidth="1"/>
    <col min="7" max="7" width="27.5703125" style="15" customWidth="1"/>
    <col min="8" max="12" width="25.140625" style="15" customWidth="1"/>
    <col min="13" max="13" width="27.7109375" style="15" bestFit="1" customWidth="1"/>
    <col min="14" max="19" width="26.7109375" style="72" customWidth="1"/>
    <col min="20" max="20" width="37.85546875" style="15" customWidth="1"/>
    <col min="21" max="21" width="28.7109375" style="15" customWidth="1"/>
    <col min="22" max="22" width="40" style="15" customWidth="1"/>
    <col min="23" max="24" width="26.7109375" style="15" customWidth="1"/>
    <col min="25" max="27" width="28.85546875" style="15" customWidth="1"/>
    <col min="28" max="32" width="18.7109375" style="15" customWidth="1"/>
    <col min="33" max="33" width="23" style="15" bestFit="1" customWidth="1"/>
    <col min="34" max="34" width="18.7109375" style="15" customWidth="1"/>
    <col min="35" max="35" width="22.7109375" style="15" customWidth="1"/>
    <col min="36" max="36" width="7" style="15" customWidth="1"/>
    <col min="37" max="39" width="8.85546875" style="15"/>
    <col min="40" max="40" width="8.85546875" style="15" hidden="1" customWidth="1"/>
    <col min="41" max="16384" width="8.85546875" style="15"/>
  </cols>
  <sheetData>
    <row r="1" spans="1:40" ht="33.75" customHeight="1" x14ac:dyDescent="0.25">
      <c r="A1" s="235" t="s">
        <v>153</v>
      </c>
      <c r="B1" s="235"/>
      <c r="C1" s="235"/>
      <c r="D1" s="235"/>
      <c r="E1" s="235"/>
      <c r="F1" s="235"/>
      <c r="G1" s="235"/>
      <c r="H1" s="235"/>
      <c r="I1" s="235"/>
      <c r="J1" s="235"/>
      <c r="K1" s="235"/>
      <c r="L1" s="235"/>
      <c r="M1" s="235"/>
      <c r="N1" s="235"/>
      <c r="O1" s="235"/>
      <c r="P1" s="235"/>
      <c r="Q1" s="235"/>
      <c r="R1" s="235"/>
      <c r="S1" s="235"/>
      <c r="T1" s="235"/>
      <c r="U1" s="235"/>
      <c r="V1" s="235"/>
      <c r="W1" s="235"/>
      <c r="X1" s="235"/>
      <c r="Y1" s="235"/>
      <c r="Z1" s="235"/>
      <c r="AA1" s="235"/>
      <c r="AB1" s="235"/>
      <c r="AC1" s="235"/>
      <c r="AD1" s="235"/>
      <c r="AE1" s="235"/>
      <c r="AF1" s="235"/>
      <c r="AG1" s="235"/>
      <c r="AH1" s="235"/>
      <c r="AI1" s="235"/>
      <c r="AJ1" s="23"/>
    </row>
    <row r="2" spans="1:40" s="50" customFormat="1" ht="33.75" customHeight="1" thickBot="1" x14ac:dyDescent="0.3">
      <c r="A2" s="236" t="s">
        <v>165</v>
      </c>
      <c r="B2" s="236"/>
      <c r="C2" s="236"/>
      <c r="D2" s="236"/>
      <c r="E2" s="236"/>
      <c r="F2" s="236"/>
      <c r="G2" s="236"/>
      <c r="H2" s="236"/>
      <c r="I2" s="236"/>
      <c r="J2" s="236"/>
      <c r="K2" s="236"/>
      <c r="L2" s="236"/>
      <c r="M2" s="236"/>
      <c r="N2" s="236"/>
      <c r="O2" s="236"/>
      <c r="P2" s="236"/>
      <c r="Q2" s="236"/>
      <c r="R2" s="236"/>
      <c r="S2" s="236"/>
      <c r="T2" s="236"/>
      <c r="U2" s="236"/>
      <c r="V2" s="236"/>
      <c r="W2" s="236"/>
      <c r="X2" s="236"/>
      <c r="Y2" s="236"/>
      <c r="Z2" s="236"/>
      <c r="AA2" s="236"/>
      <c r="AB2" s="236"/>
      <c r="AC2" s="236"/>
      <c r="AD2" s="236"/>
      <c r="AE2" s="236"/>
      <c r="AF2" s="236"/>
      <c r="AG2" s="236"/>
      <c r="AH2" s="236"/>
      <c r="AI2" s="236"/>
      <c r="AJ2" s="114"/>
    </row>
    <row r="3" spans="1:40" ht="15.75" thickTop="1" x14ac:dyDescent="0.25">
      <c r="AJ3" s="23"/>
    </row>
    <row r="4" spans="1:40" ht="45" customHeight="1" x14ac:dyDescent="0.25">
      <c r="A4" s="65" t="s">
        <v>164</v>
      </c>
      <c r="B4" s="246" t="s">
        <v>167</v>
      </c>
      <c r="C4" s="246"/>
      <c r="D4" s="246"/>
      <c r="E4" s="246"/>
      <c r="F4" s="246"/>
      <c r="G4" s="247"/>
      <c r="H4" s="16"/>
      <c r="I4" s="16"/>
      <c r="J4" s="16"/>
      <c r="K4" s="16"/>
      <c r="L4" s="16"/>
      <c r="M4" s="16"/>
      <c r="N4" s="16"/>
      <c r="O4" s="16"/>
      <c r="P4" s="16"/>
      <c r="Q4" s="16"/>
      <c r="R4" s="16"/>
      <c r="S4" s="50"/>
      <c r="AJ4" s="23"/>
    </row>
    <row r="5" spans="1:40" x14ac:dyDescent="0.25">
      <c r="A5" s="50"/>
      <c r="B5" s="50"/>
      <c r="C5" s="50"/>
      <c r="D5" s="50"/>
      <c r="E5" s="50"/>
      <c r="F5" s="50"/>
      <c r="G5" s="50"/>
      <c r="H5" s="50"/>
      <c r="I5" s="50"/>
      <c r="AJ5" s="23"/>
    </row>
    <row r="6" spans="1:40" ht="27" customHeight="1" x14ac:dyDescent="0.25">
      <c r="A6" s="65" t="s">
        <v>156</v>
      </c>
      <c r="B6" s="248" t="s">
        <v>163</v>
      </c>
      <c r="C6" s="249"/>
      <c r="D6" s="50"/>
      <c r="E6" s="50"/>
      <c r="F6" s="50"/>
      <c r="G6" s="50"/>
      <c r="H6" s="50"/>
      <c r="I6" s="50"/>
      <c r="J6" s="50"/>
      <c r="K6" s="50"/>
      <c r="L6" s="50"/>
      <c r="M6" s="72"/>
      <c r="AJ6" s="23"/>
      <c r="AN6" s="15" t="s">
        <v>152</v>
      </c>
    </row>
    <row r="7" spans="1:40" ht="15.75" thickBot="1" x14ac:dyDescent="0.3">
      <c r="AJ7" s="23"/>
      <c r="AN7" s="73" t="s">
        <v>63</v>
      </c>
    </row>
    <row r="8" spans="1:40" ht="27" customHeight="1" thickBot="1" x14ac:dyDescent="0.3">
      <c r="A8" s="224" t="s">
        <v>2</v>
      </c>
      <c r="B8" s="225"/>
      <c r="C8" s="225"/>
      <c r="D8" s="225"/>
      <c r="E8" s="225"/>
      <c r="F8" s="225"/>
      <c r="G8" s="225"/>
      <c r="H8" s="225"/>
      <c r="I8" s="225"/>
      <c r="J8" s="225"/>
      <c r="K8" s="225"/>
      <c r="L8" s="225"/>
      <c r="M8" s="226"/>
      <c r="N8" s="199" t="s">
        <v>59</v>
      </c>
      <c r="O8" s="200"/>
      <c r="P8" s="200"/>
      <c r="Q8" s="200"/>
      <c r="R8" s="200"/>
      <c r="S8" s="200"/>
      <c r="T8" s="200"/>
      <c r="U8" s="200"/>
      <c r="V8" s="200"/>
      <c r="W8" s="200"/>
      <c r="X8" s="201"/>
      <c r="Y8" s="237" t="s">
        <v>20</v>
      </c>
      <c r="Z8" s="238"/>
      <c r="AA8" s="238"/>
      <c r="AB8" s="238"/>
      <c r="AC8" s="238"/>
      <c r="AD8" s="238"/>
      <c r="AE8" s="238"/>
      <c r="AF8" s="238"/>
      <c r="AG8" s="238"/>
      <c r="AH8" s="238"/>
      <c r="AI8" s="239"/>
      <c r="AJ8" s="23"/>
    </row>
    <row r="9" spans="1:40" ht="64.5" customHeight="1" x14ac:dyDescent="0.25">
      <c r="A9" s="240" t="s">
        <v>1</v>
      </c>
      <c r="B9" s="231" t="s">
        <v>75</v>
      </c>
      <c r="C9" s="231" t="s">
        <v>65</v>
      </c>
      <c r="D9" s="231" t="s">
        <v>66</v>
      </c>
      <c r="E9" s="242" t="s">
        <v>67</v>
      </c>
      <c r="F9" s="231" t="s">
        <v>68</v>
      </c>
      <c r="G9" s="231"/>
      <c r="H9" s="231" t="s">
        <v>69</v>
      </c>
      <c r="I9" s="231" t="s">
        <v>70</v>
      </c>
      <c r="J9" s="231" t="s">
        <v>71</v>
      </c>
      <c r="K9" s="233" t="s">
        <v>157</v>
      </c>
      <c r="L9" s="234"/>
      <c r="M9" s="231" t="s">
        <v>72</v>
      </c>
      <c r="N9" s="207" t="s">
        <v>3</v>
      </c>
      <c r="O9" s="209" t="s">
        <v>260</v>
      </c>
      <c r="P9" s="211" t="s">
        <v>4</v>
      </c>
      <c r="Q9" s="213" t="s">
        <v>5</v>
      </c>
      <c r="R9" s="218" t="s">
        <v>6</v>
      </c>
      <c r="S9" s="220" t="s">
        <v>7</v>
      </c>
      <c r="T9" s="222" t="s">
        <v>8</v>
      </c>
      <c r="U9" s="222" t="s">
        <v>9</v>
      </c>
      <c r="V9" s="222" t="s">
        <v>10</v>
      </c>
      <c r="W9" s="222" t="s">
        <v>11</v>
      </c>
      <c r="X9" s="203" t="s">
        <v>60</v>
      </c>
      <c r="Y9" s="205" t="s">
        <v>12</v>
      </c>
      <c r="Z9" s="195" t="s">
        <v>13</v>
      </c>
      <c r="AA9" s="197" t="s">
        <v>183</v>
      </c>
      <c r="AB9" s="195" t="s">
        <v>14</v>
      </c>
      <c r="AC9" s="195" t="s">
        <v>15</v>
      </c>
      <c r="AD9" s="195" t="s">
        <v>16</v>
      </c>
      <c r="AE9" s="195" t="s">
        <v>17</v>
      </c>
      <c r="AF9" s="250" t="s">
        <v>18</v>
      </c>
      <c r="AG9" s="195" t="s">
        <v>181</v>
      </c>
      <c r="AH9" s="195" t="s">
        <v>182</v>
      </c>
      <c r="AI9" s="244" t="s">
        <v>19</v>
      </c>
      <c r="AJ9" s="23"/>
    </row>
    <row r="10" spans="1:40" ht="45.75" customHeight="1" thickBot="1" x14ac:dyDescent="0.3">
      <c r="A10" s="241"/>
      <c r="B10" s="232"/>
      <c r="C10" s="232"/>
      <c r="D10" s="232"/>
      <c r="E10" s="243"/>
      <c r="F10" s="64" t="s">
        <v>73</v>
      </c>
      <c r="G10" s="64" t="s">
        <v>74</v>
      </c>
      <c r="H10" s="232"/>
      <c r="I10" s="232"/>
      <c r="J10" s="232"/>
      <c r="K10" s="117" t="s">
        <v>168</v>
      </c>
      <c r="L10" s="117" t="s">
        <v>169</v>
      </c>
      <c r="M10" s="232"/>
      <c r="N10" s="208"/>
      <c r="O10" s="210"/>
      <c r="P10" s="212"/>
      <c r="Q10" s="214"/>
      <c r="R10" s="219"/>
      <c r="S10" s="221"/>
      <c r="T10" s="223"/>
      <c r="U10" s="223"/>
      <c r="V10" s="223"/>
      <c r="W10" s="223"/>
      <c r="X10" s="204"/>
      <c r="Y10" s="206"/>
      <c r="Z10" s="196"/>
      <c r="AA10" s="198"/>
      <c r="AB10" s="196"/>
      <c r="AC10" s="196"/>
      <c r="AD10" s="196"/>
      <c r="AE10" s="196"/>
      <c r="AF10" s="251"/>
      <c r="AG10" s="196"/>
      <c r="AH10" s="196"/>
      <c r="AI10" s="245"/>
      <c r="AJ10" s="23"/>
    </row>
    <row r="11" spans="1:40" ht="30" customHeight="1" x14ac:dyDescent="0.25">
      <c r="A11" s="230" t="s">
        <v>30</v>
      </c>
      <c r="B11" s="118" t="s">
        <v>76</v>
      </c>
      <c r="C11" s="74"/>
      <c r="D11" s="74"/>
      <c r="E11" s="74"/>
      <c r="F11" s="74"/>
      <c r="G11" s="74"/>
      <c r="H11" s="74"/>
      <c r="I11" s="74"/>
      <c r="J11" s="74"/>
      <c r="K11" s="74"/>
      <c r="L11" s="74"/>
      <c r="M11" s="74"/>
      <c r="N11" s="74"/>
      <c r="O11" s="75"/>
      <c r="P11" s="74" t="s">
        <v>61</v>
      </c>
      <c r="Q11" s="74"/>
      <c r="R11" s="74"/>
      <c r="S11" s="76" t="s">
        <v>63</v>
      </c>
      <c r="T11" s="74"/>
      <c r="U11" s="74"/>
      <c r="V11" s="74"/>
      <c r="W11" s="74"/>
      <c r="X11" s="74"/>
      <c r="Y11" s="74"/>
      <c r="Z11" s="74"/>
      <c r="AA11" s="74"/>
      <c r="AB11" s="74"/>
      <c r="AC11" s="74"/>
      <c r="AD11" s="74"/>
      <c r="AE11" s="74"/>
      <c r="AF11" s="74"/>
      <c r="AG11" s="74"/>
      <c r="AH11" s="74"/>
      <c r="AI11" s="74"/>
      <c r="AJ11" s="23"/>
    </row>
    <row r="12" spans="1:40" ht="30" customHeight="1" x14ac:dyDescent="0.25">
      <c r="A12" s="216"/>
      <c r="B12" s="56" t="s">
        <v>77</v>
      </c>
      <c r="C12" s="77"/>
      <c r="D12" s="77"/>
      <c r="E12" s="77"/>
      <c r="F12" s="77"/>
      <c r="G12" s="77"/>
      <c r="H12" s="77"/>
      <c r="I12" s="77"/>
      <c r="J12" s="77"/>
      <c r="K12" s="77"/>
      <c r="L12" s="77"/>
      <c r="M12" s="77"/>
      <c r="N12" s="74"/>
      <c r="O12" s="74"/>
      <c r="P12" s="74" t="s">
        <v>61</v>
      </c>
      <c r="Q12" s="74"/>
      <c r="R12" s="74"/>
      <c r="S12" s="76" t="s">
        <v>63</v>
      </c>
      <c r="T12" s="77"/>
      <c r="U12" s="77"/>
      <c r="V12" s="77"/>
      <c r="W12" s="77"/>
      <c r="X12" s="77"/>
      <c r="Y12" s="77"/>
      <c r="Z12" s="77"/>
      <c r="AA12" s="77"/>
      <c r="AB12" s="77"/>
      <c r="AC12" s="77"/>
      <c r="AD12" s="77"/>
      <c r="AE12" s="77"/>
      <c r="AF12" s="77"/>
      <c r="AG12" s="77"/>
      <c r="AH12" s="77"/>
      <c r="AI12" s="77"/>
      <c r="AJ12" s="23"/>
    </row>
    <row r="13" spans="1:40" ht="30" customHeight="1" x14ac:dyDescent="0.25">
      <c r="A13" s="216"/>
      <c r="B13" s="56" t="s">
        <v>78</v>
      </c>
      <c r="C13" s="77"/>
      <c r="D13" s="77"/>
      <c r="E13" s="77"/>
      <c r="F13" s="77"/>
      <c r="G13" s="77"/>
      <c r="H13" s="77"/>
      <c r="I13" s="77"/>
      <c r="J13" s="77"/>
      <c r="K13" s="77"/>
      <c r="L13" s="77"/>
      <c r="M13" s="77"/>
      <c r="N13" s="74"/>
      <c r="O13" s="74"/>
      <c r="P13" s="74"/>
      <c r="Q13" s="74"/>
      <c r="R13" s="74" t="s">
        <v>61</v>
      </c>
      <c r="S13" s="76"/>
      <c r="T13" s="77"/>
      <c r="U13" s="77"/>
      <c r="V13" s="77"/>
      <c r="W13" s="77"/>
      <c r="X13" s="77"/>
      <c r="Y13" s="77"/>
      <c r="Z13" s="77"/>
      <c r="AA13" s="77"/>
      <c r="AB13" s="77"/>
      <c r="AC13" s="77"/>
      <c r="AD13" s="77"/>
      <c r="AE13" s="77"/>
      <c r="AF13" s="77"/>
      <c r="AG13" s="77"/>
      <c r="AH13" s="77"/>
      <c r="AI13" s="77"/>
      <c r="AJ13" s="23"/>
    </row>
    <row r="14" spans="1:40" ht="30" customHeight="1" x14ac:dyDescent="0.25">
      <c r="A14" s="216"/>
      <c r="B14" s="56" t="s">
        <v>79</v>
      </c>
      <c r="C14" s="77"/>
      <c r="D14" s="77"/>
      <c r="E14" s="77"/>
      <c r="F14" s="77"/>
      <c r="G14" s="77"/>
      <c r="H14" s="77"/>
      <c r="I14" s="77"/>
      <c r="J14" s="77"/>
      <c r="K14" s="77"/>
      <c r="L14" s="77"/>
      <c r="M14" s="77"/>
      <c r="N14" s="74"/>
      <c r="O14" s="74"/>
      <c r="P14" s="74"/>
      <c r="Q14" s="74"/>
      <c r="R14" s="74" t="s">
        <v>61</v>
      </c>
      <c r="S14" s="76"/>
      <c r="T14" s="77"/>
      <c r="U14" s="77"/>
      <c r="V14" s="77"/>
      <c r="W14" s="77"/>
      <c r="X14" s="77"/>
      <c r="Y14" s="77"/>
      <c r="Z14" s="77"/>
      <c r="AA14" s="77"/>
      <c r="AB14" s="77"/>
      <c r="AC14" s="77"/>
      <c r="AD14" s="77"/>
      <c r="AE14" s="77"/>
      <c r="AF14" s="77"/>
      <c r="AG14" s="77"/>
      <c r="AH14" s="77"/>
      <c r="AI14" s="77"/>
      <c r="AJ14" s="23"/>
    </row>
    <row r="15" spans="1:40" ht="30" customHeight="1" x14ac:dyDescent="0.25">
      <c r="A15" s="216"/>
      <c r="B15" s="56" t="s">
        <v>80</v>
      </c>
      <c r="C15" s="77"/>
      <c r="D15" s="77"/>
      <c r="E15" s="77"/>
      <c r="F15" s="77"/>
      <c r="G15" s="77"/>
      <c r="H15" s="77"/>
      <c r="I15" s="77"/>
      <c r="J15" s="77"/>
      <c r="K15" s="77"/>
      <c r="L15" s="77"/>
      <c r="M15" s="77"/>
      <c r="N15" s="74"/>
      <c r="O15" s="74"/>
      <c r="P15" s="74"/>
      <c r="Q15" s="74"/>
      <c r="R15" s="74" t="s">
        <v>21</v>
      </c>
      <c r="S15" s="76"/>
      <c r="T15" s="77"/>
      <c r="U15" s="77"/>
      <c r="V15" s="77"/>
      <c r="W15" s="77"/>
      <c r="X15" s="77"/>
      <c r="Y15" s="77"/>
      <c r="Z15" s="77"/>
      <c r="AA15" s="77"/>
      <c r="AB15" s="77"/>
      <c r="AC15" s="77"/>
      <c r="AD15" s="77"/>
      <c r="AE15" s="77"/>
      <c r="AF15" s="77"/>
      <c r="AG15" s="77"/>
      <c r="AH15" s="77"/>
      <c r="AI15" s="77"/>
      <c r="AJ15" s="23"/>
    </row>
    <row r="16" spans="1:40" ht="30" customHeight="1" x14ac:dyDescent="0.25">
      <c r="A16" s="216"/>
      <c r="B16" s="56" t="s">
        <v>81</v>
      </c>
      <c r="C16" s="77"/>
      <c r="D16" s="77"/>
      <c r="E16" s="77"/>
      <c r="F16" s="77"/>
      <c r="G16" s="77"/>
      <c r="H16" s="77"/>
      <c r="I16" s="77"/>
      <c r="J16" s="77"/>
      <c r="K16" s="77"/>
      <c r="L16" s="77"/>
      <c r="M16" s="77"/>
      <c r="N16" s="74"/>
      <c r="O16" s="74" t="s">
        <v>61</v>
      </c>
      <c r="P16" s="74"/>
      <c r="Q16" s="74"/>
      <c r="R16" s="74"/>
      <c r="S16" s="76"/>
      <c r="T16" s="77"/>
      <c r="U16" s="77"/>
      <c r="V16" s="77"/>
      <c r="W16" s="77"/>
      <c r="X16" s="77"/>
      <c r="Y16" s="77"/>
      <c r="Z16" s="77"/>
      <c r="AA16" s="77"/>
      <c r="AB16" s="77"/>
      <c r="AC16" s="77"/>
      <c r="AD16" s="77"/>
      <c r="AE16" s="77"/>
      <c r="AF16" s="77"/>
      <c r="AG16" s="77"/>
      <c r="AH16" s="77"/>
      <c r="AI16" s="77"/>
      <c r="AJ16" s="23"/>
    </row>
    <row r="17" spans="1:36" ht="30" customHeight="1" x14ac:dyDescent="0.25">
      <c r="A17" s="216"/>
      <c r="B17" s="56" t="s">
        <v>82</v>
      </c>
      <c r="C17" s="77"/>
      <c r="D17" s="77"/>
      <c r="E17" s="77"/>
      <c r="F17" s="77"/>
      <c r="G17" s="77"/>
      <c r="H17" s="77"/>
      <c r="I17" s="77"/>
      <c r="J17" s="77"/>
      <c r="K17" s="77"/>
      <c r="L17" s="77"/>
      <c r="M17" s="77"/>
      <c r="N17" s="74"/>
      <c r="O17" s="74" t="s">
        <v>61</v>
      </c>
      <c r="P17" s="74"/>
      <c r="Q17" s="74"/>
      <c r="R17" s="74"/>
      <c r="S17" s="76" t="s">
        <v>152</v>
      </c>
      <c r="T17" s="77"/>
      <c r="U17" s="77"/>
      <c r="V17" s="77"/>
      <c r="W17" s="77"/>
      <c r="X17" s="77"/>
      <c r="Y17" s="77"/>
      <c r="Z17" s="77"/>
      <c r="AA17" s="77"/>
      <c r="AB17" s="77"/>
      <c r="AC17" s="77"/>
      <c r="AD17" s="77"/>
      <c r="AE17" s="77"/>
      <c r="AF17" s="77"/>
      <c r="AG17" s="77"/>
      <c r="AH17" s="77"/>
      <c r="AI17" s="77"/>
      <c r="AJ17" s="23"/>
    </row>
    <row r="18" spans="1:36" ht="30" customHeight="1" x14ac:dyDescent="0.25">
      <c r="A18" s="216"/>
      <c r="B18" s="56" t="s">
        <v>83</v>
      </c>
      <c r="C18" s="77"/>
      <c r="D18" s="77"/>
      <c r="E18" s="77"/>
      <c r="F18" s="77"/>
      <c r="G18" s="77"/>
      <c r="H18" s="77"/>
      <c r="I18" s="77"/>
      <c r="J18" s="77"/>
      <c r="K18" s="77"/>
      <c r="L18" s="77"/>
      <c r="M18" s="77"/>
      <c r="N18" s="74"/>
      <c r="O18" s="74"/>
      <c r="P18" s="74"/>
      <c r="Q18" s="74" t="s">
        <v>21</v>
      </c>
      <c r="R18" s="74"/>
      <c r="S18" s="76"/>
      <c r="T18" s="77"/>
      <c r="U18" s="77"/>
      <c r="V18" s="77"/>
      <c r="W18" s="77"/>
      <c r="X18" s="77"/>
      <c r="Y18" s="77"/>
      <c r="Z18" s="77"/>
      <c r="AA18" s="77"/>
      <c r="AB18" s="77"/>
      <c r="AC18" s="77"/>
      <c r="AD18" s="77"/>
      <c r="AE18" s="77"/>
      <c r="AF18" s="77"/>
      <c r="AG18" s="77"/>
      <c r="AH18" s="77"/>
      <c r="AI18" s="77"/>
      <c r="AJ18" s="23"/>
    </row>
    <row r="19" spans="1:36" ht="30" customHeight="1" x14ac:dyDescent="0.25">
      <c r="A19" s="216"/>
      <c r="B19" s="56" t="s">
        <v>84</v>
      </c>
      <c r="C19" s="77"/>
      <c r="D19" s="77"/>
      <c r="E19" s="77"/>
      <c r="F19" s="77"/>
      <c r="G19" s="77"/>
      <c r="H19" s="77"/>
      <c r="I19" s="77"/>
      <c r="J19" s="77"/>
      <c r="K19" s="77"/>
      <c r="L19" s="77"/>
      <c r="M19" s="77"/>
      <c r="N19" s="74"/>
      <c r="O19" s="74"/>
      <c r="P19" s="74" t="s">
        <v>61</v>
      </c>
      <c r="Q19" s="74"/>
      <c r="R19" s="74"/>
      <c r="S19" s="76"/>
      <c r="T19" s="77"/>
      <c r="U19" s="77"/>
      <c r="V19" s="77"/>
      <c r="W19" s="77"/>
      <c r="X19" s="77"/>
      <c r="Y19" s="77"/>
      <c r="Z19" s="77"/>
      <c r="AA19" s="77"/>
      <c r="AB19" s="77"/>
      <c r="AC19" s="77"/>
      <c r="AD19" s="77"/>
      <c r="AE19" s="77"/>
      <c r="AF19" s="77"/>
      <c r="AG19" s="77"/>
      <c r="AH19" s="77"/>
      <c r="AI19" s="77"/>
      <c r="AJ19" s="23"/>
    </row>
    <row r="20" spans="1:36" ht="30" customHeight="1" x14ac:dyDescent="0.25">
      <c r="A20" s="216"/>
      <c r="B20" s="56" t="s">
        <v>85</v>
      </c>
      <c r="C20" s="77"/>
      <c r="D20" s="77"/>
      <c r="E20" s="77"/>
      <c r="F20" s="77"/>
      <c r="G20" s="77"/>
      <c r="H20" s="77"/>
      <c r="I20" s="77"/>
      <c r="J20" s="77"/>
      <c r="K20" s="77"/>
      <c r="L20" s="77"/>
      <c r="M20" s="77"/>
      <c r="N20" s="74"/>
      <c r="O20" s="74" t="s">
        <v>61</v>
      </c>
      <c r="P20" s="74"/>
      <c r="Q20" s="74"/>
      <c r="R20" s="74"/>
      <c r="S20" s="76" t="s">
        <v>152</v>
      </c>
      <c r="T20" s="77"/>
      <c r="U20" s="77"/>
      <c r="V20" s="77"/>
      <c r="W20" s="77"/>
      <c r="X20" s="77"/>
      <c r="Y20" s="77"/>
      <c r="Z20" s="77"/>
      <c r="AA20" s="77"/>
      <c r="AB20" s="77"/>
      <c r="AC20" s="77"/>
      <c r="AD20" s="77"/>
      <c r="AE20" s="77"/>
      <c r="AF20" s="77"/>
      <c r="AG20" s="77"/>
      <c r="AH20" s="77"/>
      <c r="AI20" s="77"/>
      <c r="AJ20" s="23"/>
    </row>
    <row r="21" spans="1:36" ht="30" customHeight="1" x14ac:dyDescent="0.25">
      <c r="A21" s="216"/>
      <c r="B21" s="56" t="s">
        <v>86</v>
      </c>
      <c r="C21" s="77"/>
      <c r="D21" s="77"/>
      <c r="E21" s="77"/>
      <c r="F21" s="77"/>
      <c r="G21" s="77"/>
      <c r="H21" s="77"/>
      <c r="I21" s="77"/>
      <c r="J21" s="77"/>
      <c r="K21" s="77"/>
      <c r="L21" s="77"/>
      <c r="M21" s="77"/>
      <c r="N21" s="74" t="s">
        <v>61</v>
      </c>
      <c r="O21" s="74"/>
      <c r="P21" s="74"/>
      <c r="Q21" s="74"/>
      <c r="R21" s="74"/>
      <c r="S21" s="76"/>
      <c r="T21" s="77"/>
      <c r="U21" s="77"/>
      <c r="V21" s="77"/>
      <c r="W21" s="77"/>
      <c r="X21" s="77"/>
      <c r="Y21" s="77"/>
      <c r="Z21" s="77"/>
      <c r="AA21" s="77"/>
      <c r="AB21" s="77"/>
      <c r="AC21" s="77"/>
      <c r="AD21" s="77"/>
      <c r="AE21" s="77"/>
      <c r="AF21" s="77"/>
      <c r="AG21" s="77"/>
      <c r="AH21" s="77"/>
      <c r="AI21" s="77"/>
      <c r="AJ21" s="23"/>
    </row>
    <row r="22" spans="1:36" ht="30" customHeight="1" x14ac:dyDescent="0.25">
      <c r="A22" s="216"/>
      <c r="B22" s="56" t="s">
        <v>87</v>
      </c>
      <c r="C22" s="77"/>
      <c r="D22" s="77"/>
      <c r="E22" s="77"/>
      <c r="F22" s="77"/>
      <c r="G22" s="77"/>
      <c r="H22" s="77"/>
      <c r="I22" s="77"/>
      <c r="J22" s="77"/>
      <c r="K22" s="77"/>
      <c r="L22" s="77"/>
      <c r="M22" s="77"/>
      <c r="N22" s="74"/>
      <c r="O22" s="74" t="s">
        <v>61</v>
      </c>
      <c r="P22" s="74"/>
      <c r="Q22" s="74"/>
      <c r="R22" s="74"/>
      <c r="S22" s="76"/>
      <c r="T22" s="77"/>
      <c r="U22" s="77"/>
      <c r="V22" s="77"/>
      <c r="W22" s="77"/>
      <c r="X22" s="77"/>
      <c r="Y22" s="77"/>
      <c r="Z22" s="77"/>
      <c r="AA22" s="77"/>
      <c r="AB22" s="77"/>
      <c r="AC22" s="77"/>
      <c r="AD22" s="77"/>
      <c r="AE22" s="77"/>
      <c r="AF22" s="77"/>
      <c r="AG22" s="77"/>
      <c r="AH22" s="77"/>
      <c r="AI22" s="77"/>
      <c r="AJ22" s="23"/>
    </row>
    <row r="23" spans="1:36" ht="30" customHeight="1" x14ac:dyDescent="0.25">
      <c r="A23" s="216"/>
      <c r="B23" s="56" t="s">
        <v>88</v>
      </c>
      <c r="C23" s="77"/>
      <c r="D23" s="77"/>
      <c r="E23" s="77"/>
      <c r="F23" s="77"/>
      <c r="G23" s="77"/>
      <c r="H23" s="77"/>
      <c r="I23" s="77"/>
      <c r="J23" s="77"/>
      <c r="K23" s="77"/>
      <c r="L23" s="77"/>
      <c r="M23" s="77"/>
      <c r="N23" s="74"/>
      <c r="O23" s="74"/>
      <c r="P23" s="74"/>
      <c r="Q23" s="74"/>
      <c r="R23" s="74" t="s">
        <v>61</v>
      </c>
      <c r="S23" s="76"/>
      <c r="T23" s="77"/>
      <c r="U23" s="77"/>
      <c r="V23" s="77"/>
      <c r="W23" s="77"/>
      <c r="X23" s="77"/>
      <c r="Y23" s="77"/>
      <c r="Z23" s="77"/>
      <c r="AA23" s="77"/>
      <c r="AB23" s="77"/>
      <c r="AC23" s="77"/>
      <c r="AD23" s="77"/>
      <c r="AE23" s="77"/>
      <c r="AF23" s="77"/>
      <c r="AG23" s="77"/>
      <c r="AH23" s="77"/>
      <c r="AI23" s="77"/>
      <c r="AJ23" s="23"/>
    </row>
    <row r="24" spans="1:36" ht="30" customHeight="1" x14ac:dyDescent="0.25">
      <c r="A24" s="216"/>
      <c r="B24" s="56" t="s">
        <v>89</v>
      </c>
      <c r="C24" s="77"/>
      <c r="D24" s="77"/>
      <c r="E24" s="77"/>
      <c r="F24" s="77"/>
      <c r="G24" s="77"/>
      <c r="H24" s="77"/>
      <c r="I24" s="77"/>
      <c r="J24" s="77"/>
      <c r="K24" s="77"/>
      <c r="L24" s="77"/>
      <c r="M24" s="77"/>
      <c r="N24" s="74"/>
      <c r="O24" s="74" t="s">
        <v>61</v>
      </c>
      <c r="P24" s="74"/>
      <c r="Q24" s="74"/>
      <c r="R24" s="74"/>
      <c r="S24" s="76"/>
      <c r="T24" s="77"/>
      <c r="U24" s="77"/>
      <c r="V24" s="77"/>
      <c r="W24" s="77"/>
      <c r="X24" s="77"/>
      <c r="Y24" s="77"/>
      <c r="Z24" s="77"/>
      <c r="AA24" s="77"/>
      <c r="AB24" s="77"/>
      <c r="AC24" s="77"/>
      <c r="AD24" s="77"/>
      <c r="AE24" s="77"/>
      <c r="AF24" s="77"/>
      <c r="AG24" s="77"/>
      <c r="AH24" s="77"/>
      <c r="AI24" s="77"/>
      <c r="AJ24" s="23"/>
    </row>
    <row r="25" spans="1:36" ht="30" customHeight="1" x14ac:dyDescent="0.25">
      <c r="A25" s="217"/>
      <c r="B25" s="56" t="s">
        <v>90</v>
      </c>
      <c r="C25" s="77"/>
      <c r="D25" s="77"/>
      <c r="E25" s="77"/>
      <c r="F25" s="77"/>
      <c r="G25" s="77"/>
      <c r="H25" s="77"/>
      <c r="I25" s="77"/>
      <c r="J25" s="77"/>
      <c r="K25" s="77"/>
      <c r="L25" s="77"/>
      <c r="M25" s="77"/>
      <c r="N25" s="74"/>
      <c r="O25" s="74" t="s">
        <v>61</v>
      </c>
      <c r="P25" s="74"/>
      <c r="Q25" s="74"/>
      <c r="R25" s="74"/>
      <c r="S25" s="76" t="s">
        <v>63</v>
      </c>
      <c r="T25" s="77"/>
      <c r="U25" s="77"/>
      <c r="V25" s="77"/>
      <c r="W25" s="77"/>
      <c r="X25" s="77"/>
      <c r="Y25" s="77"/>
      <c r="Z25" s="77"/>
      <c r="AA25" s="77"/>
      <c r="AB25" s="77"/>
      <c r="AC25" s="77"/>
      <c r="AD25" s="77"/>
      <c r="AE25" s="77"/>
      <c r="AF25" s="77"/>
      <c r="AG25" s="77"/>
      <c r="AH25" s="77"/>
      <c r="AI25" s="77"/>
      <c r="AJ25" s="23"/>
    </row>
    <row r="26" spans="1:36" ht="30" customHeight="1" x14ac:dyDescent="0.25">
      <c r="A26" s="215" t="s">
        <v>31</v>
      </c>
      <c r="B26" s="56" t="s">
        <v>91</v>
      </c>
      <c r="C26" s="77"/>
      <c r="D26" s="77"/>
      <c r="E26" s="77"/>
      <c r="F26" s="77"/>
      <c r="G26" s="77"/>
      <c r="H26" s="77"/>
      <c r="I26" s="77"/>
      <c r="J26" s="77"/>
      <c r="K26" s="77"/>
      <c r="L26" s="77"/>
      <c r="M26" s="77"/>
      <c r="N26" s="74"/>
      <c r="O26" s="74" t="s">
        <v>61</v>
      </c>
      <c r="P26" s="74"/>
      <c r="Q26" s="74"/>
      <c r="R26" s="74"/>
      <c r="S26" s="76"/>
      <c r="T26" s="77"/>
      <c r="U26" s="77"/>
      <c r="V26" s="77"/>
      <c r="W26" s="77"/>
      <c r="X26" s="77"/>
      <c r="Y26" s="77"/>
      <c r="Z26" s="77"/>
      <c r="AA26" s="77"/>
      <c r="AB26" s="77"/>
      <c r="AC26" s="77"/>
      <c r="AD26" s="77"/>
      <c r="AE26" s="77"/>
      <c r="AF26" s="77"/>
      <c r="AG26" s="77"/>
      <c r="AH26" s="77"/>
      <c r="AI26" s="77"/>
      <c r="AJ26" s="23"/>
    </row>
    <row r="27" spans="1:36" ht="30" customHeight="1" x14ac:dyDescent="0.25">
      <c r="A27" s="216"/>
      <c r="B27" s="56" t="s">
        <v>92</v>
      </c>
      <c r="C27" s="77"/>
      <c r="D27" s="77"/>
      <c r="E27" s="77"/>
      <c r="F27" s="77"/>
      <c r="G27" s="77"/>
      <c r="H27" s="77"/>
      <c r="I27" s="77"/>
      <c r="J27" s="77"/>
      <c r="K27" s="77"/>
      <c r="L27" s="77"/>
      <c r="M27" s="77"/>
      <c r="N27" s="74"/>
      <c r="O27" s="74"/>
      <c r="P27" s="74"/>
      <c r="Q27" s="74"/>
      <c r="R27" s="74" t="s">
        <v>21</v>
      </c>
      <c r="S27" s="76"/>
      <c r="T27" s="77"/>
      <c r="U27" s="77"/>
      <c r="V27" s="77"/>
      <c r="W27" s="77"/>
      <c r="X27" s="77"/>
      <c r="Y27" s="77"/>
      <c r="Z27" s="77"/>
      <c r="AA27" s="77"/>
      <c r="AB27" s="77"/>
      <c r="AC27" s="77"/>
      <c r="AD27" s="77"/>
      <c r="AE27" s="77"/>
      <c r="AF27" s="77"/>
      <c r="AG27" s="77"/>
      <c r="AH27" s="77"/>
      <c r="AI27" s="77"/>
      <c r="AJ27" s="23"/>
    </row>
    <row r="28" spans="1:36" ht="30" customHeight="1" x14ac:dyDescent="0.25">
      <c r="A28" s="216"/>
      <c r="B28" s="56" t="s">
        <v>93</v>
      </c>
      <c r="C28" s="74"/>
      <c r="D28" s="74"/>
      <c r="E28" s="74"/>
      <c r="F28" s="74"/>
      <c r="G28" s="74"/>
      <c r="H28" s="74"/>
      <c r="I28" s="74"/>
      <c r="J28" s="74"/>
      <c r="K28" s="74"/>
      <c r="L28" s="74"/>
      <c r="M28" s="74"/>
      <c r="N28" s="74"/>
      <c r="O28" s="74" t="s">
        <v>61</v>
      </c>
      <c r="P28" s="74"/>
      <c r="Q28" s="74"/>
      <c r="R28" s="74"/>
      <c r="S28" s="76" t="s">
        <v>63</v>
      </c>
      <c r="T28" s="74"/>
      <c r="U28" s="74"/>
      <c r="V28" s="74"/>
      <c r="W28" s="74"/>
      <c r="X28" s="74"/>
      <c r="Y28" s="74"/>
      <c r="Z28" s="74"/>
      <c r="AA28" s="74"/>
      <c r="AB28" s="74"/>
      <c r="AC28" s="74"/>
      <c r="AD28" s="74"/>
      <c r="AE28" s="74"/>
      <c r="AF28" s="74"/>
      <c r="AG28" s="74"/>
      <c r="AH28" s="74"/>
      <c r="AI28" s="74"/>
      <c r="AJ28" s="23"/>
    </row>
    <row r="29" spans="1:36" ht="30" customHeight="1" x14ac:dyDescent="0.25">
      <c r="A29" s="216"/>
      <c r="B29" s="56" t="s">
        <v>94</v>
      </c>
      <c r="C29" s="74"/>
      <c r="D29" s="74"/>
      <c r="E29" s="74"/>
      <c r="F29" s="74"/>
      <c r="G29" s="74"/>
      <c r="H29" s="74"/>
      <c r="I29" s="74"/>
      <c r="J29" s="74"/>
      <c r="K29" s="74"/>
      <c r="L29" s="74"/>
      <c r="M29" s="74"/>
      <c r="N29" s="74"/>
      <c r="O29" s="74"/>
      <c r="P29" s="74" t="s">
        <v>61</v>
      </c>
      <c r="Q29" s="74"/>
      <c r="R29" s="74"/>
      <c r="S29" s="76"/>
      <c r="T29" s="74"/>
      <c r="U29" s="74"/>
      <c r="V29" s="74"/>
      <c r="W29" s="74"/>
      <c r="X29" s="74"/>
      <c r="Y29" s="74"/>
      <c r="Z29" s="74"/>
      <c r="AA29" s="74"/>
      <c r="AB29" s="74"/>
      <c r="AC29" s="74"/>
      <c r="AD29" s="74"/>
      <c r="AE29" s="74"/>
      <c r="AF29" s="74"/>
      <c r="AG29" s="74"/>
      <c r="AH29" s="74"/>
      <c r="AI29" s="74"/>
      <c r="AJ29" s="23"/>
    </row>
    <row r="30" spans="1:36" ht="30" customHeight="1" x14ac:dyDescent="0.25">
      <c r="A30" s="216"/>
      <c r="B30" s="56" t="s">
        <v>95</v>
      </c>
      <c r="C30" s="74"/>
      <c r="D30" s="74"/>
      <c r="E30" s="74"/>
      <c r="F30" s="74"/>
      <c r="G30" s="74"/>
      <c r="H30" s="74"/>
      <c r="I30" s="74"/>
      <c r="J30" s="74"/>
      <c r="K30" s="74"/>
      <c r="L30" s="74"/>
      <c r="M30" s="74"/>
      <c r="N30" s="74"/>
      <c r="O30" s="74"/>
      <c r="P30" s="74"/>
      <c r="Q30" s="74" t="s">
        <v>61</v>
      </c>
      <c r="R30" s="74"/>
      <c r="S30" s="76"/>
      <c r="T30" s="74"/>
      <c r="U30" s="74"/>
      <c r="V30" s="74"/>
      <c r="W30" s="74"/>
      <c r="X30" s="74"/>
      <c r="Y30" s="74"/>
      <c r="Z30" s="74"/>
      <c r="AA30" s="74"/>
      <c r="AB30" s="74"/>
      <c r="AC30" s="74"/>
      <c r="AD30" s="74"/>
      <c r="AE30" s="74"/>
      <c r="AF30" s="74"/>
      <c r="AG30" s="74"/>
      <c r="AH30" s="74"/>
      <c r="AI30" s="74"/>
      <c r="AJ30" s="23"/>
    </row>
    <row r="31" spans="1:36" ht="30" customHeight="1" x14ac:dyDescent="0.25">
      <c r="A31" s="216"/>
      <c r="B31" s="56" t="s">
        <v>96</v>
      </c>
      <c r="C31" s="74"/>
      <c r="D31" s="74"/>
      <c r="E31" s="74"/>
      <c r="F31" s="74"/>
      <c r="G31" s="74"/>
      <c r="H31" s="74"/>
      <c r="I31" s="74"/>
      <c r="J31" s="74"/>
      <c r="K31" s="74"/>
      <c r="L31" s="74"/>
      <c r="M31" s="74"/>
      <c r="N31" s="74"/>
      <c r="O31" s="74" t="s">
        <v>61</v>
      </c>
      <c r="P31" s="74"/>
      <c r="Q31" s="74"/>
      <c r="R31" s="74"/>
      <c r="S31" s="76"/>
      <c r="T31" s="74"/>
      <c r="U31" s="74"/>
      <c r="V31" s="74"/>
      <c r="W31" s="74"/>
      <c r="X31" s="74"/>
      <c r="Y31" s="74"/>
      <c r="Z31" s="74"/>
      <c r="AA31" s="74"/>
      <c r="AB31" s="74"/>
      <c r="AC31" s="74"/>
      <c r="AD31" s="74"/>
      <c r="AE31" s="74"/>
      <c r="AF31" s="74"/>
      <c r="AG31" s="74"/>
      <c r="AH31" s="74"/>
      <c r="AI31" s="74"/>
      <c r="AJ31" s="23"/>
    </row>
    <row r="32" spans="1:36" ht="30" customHeight="1" x14ac:dyDescent="0.25">
      <c r="A32" s="216"/>
      <c r="B32" s="56" t="s">
        <v>97</v>
      </c>
      <c r="C32" s="74"/>
      <c r="D32" s="74"/>
      <c r="E32" s="74"/>
      <c r="F32" s="74"/>
      <c r="G32" s="74"/>
      <c r="H32" s="74"/>
      <c r="I32" s="74"/>
      <c r="J32" s="74"/>
      <c r="K32" s="74"/>
      <c r="L32" s="74"/>
      <c r="M32" s="74"/>
      <c r="N32" s="74"/>
      <c r="O32" s="74"/>
      <c r="P32" s="74"/>
      <c r="Q32" s="74" t="s">
        <v>61</v>
      </c>
      <c r="R32" s="74"/>
      <c r="S32" s="76"/>
      <c r="T32" s="74"/>
      <c r="U32" s="74"/>
      <c r="V32" s="74"/>
      <c r="W32" s="74"/>
      <c r="X32" s="74"/>
      <c r="Y32" s="74"/>
      <c r="Z32" s="74"/>
      <c r="AA32" s="74"/>
      <c r="AB32" s="74"/>
      <c r="AC32" s="74"/>
      <c r="AD32" s="74"/>
      <c r="AE32" s="74"/>
      <c r="AF32" s="74"/>
      <c r="AG32" s="74"/>
      <c r="AH32" s="74"/>
      <c r="AI32" s="74"/>
      <c r="AJ32" s="23"/>
    </row>
    <row r="33" spans="1:36" ht="30" customHeight="1" x14ac:dyDescent="0.25">
      <c r="A33" s="216"/>
      <c r="B33" s="56" t="s">
        <v>98</v>
      </c>
      <c r="C33" s="74"/>
      <c r="D33" s="74"/>
      <c r="E33" s="74"/>
      <c r="F33" s="74"/>
      <c r="G33" s="74"/>
      <c r="H33" s="74"/>
      <c r="I33" s="74"/>
      <c r="J33" s="74"/>
      <c r="K33" s="74"/>
      <c r="L33" s="74"/>
      <c r="M33" s="74"/>
      <c r="N33" s="74"/>
      <c r="O33" s="74"/>
      <c r="P33" s="74" t="s">
        <v>61</v>
      </c>
      <c r="Q33" s="74"/>
      <c r="R33" s="74"/>
      <c r="S33" s="76" t="s">
        <v>152</v>
      </c>
      <c r="T33" s="74"/>
      <c r="U33" s="74"/>
      <c r="V33" s="74"/>
      <c r="W33" s="74"/>
      <c r="X33" s="74"/>
      <c r="Y33" s="74"/>
      <c r="Z33" s="74"/>
      <c r="AA33" s="74"/>
      <c r="AB33" s="74"/>
      <c r="AC33" s="74"/>
      <c r="AD33" s="74"/>
      <c r="AE33" s="74"/>
      <c r="AF33" s="74"/>
      <c r="AG33" s="74"/>
      <c r="AH33" s="74"/>
      <c r="AI33" s="74"/>
      <c r="AJ33" s="23"/>
    </row>
    <row r="34" spans="1:36" ht="30" customHeight="1" x14ac:dyDescent="0.25">
      <c r="A34" s="216"/>
      <c r="B34" s="56" t="s">
        <v>99</v>
      </c>
      <c r="C34" s="74"/>
      <c r="D34" s="74"/>
      <c r="E34" s="74"/>
      <c r="F34" s="74"/>
      <c r="G34" s="74"/>
      <c r="H34" s="74"/>
      <c r="I34" s="74"/>
      <c r="J34" s="74"/>
      <c r="K34" s="74"/>
      <c r="L34" s="74"/>
      <c r="M34" s="74"/>
      <c r="N34" s="74"/>
      <c r="O34" s="74"/>
      <c r="P34" s="74"/>
      <c r="Q34" s="74" t="s">
        <v>61</v>
      </c>
      <c r="R34" s="74"/>
      <c r="S34" s="76"/>
      <c r="T34" s="74"/>
      <c r="U34" s="74"/>
      <c r="V34" s="74"/>
      <c r="W34" s="74"/>
      <c r="X34" s="74"/>
      <c r="Y34" s="74"/>
      <c r="Z34" s="74"/>
      <c r="AA34" s="74"/>
      <c r="AB34" s="74"/>
      <c r="AC34" s="74"/>
      <c r="AD34" s="74"/>
      <c r="AE34" s="74"/>
      <c r="AF34" s="74"/>
      <c r="AG34" s="74"/>
      <c r="AH34" s="74"/>
      <c r="AI34" s="74"/>
      <c r="AJ34" s="23"/>
    </row>
    <row r="35" spans="1:36" ht="30" customHeight="1" x14ac:dyDescent="0.25">
      <c r="A35" s="216"/>
      <c r="B35" s="56" t="s">
        <v>100</v>
      </c>
      <c r="C35" s="74"/>
      <c r="D35" s="74"/>
      <c r="E35" s="74"/>
      <c r="F35" s="74"/>
      <c r="G35" s="74"/>
      <c r="H35" s="74"/>
      <c r="I35" s="74"/>
      <c r="J35" s="74"/>
      <c r="K35" s="74"/>
      <c r="L35" s="74"/>
      <c r="M35" s="74"/>
      <c r="N35" s="74"/>
      <c r="O35" s="74" t="s">
        <v>61</v>
      </c>
      <c r="P35" s="74"/>
      <c r="Q35" s="74"/>
      <c r="R35" s="74"/>
      <c r="S35" s="76"/>
      <c r="T35" s="74"/>
      <c r="U35" s="74"/>
      <c r="V35" s="74"/>
      <c r="W35" s="74"/>
      <c r="X35" s="74"/>
      <c r="Y35" s="74"/>
      <c r="Z35" s="74"/>
      <c r="AA35" s="74"/>
      <c r="AB35" s="74"/>
      <c r="AC35" s="74"/>
      <c r="AD35" s="74"/>
      <c r="AE35" s="74"/>
      <c r="AF35" s="74"/>
      <c r="AG35" s="74"/>
      <c r="AH35" s="74"/>
      <c r="AI35" s="74"/>
      <c r="AJ35" s="23"/>
    </row>
    <row r="36" spans="1:36" ht="30" customHeight="1" x14ac:dyDescent="0.25">
      <c r="A36" s="216"/>
      <c r="B36" s="56" t="s">
        <v>101</v>
      </c>
      <c r="C36" s="74"/>
      <c r="D36" s="74"/>
      <c r="E36" s="74"/>
      <c r="F36" s="74"/>
      <c r="G36" s="74"/>
      <c r="H36" s="74"/>
      <c r="I36" s="74"/>
      <c r="J36" s="74"/>
      <c r="K36" s="74"/>
      <c r="L36" s="74"/>
      <c r="M36" s="74"/>
      <c r="N36" s="74"/>
      <c r="O36" s="74"/>
      <c r="P36" s="74"/>
      <c r="Q36" s="74"/>
      <c r="R36" s="74" t="s">
        <v>61</v>
      </c>
      <c r="S36" s="76"/>
      <c r="T36" s="74"/>
      <c r="U36" s="74"/>
      <c r="V36" s="74"/>
      <c r="W36" s="74"/>
      <c r="X36" s="74"/>
      <c r="Y36" s="74"/>
      <c r="Z36" s="74"/>
      <c r="AA36" s="74"/>
      <c r="AB36" s="74"/>
      <c r="AC36" s="74"/>
      <c r="AD36" s="74"/>
      <c r="AE36" s="74"/>
      <c r="AF36" s="74"/>
      <c r="AG36" s="74"/>
      <c r="AH36" s="74"/>
      <c r="AI36" s="74"/>
      <c r="AJ36" s="23"/>
    </row>
    <row r="37" spans="1:36" ht="30" customHeight="1" x14ac:dyDescent="0.25">
      <c r="A37" s="216"/>
      <c r="B37" s="56" t="s">
        <v>102</v>
      </c>
      <c r="C37" s="74"/>
      <c r="D37" s="74"/>
      <c r="E37" s="74"/>
      <c r="F37" s="74"/>
      <c r="G37" s="74"/>
      <c r="H37" s="74"/>
      <c r="I37" s="74"/>
      <c r="J37" s="74"/>
      <c r="K37" s="74"/>
      <c r="L37" s="74"/>
      <c r="M37" s="74"/>
      <c r="N37" s="74"/>
      <c r="O37" s="74" t="s">
        <v>61</v>
      </c>
      <c r="P37" s="74"/>
      <c r="Q37" s="74"/>
      <c r="R37" s="74"/>
      <c r="S37" s="76"/>
      <c r="T37" s="74"/>
      <c r="U37" s="74"/>
      <c r="V37" s="74"/>
      <c r="W37" s="74"/>
      <c r="X37" s="74"/>
      <c r="Y37" s="74"/>
      <c r="Z37" s="74"/>
      <c r="AA37" s="74"/>
      <c r="AB37" s="74"/>
      <c r="AC37" s="74"/>
      <c r="AD37" s="74"/>
      <c r="AE37" s="74"/>
      <c r="AF37" s="74"/>
      <c r="AG37" s="74"/>
      <c r="AH37" s="74"/>
      <c r="AI37" s="74"/>
      <c r="AJ37" s="23"/>
    </row>
    <row r="38" spans="1:36" ht="30" customHeight="1" x14ac:dyDescent="0.25">
      <c r="A38" s="216"/>
      <c r="B38" s="56" t="s">
        <v>103</v>
      </c>
      <c r="C38" s="74"/>
      <c r="D38" s="74"/>
      <c r="E38" s="74"/>
      <c r="F38" s="74"/>
      <c r="G38" s="74"/>
      <c r="H38" s="74"/>
      <c r="I38" s="74"/>
      <c r="J38" s="74"/>
      <c r="K38" s="74"/>
      <c r="L38" s="74"/>
      <c r="M38" s="74"/>
      <c r="N38" s="74"/>
      <c r="O38" s="74"/>
      <c r="P38" s="74"/>
      <c r="Q38" s="74"/>
      <c r="R38" s="74" t="s">
        <v>61</v>
      </c>
      <c r="S38" s="76"/>
      <c r="T38" s="74"/>
      <c r="U38" s="74"/>
      <c r="V38" s="74"/>
      <c r="W38" s="74"/>
      <c r="X38" s="74"/>
      <c r="Y38" s="74"/>
      <c r="Z38" s="74"/>
      <c r="AA38" s="74"/>
      <c r="AB38" s="74"/>
      <c r="AC38" s="74"/>
      <c r="AD38" s="74"/>
      <c r="AE38" s="74"/>
      <c r="AF38" s="74"/>
      <c r="AG38" s="74"/>
      <c r="AH38" s="74"/>
      <c r="AI38" s="74"/>
      <c r="AJ38" s="23"/>
    </row>
    <row r="39" spans="1:36" ht="30" customHeight="1" x14ac:dyDescent="0.25">
      <c r="A39" s="216"/>
      <c r="B39" s="56" t="s">
        <v>104</v>
      </c>
      <c r="C39" s="74"/>
      <c r="D39" s="74"/>
      <c r="E39" s="74"/>
      <c r="F39" s="74"/>
      <c r="G39" s="74"/>
      <c r="H39" s="74"/>
      <c r="I39" s="74"/>
      <c r="J39" s="74"/>
      <c r="K39" s="74"/>
      <c r="L39" s="74"/>
      <c r="M39" s="74"/>
      <c r="N39" s="74"/>
      <c r="O39" s="74" t="s">
        <v>61</v>
      </c>
      <c r="P39" s="74"/>
      <c r="Q39" s="74"/>
      <c r="R39" s="74"/>
      <c r="S39" s="76"/>
      <c r="T39" s="74"/>
      <c r="U39" s="74"/>
      <c r="V39" s="74"/>
      <c r="W39" s="74"/>
      <c r="X39" s="74"/>
      <c r="Y39" s="74"/>
      <c r="Z39" s="74"/>
      <c r="AA39" s="74"/>
      <c r="AB39" s="74"/>
      <c r="AC39" s="74"/>
      <c r="AD39" s="74"/>
      <c r="AE39" s="74"/>
      <c r="AF39" s="74"/>
      <c r="AG39" s="74"/>
      <c r="AH39" s="74"/>
      <c r="AI39" s="74"/>
      <c r="AJ39" s="23"/>
    </row>
    <row r="40" spans="1:36" ht="30" customHeight="1" x14ac:dyDescent="0.25">
      <c r="A40" s="217"/>
      <c r="B40" s="56" t="s">
        <v>105</v>
      </c>
      <c r="C40" s="74"/>
      <c r="D40" s="74"/>
      <c r="E40" s="74"/>
      <c r="F40" s="74"/>
      <c r="G40" s="74"/>
      <c r="H40" s="74"/>
      <c r="I40" s="74"/>
      <c r="J40" s="74"/>
      <c r="K40" s="74"/>
      <c r="L40" s="74"/>
      <c r="M40" s="74"/>
      <c r="N40" s="74"/>
      <c r="O40" s="74"/>
      <c r="P40" s="74"/>
      <c r="Q40" s="74"/>
      <c r="R40" s="74" t="s">
        <v>61</v>
      </c>
      <c r="S40" s="76"/>
      <c r="T40" s="74"/>
      <c r="U40" s="74"/>
      <c r="V40" s="74"/>
      <c r="W40" s="74"/>
      <c r="X40" s="74"/>
      <c r="Y40" s="74"/>
      <c r="Z40" s="74"/>
      <c r="AA40" s="74"/>
      <c r="AB40" s="74"/>
      <c r="AC40" s="74"/>
      <c r="AD40" s="74"/>
      <c r="AE40" s="74"/>
      <c r="AF40" s="74"/>
      <c r="AG40" s="74"/>
      <c r="AH40" s="74"/>
      <c r="AI40" s="74"/>
      <c r="AJ40" s="23"/>
    </row>
    <row r="41" spans="1:36" ht="30" customHeight="1" x14ac:dyDescent="0.25">
      <c r="A41" s="215" t="s">
        <v>32</v>
      </c>
      <c r="B41" s="56" t="s">
        <v>106</v>
      </c>
      <c r="C41" s="77" t="s">
        <v>29</v>
      </c>
      <c r="D41" s="77"/>
      <c r="E41" s="77"/>
      <c r="F41" s="77"/>
      <c r="G41" s="77"/>
      <c r="H41" s="77"/>
      <c r="I41" s="77"/>
      <c r="J41" s="77"/>
      <c r="K41" s="77"/>
      <c r="L41" s="77"/>
      <c r="M41" s="77"/>
      <c r="N41" s="74" t="s">
        <v>21</v>
      </c>
      <c r="O41" s="74"/>
      <c r="P41" s="74"/>
      <c r="Q41" s="74"/>
      <c r="R41" s="74"/>
      <c r="S41" s="76"/>
      <c r="T41" s="77"/>
      <c r="U41" s="77"/>
      <c r="V41" s="77"/>
      <c r="W41" s="77"/>
      <c r="X41" s="77"/>
      <c r="Y41" s="77"/>
      <c r="Z41" s="77"/>
      <c r="AA41" s="77"/>
      <c r="AB41" s="77"/>
      <c r="AC41" s="77"/>
      <c r="AD41" s="77"/>
      <c r="AE41" s="77"/>
      <c r="AF41" s="77"/>
      <c r="AG41" s="77"/>
      <c r="AH41" s="77"/>
      <c r="AI41" s="77"/>
      <c r="AJ41" s="23"/>
    </row>
    <row r="42" spans="1:36" ht="30" customHeight="1" x14ac:dyDescent="0.25">
      <c r="A42" s="216"/>
      <c r="B42" s="56" t="s">
        <v>107</v>
      </c>
      <c r="C42" s="77" t="s">
        <v>29</v>
      </c>
      <c r="D42" s="77"/>
      <c r="E42" s="77"/>
      <c r="F42" s="77"/>
      <c r="G42" s="77"/>
      <c r="H42" s="77"/>
      <c r="I42" s="77"/>
      <c r="J42" s="77"/>
      <c r="K42" s="77"/>
      <c r="L42" s="77"/>
      <c r="M42" s="77"/>
      <c r="N42" s="74"/>
      <c r="O42" s="74" t="s">
        <v>61</v>
      </c>
      <c r="P42" s="74"/>
      <c r="Q42" s="74"/>
      <c r="R42" s="74"/>
      <c r="S42" s="76"/>
      <c r="T42" s="77"/>
      <c r="U42" s="77"/>
      <c r="V42" s="77"/>
      <c r="W42" s="77"/>
      <c r="X42" s="77"/>
      <c r="Y42" s="77"/>
      <c r="Z42" s="77"/>
      <c r="AA42" s="77"/>
      <c r="AB42" s="77"/>
      <c r="AC42" s="77"/>
      <c r="AD42" s="77"/>
      <c r="AE42" s="77"/>
      <c r="AF42" s="77"/>
      <c r="AG42" s="77"/>
      <c r="AH42" s="77"/>
      <c r="AI42" s="77"/>
      <c r="AJ42" s="23"/>
    </row>
    <row r="43" spans="1:36" ht="30" customHeight="1" x14ac:dyDescent="0.25">
      <c r="A43" s="216"/>
      <c r="B43" s="56" t="s">
        <v>108</v>
      </c>
      <c r="C43" s="77" t="s">
        <v>29</v>
      </c>
      <c r="D43" s="77"/>
      <c r="E43" s="77"/>
      <c r="F43" s="77"/>
      <c r="G43" s="77"/>
      <c r="H43" s="77"/>
      <c r="I43" s="77"/>
      <c r="J43" s="77"/>
      <c r="K43" s="77"/>
      <c r="L43" s="77"/>
      <c r="M43" s="77"/>
      <c r="N43" s="74"/>
      <c r="O43" s="74" t="s">
        <v>61</v>
      </c>
      <c r="P43" s="74"/>
      <c r="Q43" s="74"/>
      <c r="R43" s="74"/>
      <c r="S43" s="76"/>
      <c r="T43" s="77"/>
      <c r="U43" s="77"/>
      <c r="V43" s="77"/>
      <c r="W43" s="77"/>
      <c r="X43" s="77"/>
      <c r="Y43" s="77"/>
      <c r="Z43" s="77"/>
      <c r="AA43" s="77"/>
      <c r="AB43" s="77"/>
      <c r="AC43" s="77"/>
      <c r="AD43" s="77"/>
      <c r="AE43" s="77"/>
      <c r="AF43" s="77"/>
      <c r="AG43" s="77"/>
      <c r="AH43" s="77"/>
      <c r="AI43" s="77"/>
      <c r="AJ43" s="23"/>
    </row>
    <row r="44" spans="1:36" ht="30" customHeight="1" x14ac:dyDescent="0.25">
      <c r="A44" s="216"/>
      <c r="B44" s="56" t="s">
        <v>109</v>
      </c>
      <c r="C44" s="77"/>
      <c r="D44" s="74"/>
      <c r="E44" s="74"/>
      <c r="F44" s="74"/>
      <c r="G44" s="74"/>
      <c r="H44" s="74"/>
      <c r="I44" s="74"/>
      <c r="J44" s="74"/>
      <c r="K44" s="74"/>
      <c r="L44" s="74"/>
      <c r="M44" s="74"/>
      <c r="N44" s="74"/>
      <c r="O44" s="74"/>
      <c r="P44" s="74"/>
      <c r="Q44" s="74" t="s">
        <v>61</v>
      </c>
      <c r="R44" s="74"/>
      <c r="S44" s="76"/>
      <c r="T44" s="74"/>
      <c r="U44" s="74"/>
      <c r="V44" s="74"/>
      <c r="W44" s="74"/>
      <c r="X44" s="74"/>
      <c r="Y44" s="74"/>
      <c r="Z44" s="74"/>
      <c r="AA44" s="74"/>
      <c r="AB44" s="74"/>
      <c r="AC44" s="74"/>
      <c r="AD44" s="74"/>
      <c r="AE44" s="74"/>
      <c r="AF44" s="74"/>
      <c r="AG44" s="74"/>
      <c r="AH44" s="74"/>
      <c r="AI44" s="74"/>
      <c r="AJ44" s="23"/>
    </row>
    <row r="45" spans="1:36" ht="30" customHeight="1" x14ac:dyDescent="0.25">
      <c r="A45" s="216"/>
      <c r="B45" s="56" t="s">
        <v>110</v>
      </c>
      <c r="C45" s="77"/>
      <c r="D45" s="74"/>
      <c r="E45" s="74"/>
      <c r="F45" s="74"/>
      <c r="G45" s="74"/>
      <c r="H45" s="74"/>
      <c r="I45" s="74"/>
      <c r="J45" s="74"/>
      <c r="K45" s="74"/>
      <c r="L45" s="74"/>
      <c r="M45" s="74"/>
      <c r="N45" s="74"/>
      <c r="O45" s="74" t="s">
        <v>61</v>
      </c>
      <c r="P45" s="74"/>
      <c r="Q45" s="74"/>
      <c r="R45" s="74"/>
      <c r="S45" s="76"/>
      <c r="T45" s="74"/>
      <c r="U45" s="74"/>
      <c r="V45" s="74"/>
      <c r="W45" s="74"/>
      <c r="X45" s="74"/>
      <c r="Y45" s="74"/>
      <c r="Z45" s="74"/>
      <c r="AA45" s="74"/>
      <c r="AB45" s="74"/>
      <c r="AC45" s="74"/>
      <c r="AD45" s="74"/>
      <c r="AE45" s="74"/>
      <c r="AF45" s="74"/>
      <c r="AG45" s="74"/>
      <c r="AH45" s="74"/>
      <c r="AI45" s="74"/>
      <c r="AJ45" s="23"/>
    </row>
    <row r="46" spans="1:36" ht="30" customHeight="1" x14ac:dyDescent="0.25">
      <c r="A46" s="216"/>
      <c r="B46" s="56" t="s">
        <v>111</v>
      </c>
      <c r="C46" s="77"/>
      <c r="D46" s="74"/>
      <c r="E46" s="74"/>
      <c r="F46" s="74"/>
      <c r="G46" s="74"/>
      <c r="H46" s="74"/>
      <c r="I46" s="74"/>
      <c r="J46" s="74"/>
      <c r="K46" s="74"/>
      <c r="L46" s="74"/>
      <c r="M46" s="74"/>
      <c r="N46" s="74"/>
      <c r="O46" s="74"/>
      <c r="P46" s="74"/>
      <c r="Q46" s="74" t="s">
        <v>61</v>
      </c>
      <c r="R46" s="74"/>
      <c r="S46" s="76"/>
      <c r="T46" s="74"/>
      <c r="U46" s="74"/>
      <c r="V46" s="74"/>
      <c r="W46" s="74"/>
      <c r="X46" s="74"/>
      <c r="Y46" s="74"/>
      <c r="Z46" s="74"/>
      <c r="AA46" s="74"/>
      <c r="AB46" s="74"/>
      <c r="AC46" s="74"/>
      <c r="AD46" s="74"/>
      <c r="AE46" s="74"/>
      <c r="AF46" s="74"/>
      <c r="AG46" s="74"/>
      <c r="AH46" s="74"/>
      <c r="AI46" s="74"/>
      <c r="AJ46" s="23"/>
    </row>
    <row r="47" spans="1:36" ht="30" customHeight="1" x14ac:dyDescent="0.25">
      <c r="A47" s="216"/>
      <c r="B47" s="56" t="s">
        <v>112</v>
      </c>
      <c r="C47" s="77"/>
      <c r="D47" s="74"/>
      <c r="E47" s="74"/>
      <c r="F47" s="74"/>
      <c r="G47" s="74"/>
      <c r="H47" s="74"/>
      <c r="I47" s="74"/>
      <c r="J47" s="74"/>
      <c r="K47" s="74"/>
      <c r="L47" s="74"/>
      <c r="M47" s="74"/>
      <c r="N47" s="74"/>
      <c r="O47" s="74" t="s">
        <v>61</v>
      </c>
      <c r="P47" s="74"/>
      <c r="Q47" s="74"/>
      <c r="R47" s="74"/>
      <c r="S47" s="76"/>
      <c r="T47" s="74"/>
      <c r="U47" s="74"/>
      <c r="V47" s="74"/>
      <c r="W47" s="74"/>
      <c r="X47" s="74"/>
      <c r="Y47" s="74"/>
      <c r="Z47" s="74"/>
      <c r="AA47" s="74"/>
      <c r="AB47" s="74"/>
      <c r="AC47" s="74"/>
      <c r="AD47" s="74"/>
      <c r="AE47" s="74"/>
      <c r="AF47" s="74"/>
      <c r="AG47" s="74"/>
      <c r="AH47" s="74"/>
      <c r="AI47" s="74"/>
      <c r="AJ47" s="23"/>
    </row>
    <row r="48" spans="1:36" ht="30" customHeight="1" x14ac:dyDescent="0.25">
      <c r="A48" s="216"/>
      <c r="B48" s="56" t="s">
        <v>113</v>
      </c>
      <c r="C48" s="77"/>
      <c r="D48" s="74"/>
      <c r="E48" s="74"/>
      <c r="F48" s="74"/>
      <c r="G48" s="74"/>
      <c r="H48" s="74"/>
      <c r="I48" s="74"/>
      <c r="J48" s="74"/>
      <c r="K48" s="74"/>
      <c r="L48" s="74"/>
      <c r="M48" s="74"/>
      <c r="N48" s="74"/>
      <c r="O48" s="74"/>
      <c r="P48" s="74"/>
      <c r="Q48" s="74" t="s">
        <v>61</v>
      </c>
      <c r="R48" s="74"/>
      <c r="S48" s="76"/>
      <c r="T48" s="74"/>
      <c r="U48" s="74"/>
      <c r="V48" s="74"/>
      <c r="W48" s="74"/>
      <c r="X48" s="74"/>
      <c r="Y48" s="74"/>
      <c r="Z48" s="74"/>
      <c r="AA48" s="74"/>
      <c r="AB48" s="74"/>
      <c r="AC48" s="74"/>
      <c r="AD48" s="74"/>
      <c r="AE48" s="74"/>
      <c r="AF48" s="74"/>
      <c r="AG48" s="74"/>
      <c r="AH48" s="74"/>
      <c r="AI48" s="74"/>
      <c r="AJ48" s="23"/>
    </row>
    <row r="49" spans="1:36" ht="30" customHeight="1" x14ac:dyDescent="0.25">
      <c r="A49" s="216"/>
      <c r="B49" s="56" t="s">
        <v>114</v>
      </c>
      <c r="C49" s="77" t="s">
        <v>29</v>
      </c>
      <c r="D49" s="74"/>
      <c r="E49" s="74"/>
      <c r="F49" s="74"/>
      <c r="G49" s="74"/>
      <c r="H49" s="74"/>
      <c r="I49" s="74"/>
      <c r="J49" s="74"/>
      <c r="K49" s="74"/>
      <c r="L49" s="74"/>
      <c r="M49" s="74"/>
      <c r="N49" s="74"/>
      <c r="O49" s="74" t="s">
        <v>21</v>
      </c>
      <c r="P49" s="74"/>
      <c r="Q49" s="74"/>
      <c r="R49" s="74"/>
      <c r="S49" s="76"/>
      <c r="T49" s="74"/>
      <c r="U49" s="74"/>
      <c r="V49" s="74"/>
      <c r="W49" s="74"/>
      <c r="X49" s="74"/>
      <c r="Y49" s="74"/>
      <c r="Z49" s="74"/>
      <c r="AA49" s="74"/>
      <c r="AB49" s="74"/>
      <c r="AC49" s="74"/>
      <c r="AD49" s="74"/>
      <c r="AE49" s="74"/>
      <c r="AF49" s="74"/>
      <c r="AG49" s="74"/>
      <c r="AH49" s="74"/>
      <c r="AI49" s="74"/>
      <c r="AJ49" s="23"/>
    </row>
    <row r="50" spans="1:36" ht="30" customHeight="1" x14ac:dyDescent="0.25">
      <c r="A50" s="216"/>
      <c r="B50" s="56" t="s">
        <v>115</v>
      </c>
      <c r="C50" s="77"/>
      <c r="D50" s="74"/>
      <c r="E50" s="74"/>
      <c r="F50" s="74"/>
      <c r="G50" s="74"/>
      <c r="H50" s="74"/>
      <c r="I50" s="74"/>
      <c r="J50" s="74"/>
      <c r="K50" s="74"/>
      <c r="L50" s="74"/>
      <c r="M50" s="74"/>
      <c r="N50" s="74"/>
      <c r="O50" s="74"/>
      <c r="P50" s="74"/>
      <c r="Q50" s="74" t="s">
        <v>61</v>
      </c>
      <c r="R50" s="74"/>
      <c r="S50" s="76"/>
      <c r="T50" s="74"/>
      <c r="U50" s="74"/>
      <c r="V50" s="74"/>
      <c r="W50" s="74"/>
      <c r="X50" s="74"/>
      <c r="Y50" s="74"/>
      <c r="Z50" s="74"/>
      <c r="AA50" s="74"/>
      <c r="AB50" s="74"/>
      <c r="AC50" s="74"/>
      <c r="AD50" s="74"/>
      <c r="AE50" s="74"/>
      <c r="AF50" s="74"/>
      <c r="AG50" s="74"/>
      <c r="AH50" s="74"/>
      <c r="AI50" s="74"/>
      <c r="AJ50" s="23"/>
    </row>
    <row r="51" spans="1:36" ht="30" customHeight="1" x14ac:dyDescent="0.25">
      <c r="A51" s="216"/>
      <c r="B51" s="56" t="s">
        <v>116</v>
      </c>
      <c r="C51" s="77"/>
      <c r="D51" s="74"/>
      <c r="E51" s="74"/>
      <c r="F51" s="74"/>
      <c r="G51" s="74"/>
      <c r="H51" s="74"/>
      <c r="I51" s="74"/>
      <c r="J51" s="74"/>
      <c r="K51" s="74"/>
      <c r="L51" s="74"/>
      <c r="M51" s="74"/>
      <c r="N51" s="74"/>
      <c r="O51" s="74"/>
      <c r="P51" s="74"/>
      <c r="Q51" s="74"/>
      <c r="R51" s="74" t="s">
        <v>61</v>
      </c>
      <c r="S51" s="76"/>
      <c r="T51" s="74"/>
      <c r="U51" s="74"/>
      <c r="V51" s="74"/>
      <c r="W51" s="74"/>
      <c r="X51" s="74"/>
      <c r="Y51" s="74"/>
      <c r="Z51" s="74"/>
      <c r="AA51" s="74"/>
      <c r="AB51" s="74"/>
      <c r="AC51" s="74"/>
      <c r="AD51" s="74"/>
      <c r="AE51" s="74"/>
      <c r="AF51" s="74"/>
      <c r="AG51" s="74"/>
      <c r="AH51" s="74"/>
      <c r="AI51" s="74"/>
      <c r="AJ51" s="23"/>
    </row>
    <row r="52" spans="1:36" ht="30" customHeight="1" x14ac:dyDescent="0.25">
      <c r="A52" s="216"/>
      <c r="B52" s="56" t="s">
        <v>117</v>
      </c>
      <c r="C52" s="77"/>
      <c r="D52" s="74"/>
      <c r="E52" s="74"/>
      <c r="F52" s="74"/>
      <c r="G52" s="74"/>
      <c r="H52" s="74"/>
      <c r="I52" s="74"/>
      <c r="J52" s="74"/>
      <c r="K52" s="74"/>
      <c r="L52" s="74"/>
      <c r="M52" s="74"/>
      <c r="N52" s="74"/>
      <c r="O52" s="74" t="s">
        <v>61</v>
      </c>
      <c r="P52" s="74"/>
      <c r="Q52" s="74"/>
      <c r="R52" s="74"/>
      <c r="S52" s="76"/>
      <c r="T52" s="74"/>
      <c r="U52" s="74"/>
      <c r="V52" s="74"/>
      <c r="W52" s="74"/>
      <c r="X52" s="74"/>
      <c r="Y52" s="74"/>
      <c r="Z52" s="74"/>
      <c r="AA52" s="74"/>
      <c r="AB52" s="74"/>
      <c r="AC52" s="74"/>
      <c r="AD52" s="74"/>
      <c r="AE52" s="74"/>
      <c r="AF52" s="74"/>
      <c r="AG52" s="74"/>
      <c r="AH52" s="74"/>
      <c r="AI52" s="74"/>
      <c r="AJ52" s="23"/>
    </row>
    <row r="53" spans="1:36" ht="30" customHeight="1" x14ac:dyDescent="0.25">
      <c r="A53" s="216"/>
      <c r="B53" s="56" t="s">
        <v>118</v>
      </c>
      <c r="C53" s="77"/>
      <c r="D53" s="74"/>
      <c r="E53" s="74"/>
      <c r="F53" s="74"/>
      <c r="G53" s="74"/>
      <c r="H53" s="74"/>
      <c r="I53" s="74"/>
      <c r="J53" s="74"/>
      <c r="K53" s="74"/>
      <c r="L53" s="74"/>
      <c r="M53" s="74"/>
      <c r="N53" s="74"/>
      <c r="O53" s="74"/>
      <c r="P53" s="74"/>
      <c r="Q53" s="74" t="s">
        <v>61</v>
      </c>
      <c r="R53" s="74"/>
      <c r="S53" s="76"/>
      <c r="T53" s="74"/>
      <c r="U53" s="74"/>
      <c r="V53" s="74"/>
      <c r="W53" s="74"/>
      <c r="X53" s="74"/>
      <c r="Y53" s="74"/>
      <c r="Z53" s="74"/>
      <c r="AA53" s="74"/>
      <c r="AB53" s="74"/>
      <c r="AC53" s="74"/>
      <c r="AD53" s="74"/>
      <c r="AE53" s="74"/>
      <c r="AF53" s="74"/>
      <c r="AG53" s="74"/>
      <c r="AH53" s="74"/>
      <c r="AI53" s="74"/>
      <c r="AJ53" s="23"/>
    </row>
    <row r="54" spans="1:36" ht="30" customHeight="1" x14ac:dyDescent="0.25">
      <c r="A54" s="216"/>
      <c r="B54" s="56" t="s">
        <v>119</v>
      </c>
      <c r="C54" s="77"/>
      <c r="D54" s="74"/>
      <c r="E54" s="74"/>
      <c r="F54" s="74"/>
      <c r="G54" s="74"/>
      <c r="H54" s="74"/>
      <c r="I54" s="74"/>
      <c r="J54" s="74"/>
      <c r="K54" s="74"/>
      <c r="L54" s="74"/>
      <c r="M54" s="74"/>
      <c r="N54" s="74"/>
      <c r="O54" s="74"/>
      <c r="P54" s="74"/>
      <c r="Q54" s="74"/>
      <c r="R54" s="74" t="s">
        <v>61</v>
      </c>
      <c r="S54" s="76"/>
      <c r="T54" s="74"/>
      <c r="U54" s="74"/>
      <c r="V54" s="74"/>
      <c r="W54" s="74"/>
      <c r="X54" s="74"/>
      <c r="Y54" s="74"/>
      <c r="Z54" s="74"/>
      <c r="AA54" s="74"/>
      <c r="AB54" s="74"/>
      <c r="AC54" s="74"/>
      <c r="AD54" s="74"/>
      <c r="AE54" s="74"/>
      <c r="AF54" s="74"/>
      <c r="AG54" s="74"/>
      <c r="AH54" s="74"/>
      <c r="AI54" s="74"/>
      <c r="AJ54" s="23"/>
    </row>
    <row r="55" spans="1:36" ht="30" customHeight="1" x14ac:dyDescent="0.25">
      <c r="A55" s="217"/>
      <c r="B55" s="56" t="s">
        <v>120</v>
      </c>
      <c r="C55" s="77"/>
      <c r="D55" s="74"/>
      <c r="E55" s="74"/>
      <c r="F55" s="74"/>
      <c r="G55" s="74"/>
      <c r="H55" s="74"/>
      <c r="I55" s="74"/>
      <c r="J55" s="74"/>
      <c r="K55" s="74"/>
      <c r="L55" s="74"/>
      <c r="M55" s="74"/>
      <c r="N55" s="74"/>
      <c r="O55" s="74"/>
      <c r="P55" s="74" t="s">
        <v>61</v>
      </c>
      <c r="Q55" s="74"/>
      <c r="R55" s="74"/>
      <c r="S55" s="76"/>
      <c r="T55" s="74"/>
      <c r="U55" s="74"/>
      <c r="V55" s="74"/>
      <c r="W55" s="74"/>
      <c r="X55" s="74"/>
      <c r="Y55" s="74"/>
      <c r="Z55" s="74"/>
      <c r="AA55" s="74"/>
      <c r="AB55" s="74"/>
      <c r="AC55" s="74"/>
      <c r="AD55" s="74"/>
      <c r="AE55" s="74"/>
      <c r="AF55" s="74"/>
      <c r="AG55" s="74"/>
      <c r="AH55" s="74"/>
      <c r="AI55" s="74"/>
      <c r="AJ55" s="23"/>
    </row>
    <row r="56" spans="1:36" ht="30" customHeight="1" x14ac:dyDescent="0.25">
      <c r="A56" s="215" t="s">
        <v>33</v>
      </c>
      <c r="B56" s="56" t="s">
        <v>121</v>
      </c>
      <c r="C56" s="77" t="s">
        <v>34</v>
      </c>
      <c r="D56" s="77"/>
      <c r="E56" s="77"/>
      <c r="F56" s="77"/>
      <c r="G56" s="77"/>
      <c r="H56" s="77"/>
      <c r="I56" s="77"/>
      <c r="J56" s="77"/>
      <c r="K56" s="77"/>
      <c r="L56" s="77"/>
      <c r="M56" s="77"/>
      <c r="N56" s="74"/>
      <c r="O56" s="74" t="s">
        <v>21</v>
      </c>
      <c r="P56" s="74"/>
      <c r="Q56" s="74"/>
      <c r="R56" s="74"/>
      <c r="S56" s="76"/>
      <c r="T56" s="77"/>
      <c r="U56" s="77"/>
      <c r="V56" s="77"/>
      <c r="W56" s="77"/>
      <c r="X56" s="77"/>
      <c r="Y56" s="77"/>
      <c r="Z56" s="77"/>
      <c r="AA56" s="77"/>
      <c r="AB56" s="77"/>
      <c r="AC56" s="77"/>
      <c r="AD56" s="77"/>
      <c r="AE56" s="77"/>
      <c r="AF56" s="77"/>
      <c r="AG56" s="77"/>
      <c r="AH56" s="77"/>
      <c r="AI56" s="77"/>
      <c r="AJ56" s="23"/>
    </row>
    <row r="57" spans="1:36" ht="30" customHeight="1" x14ac:dyDescent="0.25">
      <c r="A57" s="216"/>
      <c r="B57" s="56" t="s">
        <v>122</v>
      </c>
      <c r="C57" s="77" t="s">
        <v>34</v>
      </c>
      <c r="D57" s="77"/>
      <c r="E57" s="77"/>
      <c r="F57" s="77"/>
      <c r="G57" s="77"/>
      <c r="H57" s="77"/>
      <c r="I57" s="77"/>
      <c r="J57" s="77"/>
      <c r="K57" s="77"/>
      <c r="L57" s="77"/>
      <c r="M57" s="77"/>
      <c r="N57" s="74"/>
      <c r="O57" s="74" t="s">
        <v>21</v>
      </c>
      <c r="P57" s="74"/>
      <c r="Q57" s="74"/>
      <c r="R57" s="74"/>
      <c r="S57" s="76"/>
      <c r="T57" s="77"/>
      <c r="U57" s="77"/>
      <c r="V57" s="77"/>
      <c r="W57" s="77"/>
      <c r="X57" s="77"/>
      <c r="Y57" s="77"/>
      <c r="Z57" s="77"/>
      <c r="AA57" s="77"/>
      <c r="AB57" s="77"/>
      <c r="AC57" s="77"/>
      <c r="AD57" s="77"/>
      <c r="AE57" s="77"/>
      <c r="AF57" s="77"/>
      <c r="AG57" s="77"/>
      <c r="AH57" s="77"/>
      <c r="AI57" s="77"/>
      <c r="AJ57" s="23"/>
    </row>
    <row r="58" spans="1:36" ht="30" customHeight="1" x14ac:dyDescent="0.25">
      <c r="A58" s="216"/>
      <c r="B58" s="56" t="s">
        <v>123</v>
      </c>
      <c r="C58" s="77"/>
      <c r="D58" s="77"/>
      <c r="E58" s="77"/>
      <c r="F58" s="77"/>
      <c r="G58" s="77"/>
      <c r="H58" s="77"/>
      <c r="I58" s="77"/>
      <c r="J58" s="77"/>
      <c r="K58" s="77"/>
      <c r="L58" s="77"/>
      <c r="M58" s="77"/>
      <c r="N58" s="74"/>
      <c r="O58" s="74"/>
      <c r="P58" s="74"/>
      <c r="Q58" s="74"/>
      <c r="R58" s="74" t="s">
        <v>61</v>
      </c>
      <c r="S58" s="76"/>
      <c r="T58" s="77"/>
      <c r="U58" s="77"/>
      <c r="V58" s="77"/>
      <c r="W58" s="77"/>
      <c r="X58" s="77"/>
      <c r="Y58" s="77"/>
      <c r="Z58" s="77"/>
      <c r="AA58" s="77"/>
      <c r="AB58" s="77"/>
      <c r="AC58" s="77"/>
      <c r="AD58" s="77"/>
      <c r="AE58" s="77"/>
      <c r="AF58" s="77"/>
      <c r="AG58" s="77"/>
      <c r="AH58" s="77"/>
      <c r="AI58" s="77"/>
      <c r="AJ58" s="23"/>
    </row>
    <row r="59" spans="1:36" ht="30" customHeight="1" x14ac:dyDescent="0.25">
      <c r="A59" s="216"/>
      <c r="B59" s="56" t="s">
        <v>124</v>
      </c>
      <c r="C59" s="77"/>
      <c r="D59" s="77"/>
      <c r="E59" s="77"/>
      <c r="F59" s="77"/>
      <c r="G59" s="77"/>
      <c r="H59" s="77"/>
      <c r="I59" s="77"/>
      <c r="J59" s="77"/>
      <c r="K59" s="77"/>
      <c r="L59" s="77"/>
      <c r="M59" s="77"/>
      <c r="N59" s="74"/>
      <c r="O59" s="74" t="s">
        <v>61</v>
      </c>
      <c r="P59" s="74"/>
      <c r="Q59" s="74"/>
      <c r="R59" s="74"/>
      <c r="S59" s="76"/>
      <c r="T59" s="77"/>
      <c r="U59" s="77"/>
      <c r="V59" s="77"/>
      <c r="W59" s="77"/>
      <c r="X59" s="77"/>
      <c r="Y59" s="77"/>
      <c r="Z59" s="77"/>
      <c r="AA59" s="77"/>
      <c r="AB59" s="77"/>
      <c r="AC59" s="77"/>
      <c r="AD59" s="77"/>
      <c r="AE59" s="77"/>
      <c r="AF59" s="77"/>
      <c r="AG59" s="77"/>
      <c r="AH59" s="77"/>
      <c r="AI59" s="77"/>
      <c r="AJ59" s="23"/>
    </row>
    <row r="60" spans="1:36" ht="30" customHeight="1" x14ac:dyDescent="0.25">
      <c r="A60" s="216"/>
      <c r="B60" s="56" t="s">
        <v>125</v>
      </c>
      <c r="C60" s="77"/>
      <c r="D60" s="77"/>
      <c r="E60" s="77"/>
      <c r="F60" s="77"/>
      <c r="G60" s="77"/>
      <c r="H60" s="77"/>
      <c r="I60" s="77"/>
      <c r="J60" s="77"/>
      <c r="K60" s="77"/>
      <c r="L60" s="77"/>
      <c r="M60" s="77"/>
      <c r="N60" s="74"/>
      <c r="O60" s="74"/>
      <c r="P60" s="74"/>
      <c r="Q60" s="74" t="s">
        <v>61</v>
      </c>
      <c r="R60" s="74"/>
      <c r="S60" s="76"/>
      <c r="T60" s="77"/>
      <c r="U60" s="77"/>
      <c r="V60" s="77"/>
      <c r="W60" s="77"/>
      <c r="X60" s="77"/>
      <c r="Y60" s="77"/>
      <c r="Z60" s="77"/>
      <c r="AA60" s="77"/>
      <c r="AB60" s="77"/>
      <c r="AC60" s="77"/>
      <c r="AD60" s="77"/>
      <c r="AE60" s="77"/>
      <c r="AF60" s="77"/>
      <c r="AG60" s="77"/>
      <c r="AH60" s="77"/>
      <c r="AI60" s="77"/>
      <c r="AJ60" s="23"/>
    </row>
    <row r="61" spans="1:36" ht="30" customHeight="1" x14ac:dyDescent="0.25">
      <c r="A61" s="216"/>
      <c r="B61" s="56" t="s">
        <v>126</v>
      </c>
      <c r="C61" s="77"/>
      <c r="D61" s="77"/>
      <c r="E61" s="77"/>
      <c r="F61" s="77"/>
      <c r="G61" s="77"/>
      <c r="H61" s="77"/>
      <c r="I61" s="77"/>
      <c r="J61" s="77"/>
      <c r="K61" s="77"/>
      <c r="L61" s="77"/>
      <c r="M61" s="77"/>
      <c r="N61" s="74"/>
      <c r="O61" s="74" t="s">
        <v>61</v>
      </c>
      <c r="P61" s="74"/>
      <c r="Q61" s="74"/>
      <c r="R61" s="74"/>
      <c r="S61" s="76"/>
      <c r="T61" s="77"/>
      <c r="U61" s="77"/>
      <c r="V61" s="77"/>
      <c r="W61" s="77"/>
      <c r="X61" s="77"/>
      <c r="Y61" s="77"/>
      <c r="Z61" s="77"/>
      <c r="AA61" s="77"/>
      <c r="AB61" s="77"/>
      <c r="AC61" s="77"/>
      <c r="AD61" s="77"/>
      <c r="AE61" s="77"/>
      <c r="AF61" s="77"/>
      <c r="AG61" s="77"/>
      <c r="AH61" s="77"/>
      <c r="AI61" s="77"/>
      <c r="AJ61" s="23"/>
    </row>
    <row r="62" spans="1:36" ht="30" customHeight="1" x14ac:dyDescent="0.25">
      <c r="A62" s="216"/>
      <c r="B62" s="56" t="s">
        <v>127</v>
      </c>
      <c r="C62" s="77"/>
      <c r="D62" s="77"/>
      <c r="E62" s="77"/>
      <c r="F62" s="77"/>
      <c r="G62" s="77"/>
      <c r="H62" s="77"/>
      <c r="I62" s="77"/>
      <c r="J62" s="77"/>
      <c r="K62" s="77"/>
      <c r="L62" s="77"/>
      <c r="M62" s="77"/>
      <c r="N62" s="74"/>
      <c r="O62" s="74"/>
      <c r="P62" s="74"/>
      <c r="Q62" s="74" t="s">
        <v>61</v>
      </c>
      <c r="R62" s="74"/>
      <c r="S62" s="76"/>
      <c r="T62" s="77"/>
      <c r="U62" s="77"/>
      <c r="V62" s="77"/>
      <c r="W62" s="77"/>
      <c r="X62" s="77"/>
      <c r="Y62" s="77"/>
      <c r="Z62" s="77"/>
      <c r="AA62" s="77"/>
      <c r="AB62" s="77"/>
      <c r="AC62" s="77"/>
      <c r="AD62" s="77"/>
      <c r="AE62" s="77"/>
      <c r="AF62" s="77"/>
      <c r="AG62" s="77"/>
      <c r="AH62" s="77"/>
      <c r="AI62" s="77"/>
      <c r="AJ62" s="23"/>
    </row>
    <row r="63" spans="1:36" ht="30" customHeight="1" x14ac:dyDescent="0.25">
      <c r="A63" s="216"/>
      <c r="B63" s="56" t="s">
        <v>128</v>
      </c>
      <c r="C63" s="77" t="s">
        <v>34</v>
      </c>
      <c r="D63" s="77"/>
      <c r="E63" s="77"/>
      <c r="F63" s="77"/>
      <c r="G63" s="77"/>
      <c r="H63" s="77"/>
      <c r="I63" s="77"/>
      <c r="J63" s="77"/>
      <c r="K63" s="77"/>
      <c r="L63" s="77"/>
      <c r="M63" s="77"/>
      <c r="N63" s="74"/>
      <c r="O63" s="74"/>
      <c r="P63" s="74" t="s">
        <v>21</v>
      </c>
      <c r="Q63" s="74"/>
      <c r="R63" s="74"/>
      <c r="S63" s="76" t="s">
        <v>152</v>
      </c>
      <c r="T63" s="77"/>
      <c r="U63" s="77"/>
      <c r="V63" s="77"/>
      <c r="W63" s="77"/>
      <c r="X63" s="77"/>
      <c r="Y63" s="77"/>
      <c r="Z63" s="77"/>
      <c r="AA63" s="77"/>
      <c r="AB63" s="77"/>
      <c r="AC63" s="77"/>
      <c r="AD63" s="77"/>
      <c r="AE63" s="77"/>
      <c r="AF63" s="77"/>
      <c r="AG63" s="77"/>
      <c r="AH63" s="77"/>
      <c r="AI63" s="77"/>
      <c r="AJ63" s="23"/>
    </row>
    <row r="64" spans="1:36" ht="30" customHeight="1" x14ac:dyDescent="0.25">
      <c r="A64" s="216"/>
      <c r="B64" s="56" t="s">
        <v>129</v>
      </c>
      <c r="C64" s="74" t="s">
        <v>34</v>
      </c>
      <c r="D64" s="74"/>
      <c r="E64" s="74"/>
      <c r="F64" s="74"/>
      <c r="G64" s="74"/>
      <c r="H64" s="74"/>
      <c r="I64" s="74"/>
      <c r="J64" s="74"/>
      <c r="K64" s="74"/>
      <c r="L64" s="74"/>
      <c r="M64" s="74"/>
      <c r="N64" s="74"/>
      <c r="O64" s="74"/>
      <c r="P64" s="74"/>
      <c r="Q64" s="74" t="s">
        <v>21</v>
      </c>
      <c r="R64" s="74"/>
      <c r="S64" s="76"/>
      <c r="T64" s="74"/>
      <c r="U64" s="74"/>
      <c r="V64" s="74"/>
      <c r="W64" s="74"/>
      <c r="X64" s="74"/>
      <c r="Y64" s="74"/>
      <c r="Z64" s="74"/>
      <c r="AA64" s="74"/>
      <c r="AB64" s="74"/>
      <c r="AC64" s="74"/>
      <c r="AD64" s="74"/>
      <c r="AE64" s="74"/>
      <c r="AF64" s="74"/>
      <c r="AG64" s="74"/>
      <c r="AH64" s="74"/>
      <c r="AI64" s="74"/>
      <c r="AJ64" s="23"/>
    </row>
    <row r="65" spans="1:36" ht="30" customHeight="1" x14ac:dyDescent="0.25">
      <c r="A65" s="216"/>
      <c r="B65" s="56" t="s">
        <v>130</v>
      </c>
      <c r="C65" s="74"/>
      <c r="D65" s="74"/>
      <c r="E65" s="74"/>
      <c r="F65" s="74"/>
      <c r="G65" s="74"/>
      <c r="H65" s="74"/>
      <c r="I65" s="74"/>
      <c r="J65" s="74"/>
      <c r="K65" s="74"/>
      <c r="L65" s="74"/>
      <c r="M65" s="74"/>
      <c r="N65" s="74"/>
      <c r="O65" s="74" t="s">
        <v>61</v>
      </c>
      <c r="P65" s="74"/>
      <c r="Q65" s="74"/>
      <c r="R65" s="74"/>
      <c r="S65" s="76"/>
      <c r="T65" s="74"/>
      <c r="U65" s="74"/>
      <c r="V65" s="74"/>
      <c r="W65" s="74"/>
      <c r="X65" s="74"/>
      <c r="Y65" s="74"/>
      <c r="Z65" s="74"/>
      <c r="AA65" s="74"/>
      <c r="AB65" s="74"/>
      <c r="AC65" s="74"/>
      <c r="AD65" s="74"/>
      <c r="AE65" s="74"/>
      <c r="AF65" s="74"/>
      <c r="AG65" s="74"/>
      <c r="AH65" s="74"/>
      <c r="AI65" s="74"/>
      <c r="AJ65" s="23"/>
    </row>
    <row r="66" spans="1:36" ht="30" customHeight="1" x14ac:dyDescent="0.25">
      <c r="A66" s="216"/>
      <c r="B66" s="56" t="s">
        <v>131</v>
      </c>
      <c r="C66" s="74"/>
      <c r="D66" s="74"/>
      <c r="E66" s="74"/>
      <c r="F66" s="74"/>
      <c r="G66" s="74"/>
      <c r="H66" s="74"/>
      <c r="I66" s="74"/>
      <c r="J66" s="74"/>
      <c r="K66" s="74"/>
      <c r="L66" s="74"/>
      <c r="M66" s="74"/>
      <c r="N66" s="74"/>
      <c r="O66" s="74"/>
      <c r="P66" s="74"/>
      <c r="Q66" s="74"/>
      <c r="R66" s="74" t="s">
        <v>61</v>
      </c>
      <c r="S66" s="76"/>
      <c r="T66" s="74"/>
      <c r="U66" s="74"/>
      <c r="V66" s="74"/>
      <c r="W66" s="74"/>
      <c r="X66" s="74"/>
      <c r="Y66" s="74"/>
      <c r="Z66" s="74"/>
      <c r="AA66" s="74"/>
      <c r="AB66" s="74"/>
      <c r="AC66" s="74"/>
      <c r="AD66" s="74"/>
      <c r="AE66" s="74"/>
      <c r="AF66" s="74"/>
      <c r="AG66" s="74"/>
      <c r="AH66" s="74"/>
      <c r="AI66" s="74"/>
      <c r="AJ66" s="23"/>
    </row>
    <row r="67" spans="1:36" ht="30" customHeight="1" x14ac:dyDescent="0.25">
      <c r="A67" s="216"/>
      <c r="B67" s="56" t="s">
        <v>132</v>
      </c>
      <c r="C67" s="74"/>
      <c r="D67" s="74"/>
      <c r="E67" s="74"/>
      <c r="F67" s="74"/>
      <c r="G67" s="74"/>
      <c r="H67" s="74"/>
      <c r="I67" s="74"/>
      <c r="J67" s="74"/>
      <c r="K67" s="74"/>
      <c r="L67" s="74"/>
      <c r="M67" s="74"/>
      <c r="N67" s="74"/>
      <c r="O67" s="74" t="s">
        <v>61</v>
      </c>
      <c r="P67" s="74"/>
      <c r="Q67" s="74"/>
      <c r="R67" s="74"/>
      <c r="S67" s="76"/>
      <c r="T67" s="74"/>
      <c r="U67" s="74"/>
      <c r="V67" s="74"/>
      <c r="W67" s="74"/>
      <c r="X67" s="74"/>
      <c r="Y67" s="74"/>
      <c r="Z67" s="74"/>
      <c r="AA67" s="74"/>
      <c r="AB67" s="74"/>
      <c r="AC67" s="74"/>
      <c r="AD67" s="74"/>
      <c r="AE67" s="74"/>
      <c r="AF67" s="74"/>
      <c r="AG67" s="74"/>
      <c r="AH67" s="74"/>
      <c r="AI67" s="74"/>
      <c r="AJ67" s="23"/>
    </row>
    <row r="68" spans="1:36" ht="30" customHeight="1" x14ac:dyDescent="0.25">
      <c r="A68" s="216"/>
      <c r="B68" s="56" t="s">
        <v>133</v>
      </c>
      <c r="C68" s="74"/>
      <c r="D68" s="74"/>
      <c r="E68" s="74"/>
      <c r="F68" s="74"/>
      <c r="G68" s="74"/>
      <c r="H68" s="74"/>
      <c r="I68" s="74"/>
      <c r="J68" s="74"/>
      <c r="K68" s="74"/>
      <c r="L68" s="74"/>
      <c r="M68" s="74"/>
      <c r="N68" s="74"/>
      <c r="O68" s="74"/>
      <c r="P68" s="74" t="s">
        <v>61</v>
      </c>
      <c r="Q68" s="74"/>
      <c r="R68" s="74"/>
      <c r="S68" s="76"/>
      <c r="T68" s="74"/>
      <c r="U68" s="74"/>
      <c r="V68" s="74"/>
      <c r="W68" s="74"/>
      <c r="X68" s="74"/>
      <c r="Y68" s="74"/>
      <c r="Z68" s="74"/>
      <c r="AA68" s="74"/>
      <c r="AB68" s="74"/>
      <c r="AC68" s="74"/>
      <c r="AD68" s="74"/>
      <c r="AE68" s="74"/>
      <c r="AF68" s="74"/>
      <c r="AG68" s="74"/>
      <c r="AH68" s="74"/>
      <c r="AI68" s="74"/>
      <c r="AJ68" s="23"/>
    </row>
    <row r="69" spans="1:36" ht="30" customHeight="1" x14ac:dyDescent="0.25">
      <c r="A69" s="216"/>
      <c r="B69" s="56" t="s">
        <v>134</v>
      </c>
      <c r="C69" s="74"/>
      <c r="D69" s="74"/>
      <c r="E69" s="74"/>
      <c r="F69" s="74"/>
      <c r="G69" s="74"/>
      <c r="H69" s="74"/>
      <c r="I69" s="74"/>
      <c r="J69" s="74"/>
      <c r="K69" s="74"/>
      <c r="L69" s="74"/>
      <c r="M69" s="74"/>
      <c r="N69" s="74"/>
      <c r="O69" s="74"/>
      <c r="P69" s="74"/>
      <c r="Q69" s="74" t="s">
        <v>61</v>
      </c>
      <c r="R69" s="74"/>
      <c r="S69" s="76"/>
      <c r="T69" s="74"/>
      <c r="U69" s="74"/>
      <c r="V69" s="74"/>
      <c r="W69" s="74"/>
      <c r="X69" s="74"/>
      <c r="Y69" s="74"/>
      <c r="Z69" s="74"/>
      <c r="AA69" s="74"/>
      <c r="AB69" s="74"/>
      <c r="AC69" s="74"/>
      <c r="AD69" s="74"/>
      <c r="AE69" s="74"/>
      <c r="AF69" s="74"/>
      <c r="AG69" s="74"/>
      <c r="AH69" s="74"/>
      <c r="AI69" s="74"/>
      <c r="AJ69" s="23"/>
    </row>
    <row r="70" spans="1:36" ht="30" customHeight="1" x14ac:dyDescent="0.25">
      <c r="A70" s="217"/>
      <c r="B70" s="56" t="s">
        <v>135</v>
      </c>
      <c r="C70" s="74"/>
      <c r="D70" s="74"/>
      <c r="E70" s="74"/>
      <c r="F70" s="74"/>
      <c r="G70" s="74"/>
      <c r="H70" s="74"/>
      <c r="I70" s="74"/>
      <c r="J70" s="74"/>
      <c r="K70" s="74"/>
      <c r="L70" s="74"/>
      <c r="M70" s="74"/>
      <c r="N70" s="74"/>
      <c r="O70" s="74"/>
      <c r="P70" s="74"/>
      <c r="Q70" s="74" t="s">
        <v>61</v>
      </c>
      <c r="R70" s="74"/>
      <c r="S70" s="76"/>
      <c r="T70" s="74"/>
      <c r="U70" s="74"/>
      <c r="V70" s="74"/>
      <c r="W70" s="74"/>
      <c r="X70" s="74"/>
      <c r="Y70" s="74"/>
      <c r="Z70" s="74"/>
      <c r="AA70" s="74"/>
      <c r="AB70" s="74"/>
      <c r="AC70" s="74"/>
      <c r="AD70" s="74"/>
      <c r="AE70" s="74"/>
      <c r="AF70" s="74"/>
      <c r="AG70" s="74"/>
      <c r="AH70" s="74"/>
      <c r="AI70" s="74"/>
      <c r="AJ70" s="23"/>
    </row>
    <row r="71" spans="1:36" ht="30" customHeight="1" x14ac:dyDescent="0.25">
      <c r="A71" s="215" t="s">
        <v>35</v>
      </c>
      <c r="B71" s="56" t="s">
        <v>136</v>
      </c>
      <c r="C71" s="77" t="s">
        <v>36</v>
      </c>
      <c r="D71" s="77"/>
      <c r="E71" s="77"/>
      <c r="F71" s="77"/>
      <c r="G71" s="77"/>
      <c r="H71" s="77"/>
      <c r="I71" s="77"/>
      <c r="J71" s="77"/>
      <c r="K71" s="77"/>
      <c r="L71" s="77"/>
      <c r="M71" s="77"/>
      <c r="N71" s="74"/>
      <c r="O71" s="74"/>
      <c r="P71" s="74"/>
      <c r="Q71" s="74"/>
      <c r="R71" s="74" t="s">
        <v>21</v>
      </c>
      <c r="S71" s="76"/>
      <c r="T71" s="77"/>
      <c r="U71" s="77"/>
      <c r="V71" s="77"/>
      <c r="W71" s="77"/>
      <c r="X71" s="77"/>
      <c r="Y71" s="77"/>
      <c r="Z71" s="77"/>
      <c r="AA71" s="77"/>
      <c r="AB71" s="77"/>
      <c r="AC71" s="77"/>
      <c r="AD71" s="77"/>
      <c r="AE71" s="77"/>
      <c r="AF71" s="77"/>
      <c r="AG71" s="77"/>
      <c r="AH71" s="77"/>
      <c r="AI71" s="77"/>
      <c r="AJ71" s="23"/>
    </row>
    <row r="72" spans="1:36" ht="30" customHeight="1" x14ac:dyDescent="0.25">
      <c r="A72" s="216"/>
      <c r="B72" s="56" t="s">
        <v>137</v>
      </c>
      <c r="C72" s="77" t="s">
        <v>36</v>
      </c>
      <c r="D72" s="77"/>
      <c r="E72" s="77"/>
      <c r="F72" s="77"/>
      <c r="G72" s="77"/>
      <c r="H72" s="77"/>
      <c r="I72" s="77"/>
      <c r="J72" s="77"/>
      <c r="K72" s="77"/>
      <c r="L72" s="77"/>
      <c r="M72" s="77"/>
      <c r="N72" s="74"/>
      <c r="O72" s="74"/>
      <c r="P72" s="74"/>
      <c r="Q72" s="74"/>
      <c r="R72" s="74" t="s">
        <v>21</v>
      </c>
      <c r="S72" s="76"/>
      <c r="T72" s="77"/>
      <c r="U72" s="77"/>
      <c r="V72" s="77"/>
      <c r="W72" s="77"/>
      <c r="X72" s="77"/>
      <c r="Y72" s="77"/>
      <c r="Z72" s="77"/>
      <c r="AA72" s="77"/>
      <c r="AB72" s="77"/>
      <c r="AC72" s="77"/>
      <c r="AD72" s="77"/>
      <c r="AE72" s="77"/>
      <c r="AF72" s="77"/>
      <c r="AG72" s="77"/>
      <c r="AH72" s="77"/>
      <c r="AI72" s="77"/>
      <c r="AJ72" s="23"/>
    </row>
    <row r="73" spans="1:36" ht="30" customHeight="1" x14ac:dyDescent="0.25">
      <c r="A73" s="216"/>
      <c r="B73" s="56" t="s">
        <v>138</v>
      </c>
      <c r="C73" s="77" t="s">
        <v>36</v>
      </c>
      <c r="D73" s="77"/>
      <c r="E73" s="77"/>
      <c r="F73" s="77"/>
      <c r="G73" s="77"/>
      <c r="H73" s="77"/>
      <c r="I73" s="77"/>
      <c r="J73" s="77"/>
      <c r="K73" s="77"/>
      <c r="L73" s="77"/>
      <c r="M73" s="77"/>
      <c r="N73" s="74"/>
      <c r="O73" s="74"/>
      <c r="P73" s="74"/>
      <c r="Q73" s="74"/>
      <c r="R73" s="74" t="s">
        <v>21</v>
      </c>
      <c r="S73" s="76"/>
      <c r="T73" s="77"/>
      <c r="U73" s="77"/>
      <c r="V73" s="77"/>
      <c r="W73" s="77"/>
      <c r="X73" s="77"/>
      <c r="Y73" s="77"/>
      <c r="Z73" s="77"/>
      <c r="AA73" s="77"/>
      <c r="AB73" s="77"/>
      <c r="AC73" s="77"/>
      <c r="AD73" s="77"/>
      <c r="AE73" s="77"/>
      <c r="AF73" s="77"/>
      <c r="AG73" s="77"/>
      <c r="AH73" s="77"/>
      <c r="AI73" s="77"/>
      <c r="AJ73" s="23"/>
    </row>
    <row r="74" spans="1:36" ht="30" customHeight="1" x14ac:dyDescent="0.25">
      <c r="A74" s="216"/>
      <c r="B74" s="56" t="s">
        <v>139</v>
      </c>
      <c r="C74" s="77"/>
      <c r="D74" s="77"/>
      <c r="E74" s="77"/>
      <c r="F74" s="77"/>
      <c r="G74" s="77"/>
      <c r="H74" s="77"/>
      <c r="I74" s="77"/>
      <c r="J74" s="77"/>
      <c r="K74" s="77"/>
      <c r="L74" s="77"/>
      <c r="M74" s="77"/>
      <c r="N74" s="74"/>
      <c r="O74" s="74"/>
      <c r="P74" s="74" t="s">
        <v>61</v>
      </c>
      <c r="Q74" s="74"/>
      <c r="R74" s="74"/>
      <c r="S74" s="76"/>
      <c r="T74" s="77"/>
      <c r="U74" s="77"/>
      <c r="V74" s="77"/>
      <c r="W74" s="77"/>
      <c r="X74" s="77"/>
      <c r="Y74" s="77"/>
      <c r="Z74" s="77"/>
      <c r="AA74" s="77"/>
      <c r="AB74" s="77"/>
      <c r="AC74" s="77"/>
      <c r="AD74" s="77"/>
      <c r="AE74" s="77"/>
      <c r="AF74" s="77"/>
      <c r="AG74" s="77"/>
      <c r="AH74" s="77"/>
      <c r="AI74" s="77"/>
      <c r="AJ74" s="23"/>
    </row>
    <row r="75" spans="1:36" ht="30" customHeight="1" x14ac:dyDescent="0.25">
      <c r="A75" s="216"/>
      <c r="B75" s="56" t="s">
        <v>140</v>
      </c>
      <c r="C75" s="77"/>
      <c r="D75" s="77"/>
      <c r="E75" s="77"/>
      <c r="F75" s="77"/>
      <c r="G75" s="77"/>
      <c r="H75" s="77"/>
      <c r="I75" s="77"/>
      <c r="J75" s="77"/>
      <c r="K75" s="77"/>
      <c r="L75" s="77"/>
      <c r="M75" s="77"/>
      <c r="N75" s="74"/>
      <c r="O75" s="74"/>
      <c r="P75" s="74" t="s">
        <v>61</v>
      </c>
      <c r="Q75" s="74"/>
      <c r="R75" s="74"/>
      <c r="S75" s="76"/>
      <c r="T75" s="77"/>
      <c r="U75" s="77"/>
      <c r="V75" s="77"/>
      <c r="W75" s="77"/>
      <c r="X75" s="77"/>
      <c r="Y75" s="77"/>
      <c r="Z75" s="77"/>
      <c r="AA75" s="77"/>
      <c r="AB75" s="77"/>
      <c r="AC75" s="77"/>
      <c r="AD75" s="77"/>
      <c r="AE75" s="77"/>
      <c r="AF75" s="77"/>
      <c r="AG75" s="77"/>
      <c r="AH75" s="77"/>
      <c r="AI75" s="77"/>
      <c r="AJ75" s="23"/>
    </row>
    <row r="76" spans="1:36" ht="30" customHeight="1" x14ac:dyDescent="0.25">
      <c r="A76" s="216"/>
      <c r="B76" s="56" t="s">
        <v>141</v>
      </c>
      <c r="C76" s="77"/>
      <c r="D76" s="77"/>
      <c r="E76" s="77"/>
      <c r="F76" s="77"/>
      <c r="G76" s="77"/>
      <c r="H76" s="77"/>
      <c r="I76" s="77"/>
      <c r="J76" s="77"/>
      <c r="K76" s="77"/>
      <c r="L76" s="77"/>
      <c r="M76" s="77"/>
      <c r="N76" s="74"/>
      <c r="O76" s="74"/>
      <c r="P76" s="74" t="s">
        <v>61</v>
      </c>
      <c r="Q76" s="74"/>
      <c r="R76" s="74"/>
      <c r="S76" s="76"/>
      <c r="T76" s="77"/>
      <c r="U76" s="77"/>
      <c r="V76" s="77"/>
      <c r="W76" s="77"/>
      <c r="X76" s="77"/>
      <c r="Y76" s="77"/>
      <c r="Z76" s="77"/>
      <c r="AA76" s="77"/>
      <c r="AB76" s="77"/>
      <c r="AC76" s="77"/>
      <c r="AD76" s="77"/>
      <c r="AE76" s="77"/>
      <c r="AF76" s="77"/>
      <c r="AG76" s="77"/>
      <c r="AH76" s="77"/>
      <c r="AI76" s="77"/>
      <c r="AJ76" s="23"/>
    </row>
    <row r="77" spans="1:36" ht="30" customHeight="1" x14ac:dyDescent="0.25">
      <c r="A77" s="216"/>
      <c r="B77" s="56" t="s">
        <v>142</v>
      </c>
      <c r="C77" s="77"/>
      <c r="D77" s="77"/>
      <c r="E77" s="77"/>
      <c r="F77" s="77"/>
      <c r="G77" s="77"/>
      <c r="H77" s="77"/>
      <c r="I77" s="77"/>
      <c r="J77" s="77"/>
      <c r="K77" s="77"/>
      <c r="L77" s="77"/>
      <c r="M77" s="77"/>
      <c r="N77" s="74"/>
      <c r="O77" s="74"/>
      <c r="P77" s="74" t="s">
        <v>61</v>
      </c>
      <c r="Q77" s="74"/>
      <c r="R77" s="74"/>
      <c r="S77" s="76"/>
      <c r="T77" s="77"/>
      <c r="U77" s="77"/>
      <c r="V77" s="77"/>
      <c r="W77" s="77"/>
      <c r="X77" s="77"/>
      <c r="Y77" s="77"/>
      <c r="Z77" s="77"/>
      <c r="AA77" s="77"/>
      <c r="AB77" s="77"/>
      <c r="AC77" s="77"/>
      <c r="AD77" s="77"/>
      <c r="AE77" s="77"/>
      <c r="AF77" s="77"/>
      <c r="AG77" s="77"/>
      <c r="AH77" s="77"/>
      <c r="AI77" s="77"/>
      <c r="AJ77" s="23"/>
    </row>
    <row r="78" spans="1:36" ht="30" customHeight="1" x14ac:dyDescent="0.25">
      <c r="A78" s="216"/>
      <c r="B78" s="56" t="s">
        <v>143</v>
      </c>
      <c r="C78" s="77"/>
      <c r="D78" s="77"/>
      <c r="E78" s="77"/>
      <c r="F78" s="77"/>
      <c r="G78" s="77"/>
      <c r="H78" s="77"/>
      <c r="I78" s="77"/>
      <c r="J78" s="77"/>
      <c r="K78" s="77"/>
      <c r="L78" s="77"/>
      <c r="M78" s="77"/>
      <c r="N78" s="74"/>
      <c r="O78" s="74"/>
      <c r="P78" s="74" t="s">
        <v>61</v>
      </c>
      <c r="Q78" s="74"/>
      <c r="R78" s="74"/>
      <c r="S78" s="76"/>
      <c r="T78" s="77"/>
      <c r="U78" s="77"/>
      <c r="V78" s="77"/>
      <c r="W78" s="77"/>
      <c r="X78" s="77"/>
      <c r="Y78" s="77"/>
      <c r="Z78" s="77"/>
      <c r="AA78" s="77"/>
      <c r="AB78" s="77"/>
      <c r="AC78" s="77"/>
      <c r="AD78" s="77"/>
      <c r="AE78" s="77"/>
      <c r="AF78" s="77"/>
      <c r="AG78" s="77"/>
      <c r="AH78" s="77"/>
      <c r="AI78" s="77"/>
      <c r="AJ78" s="23"/>
    </row>
    <row r="79" spans="1:36" ht="30" customHeight="1" x14ac:dyDescent="0.25">
      <c r="A79" s="216"/>
      <c r="B79" s="56" t="s">
        <v>144</v>
      </c>
      <c r="C79" s="77"/>
      <c r="D79" s="77"/>
      <c r="E79" s="77"/>
      <c r="F79" s="77"/>
      <c r="G79" s="77"/>
      <c r="H79" s="77"/>
      <c r="I79" s="77"/>
      <c r="J79" s="77"/>
      <c r="K79" s="77"/>
      <c r="L79" s="77"/>
      <c r="M79" s="77"/>
      <c r="N79" s="74"/>
      <c r="O79" s="74"/>
      <c r="P79" s="74" t="s">
        <v>61</v>
      </c>
      <c r="Q79" s="74"/>
      <c r="R79" s="74"/>
      <c r="S79" s="76"/>
      <c r="T79" s="77"/>
      <c r="U79" s="77"/>
      <c r="V79" s="77"/>
      <c r="W79" s="77"/>
      <c r="X79" s="77"/>
      <c r="Y79" s="77"/>
      <c r="Z79" s="77"/>
      <c r="AA79" s="77"/>
      <c r="AB79" s="77"/>
      <c r="AC79" s="77"/>
      <c r="AD79" s="77"/>
      <c r="AE79" s="77"/>
      <c r="AF79" s="77"/>
      <c r="AG79" s="77"/>
      <c r="AH79" s="77"/>
      <c r="AI79" s="77"/>
      <c r="AJ79" s="23"/>
    </row>
    <row r="80" spans="1:36" ht="30" customHeight="1" x14ac:dyDescent="0.25">
      <c r="A80" s="216"/>
      <c r="B80" s="56" t="s">
        <v>145</v>
      </c>
      <c r="C80" s="77"/>
      <c r="D80" s="77"/>
      <c r="E80" s="77"/>
      <c r="F80" s="77"/>
      <c r="G80" s="77"/>
      <c r="H80" s="77"/>
      <c r="I80" s="77"/>
      <c r="J80" s="77"/>
      <c r="K80" s="77"/>
      <c r="L80" s="77"/>
      <c r="M80" s="77"/>
      <c r="N80" s="74"/>
      <c r="O80" s="74"/>
      <c r="P80" s="74" t="s">
        <v>61</v>
      </c>
      <c r="Q80" s="74"/>
      <c r="R80" s="74"/>
      <c r="S80" s="76"/>
      <c r="T80" s="77"/>
      <c r="U80" s="77"/>
      <c r="V80" s="77"/>
      <c r="W80" s="77"/>
      <c r="X80" s="77"/>
      <c r="Y80" s="77"/>
      <c r="Z80" s="77"/>
      <c r="AA80" s="77"/>
      <c r="AB80" s="77"/>
      <c r="AC80" s="77"/>
      <c r="AD80" s="77"/>
      <c r="AE80" s="77"/>
      <c r="AF80" s="77"/>
      <c r="AG80" s="77"/>
      <c r="AH80" s="77"/>
      <c r="AI80" s="77"/>
      <c r="AJ80" s="23"/>
    </row>
    <row r="81" spans="1:36" ht="30" customHeight="1" x14ac:dyDescent="0.25">
      <c r="A81" s="216"/>
      <c r="B81" s="56" t="s">
        <v>146</v>
      </c>
      <c r="C81" s="77"/>
      <c r="D81" s="77"/>
      <c r="E81" s="77"/>
      <c r="F81" s="77"/>
      <c r="G81" s="77"/>
      <c r="H81" s="77"/>
      <c r="I81" s="77"/>
      <c r="J81" s="77"/>
      <c r="K81" s="77"/>
      <c r="L81" s="77"/>
      <c r="M81" s="77"/>
      <c r="N81" s="74"/>
      <c r="O81" s="74"/>
      <c r="P81" s="74" t="s">
        <v>61</v>
      </c>
      <c r="Q81" s="74"/>
      <c r="R81" s="74"/>
      <c r="S81" s="76"/>
      <c r="T81" s="77"/>
      <c r="U81" s="77"/>
      <c r="V81" s="77"/>
      <c r="W81" s="77"/>
      <c r="X81" s="77"/>
      <c r="Y81" s="77"/>
      <c r="Z81" s="77"/>
      <c r="AA81" s="77"/>
      <c r="AB81" s="77"/>
      <c r="AC81" s="77"/>
      <c r="AD81" s="77"/>
      <c r="AE81" s="77"/>
      <c r="AF81" s="77"/>
      <c r="AG81" s="77"/>
      <c r="AH81" s="77"/>
      <c r="AI81" s="77"/>
      <c r="AJ81" s="23"/>
    </row>
    <row r="82" spans="1:36" ht="30" customHeight="1" x14ac:dyDescent="0.25">
      <c r="A82" s="216"/>
      <c r="B82" s="56" t="s">
        <v>147</v>
      </c>
      <c r="C82" s="77"/>
      <c r="D82" s="77"/>
      <c r="E82" s="77"/>
      <c r="F82" s="77"/>
      <c r="G82" s="77"/>
      <c r="H82" s="77"/>
      <c r="I82" s="77"/>
      <c r="J82" s="77"/>
      <c r="K82" s="77"/>
      <c r="L82" s="77"/>
      <c r="M82" s="77"/>
      <c r="N82" s="74"/>
      <c r="O82" s="74"/>
      <c r="P82" s="74" t="s">
        <v>61</v>
      </c>
      <c r="Q82" s="74"/>
      <c r="R82" s="74"/>
      <c r="S82" s="76"/>
      <c r="T82" s="77"/>
      <c r="U82" s="77"/>
      <c r="V82" s="77"/>
      <c r="W82" s="77"/>
      <c r="X82" s="77"/>
      <c r="Y82" s="77"/>
      <c r="Z82" s="77"/>
      <c r="AA82" s="77"/>
      <c r="AB82" s="77"/>
      <c r="AC82" s="77"/>
      <c r="AD82" s="77"/>
      <c r="AE82" s="77"/>
      <c r="AF82" s="77"/>
      <c r="AG82" s="77"/>
      <c r="AH82" s="77"/>
      <c r="AI82" s="77"/>
      <c r="AJ82" s="23"/>
    </row>
    <row r="83" spans="1:36" ht="30" customHeight="1" x14ac:dyDescent="0.25">
      <c r="A83" s="216"/>
      <c r="B83" s="56" t="s">
        <v>148</v>
      </c>
      <c r="C83" s="77"/>
      <c r="D83" s="77"/>
      <c r="E83" s="77"/>
      <c r="F83" s="77"/>
      <c r="G83" s="77"/>
      <c r="H83" s="77"/>
      <c r="I83" s="77"/>
      <c r="J83" s="77"/>
      <c r="K83" s="77"/>
      <c r="L83" s="77"/>
      <c r="M83" s="77"/>
      <c r="N83" s="74"/>
      <c r="O83" s="74"/>
      <c r="P83" s="74" t="s">
        <v>61</v>
      </c>
      <c r="Q83" s="74"/>
      <c r="R83" s="74"/>
      <c r="S83" s="76"/>
      <c r="T83" s="77"/>
      <c r="U83" s="77"/>
      <c r="V83" s="77"/>
      <c r="W83" s="77"/>
      <c r="X83" s="77"/>
      <c r="Y83" s="77"/>
      <c r="Z83" s="77"/>
      <c r="AA83" s="77"/>
      <c r="AB83" s="77"/>
      <c r="AC83" s="77"/>
      <c r="AD83" s="77"/>
      <c r="AE83" s="77"/>
      <c r="AF83" s="77"/>
      <c r="AG83" s="77"/>
      <c r="AH83" s="77"/>
      <c r="AI83" s="77"/>
      <c r="AJ83" s="23"/>
    </row>
    <row r="84" spans="1:36" ht="30" customHeight="1" x14ac:dyDescent="0.25">
      <c r="A84" s="216"/>
      <c r="B84" s="56" t="s">
        <v>149</v>
      </c>
      <c r="C84" s="77"/>
      <c r="D84" s="77"/>
      <c r="E84" s="77"/>
      <c r="F84" s="77"/>
      <c r="G84" s="77"/>
      <c r="H84" s="77"/>
      <c r="I84" s="77"/>
      <c r="J84" s="77"/>
      <c r="K84" s="77"/>
      <c r="L84" s="77"/>
      <c r="M84" s="77"/>
      <c r="N84" s="74"/>
      <c r="O84" s="74"/>
      <c r="P84" s="74" t="s">
        <v>61</v>
      </c>
      <c r="Q84" s="74"/>
      <c r="R84" s="74"/>
      <c r="S84" s="76"/>
      <c r="T84" s="77"/>
      <c r="U84" s="77"/>
      <c r="V84" s="77"/>
      <c r="W84" s="77"/>
      <c r="X84" s="77"/>
      <c r="Y84" s="77"/>
      <c r="Z84" s="77"/>
      <c r="AA84" s="77"/>
      <c r="AB84" s="77"/>
      <c r="AC84" s="77"/>
      <c r="AD84" s="77"/>
      <c r="AE84" s="77"/>
      <c r="AF84" s="77"/>
      <c r="AG84" s="77"/>
      <c r="AH84" s="77"/>
      <c r="AI84" s="77"/>
      <c r="AJ84" s="23"/>
    </row>
    <row r="85" spans="1:36" ht="30" customHeight="1" x14ac:dyDescent="0.25">
      <c r="A85" s="217"/>
      <c r="B85" s="56" t="s">
        <v>150</v>
      </c>
      <c r="C85" s="77"/>
      <c r="D85" s="77"/>
      <c r="E85" s="77"/>
      <c r="F85" s="77"/>
      <c r="G85" s="77"/>
      <c r="H85" s="77"/>
      <c r="I85" s="77"/>
      <c r="J85" s="77"/>
      <c r="K85" s="77"/>
      <c r="L85" s="77"/>
      <c r="M85" s="77"/>
      <c r="N85" s="74"/>
      <c r="O85" s="74"/>
      <c r="P85" s="74" t="s">
        <v>61</v>
      </c>
      <c r="Q85" s="74"/>
      <c r="R85" s="74"/>
      <c r="S85" s="76"/>
      <c r="T85" s="77"/>
      <c r="U85" s="77"/>
      <c r="V85" s="77"/>
      <c r="W85" s="77"/>
      <c r="X85" s="77"/>
      <c r="Y85" s="77"/>
      <c r="Z85" s="77"/>
      <c r="AA85" s="77"/>
      <c r="AB85" s="77"/>
      <c r="AC85" s="77"/>
      <c r="AD85" s="77"/>
      <c r="AE85" s="77"/>
      <c r="AF85" s="77"/>
      <c r="AG85" s="77"/>
      <c r="AH85" s="77"/>
      <c r="AI85" s="77"/>
      <c r="AJ85" s="23"/>
    </row>
    <row r="86" spans="1:36" ht="30" customHeight="1" x14ac:dyDescent="0.25">
      <c r="A86" s="215" t="s">
        <v>43</v>
      </c>
      <c r="B86" s="56" t="s">
        <v>184</v>
      </c>
      <c r="C86" s="77" t="s">
        <v>44</v>
      </c>
      <c r="D86" s="77"/>
      <c r="E86" s="77"/>
      <c r="F86" s="77"/>
      <c r="G86" s="77"/>
      <c r="H86" s="77"/>
      <c r="I86" s="77"/>
      <c r="J86" s="77"/>
      <c r="K86" s="77"/>
      <c r="L86" s="77"/>
      <c r="M86" s="77"/>
      <c r="N86" s="74"/>
      <c r="O86" s="74"/>
      <c r="P86" s="74"/>
      <c r="Q86" s="74"/>
      <c r="R86" s="74" t="s">
        <v>21</v>
      </c>
      <c r="S86" s="76"/>
      <c r="T86" s="77"/>
      <c r="U86" s="77"/>
      <c r="V86" s="77"/>
      <c r="W86" s="77"/>
      <c r="X86" s="77"/>
      <c r="Y86" s="77"/>
      <c r="Z86" s="77"/>
      <c r="AA86" s="77"/>
      <c r="AB86" s="77"/>
      <c r="AC86" s="77"/>
      <c r="AD86" s="77"/>
      <c r="AE86" s="77"/>
      <c r="AF86" s="77"/>
      <c r="AG86" s="77"/>
      <c r="AH86" s="77"/>
      <c r="AI86" s="77"/>
      <c r="AJ86" s="23"/>
    </row>
    <row r="87" spans="1:36" ht="30" customHeight="1" x14ac:dyDescent="0.25">
      <c r="A87" s="216"/>
      <c r="B87" s="56" t="s">
        <v>185</v>
      </c>
      <c r="C87" s="77" t="s">
        <v>44</v>
      </c>
      <c r="D87" s="77"/>
      <c r="E87" s="77"/>
      <c r="F87" s="77"/>
      <c r="G87" s="77"/>
      <c r="H87" s="77"/>
      <c r="I87" s="77"/>
      <c r="J87" s="77"/>
      <c r="K87" s="77"/>
      <c r="L87" s="77"/>
      <c r="M87" s="77"/>
      <c r="N87" s="74"/>
      <c r="O87" s="74"/>
      <c r="P87" s="74"/>
      <c r="Q87" s="74"/>
      <c r="R87" s="74" t="s">
        <v>21</v>
      </c>
      <c r="S87" s="76"/>
      <c r="T87" s="77"/>
      <c r="U87" s="77"/>
      <c r="V87" s="77"/>
      <c r="W87" s="77"/>
      <c r="X87" s="77"/>
      <c r="Y87" s="77"/>
      <c r="Z87" s="77"/>
      <c r="AA87" s="77"/>
      <c r="AB87" s="77"/>
      <c r="AC87" s="77"/>
      <c r="AD87" s="77"/>
      <c r="AE87" s="77"/>
      <c r="AF87" s="77"/>
      <c r="AG87" s="77"/>
      <c r="AH87" s="77"/>
      <c r="AI87" s="77"/>
      <c r="AJ87" s="23"/>
    </row>
    <row r="88" spans="1:36" ht="30" customHeight="1" x14ac:dyDescent="0.25">
      <c r="A88" s="216"/>
      <c r="B88" s="56" t="s">
        <v>186</v>
      </c>
      <c r="C88" s="77" t="s">
        <v>44</v>
      </c>
      <c r="D88" s="77"/>
      <c r="E88" s="77"/>
      <c r="F88" s="77"/>
      <c r="G88" s="77"/>
      <c r="H88" s="77"/>
      <c r="I88" s="77"/>
      <c r="J88" s="77"/>
      <c r="K88" s="77"/>
      <c r="L88" s="77"/>
      <c r="M88" s="77"/>
      <c r="N88" s="74"/>
      <c r="O88" s="74"/>
      <c r="P88" s="74"/>
      <c r="Q88" s="74"/>
      <c r="R88" s="74" t="s">
        <v>21</v>
      </c>
      <c r="S88" s="76"/>
      <c r="T88" s="77"/>
      <c r="U88" s="77"/>
      <c r="V88" s="77"/>
      <c r="W88" s="77"/>
      <c r="X88" s="77"/>
      <c r="Y88" s="77"/>
      <c r="Z88" s="77"/>
      <c r="AA88" s="77"/>
      <c r="AB88" s="77"/>
      <c r="AC88" s="77"/>
      <c r="AD88" s="77"/>
      <c r="AE88" s="77"/>
      <c r="AF88" s="77"/>
      <c r="AG88" s="77"/>
      <c r="AH88" s="77"/>
      <c r="AI88" s="77"/>
      <c r="AJ88" s="23"/>
    </row>
    <row r="89" spans="1:36" ht="30" customHeight="1" x14ac:dyDescent="0.25">
      <c r="A89" s="216"/>
      <c r="B89" s="56" t="s">
        <v>187</v>
      </c>
      <c r="C89" s="77"/>
      <c r="D89" s="77"/>
      <c r="E89" s="77"/>
      <c r="F89" s="77"/>
      <c r="G89" s="77"/>
      <c r="H89" s="77"/>
      <c r="I89" s="77"/>
      <c r="J89" s="77"/>
      <c r="K89" s="77"/>
      <c r="L89" s="77"/>
      <c r="M89" s="77"/>
      <c r="N89" s="74"/>
      <c r="O89" s="74"/>
      <c r="P89" s="74"/>
      <c r="Q89" s="74"/>
      <c r="R89" s="74" t="s">
        <v>61</v>
      </c>
      <c r="S89" s="76"/>
      <c r="T89" s="77"/>
      <c r="U89" s="77"/>
      <c r="V89" s="77"/>
      <c r="W89" s="77"/>
      <c r="X89" s="77"/>
      <c r="Y89" s="77"/>
      <c r="Z89" s="77"/>
      <c r="AA89" s="77"/>
      <c r="AB89" s="77"/>
      <c r="AC89" s="77"/>
      <c r="AD89" s="77"/>
      <c r="AE89" s="77"/>
      <c r="AF89" s="77"/>
      <c r="AG89" s="77"/>
      <c r="AH89" s="77"/>
      <c r="AI89" s="77"/>
      <c r="AJ89" s="23"/>
    </row>
    <row r="90" spans="1:36" ht="30" customHeight="1" x14ac:dyDescent="0.25">
      <c r="A90" s="216"/>
      <c r="B90" s="56" t="s">
        <v>188</v>
      </c>
      <c r="C90" s="77"/>
      <c r="D90" s="77"/>
      <c r="E90" s="77"/>
      <c r="F90" s="77"/>
      <c r="G90" s="77"/>
      <c r="H90" s="77"/>
      <c r="I90" s="77"/>
      <c r="J90" s="77"/>
      <c r="K90" s="77"/>
      <c r="L90" s="77"/>
      <c r="M90" s="77"/>
      <c r="N90" s="74"/>
      <c r="O90" s="74"/>
      <c r="P90" s="74"/>
      <c r="Q90" s="74"/>
      <c r="R90" s="74" t="s">
        <v>61</v>
      </c>
      <c r="S90" s="76"/>
      <c r="T90" s="77"/>
      <c r="U90" s="77"/>
      <c r="V90" s="77"/>
      <c r="W90" s="77"/>
      <c r="X90" s="77"/>
      <c r="Y90" s="77"/>
      <c r="Z90" s="77"/>
      <c r="AA90" s="77"/>
      <c r="AB90" s="77"/>
      <c r="AC90" s="77"/>
      <c r="AD90" s="77"/>
      <c r="AE90" s="77"/>
      <c r="AF90" s="77"/>
      <c r="AG90" s="77"/>
      <c r="AH90" s="77"/>
      <c r="AI90" s="77"/>
      <c r="AJ90" s="23"/>
    </row>
    <row r="91" spans="1:36" ht="30" customHeight="1" x14ac:dyDescent="0.25">
      <c r="A91" s="216"/>
      <c r="B91" s="56" t="s">
        <v>189</v>
      </c>
      <c r="C91" s="77"/>
      <c r="D91" s="77"/>
      <c r="E91" s="77"/>
      <c r="F91" s="77"/>
      <c r="G91" s="77"/>
      <c r="H91" s="77"/>
      <c r="I91" s="77"/>
      <c r="J91" s="77"/>
      <c r="K91" s="77"/>
      <c r="L91" s="77"/>
      <c r="M91" s="77"/>
      <c r="N91" s="74"/>
      <c r="O91" s="74"/>
      <c r="P91" s="74"/>
      <c r="Q91" s="74"/>
      <c r="R91" s="74" t="s">
        <v>61</v>
      </c>
      <c r="S91" s="76"/>
      <c r="T91" s="77"/>
      <c r="U91" s="77"/>
      <c r="V91" s="77"/>
      <c r="W91" s="77"/>
      <c r="X91" s="77"/>
      <c r="Y91" s="77"/>
      <c r="Z91" s="77"/>
      <c r="AA91" s="77"/>
      <c r="AB91" s="77"/>
      <c r="AC91" s="77"/>
      <c r="AD91" s="77"/>
      <c r="AE91" s="77"/>
      <c r="AF91" s="77"/>
      <c r="AG91" s="77"/>
      <c r="AH91" s="77"/>
      <c r="AI91" s="77"/>
      <c r="AJ91" s="23"/>
    </row>
    <row r="92" spans="1:36" ht="30" customHeight="1" x14ac:dyDescent="0.25">
      <c r="A92" s="216"/>
      <c r="B92" s="56" t="s">
        <v>190</v>
      </c>
      <c r="C92" s="77"/>
      <c r="D92" s="77"/>
      <c r="E92" s="77"/>
      <c r="F92" s="77"/>
      <c r="G92" s="77"/>
      <c r="H92" s="77"/>
      <c r="I92" s="77"/>
      <c r="J92" s="77"/>
      <c r="K92" s="77"/>
      <c r="L92" s="77"/>
      <c r="M92" s="77"/>
      <c r="N92" s="74"/>
      <c r="O92" s="74"/>
      <c r="P92" s="74"/>
      <c r="Q92" s="74"/>
      <c r="R92" s="74" t="s">
        <v>61</v>
      </c>
      <c r="S92" s="76"/>
      <c r="T92" s="77"/>
      <c r="U92" s="77"/>
      <c r="V92" s="77"/>
      <c r="W92" s="77"/>
      <c r="X92" s="77"/>
      <c r="Y92" s="77"/>
      <c r="Z92" s="77"/>
      <c r="AA92" s="77"/>
      <c r="AB92" s="77"/>
      <c r="AC92" s="77"/>
      <c r="AD92" s="77"/>
      <c r="AE92" s="77"/>
      <c r="AF92" s="77"/>
      <c r="AG92" s="77"/>
      <c r="AH92" s="77"/>
      <c r="AI92" s="77"/>
      <c r="AJ92" s="23"/>
    </row>
    <row r="93" spans="1:36" ht="30" customHeight="1" x14ac:dyDescent="0.25">
      <c r="A93" s="216"/>
      <c r="B93" s="56" t="s">
        <v>191</v>
      </c>
      <c r="C93" s="77"/>
      <c r="D93" s="77"/>
      <c r="E93" s="77"/>
      <c r="F93" s="77"/>
      <c r="G93" s="77"/>
      <c r="H93" s="77"/>
      <c r="I93" s="77"/>
      <c r="J93" s="77"/>
      <c r="K93" s="77"/>
      <c r="L93" s="77"/>
      <c r="M93" s="77"/>
      <c r="N93" s="74"/>
      <c r="O93" s="74"/>
      <c r="P93" s="74"/>
      <c r="Q93" s="74"/>
      <c r="R93" s="74" t="s">
        <v>61</v>
      </c>
      <c r="S93" s="76"/>
      <c r="T93" s="77"/>
      <c r="U93" s="77"/>
      <c r="V93" s="77"/>
      <c r="W93" s="77"/>
      <c r="X93" s="77"/>
      <c r="Y93" s="77"/>
      <c r="Z93" s="77"/>
      <c r="AA93" s="77"/>
      <c r="AB93" s="77"/>
      <c r="AC93" s="77"/>
      <c r="AD93" s="77"/>
      <c r="AE93" s="77"/>
      <c r="AF93" s="77"/>
      <c r="AG93" s="77"/>
      <c r="AH93" s="77"/>
      <c r="AI93" s="77"/>
      <c r="AJ93" s="23"/>
    </row>
    <row r="94" spans="1:36" ht="30" customHeight="1" x14ac:dyDescent="0.25">
      <c r="A94" s="216"/>
      <c r="B94" s="56" t="s">
        <v>192</v>
      </c>
      <c r="C94" s="77"/>
      <c r="D94" s="77"/>
      <c r="E94" s="77"/>
      <c r="F94" s="77"/>
      <c r="G94" s="77"/>
      <c r="H94" s="77"/>
      <c r="I94" s="77"/>
      <c r="J94" s="77"/>
      <c r="K94" s="77"/>
      <c r="L94" s="77"/>
      <c r="M94" s="77"/>
      <c r="N94" s="74"/>
      <c r="O94" s="74"/>
      <c r="P94" s="74"/>
      <c r="Q94" s="74"/>
      <c r="R94" s="74" t="s">
        <v>61</v>
      </c>
      <c r="S94" s="76"/>
      <c r="T94" s="77"/>
      <c r="U94" s="77"/>
      <c r="V94" s="77"/>
      <c r="W94" s="77"/>
      <c r="X94" s="77"/>
      <c r="Y94" s="77"/>
      <c r="Z94" s="77"/>
      <c r="AA94" s="77"/>
      <c r="AB94" s="77"/>
      <c r="AC94" s="77"/>
      <c r="AD94" s="77"/>
      <c r="AE94" s="77"/>
      <c r="AF94" s="77"/>
      <c r="AG94" s="77"/>
      <c r="AH94" s="77"/>
      <c r="AI94" s="77"/>
      <c r="AJ94" s="23"/>
    </row>
    <row r="95" spans="1:36" ht="30" customHeight="1" x14ac:dyDescent="0.25">
      <c r="A95" s="216"/>
      <c r="B95" s="56" t="s">
        <v>193</v>
      </c>
      <c r="C95" s="77"/>
      <c r="D95" s="77"/>
      <c r="E95" s="77"/>
      <c r="F95" s="77"/>
      <c r="G95" s="77"/>
      <c r="H95" s="77"/>
      <c r="I95" s="77"/>
      <c r="J95" s="77"/>
      <c r="K95" s="77"/>
      <c r="L95" s="77"/>
      <c r="M95" s="77"/>
      <c r="N95" s="74"/>
      <c r="O95" s="74"/>
      <c r="P95" s="74"/>
      <c r="Q95" s="74"/>
      <c r="R95" s="74" t="s">
        <v>61</v>
      </c>
      <c r="S95" s="76"/>
      <c r="T95" s="77"/>
      <c r="U95" s="77"/>
      <c r="V95" s="77"/>
      <c r="W95" s="77"/>
      <c r="X95" s="77"/>
      <c r="Y95" s="77"/>
      <c r="Z95" s="77"/>
      <c r="AA95" s="77"/>
      <c r="AB95" s="77"/>
      <c r="AC95" s="77"/>
      <c r="AD95" s="77"/>
      <c r="AE95" s="77"/>
      <c r="AF95" s="77"/>
      <c r="AG95" s="77"/>
      <c r="AH95" s="77"/>
      <c r="AI95" s="77"/>
      <c r="AJ95" s="23"/>
    </row>
    <row r="96" spans="1:36" ht="30" customHeight="1" x14ac:dyDescent="0.25">
      <c r="A96" s="216"/>
      <c r="B96" s="56" t="s">
        <v>194</v>
      </c>
      <c r="C96" s="77"/>
      <c r="D96" s="77"/>
      <c r="E96" s="77"/>
      <c r="F96" s="77"/>
      <c r="G96" s="77"/>
      <c r="H96" s="77"/>
      <c r="I96" s="77"/>
      <c r="J96" s="77"/>
      <c r="K96" s="77"/>
      <c r="L96" s="77"/>
      <c r="M96" s="77"/>
      <c r="N96" s="74"/>
      <c r="O96" s="74"/>
      <c r="P96" s="74"/>
      <c r="Q96" s="74"/>
      <c r="R96" s="74" t="s">
        <v>61</v>
      </c>
      <c r="S96" s="76"/>
      <c r="T96" s="77"/>
      <c r="U96" s="77"/>
      <c r="V96" s="77"/>
      <c r="W96" s="77"/>
      <c r="X96" s="77"/>
      <c r="Y96" s="77"/>
      <c r="Z96" s="77"/>
      <c r="AA96" s="77"/>
      <c r="AB96" s="77"/>
      <c r="AC96" s="77"/>
      <c r="AD96" s="77"/>
      <c r="AE96" s="77"/>
      <c r="AF96" s="77"/>
      <c r="AG96" s="77"/>
      <c r="AH96" s="77"/>
      <c r="AI96" s="77"/>
      <c r="AJ96" s="23"/>
    </row>
    <row r="97" spans="1:36" ht="30" customHeight="1" x14ac:dyDescent="0.25">
      <c r="A97" s="216"/>
      <c r="B97" s="56" t="s">
        <v>195</v>
      </c>
      <c r="C97" s="77"/>
      <c r="D97" s="77"/>
      <c r="E97" s="77"/>
      <c r="F97" s="77"/>
      <c r="G97" s="77"/>
      <c r="H97" s="77"/>
      <c r="I97" s="77"/>
      <c r="J97" s="77"/>
      <c r="K97" s="77"/>
      <c r="L97" s="77"/>
      <c r="M97" s="77"/>
      <c r="N97" s="74"/>
      <c r="O97" s="74"/>
      <c r="P97" s="74"/>
      <c r="Q97" s="74"/>
      <c r="R97" s="74" t="s">
        <v>61</v>
      </c>
      <c r="S97" s="76"/>
      <c r="T97" s="77"/>
      <c r="U97" s="77"/>
      <c r="V97" s="77"/>
      <c r="W97" s="77"/>
      <c r="X97" s="77"/>
      <c r="Y97" s="77"/>
      <c r="Z97" s="77"/>
      <c r="AA97" s="77"/>
      <c r="AB97" s="77"/>
      <c r="AC97" s="77"/>
      <c r="AD97" s="77"/>
      <c r="AE97" s="77"/>
      <c r="AF97" s="77"/>
      <c r="AG97" s="77"/>
      <c r="AH97" s="77"/>
      <c r="AI97" s="77"/>
      <c r="AJ97" s="23"/>
    </row>
    <row r="98" spans="1:36" ht="30" customHeight="1" x14ac:dyDescent="0.25">
      <c r="A98" s="216"/>
      <c r="B98" s="56" t="s">
        <v>196</v>
      </c>
      <c r="C98" s="77"/>
      <c r="D98" s="77"/>
      <c r="E98" s="77"/>
      <c r="F98" s="77"/>
      <c r="G98" s="77"/>
      <c r="H98" s="77"/>
      <c r="I98" s="77"/>
      <c r="J98" s="77"/>
      <c r="K98" s="77"/>
      <c r="L98" s="77"/>
      <c r="M98" s="77"/>
      <c r="N98" s="74"/>
      <c r="O98" s="74"/>
      <c r="P98" s="74"/>
      <c r="Q98" s="74"/>
      <c r="R98" s="74" t="s">
        <v>61</v>
      </c>
      <c r="S98" s="76"/>
      <c r="T98" s="77"/>
      <c r="U98" s="77"/>
      <c r="V98" s="77"/>
      <c r="W98" s="77"/>
      <c r="X98" s="77"/>
      <c r="Y98" s="77"/>
      <c r="Z98" s="77"/>
      <c r="AA98" s="77"/>
      <c r="AB98" s="77"/>
      <c r="AC98" s="77"/>
      <c r="AD98" s="77"/>
      <c r="AE98" s="77"/>
      <c r="AF98" s="77"/>
      <c r="AG98" s="77"/>
      <c r="AH98" s="77"/>
      <c r="AI98" s="77"/>
      <c r="AJ98" s="23"/>
    </row>
    <row r="99" spans="1:36" ht="30" customHeight="1" x14ac:dyDescent="0.25">
      <c r="A99" s="216"/>
      <c r="B99" s="56" t="s">
        <v>197</v>
      </c>
      <c r="C99" s="77"/>
      <c r="D99" s="77"/>
      <c r="E99" s="77"/>
      <c r="F99" s="77"/>
      <c r="G99" s="77"/>
      <c r="H99" s="77"/>
      <c r="I99" s="77"/>
      <c r="J99" s="77"/>
      <c r="K99" s="77"/>
      <c r="L99" s="77"/>
      <c r="M99" s="77"/>
      <c r="N99" s="74"/>
      <c r="O99" s="74"/>
      <c r="P99" s="74"/>
      <c r="Q99" s="74"/>
      <c r="R99" s="74" t="s">
        <v>61</v>
      </c>
      <c r="S99" s="76"/>
      <c r="T99" s="77"/>
      <c r="U99" s="77"/>
      <c r="V99" s="77"/>
      <c r="W99" s="77"/>
      <c r="X99" s="77"/>
      <c r="Y99" s="77"/>
      <c r="Z99" s="77"/>
      <c r="AA99" s="77"/>
      <c r="AB99" s="77"/>
      <c r="AC99" s="77"/>
      <c r="AD99" s="77"/>
      <c r="AE99" s="77"/>
      <c r="AF99" s="77"/>
      <c r="AG99" s="77"/>
      <c r="AH99" s="77"/>
      <c r="AI99" s="77"/>
      <c r="AJ99" s="23"/>
    </row>
    <row r="100" spans="1:36" ht="30" customHeight="1" x14ac:dyDescent="0.25">
      <c r="A100" s="217"/>
      <c r="B100" s="56" t="s">
        <v>198</v>
      </c>
      <c r="C100" s="77"/>
      <c r="D100" s="77"/>
      <c r="E100" s="77"/>
      <c r="F100" s="77"/>
      <c r="G100" s="77"/>
      <c r="H100" s="77"/>
      <c r="I100" s="77"/>
      <c r="J100" s="77"/>
      <c r="K100" s="77"/>
      <c r="L100" s="77"/>
      <c r="M100" s="77"/>
      <c r="N100" s="74"/>
      <c r="O100" s="74"/>
      <c r="P100" s="74"/>
      <c r="Q100" s="74"/>
      <c r="R100" s="74" t="s">
        <v>61</v>
      </c>
      <c r="S100" s="76"/>
      <c r="T100" s="77"/>
      <c r="U100" s="77"/>
      <c r="V100" s="77"/>
      <c r="W100" s="77"/>
      <c r="X100" s="77"/>
      <c r="Y100" s="77"/>
      <c r="Z100" s="77"/>
      <c r="AA100" s="77"/>
      <c r="AB100" s="77"/>
      <c r="AC100" s="77"/>
      <c r="AD100" s="77"/>
      <c r="AE100" s="77"/>
      <c r="AF100" s="77"/>
      <c r="AG100" s="77"/>
      <c r="AH100" s="77"/>
      <c r="AI100" s="77"/>
      <c r="AJ100" s="23"/>
    </row>
    <row r="101" spans="1:36" ht="30" customHeight="1" x14ac:dyDescent="0.25">
      <c r="A101" s="215" t="s">
        <v>50</v>
      </c>
      <c r="B101" s="56" t="s">
        <v>199</v>
      </c>
      <c r="C101" s="77" t="s">
        <v>51</v>
      </c>
      <c r="D101" s="77"/>
      <c r="E101" s="77"/>
      <c r="F101" s="77"/>
      <c r="G101" s="77"/>
      <c r="H101" s="77"/>
      <c r="I101" s="77"/>
      <c r="J101" s="77"/>
      <c r="K101" s="77"/>
      <c r="L101" s="77"/>
      <c r="M101" s="77"/>
      <c r="N101" s="74"/>
      <c r="O101" s="74"/>
      <c r="P101" s="74"/>
      <c r="Q101" s="74"/>
      <c r="R101" s="74" t="s">
        <v>21</v>
      </c>
      <c r="S101" s="76"/>
      <c r="T101" s="77"/>
      <c r="U101" s="77"/>
      <c r="V101" s="77"/>
      <c r="W101" s="77"/>
      <c r="X101" s="77"/>
      <c r="Y101" s="77"/>
      <c r="Z101" s="77"/>
      <c r="AA101" s="77"/>
      <c r="AB101" s="77"/>
      <c r="AC101" s="77"/>
      <c r="AD101" s="77"/>
      <c r="AE101" s="77"/>
      <c r="AF101" s="77"/>
      <c r="AG101" s="77"/>
      <c r="AH101" s="77"/>
      <c r="AI101" s="77"/>
      <c r="AJ101" s="23"/>
    </row>
    <row r="102" spans="1:36" ht="30" customHeight="1" x14ac:dyDescent="0.25">
      <c r="A102" s="216"/>
      <c r="B102" s="56" t="s">
        <v>200</v>
      </c>
      <c r="C102" s="77" t="s">
        <v>51</v>
      </c>
      <c r="D102" s="77"/>
      <c r="E102" s="77"/>
      <c r="F102" s="77"/>
      <c r="G102" s="77"/>
      <c r="H102" s="77"/>
      <c r="I102" s="77"/>
      <c r="J102" s="77"/>
      <c r="K102" s="77"/>
      <c r="L102" s="77"/>
      <c r="M102" s="77"/>
      <c r="N102" s="74"/>
      <c r="O102" s="74"/>
      <c r="P102" s="74"/>
      <c r="Q102" s="74"/>
      <c r="R102" s="74" t="s">
        <v>21</v>
      </c>
      <c r="S102" s="76"/>
      <c r="T102" s="77"/>
      <c r="U102" s="77"/>
      <c r="V102" s="77"/>
      <c r="W102" s="77"/>
      <c r="X102" s="77"/>
      <c r="Y102" s="77"/>
      <c r="Z102" s="77"/>
      <c r="AA102" s="77"/>
      <c r="AB102" s="77"/>
      <c r="AC102" s="77"/>
      <c r="AD102" s="77"/>
      <c r="AE102" s="77"/>
      <c r="AF102" s="77"/>
      <c r="AG102" s="77"/>
      <c r="AH102" s="77"/>
      <c r="AI102" s="77"/>
      <c r="AJ102" s="23"/>
    </row>
    <row r="103" spans="1:36" ht="30" customHeight="1" x14ac:dyDescent="0.25">
      <c r="A103" s="216"/>
      <c r="B103" s="56" t="s">
        <v>201</v>
      </c>
      <c r="C103" s="77" t="s">
        <v>51</v>
      </c>
      <c r="D103" s="77"/>
      <c r="E103" s="77"/>
      <c r="F103" s="77"/>
      <c r="G103" s="77"/>
      <c r="H103" s="77"/>
      <c r="I103" s="77"/>
      <c r="J103" s="77"/>
      <c r="K103" s="77"/>
      <c r="L103" s="77"/>
      <c r="M103" s="77"/>
      <c r="N103" s="74"/>
      <c r="O103" s="74"/>
      <c r="P103" s="74"/>
      <c r="Q103" s="74"/>
      <c r="R103" s="74" t="s">
        <v>21</v>
      </c>
      <c r="S103" s="76"/>
      <c r="T103" s="77"/>
      <c r="U103" s="77"/>
      <c r="V103" s="77"/>
      <c r="W103" s="77"/>
      <c r="X103" s="77"/>
      <c r="Y103" s="77"/>
      <c r="Z103" s="77"/>
      <c r="AA103" s="77"/>
      <c r="AB103" s="77"/>
      <c r="AC103" s="77"/>
      <c r="AD103" s="77"/>
      <c r="AE103" s="77"/>
      <c r="AF103" s="77"/>
      <c r="AG103" s="77"/>
      <c r="AH103" s="77"/>
      <c r="AI103" s="77"/>
      <c r="AJ103" s="23"/>
    </row>
    <row r="104" spans="1:36" ht="30" customHeight="1" x14ac:dyDescent="0.25">
      <c r="A104" s="216"/>
      <c r="B104" s="56" t="s">
        <v>202</v>
      </c>
      <c r="C104" s="77"/>
      <c r="D104" s="77"/>
      <c r="E104" s="77"/>
      <c r="F104" s="77"/>
      <c r="G104" s="77"/>
      <c r="H104" s="77"/>
      <c r="I104" s="77"/>
      <c r="J104" s="77"/>
      <c r="K104" s="77"/>
      <c r="L104" s="77"/>
      <c r="M104" s="77"/>
      <c r="N104" s="74"/>
      <c r="O104" s="74"/>
      <c r="P104" s="74"/>
      <c r="Q104" s="74" t="s">
        <v>61</v>
      </c>
      <c r="R104" s="74"/>
      <c r="S104" s="76"/>
      <c r="T104" s="77"/>
      <c r="U104" s="77"/>
      <c r="V104" s="77"/>
      <c r="W104" s="77"/>
      <c r="X104" s="77"/>
      <c r="Y104" s="77"/>
      <c r="Z104" s="77"/>
      <c r="AA104" s="77"/>
      <c r="AB104" s="77"/>
      <c r="AC104" s="77"/>
      <c r="AD104" s="77"/>
      <c r="AE104" s="77"/>
      <c r="AF104" s="77"/>
      <c r="AG104" s="77"/>
      <c r="AH104" s="77"/>
      <c r="AI104" s="77"/>
      <c r="AJ104" s="23"/>
    </row>
    <row r="105" spans="1:36" ht="30" customHeight="1" x14ac:dyDescent="0.25">
      <c r="A105" s="216"/>
      <c r="B105" s="56" t="s">
        <v>203</v>
      </c>
      <c r="C105" s="77"/>
      <c r="D105" s="77"/>
      <c r="E105" s="77"/>
      <c r="F105" s="77"/>
      <c r="G105" s="77"/>
      <c r="H105" s="77"/>
      <c r="I105" s="77"/>
      <c r="J105" s="77"/>
      <c r="K105" s="77"/>
      <c r="L105" s="77"/>
      <c r="M105" s="77"/>
      <c r="N105" s="74"/>
      <c r="O105" s="74" t="s">
        <v>61</v>
      </c>
      <c r="P105" s="74"/>
      <c r="Q105" s="74"/>
      <c r="R105" s="74"/>
      <c r="S105" s="76"/>
      <c r="T105" s="77"/>
      <c r="U105" s="77"/>
      <c r="V105" s="77"/>
      <c r="W105" s="77"/>
      <c r="X105" s="77"/>
      <c r="Y105" s="77"/>
      <c r="Z105" s="77"/>
      <c r="AA105" s="77"/>
      <c r="AB105" s="77"/>
      <c r="AC105" s="77"/>
      <c r="AD105" s="77"/>
      <c r="AE105" s="77"/>
      <c r="AF105" s="77"/>
      <c r="AG105" s="77"/>
      <c r="AH105" s="77"/>
      <c r="AI105" s="77"/>
      <c r="AJ105" s="23"/>
    </row>
    <row r="106" spans="1:36" ht="30" customHeight="1" x14ac:dyDescent="0.25">
      <c r="A106" s="216"/>
      <c r="B106" s="56" t="s">
        <v>204</v>
      </c>
      <c r="C106" s="77"/>
      <c r="D106" s="77"/>
      <c r="E106" s="77"/>
      <c r="F106" s="77"/>
      <c r="G106" s="77"/>
      <c r="H106" s="77"/>
      <c r="I106" s="77"/>
      <c r="J106" s="77"/>
      <c r="K106" s="77"/>
      <c r="L106" s="77"/>
      <c r="M106" s="77"/>
      <c r="N106" s="74"/>
      <c r="O106" s="74" t="s">
        <v>61</v>
      </c>
      <c r="P106" s="74"/>
      <c r="Q106" s="74"/>
      <c r="R106" s="74"/>
      <c r="S106" s="76"/>
      <c r="T106" s="77"/>
      <c r="U106" s="77"/>
      <c r="V106" s="77"/>
      <c r="W106" s="77"/>
      <c r="X106" s="77"/>
      <c r="Y106" s="77"/>
      <c r="Z106" s="77"/>
      <c r="AA106" s="77"/>
      <c r="AB106" s="77"/>
      <c r="AC106" s="77"/>
      <c r="AD106" s="77"/>
      <c r="AE106" s="77"/>
      <c r="AF106" s="77"/>
      <c r="AG106" s="77"/>
      <c r="AH106" s="77"/>
      <c r="AI106" s="77"/>
      <c r="AJ106" s="23"/>
    </row>
    <row r="107" spans="1:36" ht="30" customHeight="1" x14ac:dyDescent="0.25">
      <c r="A107" s="216"/>
      <c r="B107" s="56" t="s">
        <v>205</v>
      </c>
      <c r="C107" s="77"/>
      <c r="D107" s="77"/>
      <c r="E107" s="77"/>
      <c r="F107" s="77"/>
      <c r="G107" s="77"/>
      <c r="H107" s="77"/>
      <c r="I107" s="77"/>
      <c r="J107" s="77"/>
      <c r="K107" s="77"/>
      <c r="L107" s="77"/>
      <c r="M107" s="77"/>
      <c r="N107" s="74"/>
      <c r="O107" s="74" t="s">
        <v>61</v>
      </c>
      <c r="P107" s="74"/>
      <c r="Q107" s="74"/>
      <c r="R107" s="74"/>
      <c r="S107" s="76"/>
      <c r="T107" s="77"/>
      <c r="U107" s="77"/>
      <c r="V107" s="77"/>
      <c r="W107" s="77"/>
      <c r="X107" s="77"/>
      <c r="Y107" s="77"/>
      <c r="Z107" s="77"/>
      <c r="AA107" s="77"/>
      <c r="AB107" s="77"/>
      <c r="AC107" s="77"/>
      <c r="AD107" s="77"/>
      <c r="AE107" s="77"/>
      <c r="AF107" s="77"/>
      <c r="AG107" s="77"/>
      <c r="AH107" s="77"/>
      <c r="AI107" s="77"/>
      <c r="AJ107" s="23"/>
    </row>
    <row r="108" spans="1:36" ht="30" customHeight="1" x14ac:dyDescent="0.25">
      <c r="A108" s="216"/>
      <c r="B108" s="56" t="s">
        <v>206</v>
      </c>
      <c r="C108" s="77"/>
      <c r="D108" s="77"/>
      <c r="E108" s="77"/>
      <c r="F108" s="77"/>
      <c r="G108" s="77"/>
      <c r="H108" s="77"/>
      <c r="I108" s="77"/>
      <c r="J108" s="77"/>
      <c r="K108" s="77"/>
      <c r="L108" s="77"/>
      <c r="M108" s="77"/>
      <c r="N108" s="74"/>
      <c r="O108" s="74" t="s">
        <v>61</v>
      </c>
      <c r="P108" s="74"/>
      <c r="Q108" s="74"/>
      <c r="R108" s="74"/>
      <c r="S108" s="76"/>
      <c r="T108" s="77"/>
      <c r="U108" s="77"/>
      <c r="V108" s="77"/>
      <c r="W108" s="77"/>
      <c r="X108" s="77"/>
      <c r="Y108" s="77"/>
      <c r="Z108" s="77"/>
      <c r="AA108" s="77"/>
      <c r="AB108" s="77"/>
      <c r="AC108" s="77"/>
      <c r="AD108" s="77"/>
      <c r="AE108" s="77"/>
      <c r="AF108" s="77"/>
      <c r="AG108" s="77"/>
      <c r="AH108" s="77"/>
      <c r="AI108" s="77"/>
      <c r="AJ108" s="23"/>
    </row>
    <row r="109" spans="1:36" ht="30" customHeight="1" x14ac:dyDescent="0.25">
      <c r="A109" s="216"/>
      <c r="B109" s="56" t="s">
        <v>207</v>
      </c>
      <c r="C109" s="77"/>
      <c r="D109" s="77"/>
      <c r="E109" s="77"/>
      <c r="F109" s="77"/>
      <c r="G109" s="77"/>
      <c r="H109" s="77"/>
      <c r="I109" s="77"/>
      <c r="J109" s="77"/>
      <c r="K109" s="77"/>
      <c r="L109" s="77"/>
      <c r="M109" s="77"/>
      <c r="N109" s="74"/>
      <c r="O109" s="74" t="s">
        <v>61</v>
      </c>
      <c r="P109" s="74"/>
      <c r="Q109" s="74"/>
      <c r="R109" s="74"/>
      <c r="S109" s="76"/>
      <c r="T109" s="77"/>
      <c r="U109" s="77"/>
      <c r="V109" s="77"/>
      <c r="W109" s="77"/>
      <c r="X109" s="77"/>
      <c r="Y109" s="77"/>
      <c r="Z109" s="77"/>
      <c r="AA109" s="77"/>
      <c r="AB109" s="77"/>
      <c r="AC109" s="77"/>
      <c r="AD109" s="77"/>
      <c r="AE109" s="77"/>
      <c r="AF109" s="77"/>
      <c r="AG109" s="77"/>
      <c r="AH109" s="77"/>
      <c r="AI109" s="77"/>
      <c r="AJ109" s="23"/>
    </row>
    <row r="110" spans="1:36" ht="30" customHeight="1" x14ac:dyDescent="0.25">
      <c r="A110" s="216"/>
      <c r="B110" s="56" t="s">
        <v>208</v>
      </c>
      <c r="C110" s="77"/>
      <c r="D110" s="77"/>
      <c r="E110" s="77"/>
      <c r="F110" s="77"/>
      <c r="G110" s="77"/>
      <c r="H110" s="77"/>
      <c r="I110" s="77"/>
      <c r="J110" s="77"/>
      <c r="K110" s="77"/>
      <c r="L110" s="77"/>
      <c r="M110" s="77"/>
      <c r="N110" s="74"/>
      <c r="O110" s="74" t="s">
        <v>61</v>
      </c>
      <c r="P110" s="74"/>
      <c r="Q110" s="74"/>
      <c r="R110" s="74"/>
      <c r="S110" s="76"/>
      <c r="T110" s="77"/>
      <c r="U110" s="77"/>
      <c r="V110" s="77"/>
      <c r="W110" s="77"/>
      <c r="X110" s="77"/>
      <c r="Y110" s="77"/>
      <c r="Z110" s="77"/>
      <c r="AA110" s="77"/>
      <c r="AB110" s="77"/>
      <c r="AC110" s="77"/>
      <c r="AD110" s="77"/>
      <c r="AE110" s="77"/>
      <c r="AF110" s="77"/>
      <c r="AG110" s="77"/>
      <c r="AH110" s="77"/>
      <c r="AI110" s="77"/>
      <c r="AJ110" s="23"/>
    </row>
    <row r="111" spans="1:36" ht="30" customHeight="1" x14ac:dyDescent="0.25">
      <c r="A111" s="216"/>
      <c r="B111" s="56" t="s">
        <v>209</v>
      </c>
      <c r="C111" s="77"/>
      <c r="D111" s="77"/>
      <c r="E111" s="77"/>
      <c r="F111" s="77"/>
      <c r="G111" s="77"/>
      <c r="H111" s="77"/>
      <c r="I111" s="77"/>
      <c r="J111" s="77"/>
      <c r="K111" s="77"/>
      <c r="L111" s="77"/>
      <c r="M111" s="77"/>
      <c r="N111" s="74"/>
      <c r="O111" s="74" t="s">
        <v>61</v>
      </c>
      <c r="P111" s="74"/>
      <c r="Q111" s="74"/>
      <c r="R111" s="74"/>
      <c r="S111" s="76"/>
      <c r="T111" s="77"/>
      <c r="U111" s="77"/>
      <c r="V111" s="77"/>
      <c r="W111" s="77"/>
      <c r="X111" s="77"/>
      <c r="Y111" s="77"/>
      <c r="Z111" s="77"/>
      <c r="AA111" s="77"/>
      <c r="AB111" s="77"/>
      <c r="AC111" s="77"/>
      <c r="AD111" s="77"/>
      <c r="AE111" s="77"/>
      <c r="AF111" s="77"/>
      <c r="AG111" s="77"/>
      <c r="AH111" s="77"/>
      <c r="AI111" s="77"/>
      <c r="AJ111" s="23"/>
    </row>
    <row r="112" spans="1:36" ht="30" customHeight="1" x14ac:dyDescent="0.25">
      <c r="A112" s="216"/>
      <c r="B112" s="56" t="s">
        <v>210</v>
      </c>
      <c r="C112" s="77"/>
      <c r="D112" s="77"/>
      <c r="E112" s="77"/>
      <c r="F112" s="77"/>
      <c r="G112" s="77"/>
      <c r="H112" s="77"/>
      <c r="I112" s="77"/>
      <c r="J112" s="77"/>
      <c r="K112" s="77"/>
      <c r="L112" s="77"/>
      <c r="M112" s="77"/>
      <c r="N112" s="74"/>
      <c r="O112" s="74" t="s">
        <v>61</v>
      </c>
      <c r="P112" s="74"/>
      <c r="Q112" s="74"/>
      <c r="R112" s="74"/>
      <c r="S112" s="76"/>
      <c r="T112" s="77"/>
      <c r="U112" s="77"/>
      <c r="V112" s="77"/>
      <c r="W112" s="77"/>
      <c r="X112" s="77"/>
      <c r="Y112" s="77"/>
      <c r="Z112" s="77"/>
      <c r="AA112" s="77"/>
      <c r="AB112" s="77"/>
      <c r="AC112" s="77"/>
      <c r="AD112" s="77"/>
      <c r="AE112" s="77"/>
      <c r="AF112" s="77"/>
      <c r="AG112" s="77"/>
      <c r="AH112" s="77"/>
      <c r="AI112" s="77"/>
      <c r="AJ112" s="23"/>
    </row>
    <row r="113" spans="1:36" ht="30" customHeight="1" x14ac:dyDescent="0.25">
      <c r="A113" s="216"/>
      <c r="B113" s="56" t="s">
        <v>211</v>
      </c>
      <c r="C113" s="77"/>
      <c r="D113" s="77"/>
      <c r="E113" s="77"/>
      <c r="F113" s="77"/>
      <c r="G113" s="77"/>
      <c r="H113" s="77"/>
      <c r="I113" s="77"/>
      <c r="J113" s="77"/>
      <c r="K113" s="77"/>
      <c r="L113" s="77"/>
      <c r="M113" s="77"/>
      <c r="N113" s="74"/>
      <c r="O113" s="74" t="s">
        <v>61</v>
      </c>
      <c r="P113" s="74"/>
      <c r="Q113" s="74"/>
      <c r="R113" s="74"/>
      <c r="S113" s="76"/>
      <c r="T113" s="77"/>
      <c r="U113" s="77"/>
      <c r="V113" s="77"/>
      <c r="W113" s="77"/>
      <c r="X113" s="77"/>
      <c r="Y113" s="77"/>
      <c r="Z113" s="77"/>
      <c r="AA113" s="77"/>
      <c r="AB113" s="77"/>
      <c r="AC113" s="77"/>
      <c r="AD113" s="77"/>
      <c r="AE113" s="77"/>
      <c r="AF113" s="77"/>
      <c r="AG113" s="77"/>
      <c r="AH113" s="77"/>
      <c r="AI113" s="77"/>
      <c r="AJ113" s="23"/>
    </row>
    <row r="114" spans="1:36" ht="30" customHeight="1" x14ac:dyDescent="0.25">
      <c r="A114" s="216"/>
      <c r="B114" s="56" t="s">
        <v>212</v>
      </c>
      <c r="C114" s="77"/>
      <c r="D114" s="77"/>
      <c r="E114" s="77"/>
      <c r="F114" s="77"/>
      <c r="G114" s="77"/>
      <c r="H114" s="77"/>
      <c r="I114" s="77"/>
      <c r="J114" s="77"/>
      <c r="K114" s="77"/>
      <c r="L114" s="77"/>
      <c r="M114" s="77"/>
      <c r="N114" s="74"/>
      <c r="O114" s="74" t="s">
        <v>61</v>
      </c>
      <c r="P114" s="74"/>
      <c r="Q114" s="74"/>
      <c r="R114" s="74"/>
      <c r="S114" s="76"/>
      <c r="T114" s="77"/>
      <c r="U114" s="77"/>
      <c r="V114" s="77"/>
      <c r="W114" s="77"/>
      <c r="X114" s="77"/>
      <c r="Y114" s="77"/>
      <c r="Z114" s="77"/>
      <c r="AA114" s="77"/>
      <c r="AB114" s="77"/>
      <c r="AC114" s="77"/>
      <c r="AD114" s="77"/>
      <c r="AE114" s="77"/>
      <c r="AF114" s="77"/>
      <c r="AG114" s="77"/>
      <c r="AH114" s="77"/>
      <c r="AI114" s="77"/>
      <c r="AJ114" s="23"/>
    </row>
    <row r="115" spans="1:36" ht="30" customHeight="1" x14ac:dyDescent="0.25">
      <c r="A115" s="217"/>
      <c r="B115" s="56" t="s">
        <v>213</v>
      </c>
      <c r="C115" s="77"/>
      <c r="D115" s="77"/>
      <c r="E115" s="77"/>
      <c r="F115" s="77"/>
      <c r="G115" s="77"/>
      <c r="H115" s="77"/>
      <c r="I115" s="77"/>
      <c r="J115" s="77"/>
      <c r="K115" s="77"/>
      <c r="L115" s="77"/>
      <c r="M115" s="77"/>
      <c r="N115" s="74"/>
      <c r="O115" s="74" t="s">
        <v>61</v>
      </c>
      <c r="P115" s="74"/>
      <c r="Q115" s="74"/>
      <c r="R115" s="74"/>
      <c r="S115" s="76"/>
      <c r="T115" s="77"/>
      <c r="U115" s="77"/>
      <c r="V115" s="77"/>
      <c r="W115" s="77"/>
      <c r="X115" s="77"/>
      <c r="Y115" s="77"/>
      <c r="Z115" s="77"/>
      <c r="AA115" s="77"/>
      <c r="AB115" s="77"/>
      <c r="AC115" s="77"/>
      <c r="AD115" s="77"/>
      <c r="AE115" s="77"/>
      <c r="AF115" s="77"/>
      <c r="AG115" s="77"/>
      <c r="AH115" s="77"/>
      <c r="AI115" s="77"/>
      <c r="AJ115" s="23"/>
    </row>
    <row r="116" spans="1:36" ht="30" customHeight="1" x14ac:dyDescent="0.25">
      <c r="A116" s="215" t="s">
        <v>52</v>
      </c>
      <c r="B116" s="56" t="s">
        <v>214</v>
      </c>
      <c r="C116" s="77" t="s">
        <v>55</v>
      </c>
      <c r="D116" s="77"/>
      <c r="E116" s="77"/>
      <c r="F116" s="77"/>
      <c r="G116" s="77"/>
      <c r="H116" s="77"/>
      <c r="I116" s="77"/>
      <c r="J116" s="77"/>
      <c r="K116" s="77"/>
      <c r="L116" s="77"/>
      <c r="M116" s="77"/>
      <c r="N116" s="74"/>
      <c r="O116" s="74"/>
      <c r="P116" s="74"/>
      <c r="Q116" s="74"/>
      <c r="R116" s="74" t="s">
        <v>21</v>
      </c>
      <c r="S116" s="76"/>
      <c r="T116" s="77"/>
      <c r="U116" s="77"/>
      <c r="V116" s="77"/>
      <c r="W116" s="77"/>
      <c r="X116" s="77"/>
      <c r="Y116" s="77"/>
      <c r="Z116" s="77"/>
      <c r="AA116" s="77"/>
      <c r="AB116" s="77"/>
      <c r="AC116" s="77"/>
      <c r="AD116" s="77"/>
      <c r="AE116" s="77"/>
      <c r="AF116" s="77"/>
      <c r="AG116" s="77"/>
      <c r="AH116" s="77"/>
      <c r="AI116" s="77"/>
      <c r="AJ116" s="23"/>
    </row>
    <row r="117" spans="1:36" ht="30" customHeight="1" x14ac:dyDescent="0.25">
      <c r="A117" s="216"/>
      <c r="B117" s="56" t="s">
        <v>215</v>
      </c>
      <c r="C117" s="77" t="s">
        <v>55</v>
      </c>
      <c r="D117" s="77"/>
      <c r="E117" s="77"/>
      <c r="F117" s="77"/>
      <c r="G117" s="77"/>
      <c r="H117" s="77"/>
      <c r="I117" s="77"/>
      <c r="J117" s="77"/>
      <c r="K117" s="77"/>
      <c r="L117" s="77"/>
      <c r="M117" s="77"/>
      <c r="N117" s="74"/>
      <c r="O117" s="74"/>
      <c r="P117" s="74"/>
      <c r="Q117" s="74"/>
      <c r="R117" s="74" t="s">
        <v>21</v>
      </c>
      <c r="S117" s="76"/>
      <c r="T117" s="77"/>
      <c r="U117" s="77"/>
      <c r="V117" s="77"/>
      <c r="W117" s="77"/>
      <c r="X117" s="77"/>
      <c r="Y117" s="77"/>
      <c r="Z117" s="77"/>
      <c r="AA117" s="77"/>
      <c r="AB117" s="77"/>
      <c r="AC117" s="77"/>
      <c r="AD117" s="77"/>
      <c r="AE117" s="77"/>
      <c r="AF117" s="77"/>
      <c r="AG117" s="77"/>
      <c r="AH117" s="77"/>
      <c r="AI117" s="77"/>
      <c r="AJ117" s="23"/>
    </row>
    <row r="118" spans="1:36" ht="30" customHeight="1" x14ac:dyDescent="0.25">
      <c r="A118" s="216"/>
      <c r="B118" s="56" t="s">
        <v>216</v>
      </c>
      <c r="C118" s="77" t="s">
        <v>55</v>
      </c>
      <c r="D118" s="77"/>
      <c r="E118" s="77"/>
      <c r="F118" s="77"/>
      <c r="G118" s="77"/>
      <c r="H118" s="77"/>
      <c r="I118" s="77"/>
      <c r="J118" s="77"/>
      <c r="K118" s="77"/>
      <c r="L118" s="77"/>
      <c r="M118" s="77"/>
      <c r="N118" s="74"/>
      <c r="O118" s="74"/>
      <c r="P118" s="74"/>
      <c r="Q118" s="74"/>
      <c r="R118" s="74" t="s">
        <v>21</v>
      </c>
      <c r="S118" s="76"/>
      <c r="T118" s="77"/>
      <c r="U118" s="77"/>
      <c r="V118" s="77"/>
      <c r="W118" s="77"/>
      <c r="X118" s="77"/>
      <c r="Y118" s="77"/>
      <c r="Z118" s="77"/>
      <c r="AA118" s="77"/>
      <c r="AB118" s="77"/>
      <c r="AC118" s="77"/>
      <c r="AD118" s="77"/>
      <c r="AE118" s="77"/>
      <c r="AF118" s="77"/>
      <c r="AG118" s="77"/>
      <c r="AH118" s="77"/>
      <c r="AI118" s="77"/>
      <c r="AJ118" s="23"/>
    </row>
    <row r="119" spans="1:36" ht="30" customHeight="1" x14ac:dyDescent="0.25">
      <c r="A119" s="216"/>
      <c r="B119" s="56" t="s">
        <v>217</v>
      </c>
      <c r="C119" s="77"/>
      <c r="D119" s="77"/>
      <c r="E119" s="77"/>
      <c r="F119" s="77"/>
      <c r="G119" s="77"/>
      <c r="H119" s="77"/>
      <c r="I119" s="77"/>
      <c r="J119" s="77"/>
      <c r="K119" s="77"/>
      <c r="L119" s="77"/>
      <c r="M119" s="77"/>
      <c r="N119" s="74"/>
      <c r="O119" s="74"/>
      <c r="P119" s="74"/>
      <c r="Q119" s="74" t="s">
        <v>61</v>
      </c>
      <c r="R119" s="74"/>
      <c r="S119" s="76"/>
      <c r="T119" s="77"/>
      <c r="U119" s="77"/>
      <c r="V119" s="77"/>
      <c r="W119" s="77"/>
      <c r="X119" s="77"/>
      <c r="Y119" s="77"/>
      <c r="Z119" s="77"/>
      <c r="AA119" s="77"/>
      <c r="AB119" s="77"/>
      <c r="AC119" s="77"/>
      <c r="AD119" s="77"/>
      <c r="AE119" s="77"/>
      <c r="AF119" s="77"/>
      <c r="AG119" s="77"/>
      <c r="AH119" s="77"/>
      <c r="AI119" s="77"/>
      <c r="AJ119" s="23"/>
    </row>
    <row r="120" spans="1:36" ht="30" customHeight="1" x14ac:dyDescent="0.25">
      <c r="A120" s="216"/>
      <c r="B120" s="56" t="s">
        <v>218</v>
      </c>
      <c r="C120" s="77"/>
      <c r="D120" s="77"/>
      <c r="E120" s="77"/>
      <c r="F120" s="77"/>
      <c r="G120" s="77"/>
      <c r="H120" s="77"/>
      <c r="I120" s="77"/>
      <c r="J120" s="77"/>
      <c r="K120" s="77"/>
      <c r="L120" s="77"/>
      <c r="M120" s="77"/>
      <c r="N120" s="74"/>
      <c r="O120" s="74"/>
      <c r="P120" s="74" t="s">
        <v>61</v>
      </c>
      <c r="Q120" s="74"/>
      <c r="R120" s="74"/>
      <c r="S120" s="76"/>
      <c r="T120" s="77"/>
      <c r="U120" s="77"/>
      <c r="V120" s="77"/>
      <c r="W120" s="77"/>
      <c r="X120" s="77"/>
      <c r="Y120" s="77"/>
      <c r="Z120" s="77"/>
      <c r="AA120" s="77"/>
      <c r="AB120" s="77"/>
      <c r="AC120" s="77"/>
      <c r="AD120" s="77"/>
      <c r="AE120" s="77"/>
      <c r="AF120" s="77"/>
      <c r="AG120" s="77"/>
      <c r="AH120" s="77"/>
      <c r="AI120" s="77"/>
      <c r="AJ120" s="23"/>
    </row>
    <row r="121" spans="1:36" ht="30" customHeight="1" x14ac:dyDescent="0.25">
      <c r="A121" s="216"/>
      <c r="B121" s="56" t="s">
        <v>219</v>
      </c>
      <c r="C121" s="77"/>
      <c r="D121" s="77"/>
      <c r="E121" s="77"/>
      <c r="F121" s="77"/>
      <c r="G121" s="77"/>
      <c r="H121" s="77"/>
      <c r="I121" s="77"/>
      <c r="J121" s="77"/>
      <c r="K121" s="77"/>
      <c r="L121" s="77"/>
      <c r="M121" s="77"/>
      <c r="N121" s="74"/>
      <c r="O121" s="74"/>
      <c r="P121" s="74"/>
      <c r="Q121" s="74" t="s">
        <v>61</v>
      </c>
      <c r="R121" s="74"/>
      <c r="S121" s="76"/>
      <c r="T121" s="77"/>
      <c r="U121" s="77"/>
      <c r="V121" s="77"/>
      <c r="W121" s="77"/>
      <c r="X121" s="77"/>
      <c r="Y121" s="77"/>
      <c r="Z121" s="77"/>
      <c r="AA121" s="77"/>
      <c r="AB121" s="77"/>
      <c r="AC121" s="77"/>
      <c r="AD121" s="77"/>
      <c r="AE121" s="77"/>
      <c r="AF121" s="77"/>
      <c r="AG121" s="77"/>
      <c r="AH121" s="77"/>
      <c r="AI121" s="77"/>
      <c r="AJ121" s="23"/>
    </row>
    <row r="122" spans="1:36" ht="30" customHeight="1" x14ac:dyDescent="0.25">
      <c r="A122" s="216"/>
      <c r="B122" s="56" t="s">
        <v>220</v>
      </c>
      <c r="C122" s="77"/>
      <c r="D122" s="77"/>
      <c r="E122" s="77"/>
      <c r="F122" s="77"/>
      <c r="G122" s="77"/>
      <c r="H122" s="77"/>
      <c r="I122" s="77"/>
      <c r="J122" s="77"/>
      <c r="K122" s="77"/>
      <c r="L122" s="77"/>
      <c r="M122" s="77"/>
      <c r="N122" s="74"/>
      <c r="O122" s="74"/>
      <c r="P122" s="74" t="s">
        <v>61</v>
      </c>
      <c r="Q122" s="74"/>
      <c r="R122" s="74"/>
      <c r="S122" s="76"/>
      <c r="T122" s="77"/>
      <c r="U122" s="77"/>
      <c r="V122" s="77"/>
      <c r="W122" s="77"/>
      <c r="X122" s="77"/>
      <c r="Y122" s="77"/>
      <c r="Z122" s="77"/>
      <c r="AA122" s="77"/>
      <c r="AB122" s="77"/>
      <c r="AC122" s="77"/>
      <c r="AD122" s="77"/>
      <c r="AE122" s="77"/>
      <c r="AF122" s="77"/>
      <c r="AG122" s="77"/>
      <c r="AH122" s="77"/>
      <c r="AI122" s="77"/>
      <c r="AJ122" s="23"/>
    </row>
    <row r="123" spans="1:36" ht="30" customHeight="1" x14ac:dyDescent="0.25">
      <c r="A123" s="216"/>
      <c r="B123" s="56" t="s">
        <v>221</v>
      </c>
      <c r="C123" s="77"/>
      <c r="D123" s="77"/>
      <c r="E123" s="77"/>
      <c r="F123" s="77"/>
      <c r="G123" s="77"/>
      <c r="H123" s="77"/>
      <c r="I123" s="77"/>
      <c r="J123" s="77"/>
      <c r="K123" s="77"/>
      <c r="L123" s="77"/>
      <c r="M123" s="77"/>
      <c r="N123" s="74"/>
      <c r="O123" s="74"/>
      <c r="P123" s="74"/>
      <c r="Q123" s="74" t="s">
        <v>61</v>
      </c>
      <c r="R123" s="74"/>
      <c r="S123" s="76"/>
      <c r="T123" s="77"/>
      <c r="U123" s="77"/>
      <c r="V123" s="77"/>
      <c r="W123" s="77"/>
      <c r="X123" s="77"/>
      <c r="Y123" s="77"/>
      <c r="Z123" s="77"/>
      <c r="AA123" s="77"/>
      <c r="AB123" s="77"/>
      <c r="AC123" s="77"/>
      <c r="AD123" s="77"/>
      <c r="AE123" s="77"/>
      <c r="AF123" s="77"/>
      <c r="AG123" s="77"/>
      <c r="AH123" s="77"/>
      <c r="AI123" s="77"/>
      <c r="AJ123" s="23"/>
    </row>
    <row r="124" spans="1:36" ht="30" customHeight="1" x14ac:dyDescent="0.25">
      <c r="A124" s="216"/>
      <c r="B124" s="56" t="s">
        <v>222</v>
      </c>
      <c r="C124" s="77"/>
      <c r="D124" s="77"/>
      <c r="E124" s="77"/>
      <c r="F124" s="77"/>
      <c r="G124" s="77"/>
      <c r="H124" s="77"/>
      <c r="I124" s="77"/>
      <c r="J124" s="77"/>
      <c r="K124" s="77"/>
      <c r="L124" s="77"/>
      <c r="M124" s="77"/>
      <c r="N124" s="74"/>
      <c r="O124" s="74"/>
      <c r="P124" s="74" t="s">
        <v>61</v>
      </c>
      <c r="Q124" s="74"/>
      <c r="R124" s="74"/>
      <c r="S124" s="76"/>
      <c r="T124" s="77"/>
      <c r="U124" s="77"/>
      <c r="V124" s="77"/>
      <c r="W124" s="77"/>
      <c r="X124" s="77"/>
      <c r="Y124" s="77"/>
      <c r="Z124" s="77"/>
      <c r="AA124" s="77"/>
      <c r="AB124" s="77"/>
      <c r="AC124" s="77"/>
      <c r="AD124" s="77"/>
      <c r="AE124" s="77"/>
      <c r="AF124" s="77"/>
      <c r="AG124" s="77"/>
      <c r="AH124" s="77"/>
      <c r="AI124" s="77"/>
      <c r="AJ124" s="23"/>
    </row>
    <row r="125" spans="1:36" ht="30" customHeight="1" x14ac:dyDescent="0.25">
      <c r="A125" s="216"/>
      <c r="B125" s="56" t="s">
        <v>223</v>
      </c>
      <c r="C125" s="77"/>
      <c r="D125" s="77"/>
      <c r="E125" s="77"/>
      <c r="F125" s="77"/>
      <c r="G125" s="77"/>
      <c r="H125" s="77"/>
      <c r="I125" s="77"/>
      <c r="J125" s="77"/>
      <c r="K125" s="77"/>
      <c r="L125" s="77"/>
      <c r="M125" s="77"/>
      <c r="N125" s="74"/>
      <c r="O125" s="74"/>
      <c r="P125" s="74"/>
      <c r="Q125" s="74" t="s">
        <v>61</v>
      </c>
      <c r="R125" s="74"/>
      <c r="S125" s="76"/>
      <c r="T125" s="77"/>
      <c r="U125" s="77"/>
      <c r="V125" s="77"/>
      <c r="W125" s="77"/>
      <c r="X125" s="77"/>
      <c r="Y125" s="77"/>
      <c r="Z125" s="77"/>
      <c r="AA125" s="77"/>
      <c r="AB125" s="77"/>
      <c r="AC125" s="77"/>
      <c r="AD125" s="77"/>
      <c r="AE125" s="77"/>
      <c r="AF125" s="77"/>
      <c r="AG125" s="77"/>
      <c r="AH125" s="77"/>
      <c r="AI125" s="77"/>
      <c r="AJ125" s="23"/>
    </row>
    <row r="126" spans="1:36" ht="30" customHeight="1" x14ac:dyDescent="0.25">
      <c r="A126" s="216"/>
      <c r="B126" s="56" t="s">
        <v>224</v>
      </c>
      <c r="C126" s="77"/>
      <c r="D126" s="77"/>
      <c r="E126" s="77"/>
      <c r="F126" s="77"/>
      <c r="G126" s="77"/>
      <c r="H126" s="77"/>
      <c r="I126" s="77"/>
      <c r="J126" s="77"/>
      <c r="K126" s="77"/>
      <c r="L126" s="77"/>
      <c r="M126" s="77"/>
      <c r="N126" s="74"/>
      <c r="O126" s="74"/>
      <c r="P126" s="74" t="s">
        <v>61</v>
      </c>
      <c r="Q126" s="74"/>
      <c r="R126" s="74"/>
      <c r="S126" s="76"/>
      <c r="T126" s="77"/>
      <c r="U126" s="77"/>
      <c r="V126" s="77"/>
      <c r="W126" s="77"/>
      <c r="X126" s="77"/>
      <c r="Y126" s="77"/>
      <c r="Z126" s="77"/>
      <c r="AA126" s="77"/>
      <c r="AB126" s="77"/>
      <c r="AC126" s="77"/>
      <c r="AD126" s="77"/>
      <c r="AE126" s="77"/>
      <c r="AF126" s="77"/>
      <c r="AG126" s="77"/>
      <c r="AH126" s="77"/>
      <c r="AI126" s="77"/>
      <c r="AJ126" s="23"/>
    </row>
    <row r="127" spans="1:36" ht="30" customHeight="1" x14ac:dyDescent="0.25">
      <c r="A127" s="216"/>
      <c r="B127" s="56" t="s">
        <v>225</v>
      </c>
      <c r="C127" s="77"/>
      <c r="D127" s="77"/>
      <c r="E127" s="77"/>
      <c r="F127" s="77"/>
      <c r="G127" s="77"/>
      <c r="H127" s="77"/>
      <c r="I127" s="77"/>
      <c r="J127" s="77"/>
      <c r="K127" s="77"/>
      <c r="L127" s="77"/>
      <c r="M127" s="77"/>
      <c r="N127" s="74"/>
      <c r="O127" s="74"/>
      <c r="P127" s="74"/>
      <c r="Q127" s="74" t="s">
        <v>61</v>
      </c>
      <c r="R127" s="74"/>
      <c r="S127" s="76"/>
      <c r="T127" s="77"/>
      <c r="U127" s="77"/>
      <c r="V127" s="77"/>
      <c r="W127" s="77"/>
      <c r="X127" s="77"/>
      <c r="Y127" s="77"/>
      <c r="Z127" s="77"/>
      <c r="AA127" s="77"/>
      <c r="AB127" s="77"/>
      <c r="AC127" s="77"/>
      <c r="AD127" s="77"/>
      <c r="AE127" s="77"/>
      <c r="AF127" s="77"/>
      <c r="AG127" s="77"/>
      <c r="AH127" s="77"/>
      <c r="AI127" s="77"/>
      <c r="AJ127" s="23"/>
    </row>
    <row r="128" spans="1:36" ht="30" customHeight="1" x14ac:dyDescent="0.25">
      <c r="A128" s="216"/>
      <c r="B128" s="56" t="s">
        <v>226</v>
      </c>
      <c r="C128" s="77"/>
      <c r="D128" s="77"/>
      <c r="E128" s="77"/>
      <c r="F128" s="77"/>
      <c r="G128" s="77"/>
      <c r="H128" s="77"/>
      <c r="I128" s="77"/>
      <c r="J128" s="77"/>
      <c r="K128" s="77"/>
      <c r="L128" s="77"/>
      <c r="M128" s="77"/>
      <c r="N128" s="74"/>
      <c r="O128" s="74"/>
      <c r="P128" s="74" t="s">
        <v>61</v>
      </c>
      <c r="Q128" s="74"/>
      <c r="R128" s="74"/>
      <c r="S128" s="76"/>
      <c r="T128" s="77"/>
      <c r="U128" s="77"/>
      <c r="V128" s="77"/>
      <c r="W128" s="77"/>
      <c r="X128" s="77"/>
      <c r="Y128" s="77"/>
      <c r="Z128" s="77"/>
      <c r="AA128" s="77"/>
      <c r="AB128" s="77"/>
      <c r="AC128" s="77"/>
      <c r="AD128" s="77"/>
      <c r="AE128" s="77"/>
      <c r="AF128" s="77"/>
      <c r="AG128" s="77"/>
      <c r="AH128" s="77"/>
      <c r="AI128" s="77"/>
      <c r="AJ128" s="23"/>
    </row>
    <row r="129" spans="1:36" ht="30" customHeight="1" x14ac:dyDescent="0.25">
      <c r="A129" s="216"/>
      <c r="B129" s="56" t="s">
        <v>227</v>
      </c>
      <c r="C129" s="77"/>
      <c r="D129" s="77"/>
      <c r="E129" s="77"/>
      <c r="F129" s="77"/>
      <c r="G129" s="77"/>
      <c r="H129" s="77"/>
      <c r="I129" s="77"/>
      <c r="J129" s="77"/>
      <c r="K129" s="77"/>
      <c r="L129" s="77"/>
      <c r="M129" s="77"/>
      <c r="N129" s="74"/>
      <c r="O129" s="74"/>
      <c r="P129" s="74"/>
      <c r="Q129" s="74" t="s">
        <v>61</v>
      </c>
      <c r="R129" s="74"/>
      <c r="S129" s="76"/>
      <c r="T129" s="77"/>
      <c r="U129" s="77"/>
      <c r="V129" s="77"/>
      <c r="W129" s="77"/>
      <c r="X129" s="77"/>
      <c r="Y129" s="77"/>
      <c r="Z129" s="77"/>
      <c r="AA129" s="77"/>
      <c r="AB129" s="77"/>
      <c r="AC129" s="77"/>
      <c r="AD129" s="77"/>
      <c r="AE129" s="77"/>
      <c r="AF129" s="77"/>
      <c r="AG129" s="77"/>
      <c r="AH129" s="77"/>
      <c r="AI129" s="77"/>
      <c r="AJ129" s="23"/>
    </row>
    <row r="130" spans="1:36" ht="30" customHeight="1" x14ac:dyDescent="0.25">
      <c r="A130" s="217"/>
      <c r="B130" s="56" t="s">
        <v>228</v>
      </c>
      <c r="C130" s="77"/>
      <c r="D130" s="77"/>
      <c r="E130" s="77"/>
      <c r="F130" s="77"/>
      <c r="G130" s="77"/>
      <c r="H130" s="77"/>
      <c r="I130" s="77"/>
      <c r="J130" s="77"/>
      <c r="K130" s="77"/>
      <c r="L130" s="77"/>
      <c r="M130" s="77"/>
      <c r="N130" s="74"/>
      <c r="O130" s="74"/>
      <c r="P130" s="74"/>
      <c r="Q130" s="74" t="s">
        <v>61</v>
      </c>
      <c r="R130" s="74"/>
      <c r="S130" s="76"/>
      <c r="T130" s="77"/>
      <c r="U130" s="77"/>
      <c r="V130" s="77"/>
      <c r="W130" s="77"/>
      <c r="X130" s="77"/>
      <c r="Y130" s="77"/>
      <c r="Z130" s="77"/>
      <c r="AA130" s="77"/>
      <c r="AB130" s="77"/>
      <c r="AC130" s="77"/>
      <c r="AD130" s="77"/>
      <c r="AE130" s="77"/>
      <c r="AF130" s="77"/>
      <c r="AG130" s="77"/>
      <c r="AH130" s="77"/>
      <c r="AI130" s="77"/>
      <c r="AJ130" s="23"/>
    </row>
    <row r="131" spans="1:36" ht="30" customHeight="1" x14ac:dyDescent="0.25">
      <c r="A131" s="215" t="s">
        <v>53</v>
      </c>
      <c r="B131" s="56" t="s">
        <v>229</v>
      </c>
      <c r="C131" s="77" t="s">
        <v>56</v>
      </c>
      <c r="D131" s="77"/>
      <c r="E131" s="77"/>
      <c r="F131" s="77"/>
      <c r="G131" s="77"/>
      <c r="H131" s="77"/>
      <c r="I131" s="77"/>
      <c r="J131" s="77"/>
      <c r="K131" s="77"/>
      <c r="L131" s="77"/>
      <c r="M131" s="77"/>
      <c r="N131" s="74"/>
      <c r="O131" s="74"/>
      <c r="P131" s="74"/>
      <c r="Q131" s="74"/>
      <c r="R131" s="74" t="s">
        <v>21</v>
      </c>
      <c r="S131" s="76"/>
      <c r="T131" s="77"/>
      <c r="U131" s="77"/>
      <c r="V131" s="77"/>
      <c r="W131" s="77"/>
      <c r="X131" s="77"/>
      <c r="Y131" s="77"/>
      <c r="Z131" s="77"/>
      <c r="AA131" s="77"/>
      <c r="AB131" s="77"/>
      <c r="AC131" s="77"/>
      <c r="AD131" s="77"/>
      <c r="AE131" s="77"/>
      <c r="AF131" s="77"/>
      <c r="AG131" s="77"/>
      <c r="AH131" s="77"/>
      <c r="AI131" s="77"/>
      <c r="AJ131" s="23"/>
    </row>
    <row r="132" spans="1:36" ht="30" customHeight="1" x14ac:dyDescent="0.25">
      <c r="A132" s="216"/>
      <c r="B132" s="56" t="s">
        <v>230</v>
      </c>
      <c r="C132" s="77" t="s">
        <v>56</v>
      </c>
      <c r="D132" s="77"/>
      <c r="E132" s="77"/>
      <c r="F132" s="77"/>
      <c r="G132" s="77"/>
      <c r="H132" s="77"/>
      <c r="I132" s="77"/>
      <c r="J132" s="77"/>
      <c r="K132" s="77"/>
      <c r="L132" s="77"/>
      <c r="M132" s="77"/>
      <c r="N132" s="74"/>
      <c r="O132" s="74"/>
      <c r="P132" s="74"/>
      <c r="Q132" s="74"/>
      <c r="R132" s="74" t="s">
        <v>21</v>
      </c>
      <c r="S132" s="76"/>
      <c r="T132" s="77"/>
      <c r="U132" s="77"/>
      <c r="V132" s="77"/>
      <c r="W132" s="77"/>
      <c r="X132" s="77"/>
      <c r="Y132" s="77"/>
      <c r="Z132" s="77"/>
      <c r="AA132" s="77"/>
      <c r="AB132" s="77"/>
      <c r="AC132" s="77"/>
      <c r="AD132" s="77"/>
      <c r="AE132" s="77"/>
      <c r="AF132" s="77"/>
      <c r="AG132" s="77"/>
      <c r="AH132" s="77"/>
      <c r="AI132" s="77"/>
      <c r="AJ132" s="23"/>
    </row>
    <row r="133" spans="1:36" ht="30" customHeight="1" x14ac:dyDescent="0.25">
      <c r="A133" s="216"/>
      <c r="B133" s="56" t="s">
        <v>231</v>
      </c>
      <c r="C133" s="77" t="s">
        <v>56</v>
      </c>
      <c r="D133" s="77"/>
      <c r="E133" s="77"/>
      <c r="F133" s="77"/>
      <c r="G133" s="77"/>
      <c r="H133" s="77"/>
      <c r="I133" s="77"/>
      <c r="J133" s="77"/>
      <c r="K133" s="77"/>
      <c r="L133" s="77"/>
      <c r="M133" s="77"/>
      <c r="N133" s="74"/>
      <c r="O133" s="74"/>
      <c r="P133" s="74"/>
      <c r="Q133" s="74"/>
      <c r="R133" s="74" t="s">
        <v>21</v>
      </c>
      <c r="S133" s="76"/>
      <c r="T133" s="77"/>
      <c r="U133" s="77"/>
      <c r="V133" s="77"/>
      <c r="W133" s="77"/>
      <c r="X133" s="77"/>
      <c r="Y133" s="77"/>
      <c r="Z133" s="77"/>
      <c r="AA133" s="77"/>
      <c r="AB133" s="77"/>
      <c r="AC133" s="77"/>
      <c r="AD133" s="77"/>
      <c r="AE133" s="77"/>
      <c r="AF133" s="77"/>
      <c r="AG133" s="77"/>
      <c r="AH133" s="77"/>
      <c r="AI133" s="77"/>
      <c r="AJ133" s="23"/>
    </row>
    <row r="134" spans="1:36" ht="30" customHeight="1" x14ac:dyDescent="0.25">
      <c r="A134" s="216"/>
      <c r="B134" s="56" t="s">
        <v>232</v>
      </c>
      <c r="C134" s="77"/>
      <c r="D134" s="77"/>
      <c r="E134" s="77"/>
      <c r="F134" s="77"/>
      <c r="G134" s="77"/>
      <c r="H134" s="77"/>
      <c r="I134" s="77"/>
      <c r="J134" s="77"/>
      <c r="K134" s="77"/>
      <c r="L134" s="77"/>
      <c r="M134" s="77"/>
      <c r="N134" s="74"/>
      <c r="O134" s="74"/>
      <c r="P134" s="74" t="s">
        <v>61</v>
      </c>
      <c r="Q134" s="74"/>
      <c r="R134" s="74"/>
      <c r="S134" s="76"/>
      <c r="T134" s="77"/>
      <c r="U134" s="77"/>
      <c r="V134" s="77"/>
      <c r="W134" s="77"/>
      <c r="X134" s="77"/>
      <c r="Y134" s="77"/>
      <c r="Z134" s="77"/>
      <c r="AA134" s="77"/>
      <c r="AB134" s="77"/>
      <c r="AC134" s="77"/>
      <c r="AD134" s="77"/>
      <c r="AE134" s="77"/>
      <c r="AF134" s="77"/>
      <c r="AG134" s="77"/>
      <c r="AH134" s="77"/>
      <c r="AI134" s="77"/>
      <c r="AJ134" s="23"/>
    </row>
    <row r="135" spans="1:36" ht="30" customHeight="1" x14ac:dyDescent="0.25">
      <c r="A135" s="216"/>
      <c r="B135" s="56" t="s">
        <v>233</v>
      </c>
      <c r="C135" s="77"/>
      <c r="D135" s="77"/>
      <c r="E135" s="77"/>
      <c r="F135" s="77"/>
      <c r="G135" s="77"/>
      <c r="H135" s="77"/>
      <c r="I135" s="77"/>
      <c r="J135" s="77"/>
      <c r="K135" s="77"/>
      <c r="L135" s="77"/>
      <c r="M135" s="77"/>
      <c r="N135" s="74"/>
      <c r="O135" s="74"/>
      <c r="P135" s="74"/>
      <c r="Q135" s="74" t="s">
        <v>61</v>
      </c>
      <c r="R135" s="74"/>
      <c r="S135" s="76"/>
      <c r="T135" s="77"/>
      <c r="U135" s="77"/>
      <c r="V135" s="77"/>
      <c r="W135" s="77"/>
      <c r="X135" s="77"/>
      <c r="Y135" s="77"/>
      <c r="Z135" s="77"/>
      <c r="AA135" s="77"/>
      <c r="AB135" s="77"/>
      <c r="AC135" s="77"/>
      <c r="AD135" s="77"/>
      <c r="AE135" s="77"/>
      <c r="AF135" s="77"/>
      <c r="AG135" s="77"/>
      <c r="AH135" s="77"/>
      <c r="AI135" s="77"/>
      <c r="AJ135" s="23"/>
    </row>
    <row r="136" spans="1:36" ht="30" customHeight="1" x14ac:dyDescent="0.25">
      <c r="A136" s="216"/>
      <c r="B136" s="56" t="s">
        <v>234</v>
      </c>
      <c r="C136" s="77"/>
      <c r="D136" s="77"/>
      <c r="E136" s="77"/>
      <c r="F136" s="77"/>
      <c r="G136" s="77"/>
      <c r="H136" s="77"/>
      <c r="I136" s="77"/>
      <c r="J136" s="77"/>
      <c r="K136" s="77"/>
      <c r="L136" s="77"/>
      <c r="M136" s="77"/>
      <c r="N136" s="74"/>
      <c r="O136" s="74"/>
      <c r="P136" s="74" t="s">
        <v>61</v>
      </c>
      <c r="Q136" s="74"/>
      <c r="R136" s="74"/>
      <c r="S136" s="76"/>
      <c r="T136" s="77"/>
      <c r="U136" s="77"/>
      <c r="V136" s="77"/>
      <c r="W136" s="77"/>
      <c r="X136" s="77"/>
      <c r="Y136" s="77"/>
      <c r="Z136" s="77"/>
      <c r="AA136" s="77"/>
      <c r="AB136" s="77"/>
      <c r="AC136" s="77"/>
      <c r="AD136" s="77"/>
      <c r="AE136" s="77"/>
      <c r="AF136" s="77"/>
      <c r="AG136" s="77"/>
      <c r="AH136" s="77"/>
      <c r="AI136" s="77"/>
      <c r="AJ136" s="23"/>
    </row>
    <row r="137" spans="1:36" ht="30" customHeight="1" x14ac:dyDescent="0.25">
      <c r="A137" s="216"/>
      <c r="B137" s="56" t="s">
        <v>235</v>
      </c>
      <c r="C137" s="77"/>
      <c r="D137" s="77"/>
      <c r="E137" s="77"/>
      <c r="F137" s="77"/>
      <c r="G137" s="77"/>
      <c r="H137" s="77"/>
      <c r="I137" s="77"/>
      <c r="J137" s="77"/>
      <c r="K137" s="77"/>
      <c r="L137" s="77"/>
      <c r="M137" s="77"/>
      <c r="N137" s="74"/>
      <c r="O137" s="74"/>
      <c r="P137" s="74"/>
      <c r="Q137" s="74" t="s">
        <v>61</v>
      </c>
      <c r="R137" s="74"/>
      <c r="S137" s="76"/>
      <c r="T137" s="77"/>
      <c r="U137" s="77"/>
      <c r="V137" s="77"/>
      <c r="W137" s="77"/>
      <c r="X137" s="77"/>
      <c r="Y137" s="77"/>
      <c r="Z137" s="77"/>
      <c r="AA137" s="77"/>
      <c r="AB137" s="77"/>
      <c r="AC137" s="77"/>
      <c r="AD137" s="77"/>
      <c r="AE137" s="77"/>
      <c r="AF137" s="77"/>
      <c r="AG137" s="77"/>
      <c r="AH137" s="77"/>
      <c r="AI137" s="77"/>
      <c r="AJ137" s="23"/>
    </row>
    <row r="138" spans="1:36" ht="30" customHeight="1" x14ac:dyDescent="0.25">
      <c r="A138" s="216"/>
      <c r="B138" s="56" t="s">
        <v>236</v>
      </c>
      <c r="C138" s="77"/>
      <c r="D138" s="77"/>
      <c r="E138" s="77"/>
      <c r="F138" s="77"/>
      <c r="G138" s="77"/>
      <c r="H138" s="77"/>
      <c r="I138" s="77"/>
      <c r="J138" s="77"/>
      <c r="K138" s="77"/>
      <c r="L138" s="77"/>
      <c r="M138" s="77"/>
      <c r="N138" s="74"/>
      <c r="O138" s="74"/>
      <c r="P138" s="74" t="s">
        <v>61</v>
      </c>
      <c r="Q138" s="74"/>
      <c r="R138" s="74"/>
      <c r="S138" s="76"/>
      <c r="T138" s="77"/>
      <c r="U138" s="77"/>
      <c r="V138" s="77"/>
      <c r="W138" s="77"/>
      <c r="X138" s="77"/>
      <c r="Y138" s="77"/>
      <c r="Z138" s="77"/>
      <c r="AA138" s="77"/>
      <c r="AB138" s="77"/>
      <c r="AC138" s="77"/>
      <c r="AD138" s="77"/>
      <c r="AE138" s="77"/>
      <c r="AF138" s="77"/>
      <c r="AG138" s="77"/>
      <c r="AH138" s="77"/>
      <c r="AI138" s="77"/>
      <c r="AJ138" s="23"/>
    </row>
    <row r="139" spans="1:36" ht="30" customHeight="1" x14ac:dyDescent="0.25">
      <c r="A139" s="216"/>
      <c r="B139" s="56" t="s">
        <v>237</v>
      </c>
      <c r="C139" s="77"/>
      <c r="D139" s="77"/>
      <c r="E139" s="77"/>
      <c r="F139" s="77"/>
      <c r="G139" s="77"/>
      <c r="H139" s="77"/>
      <c r="I139" s="77"/>
      <c r="J139" s="77"/>
      <c r="K139" s="77"/>
      <c r="L139" s="77"/>
      <c r="M139" s="77"/>
      <c r="N139" s="74"/>
      <c r="O139" s="74"/>
      <c r="P139" s="74"/>
      <c r="Q139" s="74" t="s">
        <v>61</v>
      </c>
      <c r="R139" s="74"/>
      <c r="S139" s="76"/>
      <c r="T139" s="77"/>
      <c r="U139" s="77"/>
      <c r="V139" s="77"/>
      <c r="W139" s="77"/>
      <c r="X139" s="77"/>
      <c r="Y139" s="77"/>
      <c r="Z139" s="77"/>
      <c r="AA139" s="77"/>
      <c r="AB139" s="77"/>
      <c r="AC139" s="77"/>
      <c r="AD139" s="77"/>
      <c r="AE139" s="77"/>
      <c r="AF139" s="77"/>
      <c r="AG139" s="77"/>
      <c r="AH139" s="77"/>
      <c r="AI139" s="77"/>
      <c r="AJ139" s="23"/>
    </row>
    <row r="140" spans="1:36" ht="30" customHeight="1" x14ac:dyDescent="0.25">
      <c r="A140" s="216"/>
      <c r="B140" s="56" t="s">
        <v>238</v>
      </c>
      <c r="C140" s="77"/>
      <c r="D140" s="77"/>
      <c r="E140" s="77"/>
      <c r="F140" s="77"/>
      <c r="G140" s="77"/>
      <c r="H140" s="77"/>
      <c r="I140" s="77"/>
      <c r="J140" s="77"/>
      <c r="K140" s="77"/>
      <c r="L140" s="77"/>
      <c r="M140" s="77"/>
      <c r="N140" s="74"/>
      <c r="O140" s="74"/>
      <c r="P140" s="74" t="s">
        <v>61</v>
      </c>
      <c r="Q140" s="74"/>
      <c r="R140" s="74"/>
      <c r="S140" s="76"/>
      <c r="T140" s="77"/>
      <c r="U140" s="77"/>
      <c r="V140" s="77"/>
      <c r="W140" s="77"/>
      <c r="X140" s="77"/>
      <c r="Y140" s="77"/>
      <c r="Z140" s="77"/>
      <c r="AA140" s="77"/>
      <c r="AB140" s="77"/>
      <c r="AC140" s="77"/>
      <c r="AD140" s="77"/>
      <c r="AE140" s="77"/>
      <c r="AF140" s="77"/>
      <c r="AG140" s="77"/>
      <c r="AH140" s="77"/>
      <c r="AI140" s="77"/>
      <c r="AJ140" s="23"/>
    </row>
    <row r="141" spans="1:36" ht="30" customHeight="1" x14ac:dyDescent="0.25">
      <c r="A141" s="216"/>
      <c r="B141" s="56" t="s">
        <v>239</v>
      </c>
      <c r="C141" s="77"/>
      <c r="D141" s="77"/>
      <c r="E141" s="77"/>
      <c r="F141" s="77"/>
      <c r="G141" s="77"/>
      <c r="H141" s="77"/>
      <c r="I141" s="77"/>
      <c r="J141" s="77"/>
      <c r="K141" s="77"/>
      <c r="L141" s="77"/>
      <c r="M141" s="77"/>
      <c r="N141" s="74"/>
      <c r="O141" s="74"/>
      <c r="P141" s="74"/>
      <c r="Q141" s="74" t="s">
        <v>61</v>
      </c>
      <c r="R141" s="74"/>
      <c r="S141" s="76"/>
      <c r="T141" s="77"/>
      <c r="U141" s="77"/>
      <c r="V141" s="77"/>
      <c r="W141" s="77"/>
      <c r="X141" s="77"/>
      <c r="Y141" s="77"/>
      <c r="Z141" s="77"/>
      <c r="AA141" s="77"/>
      <c r="AB141" s="77"/>
      <c r="AC141" s="77"/>
      <c r="AD141" s="77"/>
      <c r="AE141" s="77"/>
      <c r="AF141" s="77"/>
      <c r="AG141" s="77"/>
      <c r="AH141" s="77"/>
      <c r="AI141" s="77"/>
      <c r="AJ141" s="23"/>
    </row>
    <row r="142" spans="1:36" ht="30" customHeight="1" x14ac:dyDescent="0.25">
      <c r="A142" s="216"/>
      <c r="B142" s="56" t="s">
        <v>240</v>
      </c>
      <c r="C142" s="77"/>
      <c r="D142" s="77"/>
      <c r="E142" s="77"/>
      <c r="F142" s="77"/>
      <c r="G142" s="77"/>
      <c r="H142" s="77"/>
      <c r="I142" s="77"/>
      <c r="J142" s="77"/>
      <c r="K142" s="77"/>
      <c r="L142" s="77"/>
      <c r="M142" s="77"/>
      <c r="N142" s="74"/>
      <c r="O142" s="74" t="s">
        <v>61</v>
      </c>
      <c r="P142" s="74"/>
      <c r="Q142" s="74"/>
      <c r="R142" s="74"/>
      <c r="S142" s="76"/>
      <c r="T142" s="77"/>
      <c r="U142" s="77"/>
      <c r="V142" s="77"/>
      <c r="W142" s="77"/>
      <c r="X142" s="77"/>
      <c r="Y142" s="77"/>
      <c r="Z142" s="77"/>
      <c r="AA142" s="77"/>
      <c r="AB142" s="77"/>
      <c r="AC142" s="77"/>
      <c r="AD142" s="77"/>
      <c r="AE142" s="77"/>
      <c r="AF142" s="77"/>
      <c r="AG142" s="77"/>
      <c r="AH142" s="77"/>
      <c r="AI142" s="77"/>
      <c r="AJ142" s="23"/>
    </row>
    <row r="143" spans="1:36" ht="30" customHeight="1" x14ac:dyDescent="0.25">
      <c r="A143" s="216"/>
      <c r="B143" s="56" t="s">
        <v>241</v>
      </c>
      <c r="C143" s="77"/>
      <c r="D143" s="77"/>
      <c r="E143" s="77"/>
      <c r="F143" s="77"/>
      <c r="G143" s="77"/>
      <c r="H143" s="77"/>
      <c r="I143" s="77"/>
      <c r="J143" s="77"/>
      <c r="K143" s="77"/>
      <c r="L143" s="77"/>
      <c r="M143" s="77"/>
      <c r="N143" s="74"/>
      <c r="O143" s="74" t="s">
        <v>61</v>
      </c>
      <c r="P143" s="74"/>
      <c r="Q143" s="74"/>
      <c r="R143" s="74"/>
      <c r="S143" s="76"/>
      <c r="T143" s="77"/>
      <c r="U143" s="77"/>
      <c r="V143" s="77"/>
      <c r="W143" s="77"/>
      <c r="X143" s="77"/>
      <c r="Y143" s="77"/>
      <c r="Z143" s="77"/>
      <c r="AA143" s="77"/>
      <c r="AB143" s="77"/>
      <c r="AC143" s="77"/>
      <c r="AD143" s="77"/>
      <c r="AE143" s="77"/>
      <c r="AF143" s="77"/>
      <c r="AG143" s="77"/>
      <c r="AH143" s="77"/>
      <c r="AI143" s="77"/>
      <c r="AJ143" s="23"/>
    </row>
    <row r="144" spans="1:36" ht="30" customHeight="1" x14ac:dyDescent="0.25">
      <c r="A144" s="216"/>
      <c r="B144" s="56" t="s">
        <v>242</v>
      </c>
      <c r="C144" s="77"/>
      <c r="D144" s="77"/>
      <c r="E144" s="77"/>
      <c r="F144" s="77"/>
      <c r="G144" s="77"/>
      <c r="H144" s="77"/>
      <c r="I144" s="77"/>
      <c r="J144" s="77"/>
      <c r="K144" s="77"/>
      <c r="L144" s="77"/>
      <c r="M144" s="77"/>
      <c r="N144" s="74"/>
      <c r="O144" s="74" t="s">
        <v>61</v>
      </c>
      <c r="P144" s="74"/>
      <c r="Q144" s="74"/>
      <c r="R144" s="74"/>
      <c r="S144" s="76"/>
      <c r="T144" s="77"/>
      <c r="U144" s="77"/>
      <c r="V144" s="77"/>
      <c r="W144" s="77"/>
      <c r="X144" s="77"/>
      <c r="Y144" s="77"/>
      <c r="Z144" s="77"/>
      <c r="AA144" s="77"/>
      <c r="AB144" s="77"/>
      <c r="AC144" s="77"/>
      <c r="AD144" s="77"/>
      <c r="AE144" s="77"/>
      <c r="AF144" s="77"/>
      <c r="AG144" s="77"/>
      <c r="AH144" s="77"/>
      <c r="AI144" s="77"/>
      <c r="AJ144" s="23"/>
    </row>
    <row r="145" spans="1:36" ht="30" customHeight="1" x14ac:dyDescent="0.25">
      <c r="A145" s="217"/>
      <c r="B145" s="56" t="s">
        <v>243</v>
      </c>
      <c r="C145" s="77"/>
      <c r="D145" s="77"/>
      <c r="E145" s="77"/>
      <c r="F145" s="77"/>
      <c r="G145" s="77"/>
      <c r="H145" s="77"/>
      <c r="I145" s="77"/>
      <c r="J145" s="77"/>
      <c r="K145" s="77"/>
      <c r="L145" s="77"/>
      <c r="M145" s="77"/>
      <c r="N145" s="74"/>
      <c r="O145" s="74" t="s">
        <v>61</v>
      </c>
      <c r="P145" s="74"/>
      <c r="Q145" s="74"/>
      <c r="R145" s="74"/>
      <c r="S145" s="76"/>
      <c r="T145" s="77"/>
      <c r="U145" s="77"/>
      <c r="V145" s="77"/>
      <c r="W145" s="77"/>
      <c r="X145" s="77"/>
      <c r="Y145" s="77"/>
      <c r="Z145" s="77"/>
      <c r="AA145" s="77"/>
      <c r="AB145" s="77"/>
      <c r="AC145" s="77"/>
      <c r="AD145" s="77"/>
      <c r="AE145" s="77"/>
      <c r="AF145" s="77"/>
      <c r="AG145" s="77"/>
      <c r="AH145" s="77"/>
      <c r="AI145" s="77"/>
      <c r="AJ145" s="23"/>
    </row>
    <row r="146" spans="1:36" ht="30" customHeight="1" x14ac:dyDescent="0.25">
      <c r="A146" s="215" t="s">
        <v>54</v>
      </c>
      <c r="B146" s="56" t="s">
        <v>244</v>
      </c>
      <c r="C146" s="77" t="s">
        <v>57</v>
      </c>
      <c r="D146" s="77"/>
      <c r="E146" s="77"/>
      <c r="F146" s="77"/>
      <c r="G146" s="77"/>
      <c r="H146" s="77"/>
      <c r="I146" s="77"/>
      <c r="J146" s="77"/>
      <c r="K146" s="77"/>
      <c r="L146" s="77"/>
      <c r="M146" s="77"/>
      <c r="N146" s="74"/>
      <c r="O146" s="74"/>
      <c r="P146" s="74"/>
      <c r="Q146" s="74"/>
      <c r="R146" s="74" t="s">
        <v>21</v>
      </c>
      <c r="S146" s="76"/>
      <c r="T146" s="77"/>
      <c r="U146" s="77"/>
      <c r="V146" s="77"/>
      <c r="W146" s="77"/>
      <c r="X146" s="77"/>
      <c r="Y146" s="77"/>
      <c r="Z146" s="77"/>
      <c r="AA146" s="77"/>
      <c r="AB146" s="77"/>
      <c r="AC146" s="77"/>
      <c r="AD146" s="77"/>
      <c r="AE146" s="77"/>
      <c r="AF146" s="77"/>
      <c r="AG146" s="77"/>
      <c r="AH146" s="77"/>
      <c r="AI146" s="77"/>
      <c r="AJ146" s="23"/>
    </row>
    <row r="147" spans="1:36" ht="30" customHeight="1" x14ac:dyDescent="0.25">
      <c r="A147" s="216"/>
      <c r="B147" s="56" t="s">
        <v>245</v>
      </c>
      <c r="C147" s="77" t="s">
        <v>57</v>
      </c>
      <c r="D147" s="77"/>
      <c r="E147" s="77"/>
      <c r="F147" s="77"/>
      <c r="G147" s="77"/>
      <c r="H147" s="77"/>
      <c r="I147" s="77"/>
      <c r="J147" s="77"/>
      <c r="K147" s="77"/>
      <c r="L147" s="77"/>
      <c r="M147" s="77"/>
      <c r="N147" s="74"/>
      <c r="O147" s="74"/>
      <c r="P147" s="74"/>
      <c r="Q147" s="74"/>
      <c r="R147" s="74" t="s">
        <v>21</v>
      </c>
      <c r="S147" s="76"/>
      <c r="T147" s="77"/>
      <c r="U147" s="77"/>
      <c r="V147" s="77"/>
      <c r="W147" s="77"/>
      <c r="X147" s="77"/>
      <c r="Y147" s="77"/>
      <c r="Z147" s="77"/>
      <c r="AA147" s="77"/>
      <c r="AB147" s="77"/>
      <c r="AC147" s="77"/>
      <c r="AD147" s="77"/>
      <c r="AE147" s="77"/>
      <c r="AF147" s="77"/>
      <c r="AG147" s="77"/>
      <c r="AH147" s="77"/>
      <c r="AI147" s="77"/>
      <c r="AJ147" s="23"/>
    </row>
    <row r="148" spans="1:36" ht="30" customHeight="1" x14ac:dyDescent="0.25">
      <c r="A148" s="216"/>
      <c r="B148" s="56" t="s">
        <v>246</v>
      </c>
      <c r="C148" s="77" t="s">
        <v>57</v>
      </c>
      <c r="D148" s="77"/>
      <c r="E148" s="77"/>
      <c r="F148" s="77"/>
      <c r="G148" s="77"/>
      <c r="H148" s="77"/>
      <c r="I148" s="77"/>
      <c r="J148" s="77"/>
      <c r="K148" s="77"/>
      <c r="L148" s="77"/>
      <c r="M148" s="77"/>
      <c r="N148" s="74"/>
      <c r="O148" s="74"/>
      <c r="P148" s="74"/>
      <c r="Q148" s="74"/>
      <c r="R148" s="74" t="s">
        <v>21</v>
      </c>
      <c r="S148" s="76" t="s">
        <v>63</v>
      </c>
      <c r="T148" s="77"/>
      <c r="U148" s="77"/>
      <c r="V148" s="77"/>
      <c r="W148" s="77"/>
      <c r="X148" s="77"/>
      <c r="Y148" s="77"/>
      <c r="Z148" s="77"/>
      <c r="AA148" s="77"/>
      <c r="AB148" s="77"/>
      <c r="AC148" s="77"/>
      <c r="AD148" s="77"/>
      <c r="AE148" s="77"/>
      <c r="AF148" s="77"/>
      <c r="AG148" s="77"/>
      <c r="AH148" s="77"/>
      <c r="AI148" s="77"/>
      <c r="AJ148" s="23"/>
    </row>
    <row r="149" spans="1:36" ht="30" customHeight="1" x14ac:dyDescent="0.25">
      <c r="A149" s="216"/>
      <c r="B149" s="56" t="s">
        <v>247</v>
      </c>
      <c r="C149" s="77"/>
      <c r="D149" s="77"/>
      <c r="E149" s="77"/>
      <c r="F149" s="77"/>
      <c r="G149" s="77"/>
      <c r="H149" s="77"/>
      <c r="I149" s="77"/>
      <c r="J149" s="77"/>
      <c r="K149" s="77"/>
      <c r="L149" s="77"/>
      <c r="M149" s="77"/>
      <c r="N149" s="74"/>
      <c r="O149" s="74"/>
      <c r="P149" s="74"/>
      <c r="Q149" s="74" t="s">
        <v>61</v>
      </c>
      <c r="R149" s="74"/>
      <c r="S149" s="76"/>
      <c r="T149" s="77"/>
      <c r="U149" s="77"/>
      <c r="V149" s="77"/>
      <c r="W149" s="77"/>
      <c r="X149" s="77"/>
      <c r="Y149" s="77"/>
      <c r="Z149" s="77"/>
      <c r="AA149" s="77"/>
      <c r="AB149" s="77"/>
      <c r="AC149" s="77"/>
      <c r="AD149" s="77"/>
      <c r="AE149" s="77"/>
      <c r="AF149" s="77"/>
      <c r="AG149" s="77"/>
      <c r="AH149" s="77"/>
      <c r="AI149" s="77"/>
      <c r="AJ149" s="23"/>
    </row>
    <row r="150" spans="1:36" ht="30" customHeight="1" x14ac:dyDescent="0.25">
      <c r="A150" s="216"/>
      <c r="B150" s="56" t="s">
        <v>248</v>
      </c>
      <c r="C150" s="77"/>
      <c r="D150" s="77"/>
      <c r="E150" s="77"/>
      <c r="F150" s="77"/>
      <c r="G150" s="77"/>
      <c r="H150" s="77"/>
      <c r="I150" s="77"/>
      <c r="J150" s="77"/>
      <c r="K150" s="77"/>
      <c r="L150" s="77"/>
      <c r="M150" s="77"/>
      <c r="N150" s="74"/>
      <c r="O150" s="74"/>
      <c r="P150" s="74"/>
      <c r="Q150" s="74" t="s">
        <v>61</v>
      </c>
      <c r="R150" s="74"/>
      <c r="S150" s="76"/>
      <c r="T150" s="77"/>
      <c r="U150" s="77"/>
      <c r="V150" s="77"/>
      <c r="W150" s="77"/>
      <c r="X150" s="77"/>
      <c r="Y150" s="77"/>
      <c r="Z150" s="77"/>
      <c r="AA150" s="77"/>
      <c r="AB150" s="77"/>
      <c r="AC150" s="77"/>
      <c r="AD150" s="77"/>
      <c r="AE150" s="77"/>
      <c r="AF150" s="77"/>
      <c r="AG150" s="77"/>
      <c r="AH150" s="77"/>
      <c r="AI150" s="77"/>
      <c r="AJ150" s="23"/>
    </row>
    <row r="151" spans="1:36" ht="30" customHeight="1" x14ac:dyDescent="0.25">
      <c r="A151" s="216"/>
      <c r="B151" s="56" t="s">
        <v>249</v>
      </c>
      <c r="C151" s="77"/>
      <c r="D151" s="77"/>
      <c r="E151" s="77"/>
      <c r="F151" s="77"/>
      <c r="G151" s="77"/>
      <c r="H151" s="77"/>
      <c r="I151" s="77"/>
      <c r="J151" s="77"/>
      <c r="K151" s="77"/>
      <c r="L151" s="77"/>
      <c r="M151" s="77"/>
      <c r="N151" s="74"/>
      <c r="O151" s="74"/>
      <c r="P151" s="74"/>
      <c r="Q151" s="74" t="s">
        <v>61</v>
      </c>
      <c r="R151" s="74"/>
      <c r="S151" s="76"/>
      <c r="T151" s="77"/>
      <c r="U151" s="77"/>
      <c r="V151" s="77"/>
      <c r="W151" s="77"/>
      <c r="X151" s="77"/>
      <c r="Y151" s="77"/>
      <c r="Z151" s="77"/>
      <c r="AA151" s="77"/>
      <c r="AB151" s="77"/>
      <c r="AC151" s="77"/>
      <c r="AD151" s="77"/>
      <c r="AE151" s="77"/>
      <c r="AF151" s="77"/>
      <c r="AG151" s="77"/>
      <c r="AH151" s="77"/>
      <c r="AI151" s="77"/>
      <c r="AJ151" s="23"/>
    </row>
    <row r="152" spans="1:36" ht="30" customHeight="1" x14ac:dyDescent="0.25">
      <c r="A152" s="216"/>
      <c r="B152" s="56" t="s">
        <v>250</v>
      </c>
      <c r="C152" s="77"/>
      <c r="D152" s="77"/>
      <c r="E152" s="77"/>
      <c r="F152" s="77"/>
      <c r="G152" s="77"/>
      <c r="H152" s="77"/>
      <c r="I152" s="77"/>
      <c r="J152" s="77"/>
      <c r="K152" s="77"/>
      <c r="L152" s="77"/>
      <c r="M152" s="77"/>
      <c r="N152" s="74"/>
      <c r="O152" s="74"/>
      <c r="P152" s="74"/>
      <c r="Q152" s="74" t="s">
        <v>61</v>
      </c>
      <c r="R152" s="74"/>
      <c r="S152" s="76"/>
      <c r="T152" s="77"/>
      <c r="U152" s="77"/>
      <c r="V152" s="77"/>
      <c r="W152" s="77"/>
      <c r="X152" s="77"/>
      <c r="Y152" s="77"/>
      <c r="Z152" s="77"/>
      <c r="AA152" s="77"/>
      <c r="AB152" s="77"/>
      <c r="AC152" s="77"/>
      <c r="AD152" s="77"/>
      <c r="AE152" s="77"/>
      <c r="AF152" s="77"/>
      <c r="AG152" s="77"/>
      <c r="AH152" s="77"/>
      <c r="AI152" s="77"/>
      <c r="AJ152" s="23"/>
    </row>
    <row r="153" spans="1:36" ht="30" customHeight="1" x14ac:dyDescent="0.25">
      <c r="A153" s="216"/>
      <c r="B153" s="56" t="s">
        <v>251</v>
      </c>
      <c r="C153" s="77"/>
      <c r="D153" s="77"/>
      <c r="E153" s="77"/>
      <c r="F153" s="77"/>
      <c r="G153" s="77"/>
      <c r="H153" s="77"/>
      <c r="I153" s="77"/>
      <c r="J153" s="77"/>
      <c r="K153" s="77"/>
      <c r="L153" s="77"/>
      <c r="M153" s="77"/>
      <c r="N153" s="74"/>
      <c r="O153" s="74"/>
      <c r="P153" s="74"/>
      <c r="Q153" s="74" t="s">
        <v>61</v>
      </c>
      <c r="R153" s="74"/>
      <c r="S153" s="76"/>
      <c r="T153" s="77"/>
      <c r="U153" s="77"/>
      <c r="V153" s="77"/>
      <c r="W153" s="77"/>
      <c r="X153" s="77"/>
      <c r="Y153" s="77"/>
      <c r="Z153" s="77"/>
      <c r="AA153" s="77"/>
      <c r="AB153" s="77"/>
      <c r="AC153" s="77"/>
      <c r="AD153" s="77"/>
      <c r="AE153" s="77"/>
      <c r="AF153" s="77"/>
      <c r="AG153" s="77"/>
      <c r="AH153" s="77"/>
      <c r="AI153" s="77"/>
      <c r="AJ153" s="23"/>
    </row>
    <row r="154" spans="1:36" ht="30" customHeight="1" x14ac:dyDescent="0.25">
      <c r="A154" s="216"/>
      <c r="B154" s="56" t="s">
        <v>252</v>
      </c>
      <c r="C154" s="77"/>
      <c r="D154" s="77"/>
      <c r="E154" s="77"/>
      <c r="F154" s="77"/>
      <c r="G154" s="77"/>
      <c r="H154" s="77"/>
      <c r="I154" s="77"/>
      <c r="J154" s="77"/>
      <c r="K154" s="77"/>
      <c r="L154" s="77"/>
      <c r="M154" s="77"/>
      <c r="N154" s="74"/>
      <c r="O154" s="74"/>
      <c r="P154" s="74"/>
      <c r="Q154" s="74" t="s">
        <v>61</v>
      </c>
      <c r="R154" s="74"/>
      <c r="S154" s="76"/>
      <c r="T154" s="77"/>
      <c r="U154" s="77"/>
      <c r="V154" s="77"/>
      <c r="W154" s="77"/>
      <c r="X154" s="77"/>
      <c r="Y154" s="77"/>
      <c r="Z154" s="77"/>
      <c r="AA154" s="77"/>
      <c r="AB154" s="77"/>
      <c r="AC154" s="77"/>
      <c r="AD154" s="77"/>
      <c r="AE154" s="77"/>
      <c r="AF154" s="77"/>
      <c r="AG154" s="77"/>
      <c r="AH154" s="77"/>
      <c r="AI154" s="77"/>
      <c r="AJ154" s="23"/>
    </row>
    <row r="155" spans="1:36" ht="30" customHeight="1" x14ac:dyDescent="0.25">
      <c r="A155" s="216"/>
      <c r="B155" s="56" t="s">
        <v>253</v>
      </c>
      <c r="C155" s="77"/>
      <c r="D155" s="77"/>
      <c r="E155" s="77"/>
      <c r="F155" s="77"/>
      <c r="G155" s="77"/>
      <c r="H155" s="77"/>
      <c r="I155" s="77"/>
      <c r="J155" s="77"/>
      <c r="K155" s="77"/>
      <c r="L155" s="77"/>
      <c r="M155" s="77"/>
      <c r="N155" s="74"/>
      <c r="O155" s="74"/>
      <c r="P155" s="74"/>
      <c r="Q155" s="74" t="s">
        <v>61</v>
      </c>
      <c r="R155" s="74"/>
      <c r="S155" s="76" t="s">
        <v>152</v>
      </c>
      <c r="T155" s="77"/>
      <c r="U155" s="77"/>
      <c r="V155" s="77"/>
      <c r="W155" s="77"/>
      <c r="X155" s="77"/>
      <c r="Y155" s="77"/>
      <c r="Z155" s="77"/>
      <c r="AA155" s="77"/>
      <c r="AB155" s="77"/>
      <c r="AC155" s="77"/>
      <c r="AD155" s="77"/>
      <c r="AE155" s="77"/>
      <c r="AF155" s="77"/>
      <c r="AG155" s="77"/>
      <c r="AH155" s="77"/>
      <c r="AI155" s="77"/>
      <c r="AJ155" s="23"/>
    </row>
    <row r="156" spans="1:36" ht="30" customHeight="1" x14ac:dyDescent="0.25">
      <c r="A156" s="216"/>
      <c r="B156" s="56" t="s">
        <v>254</v>
      </c>
      <c r="C156" s="77"/>
      <c r="D156" s="77"/>
      <c r="E156" s="77"/>
      <c r="F156" s="77"/>
      <c r="G156" s="77"/>
      <c r="H156" s="77"/>
      <c r="I156" s="77"/>
      <c r="J156" s="77"/>
      <c r="K156" s="77"/>
      <c r="L156" s="77"/>
      <c r="M156" s="77"/>
      <c r="N156" s="74"/>
      <c r="O156" s="74"/>
      <c r="P156" s="74"/>
      <c r="Q156" s="74" t="s">
        <v>61</v>
      </c>
      <c r="R156" s="74"/>
      <c r="S156" s="76"/>
      <c r="T156" s="77"/>
      <c r="U156" s="77"/>
      <c r="V156" s="77"/>
      <c r="W156" s="77"/>
      <c r="X156" s="77"/>
      <c r="Y156" s="77"/>
      <c r="Z156" s="77"/>
      <c r="AA156" s="77"/>
      <c r="AB156" s="77"/>
      <c r="AC156" s="77"/>
      <c r="AD156" s="77"/>
      <c r="AE156" s="77"/>
      <c r="AF156" s="77"/>
      <c r="AG156" s="77"/>
      <c r="AH156" s="77"/>
      <c r="AI156" s="77"/>
      <c r="AJ156" s="23"/>
    </row>
    <row r="157" spans="1:36" ht="30" customHeight="1" x14ac:dyDescent="0.25">
      <c r="A157" s="216"/>
      <c r="B157" s="56" t="s">
        <v>255</v>
      </c>
      <c r="C157" s="77"/>
      <c r="D157" s="77"/>
      <c r="E157" s="77"/>
      <c r="F157" s="77"/>
      <c r="G157" s="77"/>
      <c r="H157" s="77"/>
      <c r="I157" s="77"/>
      <c r="J157" s="77"/>
      <c r="K157" s="77"/>
      <c r="L157" s="77"/>
      <c r="M157" s="77"/>
      <c r="N157" s="74"/>
      <c r="O157" s="74"/>
      <c r="P157" s="74"/>
      <c r="Q157" s="74" t="s">
        <v>61</v>
      </c>
      <c r="R157" s="74"/>
      <c r="S157" s="76"/>
      <c r="T157" s="77"/>
      <c r="U157" s="77"/>
      <c r="V157" s="77"/>
      <c r="W157" s="77"/>
      <c r="X157" s="77"/>
      <c r="Y157" s="77"/>
      <c r="Z157" s="77"/>
      <c r="AA157" s="77"/>
      <c r="AB157" s="77"/>
      <c r="AC157" s="77"/>
      <c r="AD157" s="77"/>
      <c r="AE157" s="77"/>
      <c r="AF157" s="77"/>
      <c r="AG157" s="77"/>
      <c r="AH157" s="77"/>
      <c r="AI157" s="77"/>
      <c r="AJ157" s="23"/>
    </row>
    <row r="158" spans="1:36" ht="30" customHeight="1" x14ac:dyDescent="0.25">
      <c r="A158" s="216"/>
      <c r="B158" s="56" t="s">
        <v>256</v>
      </c>
      <c r="C158" s="77"/>
      <c r="D158" s="77"/>
      <c r="E158" s="77"/>
      <c r="F158" s="77"/>
      <c r="G158" s="77"/>
      <c r="H158" s="77"/>
      <c r="I158" s="77"/>
      <c r="J158" s="77"/>
      <c r="K158" s="77"/>
      <c r="L158" s="77"/>
      <c r="M158" s="77"/>
      <c r="N158" s="74"/>
      <c r="O158" s="74"/>
      <c r="P158" s="74"/>
      <c r="Q158" s="74" t="s">
        <v>61</v>
      </c>
      <c r="R158" s="74"/>
      <c r="S158" s="76"/>
      <c r="T158" s="77"/>
      <c r="U158" s="77"/>
      <c r="V158" s="77"/>
      <c r="W158" s="77"/>
      <c r="X158" s="77"/>
      <c r="Y158" s="77"/>
      <c r="Z158" s="77"/>
      <c r="AA158" s="77"/>
      <c r="AB158" s="77"/>
      <c r="AC158" s="77"/>
      <c r="AD158" s="77"/>
      <c r="AE158" s="77"/>
      <c r="AF158" s="77"/>
      <c r="AG158" s="77"/>
      <c r="AH158" s="77"/>
      <c r="AI158" s="77"/>
      <c r="AJ158" s="23"/>
    </row>
    <row r="159" spans="1:36" ht="30" customHeight="1" x14ac:dyDescent="0.25">
      <c r="A159" s="216"/>
      <c r="B159" s="56" t="s">
        <v>257</v>
      </c>
      <c r="C159" s="77"/>
      <c r="D159" s="77"/>
      <c r="E159" s="77"/>
      <c r="F159" s="77"/>
      <c r="G159" s="77"/>
      <c r="H159" s="77"/>
      <c r="I159" s="77"/>
      <c r="J159" s="77"/>
      <c r="K159" s="77"/>
      <c r="L159" s="77"/>
      <c r="M159" s="77"/>
      <c r="N159" s="74"/>
      <c r="O159" s="74"/>
      <c r="P159" s="74"/>
      <c r="Q159" s="74" t="s">
        <v>61</v>
      </c>
      <c r="R159" s="74"/>
      <c r="S159" s="76"/>
      <c r="T159" s="77"/>
      <c r="U159" s="77"/>
      <c r="V159" s="77"/>
      <c r="W159" s="77"/>
      <c r="X159" s="77"/>
      <c r="Y159" s="77"/>
      <c r="Z159" s="77"/>
      <c r="AA159" s="77"/>
      <c r="AB159" s="77"/>
      <c r="AC159" s="77"/>
      <c r="AD159" s="77"/>
      <c r="AE159" s="77"/>
      <c r="AF159" s="77"/>
      <c r="AG159" s="77"/>
      <c r="AH159" s="77"/>
      <c r="AI159" s="77"/>
      <c r="AJ159" s="23"/>
    </row>
    <row r="160" spans="1:36" ht="30" customHeight="1" x14ac:dyDescent="0.25">
      <c r="A160" s="217"/>
      <c r="B160" s="56" t="s">
        <v>258</v>
      </c>
      <c r="C160" s="77"/>
      <c r="D160" s="77"/>
      <c r="E160" s="77"/>
      <c r="F160" s="77"/>
      <c r="G160" s="77"/>
      <c r="H160" s="77"/>
      <c r="I160" s="77"/>
      <c r="J160" s="77"/>
      <c r="K160" s="77"/>
      <c r="L160" s="77"/>
      <c r="M160" s="77"/>
      <c r="N160" s="74"/>
      <c r="O160" s="74"/>
      <c r="P160" s="74"/>
      <c r="Q160" s="74" t="s">
        <v>61</v>
      </c>
      <c r="R160" s="74"/>
      <c r="S160" s="76"/>
      <c r="T160" s="77"/>
      <c r="U160" s="77"/>
      <c r="V160" s="77"/>
      <c r="W160" s="77"/>
      <c r="X160" s="77"/>
      <c r="Y160" s="77"/>
      <c r="Z160" s="77"/>
      <c r="AA160" s="77"/>
      <c r="AB160" s="77"/>
      <c r="AC160" s="77"/>
      <c r="AD160" s="77"/>
      <c r="AE160" s="77"/>
      <c r="AF160" s="77"/>
      <c r="AG160" s="77"/>
      <c r="AH160" s="77"/>
      <c r="AI160" s="77"/>
      <c r="AJ160" s="23"/>
    </row>
    <row r="161" spans="1:36" x14ac:dyDescent="0.25">
      <c r="AJ161" s="23"/>
    </row>
    <row r="162" spans="1:36" x14ac:dyDescent="0.25">
      <c r="B162" s="78"/>
      <c r="AJ162" s="23"/>
    </row>
    <row r="163" spans="1:36" ht="15.75" thickBot="1" x14ac:dyDescent="0.3">
      <c r="L163" s="88"/>
      <c r="AJ163" s="23"/>
    </row>
    <row r="164" spans="1:36" ht="26.25" customHeight="1" thickBot="1" x14ac:dyDescent="0.3">
      <c r="A164" s="84" t="s">
        <v>159</v>
      </c>
      <c r="B164" s="85"/>
      <c r="C164" s="85"/>
      <c r="D164" s="85"/>
      <c r="E164" s="85"/>
      <c r="F164" s="85"/>
      <c r="G164" s="85"/>
      <c r="H164" s="85"/>
      <c r="I164" s="85"/>
      <c r="J164" s="85"/>
      <c r="K164" s="85"/>
      <c r="L164" s="87"/>
      <c r="M164" s="86"/>
      <c r="AJ164" s="23"/>
    </row>
    <row r="165" spans="1:36" ht="26.25" customHeight="1" thickBot="1" x14ac:dyDescent="0.3">
      <c r="A165" s="60"/>
      <c r="B165" s="61"/>
      <c r="C165" s="61"/>
      <c r="D165" s="62"/>
      <c r="E165" s="62"/>
      <c r="F165" s="62"/>
      <c r="G165" s="62"/>
      <c r="H165" s="62"/>
      <c r="I165" s="62"/>
      <c r="J165" s="62"/>
      <c r="K165" s="62"/>
      <c r="L165" s="62"/>
      <c r="M165" s="62"/>
      <c r="N165" s="62"/>
      <c r="AJ165" s="23"/>
    </row>
    <row r="166" spans="1:36" ht="43.5" customHeight="1" thickBot="1" x14ac:dyDescent="0.3">
      <c r="A166" s="66" t="s">
        <v>158</v>
      </c>
      <c r="B166" s="67"/>
      <c r="C166" s="68">
        <f>COUNTA(C170:C178,C182:C190,C194:C202,C206:C214)</f>
        <v>3</v>
      </c>
      <c r="AJ166" s="23"/>
    </row>
    <row r="167" spans="1:36" x14ac:dyDescent="0.25">
      <c r="AJ167" s="23"/>
    </row>
    <row r="168" spans="1:36" ht="15.75" x14ac:dyDescent="0.25">
      <c r="A168" s="227" t="s">
        <v>160</v>
      </c>
      <c r="B168" s="202" t="s">
        <v>75</v>
      </c>
      <c r="C168" s="202" t="s">
        <v>65</v>
      </c>
      <c r="D168" s="202" t="s">
        <v>66</v>
      </c>
      <c r="E168" s="229" t="s">
        <v>67</v>
      </c>
      <c r="F168" s="202" t="s">
        <v>68</v>
      </c>
      <c r="G168" s="202"/>
      <c r="H168" s="202" t="s">
        <v>69</v>
      </c>
      <c r="I168" s="202" t="s">
        <v>70</v>
      </c>
      <c r="J168" s="194" t="s">
        <v>71</v>
      </c>
      <c r="K168" s="194" t="s">
        <v>157</v>
      </c>
      <c r="L168" s="194"/>
      <c r="M168" s="194" t="s">
        <v>72</v>
      </c>
      <c r="N168" s="59"/>
      <c r="AJ168" s="23"/>
    </row>
    <row r="169" spans="1:36" ht="15.75" x14ac:dyDescent="0.25">
      <c r="A169" s="228"/>
      <c r="B169" s="202"/>
      <c r="C169" s="202"/>
      <c r="D169" s="202"/>
      <c r="E169" s="229"/>
      <c r="F169" s="63" t="s">
        <v>73</v>
      </c>
      <c r="G169" s="63" t="s">
        <v>74</v>
      </c>
      <c r="H169" s="202"/>
      <c r="I169" s="202"/>
      <c r="J169" s="194"/>
      <c r="K169" s="115" t="s">
        <v>168</v>
      </c>
      <c r="L169" s="115" t="s">
        <v>169</v>
      </c>
      <c r="M169" s="194"/>
      <c r="N169" s="50"/>
      <c r="AJ169" s="23"/>
    </row>
    <row r="170" spans="1:36" x14ac:dyDescent="0.25">
      <c r="A170" s="56" t="s">
        <v>161</v>
      </c>
      <c r="B170" s="56"/>
      <c r="C170" s="77" t="s">
        <v>162</v>
      </c>
      <c r="D170" s="77"/>
      <c r="E170" s="77"/>
      <c r="F170" s="77"/>
      <c r="G170" s="77"/>
      <c r="H170" s="77"/>
      <c r="I170" s="77"/>
      <c r="J170" s="74"/>
      <c r="K170" s="74"/>
      <c r="L170" s="74"/>
      <c r="M170" s="74"/>
      <c r="N170" s="50"/>
      <c r="AJ170" s="23"/>
    </row>
    <row r="171" spans="1:36" x14ac:dyDescent="0.25">
      <c r="A171" s="56"/>
      <c r="B171" s="56"/>
      <c r="C171" s="77"/>
      <c r="D171" s="77"/>
      <c r="E171" s="77"/>
      <c r="F171" s="77"/>
      <c r="G171" s="77"/>
      <c r="H171" s="77"/>
      <c r="I171" s="77"/>
      <c r="J171" s="77"/>
      <c r="K171" s="77"/>
      <c r="L171" s="77"/>
      <c r="M171" s="77"/>
      <c r="N171" s="50"/>
      <c r="AJ171" s="23"/>
    </row>
    <row r="172" spans="1:36" x14ac:dyDescent="0.25">
      <c r="A172" s="56"/>
      <c r="B172" s="56"/>
      <c r="C172" s="77"/>
      <c r="D172" s="77"/>
      <c r="E172" s="77"/>
      <c r="F172" s="77"/>
      <c r="G172" s="77"/>
      <c r="H172" s="77"/>
      <c r="I172" s="77"/>
      <c r="J172" s="77"/>
      <c r="K172" s="77"/>
      <c r="L172" s="77"/>
      <c r="M172" s="77"/>
      <c r="N172" s="50"/>
      <c r="AJ172" s="23"/>
    </row>
    <row r="173" spans="1:36" x14ac:dyDescent="0.25">
      <c r="A173" s="56"/>
      <c r="B173" s="56"/>
      <c r="C173" s="77"/>
      <c r="D173" s="77"/>
      <c r="E173" s="77"/>
      <c r="F173" s="77"/>
      <c r="G173" s="77"/>
      <c r="H173" s="77"/>
      <c r="I173" s="77"/>
      <c r="J173" s="77"/>
      <c r="K173" s="77"/>
      <c r="L173" s="77"/>
      <c r="M173" s="77"/>
      <c r="N173" s="50"/>
      <c r="AJ173" s="23"/>
    </row>
    <row r="174" spans="1:36" x14ac:dyDescent="0.25">
      <c r="A174" s="56"/>
      <c r="B174" s="56"/>
      <c r="C174" s="77"/>
      <c r="D174" s="77"/>
      <c r="E174" s="77"/>
      <c r="F174" s="77"/>
      <c r="G174" s="77"/>
      <c r="H174" s="77"/>
      <c r="I174" s="77"/>
      <c r="J174" s="77"/>
      <c r="K174" s="77"/>
      <c r="L174" s="77"/>
      <c r="M174" s="77"/>
      <c r="N174" s="50"/>
      <c r="AJ174" s="23"/>
    </row>
    <row r="175" spans="1:36" x14ac:dyDescent="0.25">
      <c r="A175" s="56"/>
      <c r="B175" s="56"/>
      <c r="C175" s="77"/>
      <c r="D175" s="77"/>
      <c r="E175" s="77"/>
      <c r="F175" s="77"/>
      <c r="G175" s="77"/>
      <c r="H175" s="77"/>
      <c r="I175" s="77"/>
      <c r="J175" s="77"/>
      <c r="K175" s="77"/>
      <c r="L175" s="77"/>
      <c r="M175" s="77"/>
      <c r="N175" s="50"/>
      <c r="AJ175" s="23"/>
    </row>
    <row r="176" spans="1:36" x14ac:dyDescent="0.25">
      <c r="A176" s="56"/>
      <c r="B176" s="56"/>
      <c r="C176" s="77"/>
      <c r="D176" s="77"/>
      <c r="E176" s="77"/>
      <c r="F176" s="77"/>
      <c r="G176" s="77"/>
      <c r="H176" s="77"/>
      <c r="I176" s="77"/>
      <c r="J176" s="77"/>
      <c r="K176" s="77"/>
      <c r="L176" s="77"/>
      <c r="M176" s="77"/>
      <c r="N176" s="50"/>
      <c r="AJ176" s="23"/>
    </row>
    <row r="177" spans="1:36" x14ac:dyDescent="0.25">
      <c r="A177" s="56"/>
      <c r="B177" s="56"/>
      <c r="C177" s="77"/>
      <c r="D177" s="77"/>
      <c r="E177" s="77"/>
      <c r="F177" s="77"/>
      <c r="G177" s="77"/>
      <c r="H177" s="77"/>
      <c r="I177" s="77"/>
      <c r="J177" s="77"/>
      <c r="K177" s="77"/>
      <c r="L177" s="77"/>
      <c r="M177" s="77"/>
      <c r="N177" s="50"/>
      <c r="AJ177" s="23"/>
    </row>
    <row r="178" spans="1:36" x14ac:dyDescent="0.25">
      <c r="A178" s="56"/>
      <c r="B178" s="56"/>
      <c r="C178" s="77"/>
      <c r="D178" s="77"/>
      <c r="E178" s="77"/>
      <c r="F178" s="77"/>
      <c r="G178" s="77"/>
      <c r="H178" s="77"/>
      <c r="I178" s="77"/>
      <c r="J178" s="77"/>
      <c r="K178" s="77"/>
      <c r="L178" s="77"/>
      <c r="M178" s="77"/>
      <c r="N178" s="50"/>
      <c r="AJ178" s="23"/>
    </row>
    <row r="179" spans="1:36" s="50" customFormat="1" x14ac:dyDescent="0.25">
      <c r="N179" s="79"/>
      <c r="O179" s="79"/>
      <c r="P179" s="79"/>
      <c r="Q179" s="79"/>
      <c r="R179" s="79"/>
      <c r="S179" s="79"/>
      <c r="AJ179" s="114"/>
    </row>
    <row r="180" spans="1:36" ht="15.75" x14ac:dyDescent="0.25">
      <c r="A180" s="227" t="s">
        <v>160</v>
      </c>
      <c r="B180" s="202" t="s">
        <v>75</v>
      </c>
      <c r="C180" s="202" t="s">
        <v>65</v>
      </c>
      <c r="D180" s="202" t="s">
        <v>66</v>
      </c>
      <c r="E180" s="229" t="s">
        <v>67</v>
      </c>
      <c r="F180" s="202" t="s">
        <v>68</v>
      </c>
      <c r="G180" s="202"/>
      <c r="H180" s="202" t="s">
        <v>69</v>
      </c>
      <c r="I180" s="202" t="s">
        <v>70</v>
      </c>
      <c r="J180" s="202" t="s">
        <v>71</v>
      </c>
      <c r="K180" s="194" t="s">
        <v>157</v>
      </c>
      <c r="L180" s="194"/>
      <c r="M180" s="202" t="s">
        <v>72</v>
      </c>
      <c r="N180" s="59"/>
      <c r="AJ180" s="23"/>
    </row>
    <row r="181" spans="1:36" ht="15" customHeight="1" x14ac:dyDescent="0.25">
      <c r="A181" s="228"/>
      <c r="B181" s="202"/>
      <c r="C181" s="202"/>
      <c r="D181" s="202"/>
      <c r="E181" s="229"/>
      <c r="F181" s="63" t="s">
        <v>73</v>
      </c>
      <c r="G181" s="63" t="s">
        <v>74</v>
      </c>
      <c r="H181" s="202"/>
      <c r="I181" s="202"/>
      <c r="J181" s="202"/>
      <c r="K181" s="115" t="s">
        <v>168</v>
      </c>
      <c r="L181" s="115" t="s">
        <v>169</v>
      </c>
      <c r="M181" s="202"/>
      <c r="N181" s="50"/>
      <c r="AJ181" s="23"/>
    </row>
    <row r="182" spans="1:36" x14ac:dyDescent="0.25">
      <c r="A182" s="56" t="s">
        <v>161</v>
      </c>
      <c r="B182" s="56"/>
      <c r="C182" s="77" t="s">
        <v>162</v>
      </c>
      <c r="D182" s="77"/>
      <c r="E182" s="77"/>
      <c r="F182" s="77"/>
      <c r="G182" s="77"/>
      <c r="H182" s="77"/>
      <c r="I182" s="77"/>
      <c r="J182" s="74"/>
      <c r="K182" s="74"/>
      <c r="L182" s="74"/>
      <c r="M182" s="74"/>
      <c r="N182" s="50"/>
      <c r="AJ182" s="23"/>
    </row>
    <row r="183" spans="1:36" x14ac:dyDescent="0.25">
      <c r="A183" s="56"/>
      <c r="B183" s="56"/>
      <c r="C183" s="77"/>
      <c r="D183" s="77"/>
      <c r="E183" s="77"/>
      <c r="F183" s="77"/>
      <c r="G183" s="77"/>
      <c r="H183" s="77"/>
      <c r="I183" s="77"/>
      <c r="J183" s="77"/>
      <c r="K183" s="77"/>
      <c r="L183" s="77"/>
      <c r="M183" s="77"/>
      <c r="N183" s="50"/>
      <c r="AJ183" s="23"/>
    </row>
    <row r="184" spans="1:36" x14ac:dyDescent="0.25">
      <c r="A184" s="56"/>
      <c r="B184" s="56"/>
      <c r="C184" s="77"/>
      <c r="D184" s="77"/>
      <c r="E184" s="77"/>
      <c r="F184" s="77"/>
      <c r="G184" s="77"/>
      <c r="H184" s="77"/>
      <c r="I184" s="77"/>
      <c r="J184" s="77"/>
      <c r="K184" s="77"/>
      <c r="L184" s="77"/>
      <c r="M184" s="77"/>
      <c r="N184" s="50"/>
      <c r="AJ184" s="23"/>
    </row>
    <row r="185" spans="1:36" x14ac:dyDescent="0.25">
      <c r="A185" s="56"/>
      <c r="B185" s="56"/>
      <c r="C185" s="77"/>
      <c r="D185" s="77"/>
      <c r="E185" s="77"/>
      <c r="F185" s="77"/>
      <c r="G185" s="77"/>
      <c r="H185" s="77"/>
      <c r="I185" s="77"/>
      <c r="J185" s="77"/>
      <c r="K185" s="77"/>
      <c r="L185" s="77"/>
      <c r="M185" s="77"/>
      <c r="N185" s="50"/>
      <c r="AJ185" s="23"/>
    </row>
    <row r="186" spans="1:36" x14ac:dyDescent="0.25">
      <c r="A186" s="56"/>
      <c r="B186" s="56"/>
      <c r="C186" s="77"/>
      <c r="D186" s="77"/>
      <c r="E186" s="77"/>
      <c r="F186" s="77"/>
      <c r="G186" s="77"/>
      <c r="H186" s="77"/>
      <c r="I186" s="77"/>
      <c r="J186" s="77"/>
      <c r="K186" s="77"/>
      <c r="L186" s="77"/>
      <c r="M186" s="77"/>
      <c r="N186" s="50"/>
      <c r="AJ186" s="23"/>
    </row>
    <row r="187" spans="1:36" x14ac:dyDescent="0.25">
      <c r="A187" s="56"/>
      <c r="B187" s="56"/>
      <c r="C187" s="77"/>
      <c r="D187" s="77"/>
      <c r="E187" s="77"/>
      <c r="F187" s="77"/>
      <c r="G187" s="77"/>
      <c r="H187" s="77"/>
      <c r="I187" s="77"/>
      <c r="J187" s="77"/>
      <c r="K187" s="77"/>
      <c r="L187" s="77"/>
      <c r="M187" s="77"/>
      <c r="N187" s="50"/>
      <c r="AJ187" s="23"/>
    </row>
    <row r="188" spans="1:36" x14ac:dyDescent="0.25">
      <c r="A188" s="56"/>
      <c r="B188" s="56"/>
      <c r="C188" s="77"/>
      <c r="D188" s="77"/>
      <c r="E188" s="77"/>
      <c r="F188" s="77"/>
      <c r="G188" s="77"/>
      <c r="H188" s="77"/>
      <c r="I188" s="77"/>
      <c r="J188" s="77"/>
      <c r="K188" s="77"/>
      <c r="L188" s="77"/>
      <c r="M188" s="77"/>
      <c r="N188" s="50"/>
      <c r="AJ188" s="23"/>
    </row>
    <row r="189" spans="1:36" x14ac:dyDescent="0.25">
      <c r="A189" s="56"/>
      <c r="B189" s="56"/>
      <c r="C189" s="77"/>
      <c r="D189" s="77"/>
      <c r="E189" s="77"/>
      <c r="F189" s="77"/>
      <c r="G189" s="77"/>
      <c r="H189" s="77"/>
      <c r="I189" s="77"/>
      <c r="J189" s="77"/>
      <c r="K189" s="77"/>
      <c r="L189" s="77"/>
      <c r="M189" s="77"/>
      <c r="N189" s="50"/>
      <c r="AJ189" s="23"/>
    </row>
    <row r="190" spans="1:36" x14ac:dyDescent="0.25">
      <c r="A190" s="56"/>
      <c r="B190" s="56"/>
      <c r="C190" s="77"/>
      <c r="D190" s="77"/>
      <c r="E190" s="77"/>
      <c r="F190" s="77"/>
      <c r="G190" s="77"/>
      <c r="H190" s="77"/>
      <c r="I190" s="77"/>
      <c r="J190" s="77"/>
      <c r="K190" s="77"/>
      <c r="L190" s="77"/>
      <c r="M190" s="77"/>
      <c r="N190" s="50"/>
      <c r="AJ190" s="23"/>
    </row>
    <row r="191" spans="1:36" x14ac:dyDescent="0.25">
      <c r="A191" s="50"/>
      <c r="B191" s="50"/>
      <c r="C191" s="50"/>
      <c r="D191" s="50"/>
      <c r="E191" s="50"/>
      <c r="F191" s="50"/>
      <c r="G191" s="50"/>
      <c r="H191" s="50"/>
      <c r="I191" s="50"/>
      <c r="J191" s="50"/>
      <c r="K191" s="50"/>
      <c r="L191" s="50"/>
      <c r="M191" s="50"/>
      <c r="N191" s="79"/>
      <c r="AJ191" s="23"/>
    </row>
    <row r="192" spans="1:36" ht="15.75" x14ac:dyDescent="0.25">
      <c r="A192" s="227" t="s">
        <v>160</v>
      </c>
      <c r="B192" s="202" t="s">
        <v>75</v>
      </c>
      <c r="C192" s="202" t="s">
        <v>65</v>
      </c>
      <c r="D192" s="202" t="s">
        <v>66</v>
      </c>
      <c r="E192" s="229" t="s">
        <v>67</v>
      </c>
      <c r="F192" s="202" t="s">
        <v>68</v>
      </c>
      <c r="G192" s="202"/>
      <c r="H192" s="202" t="s">
        <v>69</v>
      </c>
      <c r="I192" s="202" t="s">
        <v>70</v>
      </c>
      <c r="J192" s="202" t="s">
        <v>71</v>
      </c>
      <c r="K192" s="194" t="s">
        <v>157</v>
      </c>
      <c r="L192" s="194"/>
      <c r="M192" s="202" t="s">
        <v>72</v>
      </c>
      <c r="N192" s="59"/>
      <c r="AJ192" s="23"/>
    </row>
    <row r="193" spans="1:36" ht="15" customHeight="1" x14ac:dyDescent="0.25">
      <c r="A193" s="228"/>
      <c r="B193" s="202"/>
      <c r="C193" s="202"/>
      <c r="D193" s="202"/>
      <c r="E193" s="229"/>
      <c r="F193" s="63" t="s">
        <v>73</v>
      </c>
      <c r="G193" s="63" t="s">
        <v>74</v>
      </c>
      <c r="H193" s="202"/>
      <c r="I193" s="202"/>
      <c r="J193" s="202"/>
      <c r="K193" s="115" t="s">
        <v>168</v>
      </c>
      <c r="L193" s="115" t="s">
        <v>169</v>
      </c>
      <c r="M193" s="202"/>
      <c r="N193" s="50"/>
      <c r="AJ193" s="23"/>
    </row>
    <row r="194" spans="1:36" x14ac:dyDescent="0.25">
      <c r="A194" s="56"/>
      <c r="B194" s="56"/>
      <c r="C194" s="77" t="s">
        <v>162</v>
      </c>
      <c r="D194" s="77"/>
      <c r="E194" s="77"/>
      <c r="F194" s="77"/>
      <c r="G194" s="77"/>
      <c r="H194" s="77"/>
      <c r="I194" s="77"/>
      <c r="J194" s="74"/>
      <c r="K194" s="74"/>
      <c r="L194" s="74"/>
      <c r="M194" s="74"/>
      <c r="N194" s="50"/>
      <c r="AJ194" s="23"/>
    </row>
    <row r="195" spans="1:36" x14ac:dyDescent="0.25">
      <c r="A195" s="56"/>
      <c r="B195" s="56"/>
      <c r="C195" s="77"/>
      <c r="D195" s="77"/>
      <c r="E195" s="77"/>
      <c r="F195" s="77"/>
      <c r="G195" s="77"/>
      <c r="H195" s="77"/>
      <c r="I195" s="77"/>
      <c r="J195" s="77"/>
      <c r="K195" s="77"/>
      <c r="L195" s="77"/>
      <c r="M195" s="77"/>
      <c r="N195" s="50"/>
      <c r="AJ195" s="23"/>
    </row>
    <row r="196" spans="1:36" x14ac:dyDescent="0.25">
      <c r="A196" s="56"/>
      <c r="B196" s="56"/>
      <c r="C196" s="77"/>
      <c r="D196" s="77"/>
      <c r="E196" s="77"/>
      <c r="F196" s="77"/>
      <c r="G196" s="77"/>
      <c r="H196" s="77"/>
      <c r="I196" s="77"/>
      <c r="J196" s="77"/>
      <c r="K196" s="77"/>
      <c r="L196" s="77"/>
      <c r="M196" s="77"/>
      <c r="N196" s="50"/>
      <c r="AJ196" s="23"/>
    </row>
    <row r="197" spans="1:36" x14ac:dyDescent="0.25">
      <c r="A197" s="56"/>
      <c r="B197" s="56"/>
      <c r="C197" s="77"/>
      <c r="D197" s="77"/>
      <c r="E197" s="77"/>
      <c r="F197" s="77"/>
      <c r="G197" s="77"/>
      <c r="H197" s="77"/>
      <c r="I197" s="77"/>
      <c r="J197" s="77"/>
      <c r="K197" s="77"/>
      <c r="L197" s="77"/>
      <c r="M197" s="77"/>
      <c r="N197" s="50"/>
      <c r="AJ197" s="23"/>
    </row>
    <row r="198" spans="1:36" x14ac:dyDescent="0.25">
      <c r="A198" s="56"/>
      <c r="B198" s="56"/>
      <c r="C198" s="77"/>
      <c r="D198" s="77"/>
      <c r="E198" s="77"/>
      <c r="F198" s="77"/>
      <c r="G198" s="77"/>
      <c r="H198" s="77"/>
      <c r="I198" s="77"/>
      <c r="J198" s="77"/>
      <c r="K198" s="77"/>
      <c r="L198" s="77"/>
      <c r="M198" s="77"/>
      <c r="N198" s="50"/>
      <c r="AJ198" s="23"/>
    </row>
    <row r="199" spans="1:36" x14ac:dyDescent="0.25">
      <c r="A199" s="56"/>
      <c r="B199" s="56"/>
      <c r="C199" s="77"/>
      <c r="D199" s="77"/>
      <c r="E199" s="77"/>
      <c r="F199" s="77"/>
      <c r="G199" s="77"/>
      <c r="H199" s="77"/>
      <c r="I199" s="77"/>
      <c r="J199" s="77"/>
      <c r="K199" s="77"/>
      <c r="L199" s="77"/>
      <c r="M199" s="77"/>
      <c r="N199" s="50"/>
      <c r="AJ199" s="23"/>
    </row>
    <row r="200" spans="1:36" x14ac:dyDescent="0.25">
      <c r="A200" s="56"/>
      <c r="B200" s="56"/>
      <c r="C200" s="77"/>
      <c r="D200" s="77"/>
      <c r="E200" s="77"/>
      <c r="F200" s="77"/>
      <c r="G200" s="77"/>
      <c r="H200" s="77"/>
      <c r="I200" s="77"/>
      <c r="J200" s="77"/>
      <c r="K200" s="77"/>
      <c r="L200" s="77"/>
      <c r="M200" s="77"/>
      <c r="N200" s="50"/>
      <c r="AJ200" s="23"/>
    </row>
    <row r="201" spans="1:36" x14ac:dyDescent="0.25">
      <c r="A201" s="56"/>
      <c r="B201" s="56"/>
      <c r="C201" s="77"/>
      <c r="D201" s="77"/>
      <c r="E201" s="77"/>
      <c r="F201" s="77"/>
      <c r="G201" s="77"/>
      <c r="H201" s="77"/>
      <c r="I201" s="77"/>
      <c r="J201" s="77"/>
      <c r="K201" s="77"/>
      <c r="L201" s="77"/>
      <c r="M201" s="77"/>
      <c r="N201" s="50"/>
      <c r="AJ201" s="23"/>
    </row>
    <row r="202" spans="1:36" x14ac:dyDescent="0.25">
      <c r="A202" s="56"/>
      <c r="B202" s="56"/>
      <c r="C202" s="77"/>
      <c r="D202" s="77"/>
      <c r="E202" s="77"/>
      <c r="F202" s="77"/>
      <c r="G202" s="77"/>
      <c r="H202" s="77"/>
      <c r="I202" s="77"/>
      <c r="J202" s="77"/>
      <c r="K202" s="77"/>
      <c r="L202" s="77"/>
      <c r="M202" s="77"/>
      <c r="N202" s="50"/>
      <c r="AJ202" s="23"/>
    </row>
    <row r="203" spans="1:36" s="50" customFormat="1" x14ac:dyDescent="0.25">
      <c r="N203" s="79"/>
      <c r="O203" s="79"/>
      <c r="P203" s="79"/>
      <c r="Q203" s="79"/>
      <c r="R203" s="79"/>
      <c r="S203" s="79"/>
      <c r="AJ203" s="114"/>
    </row>
    <row r="204" spans="1:36" ht="15.75" x14ac:dyDescent="0.25">
      <c r="A204" s="252" t="s">
        <v>58</v>
      </c>
      <c r="B204" s="202" t="s">
        <v>75</v>
      </c>
      <c r="C204" s="202" t="s">
        <v>65</v>
      </c>
      <c r="D204" s="202" t="s">
        <v>66</v>
      </c>
      <c r="E204" s="229" t="s">
        <v>67</v>
      </c>
      <c r="F204" s="202" t="s">
        <v>68</v>
      </c>
      <c r="G204" s="202"/>
      <c r="H204" s="202" t="s">
        <v>69</v>
      </c>
      <c r="I204" s="202" t="s">
        <v>70</v>
      </c>
      <c r="J204" s="202" t="s">
        <v>71</v>
      </c>
      <c r="K204" s="194" t="s">
        <v>157</v>
      </c>
      <c r="L204" s="194"/>
      <c r="M204" s="202" t="s">
        <v>72</v>
      </c>
      <c r="N204" s="59"/>
      <c r="AJ204" s="23"/>
    </row>
    <row r="205" spans="1:36" ht="15.75" x14ac:dyDescent="0.25">
      <c r="A205" s="252"/>
      <c r="B205" s="202"/>
      <c r="C205" s="202"/>
      <c r="D205" s="202"/>
      <c r="E205" s="229"/>
      <c r="F205" s="63" t="s">
        <v>73</v>
      </c>
      <c r="G205" s="63" t="s">
        <v>74</v>
      </c>
      <c r="H205" s="202"/>
      <c r="I205" s="202"/>
      <c r="J205" s="202"/>
      <c r="K205" s="115" t="s">
        <v>168</v>
      </c>
      <c r="L205" s="115" t="s">
        <v>169</v>
      </c>
      <c r="M205" s="202"/>
      <c r="N205" s="50"/>
      <c r="AJ205" s="23"/>
    </row>
    <row r="206" spans="1:36" x14ac:dyDescent="0.25">
      <c r="A206" s="56"/>
      <c r="B206" s="56"/>
      <c r="C206" s="77"/>
      <c r="D206" s="77"/>
      <c r="E206" s="77"/>
      <c r="F206" s="77"/>
      <c r="G206" s="77"/>
      <c r="H206" s="77"/>
      <c r="I206" s="77"/>
      <c r="J206" s="74"/>
      <c r="K206" s="74"/>
      <c r="L206" s="74"/>
      <c r="M206" s="74"/>
      <c r="N206" s="50"/>
      <c r="AJ206" s="23"/>
    </row>
    <row r="207" spans="1:36" x14ac:dyDescent="0.25">
      <c r="A207" s="56"/>
      <c r="B207" s="56"/>
      <c r="C207" s="77"/>
      <c r="D207" s="77"/>
      <c r="E207" s="77"/>
      <c r="F207" s="77"/>
      <c r="G207" s="77"/>
      <c r="H207" s="77"/>
      <c r="I207" s="77"/>
      <c r="J207" s="77"/>
      <c r="K207" s="77"/>
      <c r="L207" s="77"/>
      <c r="M207" s="77"/>
      <c r="N207" s="50"/>
      <c r="AJ207" s="23"/>
    </row>
    <row r="208" spans="1:36" x14ac:dyDescent="0.25">
      <c r="A208" s="56"/>
      <c r="B208" s="56"/>
      <c r="C208" s="77"/>
      <c r="D208" s="77"/>
      <c r="E208" s="77"/>
      <c r="F208" s="77"/>
      <c r="G208" s="77"/>
      <c r="H208" s="77"/>
      <c r="I208" s="77"/>
      <c r="J208" s="77"/>
      <c r="K208" s="77"/>
      <c r="L208" s="77"/>
      <c r="M208" s="77"/>
      <c r="N208" s="50"/>
      <c r="AJ208" s="23"/>
    </row>
    <row r="209" spans="1:36" x14ac:dyDescent="0.25">
      <c r="A209" s="56"/>
      <c r="B209" s="56"/>
      <c r="C209" s="77"/>
      <c r="D209" s="77"/>
      <c r="E209" s="77"/>
      <c r="F209" s="77"/>
      <c r="G209" s="77"/>
      <c r="H209" s="77"/>
      <c r="I209" s="77"/>
      <c r="J209" s="77"/>
      <c r="K209" s="77"/>
      <c r="L209" s="77"/>
      <c r="M209" s="77"/>
      <c r="N209" s="50"/>
      <c r="AJ209" s="23"/>
    </row>
    <row r="210" spans="1:36" x14ac:dyDescent="0.25">
      <c r="A210" s="56"/>
      <c r="B210" s="56"/>
      <c r="C210" s="77"/>
      <c r="D210" s="77"/>
      <c r="E210" s="77"/>
      <c r="F210" s="77"/>
      <c r="G210" s="77"/>
      <c r="H210" s="77"/>
      <c r="I210" s="77"/>
      <c r="J210" s="77"/>
      <c r="K210" s="77"/>
      <c r="L210" s="77"/>
      <c r="M210" s="77"/>
      <c r="N210" s="50"/>
      <c r="AJ210" s="23"/>
    </row>
    <row r="211" spans="1:36" x14ac:dyDescent="0.25">
      <c r="A211" s="56"/>
      <c r="B211" s="56"/>
      <c r="C211" s="77"/>
      <c r="D211" s="77"/>
      <c r="E211" s="77"/>
      <c r="F211" s="77"/>
      <c r="G211" s="77"/>
      <c r="H211" s="77"/>
      <c r="I211" s="77"/>
      <c r="J211" s="77"/>
      <c r="K211" s="77"/>
      <c r="L211" s="77"/>
      <c r="M211" s="77"/>
      <c r="N211" s="50"/>
      <c r="AJ211" s="23"/>
    </row>
    <row r="212" spans="1:36" x14ac:dyDescent="0.25">
      <c r="A212" s="56"/>
      <c r="B212" s="56"/>
      <c r="C212" s="77"/>
      <c r="D212" s="77"/>
      <c r="E212" s="77"/>
      <c r="F212" s="77"/>
      <c r="G212" s="77"/>
      <c r="H212" s="77"/>
      <c r="I212" s="77"/>
      <c r="J212" s="77"/>
      <c r="K212" s="77"/>
      <c r="L212" s="77"/>
      <c r="M212" s="77"/>
      <c r="N212" s="50"/>
      <c r="AJ212" s="23"/>
    </row>
    <row r="213" spans="1:36" x14ac:dyDescent="0.25">
      <c r="A213" s="56"/>
      <c r="B213" s="56"/>
      <c r="C213" s="77"/>
      <c r="D213" s="77"/>
      <c r="E213" s="77"/>
      <c r="F213" s="77"/>
      <c r="G213" s="77"/>
      <c r="H213" s="77"/>
      <c r="I213" s="77"/>
      <c r="J213" s="77"/>
      <c r="K213" s="77"/>
      <c r="L213" s="77"/>
      <c r="M213" s="77"/>
      <c r="N213" s="50"/>
      <c r="AJ213" s="23"/>
    </row>
    <row r="214" spans="1:36" x14ac:dyDescent="0.25">
      <c r="A214" s="56"/>
      <c r="B214" s="56"/>
      <c r="C214" s="77"/>
      <c r="D214" s="77"/>
      <c r="E214" s="77"/>
      <c r="F214" s="77"/>
      <c r="G214" s="77"/>
      <c r="H214" s="77"/>
      <c r="I214" s="77"/>
      <c r="J214" s="77"/>
      <c r="K214" s="77"/>
      <c r="L214" s="77"/>
      <c r="M214" s="77"/>
      <c r="N214" s="50"/>
      <c r="AJ214" s="23"/>
    </row>
    <row r="215" spans="1:36" x14ac:dyDescent="0.25">
      <c r="A215" s="23"/>
      <c r="B215" s="23"/>
      <c r="C215" s="23"/>
      <c r="D215" s="23"/>
      <c r="E215" s="23"/>
      <c r="F215" s="23"/>
      <c r="G215" s="23"/>
      <c r="H215" s="23"/>
      <c r="I215" s="23"/>
      <c r="J215" s="23"/>
      <c r="K215" s="23"/>
      <c r="L215" s="23"/>
      <c r="M215" s="23"/>
      <c r="N215" s="113"/>
      <c r="O215" s="69"/>
      <c r="P215" s="69"/>
      <c r="Q215" s="69"/>
      <c r="R215" s="69"/>
      <c r="S215" s="69"/>
      <c r="T215" s="69"/>
      <c r="U215" s="69"/>
      <c r="V215" s="69"/>
      <c r="W215" s="69"/>
      <c r="X215" s="69"/>
      <c r="Y215" s="69"/>
      <c r="Z215" s="69"/>
      <c r="AA215" s="69"/>
      <c r="AB215" s="69"/>
      <c r="AC215" s="69"/>
      <c r="AD215" s="69"/>
      <c r="AE215" s="69"/>
      <c r="AF215" s="69"/>
      <c r="AG215" s="69"/>
      <c r="AH215" s="69"/>
      <c r="AI215" s="69"/>
      <c r="AJ215" s="23"/>
    </row>
    <row r="216" spans="1:36" x14ac:dyDescent="0.25">
      <c r="A216" s="23"/>
      <c r="B216" s="23"/>
      <c r="C216" s="23"/>
      <c r="D216" s="23"/>
      <c r="E216" s="23"/>
      <c r="F216" s="23"/>
      <c r="G216" s="23"/>
      <c r="H216" s="23"/>
      <c r="I216" s="23"/>
      <c r="J216" s="23"/>
      <c r="K216" s="23"/>
      <c r="L216" s="23"/>
      <c r="M216" s="23"/>
      <c r="N216" s="113"/>
      <c r="O216" s="69"/>
      <c r="P216" s="69"/>
      <c r="Q216" s="69"/>
      <c r="R216" s="69"/>
      <c r="S216" s="69"/>
      <c r="T216" s="69"/>
      <c r="U216" s="69"/>
      <c r="V216" s="69"/>
      <c r="W216" s="69"/>
      <c r="X216" s="69"/>
      <c r="Y216" s="69"/>
      <c r="Z216" s="69"/>
      <c r="AA216" s="69"/>
      <c r="AB216" s="69"/>
      <c r="AC216" s="69"/>
      <c r="AD216" s="69"/>
      <c r="AE216" s="69"/>
      <c r="AF216" s="69"/>
      <c r="AG216" s="69"/>
      <c r="AH216" s="69"/>
      <c r="AI216" s="69"/>
      <c r="AJ216" s="23"/>
    </row>
    <row r="217" spans="1:36" x14ac:dyDescent="0.25">
      <c r="N217" s="79"/>
    </row>
    <row r="218" spans="1:36" x14ac:dyDescent="0.25">
      <c r="N218" s="79"/>
    </row>
    <row r="219" spans="1:36" x14ac:dyDescent="0.25">
      <c r="N219" s="79"/>
    </row>
    <row r="220" spans="1:36" x14ac:dyDescent="0.25">
      <c r="N220" s="79"/>
    </row>
    <row r="221" spans="1:36" x14ac:dyDescent="0.25">
      <c r="N221" s="79"/>
    </row>
    <row r="222" spans="1:36" x14ac:dyDescent="0.25">
      <c r="N222" s="79"/>
    </row>
    <row r="223" spans="1:36" x14ac:dyDescent="0.25">
      <c r="N223" s="79"/>
    </row>
    <row r="224" spans="1:36" x14ac:dyDescent="0.25">
      <c r="N224" s="79"/>
    </row>
    <row r="225" spans="14:14" x14ac:dyDescent="0.25">
      <c r="N225" s="79"/>
    </row>
    <row r="226" spans="14:14" x14ac:dyDescent="0.25">
      <c r="N226" s="79"/>
    </row>
    <row r="227" spans="14:14" x14ac:dyDescent="0.25">
      <c r="N227" s="79"/>
    </row>
    <row r="228" spans="14:14" x14ac:dyDescent="0.25">
      <c r="N228" s="79"/>
    </row>
    <row r="229" spans="14:14" x14ac:dyDescent="0.25">
      <c r="N229" s="79"/>
    </row>
    <row r="230" spans="14:14" x14ac:dyDescent="0.25">
      <c r="N230" s="79"/>
    </row>
    <row r="231" spans="14:14" x14ac:dyDescent="0.25">
      <c r="N231" s="79"/>
    </row>
    <row r="232" spans="14:14" x14ac:dyDescent="0.25">
      <c r="N232" s="79"/>
    </row>
    <row r="233" spans="14:14" x14ac:dyDescent="0.25">
      <c r="N233" s="79"/>
    </row>
    <row r="234" spans="14:14" x14ac:dyDescent="0.25">
      <c r="N234" s="79"/>
    </row>
    <row r="235" spans="14:14" x14ac:dyDescent="0.25">
      <c r="N235" s="79"/>
    </row>
    <row r="236" spans="14:14" x14ac:dyDescent="0.25">
      <c r="N236" s="79"/>
    </row>
    <row r="237" spans="14:14" x14ac:dyDescent="0.25">
      <c r="N237" s="79"/>
    </row>
    <row r="238" spans="14:14" x14ac:dyDescent="0.25">
      <c r="N238" s="79"/>
    </row>
    <row r="239" spans="14:14" x14ac:dyDescent="0.25">
      <c r="N239" s="79"/>
    </row>
    <row r="240" spans="14:14" x14ac:dyDescent="0.25">
      <c r="N240" s="79"/>
    </row>
    <row r="241" spans="14:14" x14ac:dyDescent="0.25">
      <c r="N241" s="79"/>
    </row>
    <row r="242" spans="14:14" x14ac:dyDescent="0.25">
      <c r="N242" s="79"/>
    </row>
    <row r="243" spans="14:14" x14ac:dyDescent="0.25">
      <c r="N243" s="79"/>
    </row>
    <row r="244" spans="14:14" x14ac:dyDescent="0.25">
      <c r="N244" s="79"/>
    </row>
    <row r="245" spans="14:14" x14ac:dyDescent="0.25">
      <c r="N245" s="79"/>
    </row>
    <row r="246" spans="14:14" x14ac:dyDescent="0.25">
      <c r="N246" s="79"/>
    </row>
    <row r="247" spans="14:14" x14ac:dyDescent="0.25">
      <c r="N247" s="79"/>
    </row>
    <row r="248" spans="14:14" x14ac:dyDescent="0.25">
      <c r="N248" s="79"/>
    </row>
    <row r="249" spans="14:14" x14ac:dyDescent="0.25">
      <c r="N249" s="79"/>
    </row>
    <row r="250" spans="14:14" x14ac:dyDescent="0.25">
      <c r="N250" s="79"/>
    </row>
    <row r="251" spans="14:14" x14ac:dyDescent="0.25">
      <c r="N251" s="79"/>
    </row>
    <row r="252" spans="14:14" x14ac:dyDescent="0.25">
      <c r="N252" s="79"/>
    </row>
    <row r="253" spans="14:14" x14ac:dyDescent="0.25">
      <c r="N253" s="79"/>
    </row>
    <row r="254" spans="14:14" x14ac:dyDescent="0.25">
      <c r="N254" s="79"/>
    </row>
    <row r="255" spans="14:14" x14ac:dyDescent="0.25">
      <c r="N255" s="79"/>
    </row>
    <row r="256" spans="14:14" x14ac:dyDescent="0.25">
      <c r="N256" s="79"/>
    </row>
    <row r="257" spans="14:14" x14ac:dyDescent="0.25">
      <c r="N257" s="79"/>
    </row>
    <row r="258" spans="14:14" x14ac:dyDescent="0.25">
      <c r="N258" s="79"/>
    </row>
    <row r="259" spans="14:14" x14ac:dyDescent="0.25">
      <c r="N259" s="79"/>
    </row>
    <row r="260" spans="14:14" x14ac:dyDescent="0.25">
      <c r="N260" s="79"/>
    </row>
    <row r="261" spans="14:14" x14ac:dyDescent="0.25">
      <c r="N261" s="79"/>
    </row>
    <row r="262" spans="14:14" x14ac:dyDescent="0.25">
      <c r="N262" s="79"/>
    </row>
    <row r="263" spans="14:14" x14ac:dyDescent="0.25">
      <c r="N263" s="79"/>
    </row>
    <row r="264" spans="14:14" x14ac:dyDescent="0.25">
      <c r="N264" s="79"/>
    </row>
    <row r="265" spans="14:14" x14ac:dyDescent="0.25">
      <c r="N265" s="79"/>
    </row>
    <row r="266" spans="14:14" x14ac:dyDescent="0.25">
      <c r="N266" s="79"/>
    </row>
    <row r="267" spans="14:14" x14ac:dyDescent="0.25">
      <c r="N267" s="79"/>
    </row>
    <row r="268" spans="14:14" x14ac:dyDescent="0.25">
      <c r="N268" s="79"/>
    </row>
    <row r="269" spans="14:14" x14ac:dyDescent="0.25">
      <c r="N269" s="79"/>
    </row>
    <row r="270" spans="14:14" x14ac:dyDescent="0.25">
      <c r="N270" s="79"/>
    </row>
    <row r="271" spans="14:14" x14ac:dyDescent="0.25">
      <c r="N271" s="79"/>
    </row>
    <row r="272" spans="14:14" x14ac:dyDescent="0.25">
      <c r="N272" s="79"/>
    </row>
    <row r="273" spans="14:14" x14ac:dyDescent="0.25">
      <c r="N273" s="79"/>
    </row>
    <row r="274" spans="14:14" x14ac:dyDescent="0.25">
      <c r="N274" s="79"/>
    </row>
    <row r="275" spans="14:14" x14ac:dyDescent="0.25">
      <c r="N275" s="79"/>
    </row>
    <row r="276" spans="14:14" x14ac:dyDescent="0.25">
      <c r="N276" s="79"/>
    </row>
    <row r="277" spans="14:14" x14ac:dyDescent="0.25">
      <c r="N277" s="79"/>
    </row>
    <row r="278" spans="14:14" x14ac:dyDescent="0.25">
      <c r="N278" s="79"/>
    </row>
    <row r="279" spans="14:14" x14ac:dyDescent="0.25">
      <c r="N279" s="79"/>
    </row>
    <row r="280" spans="14:14" x14ac:dyDescent="0.25">
      <c r="N280" s="79"/>
    </row>
    <row r="281" spans="14:14" x14ac:dyDescent="0.25">
      <c r="N281" s="79"/>
    </row>
    <row r="282" spans="14:14" x14ac:dyDescent="0.25">
      <c r="N282" s="79"/>
    </row>
    <row r="283" spans="14:14" x14ac:dyDescent="0.25">
      <c r="N283" s="79"/>
    </row>
    <row r="284" spans="14:14" x14ac:dyDescent="0.25">
      <c r="N284" s="79"/>
    </row>
    <row r="285" spans="14:14" x14ac:dyDescent="0.25">
      <c r="N285" s="79"/>
    </row>
    <row r="286" spans="14:14" x14ac:dyDescent="0.25">
      <c r="N286" s="79"/>
    </row>
    <row r="287" spans="14:14" x14ac:dyDescent="0.25">
      <c r="N287" s="79"/>
    </row>
    <row r="288" spans="14:14" x14ac:dyDescent="0.25">
      <c r="N288" s="79"/>
    </row>
    <row r="289" spans="14:14" x14ac:dyDescent="0.25">
      <c r="N289" s="79"/>
    </row>
    <row r="290" spans="14:14" x14ac:dyDescent="0.25">
      <c r="N290" s="79"/>
    </row>
    <row r="291" spans="14:14" x14ac:dyDescent="0.25">
      <c r="N291" s="79"/>
    </row>
    <row r="292" spans="14:14" x14ac:dyDescent="0.25">
      <c r="N292" s="79"/>
    </row>
    <row r="293" spans="14:14" x14ac:dyDescent="0.25">
      <c r="N293" s="79"/>
    </row>
    <row r="294" spans="14:14" x14ac:dyDescent="0.25">
      <c r="N294" s="79"/>
    </row>
    <row r="295" spans="14:14" x14ac:dyDescent="0.25">
      <c r="N295" s="79"/>
    </row>
    <row r="296" spans="14:14" x14ac:dyDescent="0.25">
      <c r="N296" s="79"/>
    </row>
    <row r="297" spans="14:14" x14ac:dyDescent="0.25">
      <c r="N297" s="79"/>
    </row>
    <row r="298" spans="14:14" x14ac:dyDescent="0.25">
      <c r="N298" s="79"/>
    </row>
    <row r="299" spans="14:14" x14ac:dyDescent="0.25">
      <c r="N299" s="79"/>
    </row>
    <row r="300" spans="14:14" x14ac:dyDescent="0.25">
      <c r="N300" s="79"/>
    </row>
    <row r="301" spans="14:14" x14ac:dyDescent="0.25">
      <c r="N301" s="79"/>
    </row>
    <row r="302" spans="14:14" x14ac:dyDescent="0.25">
      <c r="N302" s="79"/>
    </row>
    <row r="303" spans="14:14" x14ac:dyDescent="0.25">
      <c r="N303" s="79"/>
    </row>
    <row r="304" spans="14:14" x14ac:dyDescent="0.25">
      <c r="N304" s="79"/>
    </row>
    <row r="305" spans="14:14" x14ac:dyDescent="0.25">
      <c r="N305" s="79"/>
    </row>
    <row r="306" spans="14:14" x14ac:dyDescent="0.25">
      <c r="N306" s="79"/>
    </row>
    <row r="307" spans="14:14" x14ac:dyDescent="0.25">
      <c r="N307" s="79"/>
    </row>
    <row r="308" spans="14:14" x14ac:dyDescent="0.25">
      <c r="N308" s="79"/>
    </row>
    <row r="309" spans="14:14" x14ac:dyDescent="0.25">
      <c r="N309" s="79"/>
    </row>
    <row r="310" spans="14:14" x14ac:dyDescent="0.25">
      <c r="N310" s="79"/>
    </row>
    <row r="311" spans="14:14" x14ac:dyDescent="0.25">
      <c r="N311" s="79"/>
    </row>
    <row r="312" spans="14:14" x14ac:dyDescent="0.25">
      <c r="N312" s="79"/>
    </row>
    <row r="313" spans="14:14" x14ac:dyDescent="0.25">
      <c r="N313" s="79"/>
    </row>
    <row r="314" spans="14:14" x14ac:dyDescent="0.25">
      <c r="N314" s="79"/>
    </row>
    <row r="315" spans="14:14" x14ac:dyDescent="0.25">
      <c r="N315" s="79"/>
    </row>
    <row r="316" spans="14:14" x14ac:dyDescent="0.25">
      <c r="N316" s="79"/>
    </row>
    <row r="317" spans="14:14" x14ac:dyDescent="0.25">
      <c r="N317" s="79"/>
    </row>
    <row r="318" spans="14:14" x14ac:dyDescent="0.25">
      <c r="N318" s="79"/>
    </row>
    <row r="319" spans="14:14" x14ac:dyDescent="0.25">
      <c r="N319" s="79"/>
    </row>
    <row r="320" spans="14:14" x14ac:dyDescent="0.25">
      <c r="N320" s="79"/>
    </row>
    <row r="321" spans="14:14" x14ac:dyDescent="0.25">
      <c r="N321" s="79"/>
    </row>
    <row r="322" spans="14:14" x14ac:dyDescent="0.25">
      <c r="N322" s="79"/>
    </row>
    <row r="323" spans="14:14" x14ac:dyDescent="0.25">
      <c r="N323" s="79"/>
    </row>
    <row r="324" spans="14:14" x14ac:dyDescent="0.25">
      <c r="N324" s="79"/>
    </row>
    <row r="325" spans="14:14" x14ac:dyDescent="0.25">
      <c r="N325" s="79"/>
    </row>
    <row r="326" spans="14:14" x14ac:dyDescent="0.25">
      <c r="N326" s="79"/>
    </row>
    <row r="327" spans="14:14" x14ac:dyDescent="0.25">
      <c r="N327" s="79"/>
    </row>
    <row r="328" spans="14:14" x14ac:dyDescent="0.25">
      <c r="N328" s="79"/>
    </row>
    <row r="329" spans="14:14" x14ac:dyDescent="0.25">
      <c r="N329" s="79"/>
    </row>
    <row r="330" spans="14:14" x14ac:dyDescent="0.25">
      <c r="N330" s="79"/>
    </row>
    <row r="331" spans="14:14" x14ac:dyDescent="0.25">
      <c r="N331" s="79"/>
    </row>
    <row r="332" spans="14:14" x14ac:dyDescent="0.25">
      <c r="N332" s="79"/>
    </row>
    <row r="333" spans="14:14" x14ac:dyDescent="0.25">
      <c r="N333" s="79"/>
    </row>
  </sheetData>
  <mergeCells count="94">
    <mergeCell ref="K204:L204"/>
    <mergeCell ref="M204:M205"/>
    <mergeCell ref="A204:A205"/>
    <mergeCell ref="B204:B205"/>
    <mergeCell ref="C204:C205"/>
    <mergeCell ref="D204:D205"/>
    <mergeCell ref="E204:E205"/>
    <mergeCell ref="F204:G204"/>
    <mergeCell ref="F192:G192"/>
    <mergeCell ref="H192:H193"/>
    <mergeCell ref="I192:I193"/>
    <mergeCell ref="J192:J193"/>
    <mergeCell ref="H204:H205"/>
    <mergeCell ref="I204:I205"/>
    <mergeCell ref="J204:J205"/>
    <mergeCell ref="K192:L192"/>
    <mergeCell ref="M192:M193"/>
    <mergeCell ref="H180:H181"/>
    <mergeCell ref="I180:I181"/>
    <mergeCell ref="J180:J181"/>
    <mergeCell ref="K180:L180"/>
    <mergeCell ref="M180:M181"/>
    <mergeCell ref="A192:A193"/>
    <mergeCell ref="B192:B193"/>
    <mergeCell ref="C192:C193"/>
    <mergeCell ref="D192:D193"/>
    <mergeCell ref="E192:E193"/>
    <mergeCell ref="A180:A181"/>
    <mergeCell ref="B180:B181"/>
    <mergeCell ref="C180:C181"/>
    <mergeCell ref="D180:D181"/>
    <mergeCell ref="E180:E181"/>
    <mergeCell ref="F180:G180"/>
    <mergeCell ref="F168:G168"/>
    <mergeCell ref="H168:H169"/>
    <mergeCell ref="I168:I169"/>
    <mergeCell ref="J168:J169"/>
    <mergeCell ref="K168:L168"/>
    <mergeCell ref="M168:M169"/>
    <mergeCell ref="A146:A160"/>
    <mergeCell ref="A168:A169"/>
    <mergeCell ref="B168:B169"/>
    <mergeCell ref="C168:C169"/>
    <mergeCell ref="D168:D169"/>
    <mergeCell ref="E168:E169"/>
    <mergeCell ref="A56:A70"/>
    <mergeCell ref="A71:A85"/>
    <mergeCell ref="A86:A100"/>
    <mergeCell ref="A101:A115"/>
    <mergeCell ref="A116:A130"/>
    <mergeCell ref="A131:A145"/>
    <mergeCell ref="AG9:AG10"/>
    <mergeCell ref="AH9:AH10"/>
    <mergeCell ref="AI9:AI10"/>
    <mergeCell ref="A11:A25"/>
    <mergeCell ref="A26:A40"/>
    <mergeCell ref="A41:A55"/>
    <mergeCell ref="AA9:AA10"/>
    <mergeCell ref="AB9:AB10"/>
    <mergeCell ref="AC9:AC10"/>
    <mergeCell ref="AD9:AD10"/>
    <mergeCell ref="AE9:AE10"/>
    <mergeCell ref="AF9:AF10"/>
    <mergeCell ref="U9:U10"/>
    <mergeCell ref="V9:V10"/>
    <mergeCell ref="W9:W10"/>
    <mergeCell ref="X9:X10"/>
    <mergeCell ref="Y9:Y10"/>
    <mergeCell ref="Z9:Z10"/>
    <mergeCell ref="O9:O10"/>
    <mergeCell ref="P9:P10"/>
    <mergeCell ref="Q9:Q10"/>
    <mergeCell ref="R9:R10"/>
    <mergeCell ref="S9:S10"/>
    <mergeCell ref="T9:T10"/>
    <mergeCell ref="N9:N10"/>
    <mergeCell ref="A9:A10"/>
    <mergeCell ref="B9:B10"/>
    <mergeCell ref="C9:C10"/>
    <mergeCell ref="D9:D10"/>
    <mergeCell ref="E9:E10"/>
    <mergeCell ref="F9:G9"/>
    <mergeCell ref="H9:H10"/>
    <mergeCell ref="I9:I10"/>
    <mergeCell ref="J9:J10"/>
    <mergeCell ref="K9:L9"/>
    <mergeCell ref="M9:M10"/>
    <mergeCell ref="A1:AI1"/>
    <mergeCell ref="A2:AI2"/>
    <mergeCell ref="B4:G4"/>
    <mergeCell ref="B6:C6"/>
    <mergeCell ref="A8:M8"/>
    <mergeCell ref="N8:X8"/>
    <mergeCell ref="Y8:AI8"/>
  </mergeCells>
  <conditionalFormatting sqref="AN6:AN7">
    <cfRule type="cellIs" dxfId="24" priority="9" stopIfTrue="1" operator="equal">
      <formula>$AN$6</formula>
    </cfRule>
  </conditionalFormatting>
  <conditionalFormatting sqref="N11:N160">
    <cfRule type="cellIs" dxfId="23" priority="8" stopIfTrue="1" operator="equal">
      <formula>"x"</formula>
    </cfRule>
  </conditionalFormatting>
  <conditionalFormatting sqref="O11:O160">
    <cfRule type="cellIs" dxfId="22" priority="7" operator="equal">
      <formula>"x"</formula>
    </cfRule>
  </conditionalFormatting>
  <conditionalFormatting sqref="P11:P160">
    <cfRule type="cellIs" dxfId="21" priority="6" operator="equal">
      <formula>"x"</formula>
    </cfRule>
  </conditionalFormatting>
  <conditionalFormatting sqref="Q11:Q160">
    <cfRule type="cellIs" dxfId="20" priority="5" stopIfTrue="1" operator="equal">
      <formula>"x"</formula>
    </cfRule>
  </conditionalFormatting>
  <conditionalFormatting sqref="R11:R160">
    <cfRule type="cellIs" dxfId="19" priority="4" operator="equal">
      <formula>"x"</formula>
    </cfRule>
  </conditionalFormatting>
  <conditionalFormatting sqref="S149:S160">
    <cfRule type="cellIs" dxfId="18" priority="3" stopIfTrue="1" operator="equal">
      <formula>"x"</formula>
    </cfRule>
  </conditionalFormatting>
  <conditionalFormatting sqref="S11:S160">
    <cfRule type="cellIs" dxfId="17" priority="1" stopIfTrue="1" operator="equal">
      <formula>$AN$7</formula>
    </cfRule>
    <cfRule type="cellIs" dxfId="16" priority="2" stopIfTrue="1" operator="equal">
      <formula>$AN$6</formula>
    </cfRule>
  </conditionalFormatting>
  <dataValidations count="1">
    <dataValidation type="list" allowBlank="1" showInputMessage="1" showErrorMessage="1" sqref="S11:S16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43"/>
  <sheetViews>
    <sheetView showGridLines="0" zoomScale="80" zoomScaleNormal="80" zoomScalePageLayoutView="70" workbookViewId="0">
      <selection activeCell="C19" sqref="C19"/>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7" max="29" width="4.140625" customWidth="1"/>
  </cols>
  <sheetData>
    <row r="1" spans="1:28" x14ac:dyDescent="0.25">
      <c r="A1" s="12"/>
      <c r="B1" s="266" t="s">
        <v>153</v>
      </c>
      <c r="C1" s="266"/>
      <c r="D1" s="266"/>
      <c r="E1" s="266"/>
      <c r="F1" s="266"/>
      <c r="G1" s="266"/>
      <c r="H1" s="266"/>
      <c r="I1" s="266"/>
      <c r="J1" s="266"/>
      <c r="K1" s="266"/>
      <c r="L1" s="266"/>
      <c r="M1" s="266"/>
      <c r="N1" s="266"/>
      <c r="O1" s="266"/>
      <c r="P1" s="266"/>
      <c r="Q1" s="266"/>
      <c r="R1" s="266"/>
      <c r="S1" s="266"/>
      <c r="T1" s="266"/>
      <c r="U1" s="266"/>
      <c r="V1" s="266"/>
      <c r="W1" s="266"/>
      <c r="X1" s="12"/>
    </row>
    <row r="2" spans="1:28" s="18" customFormat="1" ht="21" customHeight="1" x14ac:dyDescent="0.25">
      <c r="A2" s="19"/>
      <c r="B2" s="266"/>
      <c r="C2" s="266"/>
      <c r="D2" s="266"/>
      <c r="E2" s="266"/>
      <c r="F2" s="266"/>
      <c r="G2" s="266"/>
      <c r="H2" s="266"/>
      <c r="I2" s="266"/>
      <c r="J2" s="266"/>
      <c r="K2" s="266"/>
      <c r="L2" s="266"/>
      <c r="M2" s="266"/>
      <c r="N2" s="266"/>
      <c r="O2" s="266"/>
      <c r="P2" s="266"/>
      <c r="Q2" s="266"/>
      <c r="R2" s="266"/>
      <c r="S2" s="266"/>
      <c r="T2" s="266"/>
      <c r="U2" s="266"/>
      <c r="V2" s="266"/>
      <c r="W2" s="266"/>
      <c r="X2" s="19"/>
    </row>
    <row r="3" spans="1:28" s="20" customFormat="1" ht="33.75" customHeight="1" x14ac:dyDescent="0.35">
      <c r="A3" s="22"/>
      <c r="B3" s="267" t="str">
        <f>'Monitoria Anual - 3'!A2</f>
        <v>Inserir nome do PAN - completo e resumido, ex: "Plano de Ação Nacional para a Conservação dos Ambientes Coralíneos - PAN Corais"</v>
      </c>
      <c r="C3" s="267"/>
      <c r="D3" s="267"/>
      <c r="E3" s="267"/>
      <c r="F3" s="267"/>
      <c r="G3" s="267"/>
      <c r="H3" s="267"/>
      <c r="I3" s="267"/>
      <c r="J3" s="267"/>
      <c r="K3" s="267"/>
      <c r="L3" s="267"/>
      <c r="M3" s="267"/>
      <c r="N3" s="267"/>
      <c r="O3" s="267"/>
      <c r="P3" s="267"/>
      <c r="Q3" s="267"/>
      <c r="R3" s="267"/>
      <c r="S3" s="267"/>
      <c r="T3" s="267"/>
      <c r="U3" s="267"/>
      <c r="V3" s="267"/>
      <c r="W3" s="267"/>
      <c r="X3" s="22"/>
    </row>
    <row r="4" spans="1:28" s="13" customFormat="1" x14ac:dyDescent="0.25">
      <c r="A4" s="12"/>
      <c r="J4" s="14"/>
      <c r="K4" s="14"/>
      <c r="L4" s="14"/>
      <c r="M4" s="14"/>
      <c r="N4" s="14"/>
      <c r="O4" s="14"/>
      <c r="X4" s="12"/>
    </row>
    <row r="5" spans="1:28" s="15" customFormat="1" ht="45" customHeight="1" x14ac:dyDescent="0.25">
      <c r="A5" s="23"/>
      <c r="B5" s="268" t="s">
        <v>0</v>
      </c>
      <c r="C5" s="268"/>
      <c r="D5" s="269" t="str">
        <f>'Monitoria Anual - 3'!B4</f>
        <v>Salvar o</v>
      </c>
      <c r="E5" s="269"/>
      <c r="F5" s="269"/>
      <c r="G5" s="269"/>
      <c r="H5" s="269"/>
      <c r="I5" s="269"/>
      <c r="J5" s="269"/>
      <c r="K5" s="269"/>
      <c r="L5" s="269"/>
      <c r="M5" s="270"/>
      <c r="N5" s="16"/>
      <c r="O5" s="16"/>
      <c r="P5" s="16"/>
      <c r="Q5" s="16"/>
      <c r="R5" s="16"/>
      <c r="X5" s="23"/>
    </row>
    <row r="6" spans="1:28" s="13" customFormat="1" x14ac:dyDescent="0.25">
      <c r="A6" s="12"/>
      <c r="J6" s="14"/>
      <c r="K6" s="14"/>
      <c r="L6" s="14"/>
      <c r="M6" s="14"/>
      <c r="N6" s="14"/>
      <c r="O6" s="14"/>
      <c r="X6" s="12"/>
    </row>
    <row r="7" spans="1:28" s="13" customFormat="1" ht="26.25" customHeight="1" x14ac:dyDescent="0.25">
      <c r="A7" s="12"/>
      <c r="B7" s="268" t="s">
        <v>156</v>
      </c>
      <c r="C7" s="268"/>
      <c r="D7" s="271" t="str">
        <f>'Monitoria Anual - 3'!B6</f>
        <v>01/10/2016 - 04/10/2016 (virtual)</v>
      </c>
      <c r="E7" s="271"/>
      <c r="F7" s="271"/>
      <c r="G7" s="272"/>
      <c r="H7" s="50"/>
      <c r="I7" s="17"/>
      <c r="J7" s="14"/>
      <c r="K7" s="14"/>
      <c r="L7" s="14"/>
      <c r="M7" s="14"/>
      <c r="N7" s="14"/>
      <c r="O7" s="14"/>
      <c r="X7" s="12"/>
    </row>
    <row r="8" spans="1:28" x14ac:dyDescent="0.25">
      <c r="A8" s="12"/>
      <c r="X8" s="12"/>
    </row>
    <row r="9" spans="1:28" ht="31.5" customHeight="1" x14ac:dyDescent="0.25">
      <c r="A9" s="12"/>
      <c r="B9" s="273" t="s">
        <v>22</v>
      </c>
      <c r="C9" s="273"/>
      <c r="D9" s="273"/>
      <c r="E9" s="273"/>
      <c r="F9" s="273"/>
      <c r="G9" s="273"/>
      <c r="H9" s="273"/>
      <c r="I9" s="273"/>
      <c r="J9" s="273"/>
      <c r="K9" s="273"/>
      <c r="L9" s="273"/>
      <c r="M9" s="273"/>
      <c r="N9" s="273"/>
      <c r="O9" s="273"/>
      <c r="P9" s="273"/>
      <c r="Q9" s="273"/>
      <c r="R9" s="273"/>
      <c r="S9" s="273"/>
      <c r="T9" s="273"/>
      <c r="U9" s="273"/>
      <c r="V9" s="273"/>
      <c r="W9" s="273"/>
      <c r="X9" s="12"/>
    </row>
    <row r="10" spans="1:28" x14ac:dyDescent="0.25">
      <c r="A10" s="12"/>
      <c r="G10" s="11"/>
      <c r="H10" s="11"/>
      <c r="I10" s="11"/>
      <c r="X10" s="12"/>
    </row>
    <row r="11" spans="1:28" ht="15.75" x14ac:dyDescent="0.25">
      <c r="A11" s="12"/>
      <c r="B11" s="271" t="s">
        <v>154</v>
      </c>
      <c r="C11" s="272"/>
      <c r="D11" s="51"/>
      <c r="E11" s="51"/>
      <c r="F11" s="51"/>
      <c r="G11" s="51"/>
      <c r="H11" s="51"/>
      <c r="I11" s="51"/>
      <c r="J11" s="51"/>
      <c r="K11" s="51"/>
      <c r="L11" s="51"/>
      <c r="M11" s="51"/>
      <c r="N11" s="51"/>
      <c r="O11" s="51"/>
      <c r="P11" s="51"/>
      <c r="Q11" s="51"/>
      <c r="R11" s="51"/>
      <c r="S11" s="51"/>
      <c r="T11" s="51"/>
      <c r="U11" s="51"/>
      <c r="V11" s="51"/>
      <c r="W11" s="51"/>
      <c r="X11" s="12"/>
    </row>
    <row r="12" spans="1:28" ht="15.75" thickBot="1" x14ac:dyDescent="0.3">
      <c r="A12" s="12"/>
      <c r="E12" s="6"/>
      <c r="F12" s="274"/>
      <c r="G12" s="274"/>
      <c r="H12" s="119"/>
      <c r="X12" s="12"/>
    </row>
    <row r="13" spans="1:28" ht="33.75" customHeight="1" thickBot="1" x14ac:dyDescent="0.3">
      <c r="A13" s="12"/>
      <c r="C13" s="275" t="s">
        <v>170</v>
      </c>
      <c r="D13" s="276"/>
      <c r="E13" s="276"/>
      <c r="F13" s="276"/>
      <c r="G13" s="277"/>
      <c r="H13" s="3"/>
      <c r="X13" s="12"/>
    </row>
    <row r="14" spans="1:28" s="2" customFormat="1" ht="34.5" customHeight="1" thickBot="1" x14ac:dyDescent="0.3">
      <c r="A14" s="23"/>
      <c r="C14" s="31" t="s">
        <v>151</v>
      </c>
      <c r="D14" s="8" t="s">
        <v>64</v>
      </c>
      <c r="E14" s="9" t="s">
        <v>25</v>
      </c>
      <c r="F14" s="8" t="s">
        <v>62</v>
      </c>
      <c r="G14" s="10" t="s">
        <v>25</v>
      </c>
      <c r="H14" s="7"/>
      <c r="X14" s="23"/>
    </row>
    <row r="15" spans="1:28" ht="15.75" x14ac:dyDescent="0.25">
      <c r="A15" s="12"/>
      <c r="C15" s="95" t="s">
        <v>171</v>
      </c>
      <c r="D15" s="105"/>
      <c r="E15" s="106"/>
      <c r="F15" s="102">
        <f>COUNTA('Monitoria Anual - 3'!S11:S999)</f>
        <v>10</v>
      </c>
      <c r="G15" s="32">
        <f t="shared" ref="G15:G21" si="0">F15/$F$22</f>
        <v>6.9930069930069935E-2</v>
      </c>
      <c r="H15" s="4"/>
      <c r="X15" s="12"/>
    </row>
    <row r="16" spans="1:28" ht="15.75" x14ac:dyDescent="0.25">
      <c r="A16" s="12"/>
      <c r="C16" s="96" t="s">
        <v>172</v>
      </c>
      <c r="D16" s="107">
        <f>COUNTA('Monitoria Anual - 3'!N11:N999)</f>
        <v>2</v>
      </c>
      <c r="E16" s="34">
        <f>D16/$D$22</f>
        <v>1.3333333333333334E-2</v>
      </c>
      <c r="F16" s="103">
        <f>D16-AB16</f>
        <v>2</v>
      </c>
      <c r="G16" s="34">
        <f t="shared" si="0"/>
        <v>1.3986013986013986E-2</v>
      </c>
      <c r="H16" s="4"/>
      <c r="X16" s="12"/>
      <c r="Z16">
        <f>COUNTIFS('Monitoria Anual - 3'!N:N,"x",'Monitoria Anual - 3'!S:S,"Excluída")</f>
        <v>0</v>
      </c>
      <c r="AA16">
        <f>COUNTIFS('Monitoria Anual - 3'!N:N,"x",'Monitoria Anual - 3'!S:S,"Agrupada")</f>
        <v>0</v>
      </c>
      <c r="AB16">
        <f>Z16+AA16</f>
        <v>0</v>
      </c>
    </row>
    <row r="17" spans="1:28" ht="15.75" x14ac:dyDescent="0.25">
      <c r="A17" s="12"/>
      <c r="C17" s="97" t="s">
        <v>259</v>
      </c>
      <c r="D17" s="107">
        <f>COUNTA('Monitoria Anual - 3'!O11:O999)</f>
        <v>39</v>
      </c>
      <c r="E17" s="34">
        <f>D17/$D$22</f>
        <v>0.26</v>
      </c>
      <c r="F17" s="103">
        <f>D17-AB17</f>
        <v>35</v>
      </c>
      <c r="G17" s="34">
        <f t="shared" si="0"/>
        <v>0.24475524475524477</v>
      </c>
      <c r="H17" s="4"/>
      <c r="X17" s="12"/>
      <c r="Z17">
        <f t="array" ref="Z17">COUNTIFS('Monitoria Anual - 3'!O:O,"x",'Monitoria Anual - 3'!S:S,"Excluída")</f>
        <v>2</v>
      </c>
      <c r="AA17">
        <f t="array" ref="AA17">COUNTIFS('Monitoria Anual - 3'!O:O,"x",'Monitoria Anual - 3'!S:S,"Agrupada")</f>
        <v>2</v>
      </c>
      <c r="AB17">
        <f>Z17+AA17</f>
        <v>4</v>
      </c>
    </row>
    <row r="18" spans="1:28" ht="15.75" x14ac:dyDescent="0.25">
      <c r="A18" s="12"/>
      <c r="C18" s="98" t="s">
        <v>173</v>
      </c>
      <c r="D18" s="107">
        <f>COUNTA('Monitoria Anual - 3'!P11:P999)</f>
        <v>29</v>
      </c>
      <c r="E18" s="34">
        <f>D18/$D$22</f>
        <v>0.19333333333333333</v>
      </c>
      <c r="F18" s="103">
        <f>D18-AB18</f>
        <v>25</v>
      </c>
      <c r="G18" s="34">
        <f t="shared" si="0"/>
        <v>0.17482517482517482</v>
      </c>
      <c r="H18" s="4"/>
      <c r="X18" s="12"/>
      <c r="Z18">
        <f t="array" ref="Z18">COUNTIFS('Monitoria Anual - 3'!P:P,"x",'Monitoria Anual - 3'!S:S,"Excluída")</f>
        <v>2</v>
      </c>
      <c r="AA18">
        <f t="array" ref="AA18">COUNTIFS('Monitoria Anual - 3'!P:P,"x",'Monitoria Anual - 3'!S:S,"Agrupada")</f>
        <v>2</v>
      </c>
      <c r="AB18">
        <f>Z18+AA18</f>
        <v>4</v>
      </c>
    </row>
    <row r="19" spans="1:28" ht="15.75" x14ac:dyDescent="0.25">
      <c r="A19" s="12"/>
      <c r="C19" s="99" t="s">
        <v>174</v>
      </c>
      <c r="D19" s="107">
        <f>COUNTA('Monitoria Anual - 3'!Q11:Q999)</f>
        <v>38</v>
      </c>
      <c r="E19" s="34">
        <f>D19/$D$22</f>
        <v>0.25333333333333335</v>
      </c>
      <c r="F19" s="103">
        <f t="shared" ref="F19:F20" si="1">D19-AB19</f>
        <v>37</v>
      </c>
      <c r="G19" s="34">
        <f t="shared" si="0"/>
        <v>0.25874125874125875</v>
      </c>
      <c r="H19" s="4"/>
      <c r="X19" s="12"/>
      <c r="Z19">
        <f t="array" ref="Z19">COUNTIFS('Monitoria Anual - 3'!Q:Q,"x",'Monitoria Anual - 3'!S:S,"Excluída")</f>
        <v>0</v>
      </c>
      <c r="AA19">
        <f t="array" ref="AA19">COUNTIFS('Monitoria Anual - 3'!Q:Q,"x",'Monitoria Anual - 3'!S:S,"Agrupada")</f>
        <v>1</v>
      </c>
      <c r="AB19">
        <f>Z19+AA19</f>
        <v>1</v>
      </c>
    </row>
    <row r="20" spans="1:28" ht="15.75" x14ac:dyDescent="0.25">
      <c r="A20" s="12"/>
      <c r="C20" s="100" t="s">
        <v>175</v>
      </c>
      <c r="D20" s="107">
        <f>COUNTA('Monitoria Anual - 3'!R11:R999)</f>
        <v>42</v>
      </c>
      <c r="E20" s="34">
        <f>D20/$D$22</f>
        <v>0.28000000000000003</v>
      </c>
      <c r="F20" s="103">
        <f t="shared" si="1"/>
        <v>41</v>
      </c>
      <c r="G20" s="34">
        <f t="shared" si="0"/>
        <v>0.28671328671328672</v>
      </c>
      <c r="H20" s="4"/>
      <c r="X20" s="12"/>
      <c r="Z20">
        <f t="array" ref="Z20">COUNTIFS('Monitoria Anual - 3'!R:R,"x",'Monitoria Anual - 3'!S:S,"Excluída")</f>
        <v>1</v>
      </c>
      <c r="AA20">
        <f t="array" ref="AA20">COUNTIFS('Monitoria Anual - 3'!R:R,"x",'Monitoria Anual - 3'!S:S,"Agrupada")</f>
        <v>0</v>
      </c>
      <c r="AB20">
        <f>Z20+AA20</f>
        <v>1</v>
      </c>
    </row>
    <row r="21" spans="1:28" ht="16.5" thickBot="1" x14ac:dyDescent="0.3">
      <c r="A21" s="12"/>
      <c r="C21" s="101" t="s">
        <v>176</v>
      </c>
      <c r="D21" s="108"/>
      <c r="E21" s="109"/>
      <c r="F21" s="104">
        <f>'Monitoria Anual - 3'!C166</f>
        <v>3</v>
      </c>
      <c r="G21" s="35">
        <f t="shared" si="0"/>
        <v>2.097902097902098E-2</v>
      </c>
      <c r="H21" s="4"/>
      <c r="X21" s="12"/>
    </row>
    <row r="22" spans="1:28" ht="16.5" thickBot="1" x14ac:dyDescent="0.3">
      <c r="A22" s="12"/>
      <c r="C22" s="110" t="s">
        <v>177</v>
      </c>
      <c r="D22" s="112">
        <f>SUM(D16:D20)</f>
        <v>150</v>
      </c>
      <c r="E22" s="37">
        <f>SUM(E15:E21)</f>
        <v>1</v>
      </c>
      <c r="F22" s="111">
        <f>SUM(F16:F21)</f>
        <v>143</v>
      </c>
      <c r="G22" s="37">
        <f>SUM(G16:G21)</f>
        <v>0.99999999999999989</v>
      </c>
      <c r="H22" s="4"/>
      <c r="X22" s="12"/>
    </row>
    <row r="23" spans="1:28" ht="15.75" thickBot="1" x14ac:dyDescent="0.3">
      <c r="A23" s="12"/>
      <c r="C23" s="90" t="s">
        <v>179</v>
      </c>
      <c r="D23" s="278">
        <f>COUNTIF('Monitoria Anual - 3'!S11:S999,"Agrupada")</f>
        <v>5</v>
      </c>
      <c r="E23" s="279"/>
      <c r="F23" s="279"/>
      <c r="G23" s="280"/>
      <c r="H23" s="5"/>
      <c r="X23" s="12"/>
    </row>
    <row r="24" spans="1:28" ht="15.75" thickBot="1" x14ac:dyDescent="0.3">
      <c r="A24" s="12"/>
      <c r="C24" s="89" t="s">
        <v>178</v>
      </c>
      <c r="D24" s="278">
        <f>COUNTIF('Monitoria Anual - 3'!S11:S161,"Excluída")</f>
        <v>5</v>
      </c>
      <c r="E24" s="279"/>
      <c r="F24" s="279"/>
      <c r="G24" s="280"/>
      <c r="H24" s="6"/>
      <c r="X24" s="12"/>
    </row>
    <row r="25" spans="1:28" x14ac:dyDescent="0.25">
      <c r="A25" s="12"/>
      <c r="H25" s="6"/>
      <c r="X25" s="12"/>
    </row>
    <row r="26" spans="1:28" x14ac:dyDescent="0.25">
      <c r="A26" s="12"/>
      <c r="H26" s="6"/>
      <c r="X26" s="12"/>
    </row>
    <row r="27" spans="1:28" ht="15.75" x14ac:dyDescent="0.25">
      <c r="A27" s="12"/>
      <c r="B27" s="271" t="s">
        <v>27</v>
      </c>
      <c r="C27" s="272"/>
      <c r="D27" s="54"/>
      <c r="E27" s="54"/>
      <c r="F27" s="54"/>
      <c r="G27" s="54"/>
      <c r="X27" s="12"/>
    </row>
    <row r="28" spans="1:28" ht="16.5" thickBot="1" x14ac:dyDescent="0.3">
      <c r="A28" s="12"/>
      <c r="B28" s="51"/>
      <c r="C28" s="21"/>
      <c r="D28" s="21"/>
      <c r="E28" s="21"/>
      <c r="F28" s="21"/>
      <c r="G28" s="21"/>
      <c r="H28" s="54"/>
      <c r="I28" s="54"/>
      <c r="J28" s="54"/>
      <c r="K28" s="54"/>
      <c r="L28" s="54"/>
      <c r="M28" s="54"/>
      <c r="N28" s="54"/>
      <c r="O28" s="54"/>
      <c r="P28" s="54"/>
      <c r="Q28" s="54"/>
      <c r="R28" s="54"/>
      <c r="S28" s="54"/>
      <c r="T28" s="54"/>
      <c r="U28" s="54"/>
      <c r="V28" s="54"/>
      <c r="W28" s="54"/>
      <c r="X28" s="12"/>
    </row>
    <row r="29" spans="1:28" s="13" customFormat="1" ht="16.5" thickBot="1" x14ac:dyDescent="0.3">
      <c r="A29" s="12"/>
      <c r="B29" s="21"/>
      <c r="C29" s="38" t="s">
        <v>23</v>
      </c>
      <c r="D29" s="83">
        <f>COUNTA('Monitoria Anual - 3'!A11:A160)</f>
        <v>10</v>
      </c>
      <c r="E29"/>
      <c r="F29"/>
      <c r="G29"/>
      <c r="H29" s="21"/>
      <c r="I29" s="21"/>
      <c r="J29" s="21"/>
      <c r="K29" s="21"/>
      <c r="L29" s="21"/>
      <c r="M29" s="21"/>
      <c r="N29" s="21"/>
      <c r="O29" s="21"/>
      <c r="P29" s="21"/>
      <c r="Q29" s="21"/>
      <c r="R29" s="21"/>
      <c r="S29" s="21"/>
      <c r="T29" s="21"/>
      <c r="U29" s="21"/>
      <c r="V29" s="21"/>
      <c r="W29" s="21"/>
      <c r="X29" s="12"/>
    </row>
    <row r="30" spans="1:28" ht="15.75" thickBot="1" x14ac:dyDescent="0.3">
      <c r="A30" s="12"/>
      <c r="X30" s="12"/>
    </row>
    <row r="31" spans="1:28" ht="15.75" thickBot="1" x14ac:dyDescent="0.3">
      <c r="A31" s="12"/>
      <c r="C31" s="94" t="s">
        <v>28</v>
      </c>
      <c r="D31" s="94" t="s">
        <v>37</v>
      </c>
      <c r="E31" s="24"/>
      <c r="F31" s="25"/>
      <c r="G31" s="26"/>
      <c r="H31" s="28"/>
      <c r="I31" s="29"/>
      <c r="J31" s="30"/>
      <c r="W31" s="1"/>
      <c r="X31" s="12"/>
    </row>
    <row r="32" spans="1:28" x14ac:dyDescent="0.25">
      <c r="A32" s="12"/>
      <c r="C32" s="91" t="s">
        <v>38</v>
      </c>
      <c r="D32" s="120">
        <f>SUM(F32:J32)</f>
        <v>15</v>
      </c>
      <c r="E32" s="39">
        <f>COUNTA('Monitoria Anual - 3'!S11:S25)</f>
        <v>5</v>
      </c>
      <c r="F32" s="81">
        <f>COUNTA('Monitoria Anual - 3'!N11:N25)</f>
        <v>1</v>
      </c>
      <c r="G32" s="81">
        <f>COUNTA('Monitoria Anual - 3'!O11:O25)</f>
        <v>6</v>
      </c>
      <c r="H32" s="81">
        <f>COUNTA('Monitoria Anual - 3'!P11:P25)</f>
        <v>3</v>
      </c>
      <c r="I32" s="81">
        <f>COUNTA('Monitoria Anual - 3'!Q11:Q25)</f>
        <v>1</v>
      </c>
      <c r="J32" s="82">
        <f>COUNTA('Monitoria Anual - 3'!R11:R25)</f>
        <v>4</v>
      </c>
      <c r="W32" s="1"/>
      <c r="X32" s="12"/>
    </row>
    <row r="33" spans="1:24" x14ac:dyDescent="0.25">
      <c r="A33" s="12"/>
      <c r="C33" s="92" t="s">
        <v>39</v>
      </c>
      <c r="D33" s="91">
        <f>SUM(F33:J33)</f>
        <v>15</v>
      </c>
      <c r="E33" s="40">
        <f>COUNTA('Monitoria Anual - 3'!S26:S40)</f>
        <v>2</v>
      </c>
      <c r="F33" s="41">
        <f>COUNTA('Monitoria Anual - 3'!N26:N40)</f>
        <v>0</v>
      </c>
      <c r="G33" s="41">
        <f>COUNTA('Monitoria Anual - 3'!O26:O40)</f>
        <v>6</v>
      </c>
      <c r="H33" s="41">
        <f>COUNTA('Monitoria Anual - 3'!P26:P40)</f>
        <v>2</v>
      </c>
      <c r="I33" s="41">
        <f>COUNTA('Monitoria Anual - 3'!Q26:Q40)</f>
        <v>3</v>
      </c>
      <c r="J33" s="42">
        <f>COUNTA('Monitoria Anual - 3'!R26:R40)</f>
        <v>4</v>
      </c>
      <c r="W33" s="1"/>
      <c r="X33" s="12"/>
    </row>
    <row r="34" spans="1:24" x14ac:dyDescent="0.25">
      <c r="A34" s="12"/>
      <c r="C34" s="92" t="s">
        <v>40</v>
      </c>
      <c r="D34" s="91">
        <f t="shared" ref="D34:D41" si="2">SUM(F34:J34)</f>
        <v>15</v>
      </c>
      <c r="E34" s="40">
        <f>COUNTA('Monitoria Anual - 3'!S41:S55)</f>
        <v>0</v>
      </c>
      <c r="F34" s="41">
        <f>COUNTA('Monitoria Anual - 3'!N41:N55)</f>
        <v>1</v>
      </c>
      <c r="G34" s="41">
        <f>COUNTA('Monitoria Anual - 3'!O41:O55)</f>
        <v>6</v>
      </c>
      <c r="H34" s="41">
        <f>COUNTA('Monitoria Anual - 3'!P41:P55)</f>
        <v>1</v>
      </c>
      <c r="I34" s="41">
        <f>COUNTA('Monitoria Anual - 3'!Q41:Q55)</f>
        <v>5</v>
      </c>
      <c r="J34" s="42">
        <f>COUNTA('Monitoria Anual - 3'!R41:R55)</f>
        <v>2</v>
      </c>
      <c r="W34" s="1"/>
      <c r="X34" s="12"/>
    </row>
    <row r="35" spans="1:24" x14ac:dyDescent="0.25">
      <c r="A35" s="12"/>
      <c r="C35" s="92" t="s">
        <v>41</v>
      </c>
      <c r="D35" s="91">
        <f t="shared" si="2"/>
        <v>15</v>
      </c>
      <c r="E35" s="40">
        <f>COUNTA('Monitoria Anual - 3'!S56:S70)</f>
        <v>1</v>
      </c>
      <c r="F35" s="41">
        <f>COUNTA('Monitoria Anual - 3'!N56:N70)</f>
        <v>0</v>
      </c>
      <c r="G35" s="41">
        <f>COUNTA('Monitoria Anual - 3'!O56:O70)</f>
        <v>6</v>
      </c>
      <c r="H35" s="41">
        <f>COUNTA('Monitoria Anual - 3'!P56:P70)</f>
        <v>2</v>
      </c>
      <c r="I35" s="41">
        <f>COUNTA('Monitoria Anual - 3'!Q56:Q70)</f>
        <v>5</v>
      </c>
      <c r="J35" s="42">
        <f>COUNTA('Monitoria Anual - 3'!R56:R70)</f>
        <v>2</v>
      </c>
      <c r="W35" s="1"/>
      <c r="X35" s="12"/>
    </row>
    <row r="36" spans="1:24" x14ac:dyDescent="0.25">
      <c r="A36" s="12"/>
      <c r="C36" s="92" t="s">
        <v>42</v>
      </c>
      <c r="D36" s="91">
        <f t="shared" si="2"/>
        <v>15</v>
      </c>
      <c r="E36" s="40">
        <f>COUNTA('Monitoria Anual - 3'!S71:S85)</f>
        <v>0</v>
      </c>
      <c r="F36" s="41">
        <f>COUNTA('Monitoria Anual - 3'!N71:N85)</f>
        <v>0</v>
      </c>
      <c r="G36" s="41">
        <f>COUNTA('Monitoria Anual - 3'!O71:O85)</f>
        <v>0</v>
      </c>
      <c r="H36" s="41">
        <f>COUNTA('Monitoria Anual - 3'!P71:P85)</f>
        <v>12</v>
      </c>
      <c r="I36" s="41">
        <f>COUNTA('Monitoria Anual - 3'!Q71:Q85)</f>
        <v>0</v>
      </c>
      <c r="J36" s="42">
        <f>COUNTA('Monitoria Anual - 3'!R71:R85)</f>
        <v>3</v>
      </c>
      <c r="W36" s="1"/>
      <c r="X36" s="12"/>
    </row>
    <row r="37" spans="1:24" x14ac:dyDescent="0.25">
      <c r="A37" s="12"/>
      <c r="C37" s="92" t="s">
        <v>45</v>
      </c>
      <c r="D37" s="91">
        <f t="shared" si="2"/>
        <v>15</v>
      </c>
      <c r="E37" s="40">
        <f>COUNTA('Monitoria Anual - 3'!S86:S100)</f>
        <v>0</v>
      </c>
      <c r="F37" s="41">
        <f>COUNTA('Monitoria Anual - 3'!N86:N100)</f>
        <v>0</v>
      </c>
      <c r="G37" s="41">
        <f>COUNTA('Monitoria Anual - 3'!O86:O100)</f>
        <v>0</v>
      </c>
      <c r="H37" s="41">
        <f>COUNTA('Monitoria Anual - 3'!P86:P100)</f>
        <v>0</v>
      </c>
      <c r="I37" s="41">
        <f>COUNTA('Monitoria Anual - 3'!Q86:Q100)</f>
        <v>0</v>
      </c>
      <c r="J37" s="42">
        <f>COUNTA('Monitoria Anual - 3'!R86:R100)</f>
        <v>15</v>
      </c>
      <c r="W37" s="1"/>
      <c r="X37" s="12"/>
    </row>
    <row r="38" spans="1:24" x14ac:dyDescent="0.25">
      <c r="A38" s="12"/>
      <c r="C38" s="92" t="s">
        <v>46</v>
      </c>
      <c r="D38" s="91">
        <f t="shared" si="2"/>
        <v>15</v>
      </c>
      <c r="E38" s="40">
        <f>COUNTA('Monitoria Anual - 3'!S101:S115)</f>
        <v>0</v>
      </c>
      <c r="F38" s="41">
        <f>COUNTA('Monitoria Anual - 3'!N101:N115)</f>
        <v>0</v>
      </c>
      <c r="G38" s="41">
        <f>COUNTA('Monitoria Anual - 3'!O101:O115)</f>
        <v>11</v>
      </c>
      <c r="H38" s="41">
        <f>COUNTA('Monitoria Anual - 3'!P101:P115)</f>
        <v>0</v>
      </c>
      <c r="I38" s="41">
        <f>COUNTA('Monitoria Anual - 3'!Q101:Q115)</f>
        <v>1</v>
      </c>
      <c r="J38" s="42">
        <f>COUNTA('Monitoria Anual - 3'!R101:R115)</f>
        <v>3</v>
      </c>
      <c r="W38" s="1"/>
      <c r="X38" s="12"/>
    </row>
    <row r="39" spans="1:24" x14ac:dyDescent="0.25">
      <c r="A39" s="12"/>
      <c r="C39" s="92" t="s">
        <v>47</v>
      </c>
      <c r="D39" s="91">
        <f t="shared" si="2"/>
        <v>15</v>
      </c>
      <c r="E39" s="40">
        <f>COUNTA('Monitoria Anual - 3'!S116:S130)</f>
        <v>0</v>
      </c>
      <c r="F39" s="41">
        <f>COUNTA('Monitoria Anual - 3'!N116:N130)</f>
        <v>0</v>
      </c>
      <c r="G39" s="41">
        <f>COUNTA('Monitoria Anual - 3'!O116:O130)</f>
        <v>0</v>
      </c>
      <c r="H39" s="41">
        <f>COUNTA('Monitoria Anual - 3'!P116:P130)</f>
        <v>5</v>
      </c>
      <c r="I39" s="41">
        <f>COUNTA('Monitoria Anual - 3'!Q116:Q130)</f>
        <v>7</v>
      </c>
      <c r="J39" s="42">
        <f>COUNTA('Monitoria Anual - 3'!R116:R130)</f>
        <v>3</v>
      </c>
      <c r="W39" s="1"/>
      <c r="X39" s="12"/>
    </row>
    <row r="40" spans="1:24" x14ac:dyDescent="0.25">
      <c r="A40" s="12"/>
      <c r="C40" s="92" t="s">
        <v>48</v>
      </c>
      <c r="D40" s="91">
        <f t="shared" si="2"/>
        <v>15</v>
      </c>
      <c r="E40" s="40">
        <f>COUNTA('Monitoria Anual - 3'!S131:S145)</f>
        <v>0</v>
      </c>
      <c r="F40" s="41">
        <f>COUNTA('Monitoria Anual - 3'!N131:N145)</f>
        <v>0</v>
      </c>
      <c r="G40" s="41">
        <f>COUNTA('Monitoria Anual - 3'!O131:O145)</f>
        <v>4</v>
      </c>
      <c r="H40" s="41">
        <f>COUNTA('Monitoria Anual - 3'!P131:P145)</f>
        <v>4</v>
      </c>
      <c r="I40" s="41">
        <f>COUNTA('Monitoria Anual - 3'!Q131:Q145)</f>
        <v>4</v>
      </c>
      <c r="J40" s="42">
        <f>COUNTA('Monitoria Anual - 3'!R131:R145)</f>
        <v>3</v>
      </c>
      <c r="W40" s="1"/>
      <c r="X40" s="12"/>
    </row>
    <row r="41" spans="1:24" ht="15.75" thickBot="1" x14ac:dyDescent="0.3">
      <c r="A41" s="12"/>
      <c r="C41" s="93" t="s">
        <v>49</v>
      </c>
      <c r="D41" s="121">
        <f t="shared" si="2"/>
        <v>15</v>
      </c>
      <c r="E41" s="43">
        <f>COUNTA('Monitoria Anual - 3'!S146:S160)</f>
        <v>2</v>
      </c>
      <c r="F41" s="44">
        <f>COUNTA('Monitoria Anual - 3'!N146:N160)</f>
        <v>0</v>
      </c>
      <c r="G41" s="44">
        <f>COUNTA('Monitoria Anual - 3'!O146:O160)</f>
        <v>0</v>
      </c>
      <c r="H41" s="44">
        <f>COUNTA('Monitoria Anual - 3'!P146:P160)</f>
        <v>0</v>
      </c>
      <c r="I41" s="44">
        <f>COUNTA('Monitoria Anual - 3'!Q146:Q160)</f>
        <v>12</v>
      </c>
      <c r="J41" s="45">
        <f>COUNTA('Monitoria Anual - 3'!R146:R160)</f>
        <v>3</v>
      </c>
      <c r="W41" s="1"/>
      <c r="X41" s="12"/>
    </row>
    <row r="42" spans="1:24" x14ac:dyDescent="0.25">
      <c r="A42" s="12"/>
      <c r="X42" s="12"/>
    </row>
    <row r="43" spans="1:24" x14ac:dyDescent="0.25">
      <c r="A43" s="12"/>
      <c r="B43" s="12"/>
      <c r="C43" s="12"/>
      <c r="D43" s="12"/>
      <c r="E43" s="12"/>
      <c r="F43" s="12"/>
      <c r="G43" s="12"/>
      <c r="H43" s="12"/>
      <c r="I43" s="12"/>
      <c r="J43" s="12"/>
      <c r="K43" s="12"/>
      <c r="L43" s="12"/>
      <c r="M43" s="12"/>
      <c r="N43" s="12"/>
      <c r="O43" s="12"/>
      <c r="P43" s="12"/>
      <c r="Q43" s="12"/>
      <c r="R43" s="12"/>
      <c r="S43" s="12"/>
      <c r="T43" s="12"/>
      <c r="U43" s="12"/>
      <c r="V43" s="12"/>
      <c r="W43" s="12"/>
      <c r="X43" s="12"/>
    </row>
  </sheetData>
  <sheetProtection password="ECFE" sheet="1" objects="1" scenarios="1"/>
  <mergeCells count="13">
    <mergeCell ref="B27:C27"/>
    <mergeCell ref="B9:W9"/>
    <mergeCell ref="B11:C11"/>
    <mergeCell ref="F12:G12"/>
    <mergeCell ref="C13:G13"/>
    <mergeCell ref="D23:G23"/>
    <mergeCell ref="D24:G24"/>
    <mergeCell ref="B1:W2"/>
    <mergeCell ref="B3:W3"/>
    <mergeCell ref="B5:C5"/>
    <mergeCell ref="D5:M5"/>
    <mergeCell ref="B7:C7"/>
    <mergeCell ref="D7:G7"/>
  </mergeCells>
  <conditionalFormatting sqref="E32:F32 F33:F41 G32:J41">
    <cfRule type="cellIs" dxfId="1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333"/>
  <sheetViews>
    <sheetView showGridLines="0" topLeftCell="L2" zoomScale="60" zoomScaleNormal="60" workbookViewId="0">
      <selection activeCell="Q9" sqref="Q9:Q10"/>
    </sheetView>
  </sheetViews>
  <sheetFormatPr defaultColWidth="8.85546875" defaultRowHeight="15" x14ac:dyDescent="0.25"/>
  <cols>
    <col min="1" max="1" width="72.5703125" style="15" customWidth="1"/>
    <col min="2" max="2" width="7.28515625" style="15" customWidth="1"/>
    <col min="3" max="3" width="73.5703125" style="15" customWidth="1"/>
    <col min="4" max="4" width="18.7109375" style="15" customWidth="1"/>
    <col min="5" max="5" width="19.42578125" style="15" customWidth="1"/>
    <col min="6" max="6" width="25.7109375" style="15" customWidth="1"/>
    <col min="7" max="7" width="27.5703125" style="15" customWidth="1"/>
    <col min="8" max="12" width="25.140625" style="15" customWidth="1"/>
    <col min="13" max="13" width="27.7109375" style="15" bestFit="1" customWidth="1"/>
    <col min="14" max="19" width="26.7109375" style="72" customWidth="1"/>
    <col min="20" max="20" width="37.85546875" style="15" customWidth="1"/>
    <col min="21" max="21" width="28.7109375" style="15" customWidth="1"/>
    <col min="22" max="22" width="40" style="15" customWidth="1"/>
    <col min="23" max="24" width="26.7109375" style="15" customWidth="1"/>
    <col min="25" max="27" width="28.85546875" style="15" customWidth="1"/>
    <col min="28" max="32" width="18.7109375" style="15" customWidth="1"/>
    <col min="33" max="33" width="23" style="15" bestFit="1" customWidth="1"/>
    <col min="34" max="34" width="18.7109375" style="15" customWidth="1"/>
    <col min="35" max="35" width="22.7109375" style="15" customWidth="1"/>
    <col min="36" max="36" width="7" style="15" customWidth="1"/>
    <col min="37" max="39" width="8.85546875" style="15"/>
    <col min="40" max="40" width="8.85546875" style="15" hidden="1" customWidth="1"/>
    <col min="41" max="16384" width="8.85546875" style="15"/>
  </cols>
  <sheetData>
    <row r="1" spans="1:40" ht="33.75" customHeight="1" x14ac:dyDescent="0.25">
      <c r="A1" s="235" t="s">
        <v>153</v>
      </c>
      <c r="B1" s="235"/>
      <c r="C1" s="235"/>
      <c r="D1" s="235"/>
      <c r="E1" s="235"/>
      <c r="F1" s="235"/>
      <c r="G1" s="235"/>
      <c r="H1" s="235"/>
      <c r="I1" s="235"/>
      <c r="J1" s="235"/>
      <c r="K1" s="235"/>
      <c r="L1" s="235"/>
      <c r="M1" s="235"/>
      <c r="N1" s="235"/>
      <c r="O1" s="235"/>
      <c r="P1" s="235"/>
      <c r="Q1" s="235"/>
      <c r="R1" s="235"/>
      <c r="S1" s="235"/>
      <c r="T1" s="235"/>
      <c r="U1" s="235"/>
      <c r="V1" s="235"/>
      <c r="W1" s="235"/>
      <c r="X1" s="235"/>
      <c r="Y1" s="235"/>
      <c r="Z1" s="235"/>
      <c r="AA1" s="235"/>
      <c r="AB1" s="235"/>
      <c r="AC1" s="235"/>
      <c r="AD1" s="235"/>
      <c r="AE1" s="235"/>
      <c r="AF1" s="235"/>
      <c r="AG1" s="235"/>
      <c r="AH1" s="235"/>
      <c r="AI1" s="235"/>
      <c r="AJ1" s="23"/>
    </row>
    <row r="2" spans="1:40" s="50" customFormat="1" ht="33.75" customHeight="1" thickBot="1" x14ac:dyDescent="0.3">
      <c r="A2" s="236" t="s">
        <v>165</v>
      </c>
      <c r="B2" s="236"/>
      <c r="C2" s="236"/>
      <c r="D2" s="236"/>
      <c r="E2" s="236"/>
      <c r="F2" s="236"/>
      <c r="G2" s="236"/>
      <c r="H2" s="236"/>
      <c r="I2" s="236"/>
      <c r="J2" s="236"/>
      <c r="K2" s="236"/>
      <c r="L2" s="236"/>
      <c r="M2" s="236"/>
      <c r="N2" s="236"/>
      <c r="O2" s="236"/>
      <c r="P2" s="236"/>
      <c r="Q2" s="236"/>
      <c r="R2" s="236"/>
      <c r="S2" s="236"/>
      <c r="T2" s="236"/>
      <c r="U2" s="236"/>
      <c r="V2" s="236"/>
      <c r="W2" s="236"/>
      <c r="X2" s="236"/>
      <c r="Y2" s="236"/>
      <c r="Z2" s="236"/>
      <c r="AA2" s="236"/>
      <c r="AB2" s="236"/>
      <c r="AC2" s="236"/>
      <c r="AD2" s="236"/>
      <c r="AE2" s="236"/>
      <c r="AF2" s="236"/>
      <c r="AG2" s="236"/>
      <c r="AH2" s="236"/>
      <c r="AI2" s="236"/>
      <c r="AJ2" s="114"/>
    </row>
    <row r="3" spans="1:40" ht="15.75" thickTop="1" x14ac:dyDescent="0.25">
      <c r="AJ3" s="23"/>
    </row>
    <row r="4" spans="1:40" ht="45" customHeight="1" x14ac:dyDescent="0.25">
      <c r="A4" s="65" t="s">
        <v>164</v>
      </c>
      <c r="B4" s="246" t="s">
        <v>167</v>
      </c>
      <c r="C4" s="246"/>
      <c r="D4" s="246"/>
      <c r="E4" s="246"/>
      <c r="F4" s="246"/>
      <c r="G4" s="247"/>
      <c r="H4" s="16"/>
      <c r="I4" s="16"/>
      <c r="J4" s="16"/>
      <c r="K4" s="16"/>
      <c r="L4" s="16"/>
      <c r="M4" s="16"/>
      <c r="N4" s="16"/>
      <c r="O4" s="16"/>
      <c r="P4" s="16"/>
      <c r="Q4" s="16"/>
      <c r="R4" s="16"/>
      <c r="S4" s="50"/>
      <c r="AJ4" s="23"/>
    </row>
    <row r="5" spans="1:40" x14ac:dyDescent="0.25">
      <c r="A5" s="50"/>
      <c r="B5" s="50"/>
      <c r="C5" s="50"/>
      <c r="D5" s="50"/>
      <c r="E5" s="50"/>
      <c r="F5" s="50"/>
      <c r="G5" s="50"/>
      <c r="H5" s="50"/>
      <c r="I5" s="50"/>
      <c r="AJ5" s="23"/>
    </row>
    <row r="6" spans="1:40" ht="27" customHeight="1" x14ac:dyDescent="0.25">
      <c r="A6" s="65" t="s">
        <v>156</v>
      </c>
      <c r="B6" s="248" t="s">
        <v>163</v>
      </c>
      <c r="C6" s="249"/>
      <c r="D6" s="50"/>
      <c r="E6" s="50"/>
      <c r="F6" s="50"/>
      <c r="G6" s="50"/>
      <c r="H6" s="50"/>
      <c r="I6" s="50"/>
      <c r="J6" s="50"/>
      <c r="K6" s="50"/>
      <c r="L6" s="50"/>
      <c r="M6" s="72"/>
      <c r="AJ6" s="23"/>
      <c r="AN6" s="15" t="s">
        <v>152</v>
      </c>
    </row>
    <row r="7" spans="1:40" ht="15.75" thickBot="1" x14ac:dyDescent="0.3">
      <c r="AJ7" s="23"/>
      <c r="AN7" s="73" t="s">
        <v>63</v>
      </c>
    </row>
    <row r="8" spans="1:40" ht="27" customHeight="1" thickBot="1" x14ac:dyDescent="0.3">
      <c r="A8" s="224" t="s">
        <v>2</v>
      </c>
      <c r="B8" s="225"/>
      <c r="C8" s="225"/>
      <c r="D8" s="225"/>
      <c r="E8" s="225"/>
      <c r="F8" s="225"/>
      <c r="G8" s="225"/>
      <c r="H8" s="225"/>
      <c r="I8" s="225"/>
      <c r="J8" s="225"/>
      <c r="K8" s="225"/>
      <c r="L8" s="225"/>
      <c r="M8" s="226"/>
      <c r="N8" s="199" t="s">
        <v>59</v>
      </c>
      <c r="O8" s="200"/>
      <c r="P8" s="200"/>
      <c r="Q8" s="200"/>
      <c r="R8" s="200"/>
      <c r="S8" s="200"/>
      <c r="T8" s="200"/>
      <c r="U8" s="200"/>
      <c r="V8" s="200"/>
      <c r="W8" s="200"/>
      <c r="X8" s="201"/>
      <c r="Y8" s="237" t="s">
        <v>20</v>
      </c>
      <c r="Z8" s="238"/>
      <c r="AA8" s="238"/>
      <c r="AB8" s="238"/>
      <c r="AC8" s="238"/>
      <c r="AD8" s="238"/>
      <c r="AE8" s="238"/>
      <c r="AF8" s="238"/>
      <c r="AG8" s="238"/>
      <c r="AH8" s="238"/>
      <c r="AI8" s="239"/>
      <c r="AJ8" s="23"/>
    </row>
    <row r="9" spans="1:40" ht="64.5" customHeight="1" x14ac:dyDescent="0.25">
      <c r="A9" s="240" t="s">
        <v>1</v>
      </c>
      <c r="B9" s="231" t="s">
        <v>75</v>
      </c>
      <c r="C9" s="231" t="s">
        <v>65</v>
      </c>
      <c r="D9" s="231" t="s">
        <v>66</v>
      </c>
      <c r="E9" s="242" t="s">
        <v>67</v>
      </c>
      <c r="F9" s="231" t="s">
        <v>68</v>
      </c>
      <c r="G9" s="231"/>
      <c r="H9" s="231" t="s">
        <v>69</v>
      </c>
      <c r="I9" s="231" t="s">
        <v>70</v>
      </c>
      <c r="J9" s="231" t="s">
        <v>71</v>
      </c>
      <c r="K9" s="233" t="s">
        <v>157</v>
      </c>
      <c r="L9" s="234"/>
      <c r="M9" s="231" t="s">
        <v>72</v>
      </c>
      <c r="N9" s="207" t="s">
        <v>3</v>
      </c>
      <c r="O9" s="209" t="s">
        <v>260</v>
      </c>
      <c r="P9" s="211" t="s">
        <v>4</v>
      </c>
      <c r="Q9" s="213" t="s">
        <v>5</v>
      </c>
      <c r="R9" s="218" t="s">
        <v>6</v>
      </c>
      <c r="S9" s="220" t="s">
        <v>7</v>
      </c>
      <c r="T9" s="222" t="s">
        <v>8</v>
      </c>
      <c r="U9" s="222" t="s">
        <v>9</v>
      </c>
      <c r="V9" s="222" t="s">
        <v>10</v>
      </c>
      <c r="W9" s="222" t="s">
        <v>11</v>
      </c>
      <c r="X9" s="203" t="s">
        <v>60</v>
      </c>
      <c r="Y9" s="205" t="s">
        <v>12</v>
      </c>
      <c r="Z9" s="195" t="s">
        <v>13</v>
      </c>
      <c r="AA9" s="197" t="s">
        <v>183</v>
      </c>
      <c r="AB9" s="195" t="s">
        <v>14</v>
      </c>
      <c r="AC9" s="195" t="s">
        <v>15</v>
      </c>
      <c r="AD9" s="195" t="s">
        <v>16</v>
      </c>
      <c r="AE9" s="195" t="s">
        <v>17</v>
      </c>
      <c r="AF9" s="250" t="s">
        <v>18</v>
      </c>
      <c r="AG9" s="195" t="s">
        <v>181</v>
      </c>
      <c r="AH9" s="195" t="s">
        <v>182</v>
      </c>
      <c r="AI9" s="244" t="s">
        <v>19</v>
      </c>
      <c r="AJ9" s="23"/>
    </row>
    <row r="10" spans="1:40" ht="45.75" customHeight="1" thickBot="1" x14ac:dyDescent="0.3">
      <c r="A10" s="241"/>
      <c r="B10" s="232"/>
      <c r="C10" s="232"/>
      <c r="D10" s="232"/>
      <c r="E10" s="243"/>
      <c r="F10" s="64" t="s">
        <v>73</v>
      </c>
      <c r="G10" s="64" t="s">
        <v>74</v>
      </c>
      <c r="H10" s="232"/>
      <c r="I10" s="232"/>
      <c r="J10" s="232"/>
      <c r="K10" s="117" t="s">
        <v>168</v>
      </c>
      <c r="L10" s="117" t="s">
        <v>169</v>
      </c>
      <c r="M10" s="232"/>
      <c r="N10" s="208"/>
      <c r="O10" s="210"/>
      <c r="P10" s="212"/>
      <c r="Q10" s="214"/>
      <c r="R10" s="219"/>
      <c r="S10" s="221"/>
      <c r="T10" s="223"/>
      <c r="U10" s="223"/>
      <c r="V10" s="223"/>
      <c r="W10" s="223"/>
      <c r="X10" s="204"/>
      <c r="Y10" s="206"/>
      <c r="Z10" s="196"/>
      <c r="AA10" s="198"/>
      <c r="AB10" s="196"/>
      <c r="AC10" s="196"/>
      <c r="AD10" s="196"/>
      <c r="AE10" s="196"/>
      <c r="AF10" s="251"/>
      <c r="AG10" s="196"/>
      <c r="AH10" s="196"/>
      <c r="AI10" s="245"/>
      <c r="AJ10" s="23"/>
    </row>
    <row r="11" spans="1:40" ht="30" customHeight="1" x14ac:dyDescent="0.25">
      <c r="A11" s="230" t="s">
        <v>30</v>
      </c>
      <c r="B11" s="118" t="s">
        <v>76</v>
      </c>
      <c r="C11" s="74"/>
      <c r="D11" s="74"/>
      <c r="E11" s="74"/>
      <c r="F11" s="74"/>
      <c r="G11" s="74"/>
      <c r="H11" s="74"/>
      <c r="I11" s="74"/>
      <c r="J11" s="74"/>
      <c r="K11" s="74"/>
      <c r="L11" s="74"/>
      <c r="M11" s="74"/>
      <c r="N11" s="74"/>
      <c r="O11" s="75"/>
      <c r="P11" s="74" t="s">
        <v>61</v>
      </c>
      <c r="Q11" s="74"/>
      <c r="R11" s="74"/>
      <c r="S11" s="76" t="s">
        <v>63</v>
      </c>
      <c r="T11" s="74"/>
      <c r="U11" s="74"/>
      <c r="V11" s="74"/>
      <c r="W11" s="74"/>
      <c r="X11" s="74"/>
      <c r="Y11" s="74"/>
      <c r="Z11" s="74"/>
      <c r="AA11" s="74"/>
      <c r="AB11" s="74"/>
      <c r="AC11" s="74"/>
      <c r="AD11" s="74"/>
      <c r="AE11" s="74"/>
      <c r="AF11" s="74"/>
      <c r="AG11" s="74"/>
      <c r="AH11" s="74"/>
      <c r="AI11" s="74"/>
      <c r="AJ11" s="23"/>
    </row>
    <row r="12" spans="1:40" ht="30" customHeight="1" x14ac:dyDescent="0.25">
      <c r="A12" s="216"/>
      <c r="B12" s="56" t="s">
        <v>77</v>
      </c>
      <c r="C12" s="77"/>
      <c r="D12" s="77"/>
      <c r="E12" s="77"/>
      <c r="F12" s="77"/>
      <c r="G12" s="77"/>
      <c r="H12" s="77"/>
      <c r="I12" s="77"/>
      <c r="J12" s="77"/>
      <c r="K12" s="77"/>
      <c r="L12" s="77"/>
      <c r="M12" s="77"/>
      <c r="N12" s="74"/>
      <c r="O12" s="74"/>
      <c r="P12" s="74" t="s">
        <v>61</v>
      </c>
      <c r="Q12" s="74"/>
      <c r="R12" s="74"/>
      <c r="S12" s="76" t="s">
        <v>63</v>
      </c>
      <c r="T12" s="77"/>
      <c r="U12" s="77"/>
      <c r="V12" s="77"/>
      <c r="W12" s="77"/>
      <c r="X12" s="77"/>
      <c r="Y12" s="77"/>
      <c r="Z12" s="77"/>
      <c r="AA12" s="77"/>
      <c r="AB12" s="77"/>
      <c r="AC12" s="77"/>
      <c r="AD12" s="77"/>
      <c r="AE12" s="77"/>
      <c r="AF12" s="77"/>
      <c r="AG12" s="77"/>
      <c r="AH12" s="77"/>
      <c r="AI12" s="77"/>
      <c r="AJ12" s="23"/>
    </row>
    <row r="13" spans="1:40" ht="30" customHeight="1" x14ac:dyDescent="0.25">
      <c r="A13" s="216"/>
      <c r="B13" s="56" t="s">
        <v>78</v>
      </c>
      <c r="C13" s="77"/>
      <c r="D13" s="77"/>
      <c r="E13" s="77"/>
      <c r="F13" s="77"/>
      <c r="G13" s="77"/>
      <c r="H13" s="77"/>
      <c r="I13" s="77"/>
      <c r="J13" s="77"/>
      <c r="K13" s="77"/>
      <c r="L13" s="77"/>
      <c r="M13" s="77"/>
      <c r="N13" s="74"/>
      <c r="O13" s="74"/>
      <c r="P13" s="74"/>
      <c r="Q13" s="74"/>
      <c r="R13" s="74" t="s">
        <v>61</v>
      </c>
      <c r="S13" s="76"/>
      <c r="T13" s="77"/>
      <c r="U13" s="77"/>
      <c r="V13" s="77"/>
      <c r="W13" s="77"/>
      <c r="X13" s="77"/>
      <c r="Y13" s="77"/>
      <c r="Z13" s="77"/>
      <c r="AA13" s="77"/>
      <c r="AB13" s="77"/>
      <c r="AC13" s="77"/>
      <c r="AD13" s="77"/>
      <c r="AE13" s="77"/>
      <c r="AF13" s="77"/>
      <c r="AG13" s="77"/>
      <c r="AH13" s="77"/>
      <c r="AI13" s="77"/>
      <c r="AJ13" s="23"/>
    </row>
    <row r="14" spans="1:40" ht="30" customHeight="1" x14ac:dyDescent="0.25">
      <c r="A14" s="216"/>
      <c r="B14" s="56" t="s">
        <v>79</v>
      </c>
      <c r="C14" s="77"/>
      <c r="D14" s="77"/>
      <c r="E14" s="77"/>
      <c r="F14" s="77"/>
      <c r="G14" s="77"/>
      <c r="H14" s="77"/>
      <c r="I14" s="77"/>
      <c r="J14" s="77"/>
      <c r="K14" s="77"/>
      <c r="L14" s="77"/>
      <c r="M14" s="77"/>
      <c r="N14" s="74"/>
      <c r="O14" s="74"/>
      <c r="P14" s="74"/>
      <c r="Q14" s="74"/>
      <c r="R14" s="74" t="s">
        <v>61</v>
      </c>
      <c r="S14" s="76"/>
      <c r="T14" s="77"/>
      <c r="U14" s="77"/>
      <c r="V14" s="77"/>
      <c r="W14" s="77"/>
      <c r="X14" s="77"/>
      <c r="Y14" s="77"/>
      <c r="Z14" s="77"/>
      <c r="AA14" s="77"/>
      <c r="AB14" s="77"/>
      <c r="AC14" s="77"/>
      <c r="AD14" s="77"/>
      <c r="AE14" s="77"/>
      <c r="AF14" s="77"/>
      <c r="AG14" s="77"/>
      <c r="AH14" s="77"/>
      <c r="AI14" s="77"/>
      <c r="AJ14" s="23"/>
    </row>
    <row r="15" spans="1:40" ht="30" customHeight="1" x14ac:dyDescent="0.25">
      <c r="A15" s="216"/>
      <c r="B15" s="56" t="s">
        <v>80</v>
      </c>
      <c r="C15" s="77"/>
      <c r="D15" s="77"/>
      <c r="E15" s="77"/>
      <c r="F15" s="77"/>
      <c r="G15" s="77"/>
      <c r="H15" s="77"/>
      <c r="I15" s="77"/>
      <c r="J15" s="77"/>
      <c r="K15" s="77"/>
      <c r="L15" s="77"/>
      <c r="M15" s="77"/>
      <c r="N15" s="74"/>
      <c r="O15" s="74"/>
      <c r="P15" s="74"/>
      <c r="Q15" s="74"/>
      <c r="R15" s="74" t="s">
        <v>21</v>
      </c>
      <c r="S15" s="76"/>
      <c r="T15" s="77"/>
      <c r="U15" s="77"/>
      <c r="V15" s="77"/>
      <c r="W15" s="77"/>
      <c r="X15" s="77"/>
      <c r="Y15" s="77"/>
      <c r="Z15" s="77"/>
      <c r="AA15" s="77"/>
      <c r="AB15" s="77"/>
      <c r="AC15" s="77"/>
      <c r="AD15" s="77"/>
      <c r="AE15" s="77"/>
      <c r="AF15" s="77"/>
      <c r="AG15" s="77"/>
      <c r="AH15" s="77"/>
      <c r="AI15" s="77"/>
      <c r="AJ15" s="23"/>
    </row>
    <row r="16" spans="1:40" ht="30" customHeight="1" x14ac:dyDescent="0.25">
      <c r="A16" s="216"/>
      <c r="B16" s="56" t="s">
        <v>81</v>
      </c>
      <c r="C16" s="77"/>
      <c r="D16" s="77"/>
      <c r="E16" s="77"/>
      <c r="F16" s="77"/>
      <c r="G16" s="77"/>
      <c r="H16" s="77"/>
      <c r="I16" s="77"/>
      <c r="J16" s="77"/>
      <c r="K16" s="77"/>
      <c r="L16" s="77"/>
      <c r="M16" s="77"/>
      <c r="N16" s="74"/>
      <c r="O16" s="74" t="s">
        <v>61</v>
      </c>
      <c r="P16" s="74"/>
      <c r="Q16" s="74"/>
      <c r="R16" s="74"/>
      <c r="S16" s="76"/>
      <c r="T16" s="77"/>
      <c r="U16" s="77"/>
      <c r="V16" s="77"/>
      <c r="W16" s="77"/>
      <c r="X16" s="77"/>
      <c r="Y16" s="77"/>
      <c r="Z16" s="77"/>
      <c r="AA16" s="77"/>
      <c r="AB16" s="77"/>
      <c r="AC16" s="77"/>
      <c r="AD16" s="77"/>
      <c r="AE16" s="77"/>
      <c r="AF16" s="77"/>
      <c r="AG16" s="77"/>
      <c r="AH16" s="77"/>
      <c r="AI16" s="77"/>
      <c r="AJ16" s="23"/>
    </row>
    <row r="17" spans="1:36" ht="30" customHeight="1" x14ac:dyDescent="0.25">
      <c r="A17" s="216"/>
      <c r="B17" s="56" t="s">
        <v>82</v>
      </c>
      <c r="C17" s="77"/>
      <c r="D17" s="77"/>
      <c r="E17" s="77"/>
      <c r="F17" s="77"/>
      <c r="G17" s="77"/>
      <c r="H17" s="77"/>
      <c r="I17" s="77"/>
      <c r="J17" s="77"/>
      <c r="K17" s="77"/>
      <c r="L17" s="77"/>
      <c r="M17" s="77"/>
      <c r="N17" s="74"/>
      <c r="O17" s="74" t="s">
        <v>61</v>
      </c>
      <c r="P17" s="74"/>
      <c r="Q17" s="74"/>
      <c r="R17" s="74"/>
      <c r="S17" s="76" t="s">
        <v>152</v>
      </c>
      <c r="T17" s="77"/>
      <c r="U17" s="77"/>
      <c r="V17" s="77"/>
      <c r="W17" s="77"/>
      <c r="X17" s="77"/>
      <c r="Y17" s="77"/>
      <c r="Z17" s="77"/>
      <c r="AA17" s="77"/>
      <c r="AB17" s="77"/>
      <c r="AC17" s="77"/>
      <c r="AD17" s="77"/>
      <c r="AE17" s="77"/>
      <c r="AF17" s="77"/>
      <c r="AG17" s="77"/>
      <c r="AH17" s="77"/>
      <c r="AI17" s="77"/>
      <c r="AJ17" s="23"/>
    </row>
    <row r="18" spans="1:36" ht="30" customHeight="1" x14ac:dyDescent="0.25">
      <c r="A18" s="216"/>
      <c r="B18" s="56" t="s">
        <v>83</v>
      </c>
      <c r="C18" s="77"/>
      <c r="D18" s="77"/>
      <c r="E18" s="77"/>
      <c r="F18" s="77"/>
      <c r="G18" s="77"/>
      <c r="H18" s="77"/>
      <c r="I18" s="77"/>
      <c r="J18" s="77"/>
      <c r="K18" s="77"/>
      <c r="L18" s="77"/>
      <c r="M18" s="77"/>
      <c r="N18" s="74"/>
      <c r="O18" s="74"/>
      <c r="P18" s="74"/>
      <c r="Q18" s="74" t="s">
        <v>21</v>
      </c>
      <c r="R18" s="74"/>
      <c r="S18" s="76"/>
      <c r="T18" s="77"/>
      <c r="U18" s="77"/>
      <c r="V18" s="77"/>
      <c r="W18" s="77"/>
      <c r="X18" s="77"/>
      <c r="Y18" s="77"/>
      <c r="Z18" s="77"/>
      <c r="AA18" s="77"/>
      <c r="AB18" s="77"/>
      <c r="AC18" s="77"/>
      <c r="AD18" s="77"/>
      <c r="AE18" s="77"/>
      <c r="AF18" s="77"/>
      <c r="AG18" s="77"/>
      <c r="AH18" s="77"/>
      <c r="AI18" s="77"/>
      <c r="AJ18" s="23"/>
    </row>
    <row r="19" spans="1:36" ht="30" customHeight="1" x14ac:dyDescent="0.25">
      <c r="A19" s="216"/>
      <c r="B19" s="56" t="s">
        <v>84</v>
      </c>
      <c r="C19" s="77"/>
      <c r="D19" s="77"/>
      <c r="E19" s="77"/>
      <c r="F19" s="77"/>
      <c r="G19" s="77"/>
      <c r="H19" s="77"/>
      <c r="I19" s="77"/>
      <c r="J19" s="77"/>
      <c r="K19" s="77"/>
      <c r="L19" s="77"/>
      <c r="M19" s="77"/>
      <c r="N19" s="74"/>
      <c r="O19" s="74"/>
      <c r="P19" s="74" t="s">
        <v>61</v>
      </c>
      <c r="Q19" s="74"/>
      <c r="R19" s="74"/>
      <c r="S19" s="76"/>
      <c r="T19" s="77"/>
      <c r="U19" s="77"/>
      <c r="V19" s="77"/>
      <c r="W19" s="77"/>
      <c r="X19" s="77"/>
      <c r="Y19" s="77"/>
      <c r="Z19" s="77"/>
      <c r="AA19" s="77"/>
      <c r="AB19" s="77"/>
      <c r="AC19" s="77"/>
      <c r="AD19" s="77"/>
      <c r="AE19" s="77"/>
      <c r="AF19" s="77"/>
      <c r="AG19" s="77"/>
      <c r="AH19" s="77"/>
      <c r="AI19" s="77"/>
      <c r="AJ19" s="23"/>
    </row>
    <row r="20" spans="1:36" ht="30" customHeight="1" x14ac:dyDescent="0.25">
      <c r="A20" s="216"/>
      <c r="B20" s="56" t="s">
        <v>85</v>
      </c>
      <c r="C20" s="77"/>
      <c r="D20" s="77"/>
      <c r="E20" s="77"/>
      <c r="F20" s="77"/>
      <c r="G20" s="77"/>
      <c r="H20" s="77"/>
      <c r="I20" s="77"/>
      <c r="J20" s="77"/>
      <c r="K20" s="77"/>
      <c r="L20" s="77"/>
      <c r="M20" s="77"/>
      <c r="N20" s="74"/>
      <c r="O20" s="74" t="s">
        <v>61</v>
      </c>
      <c r="P20" s="74"/>
      <c r="Q20" s="74"/>
      <c r="R20" s="74"/>
      <c r="S20" s="76" t="s">
        <v>152</v>
      </c>
      <c r="T20" s="77"/>
      <c r="U20" s="77"/>
      <c r="V20" s="77"/>
      <c r="W20" s="77"/>
      <c r="X20" s="77"/>
      <c r="Y20" s="77"/>
      <c r="Z20" s="77"/>
      <c r="AA20" s="77"/>
      <c r="AB20" s="77"/>
      <c r="AC20" s="77"/>
      <c r="AD20" s="77"/>
      <c r="AE20" s="77"/>
      <c r="AF20" s="77"/>
      <c r="AG20" s="77"/>
      <c r="AH20" s="77"/>
      <c r="AI20" s="77"/>
      <c r="AJ20" s="23"/>
    </row>
    <row r="21" spans="1:36" ht="30" customHeight="1" x14ac:dyDescent="0.25">
      <c r="A21" s="216"/>
      <c r="B21" s="56" t="s">
        <v>86</v>
      </c>
      <c r="C21" s="77"/>
      <c r="D21" s="77"/>
      <c r="E21" s="77"/>
      <c r="F21" s="77"/>
      <c r="G21" s="77"/>
      <c r="H21" s="77"/>
      <c r="I21" s="77"/>
      <c r="J21" s="77"/>
      <c r="K21" s="77"/>
      <c r="L21" s="77"/>
      <c r="M21" s="77"/>
      <c r="N21" s="74" t="s">
        <v>61</v>
      </c>
      <c r="O21" s="74"/>
      <c r="P21" s="74"/>
      <c r="Q21" s="74"/>
      <c r="R21" s="74"/>
      <c r="S21" s="76"/>
      <c r="T21" s="77"/>
      <c r="U21" s="77"/>
      <c r="V21" s="77"/>
      <c r="W21" s="77"/>
      <c r="X21" s="77"/>
      <c r="Y21" s="77"/>
      <c r="Z21" s="77"/>
      <c r="AA21" s="77"/>
      <c r="AB21" s="77"/>
      <c r="AC21" s="77"/>
      <c r="AD21" s="77"/>
      <c r="AE21" s="77"/>
      <c r="AF21" s="77"/>
      <c r="AG21" s="77"/>
      <c r="AH21" s="77"/>
      <c r="AI21" s="77"/>
      <c r="AJ21" s="23"/>
    </row>
    <row r="22" spans="1:36" ht="30" customHeight="1" x14ac:dyDescent="0.25">
      <c r="A22" s="216"/>
      <c r="B22" s="56" t="s">
        <v>87</v>
      </c>
      <c r="C22" s="77"/>
      <c r="D22" s="77"/>
      <c r="E22" s="77"/>
      <c r="F22" s="77"/>
      <c r="G22" s="77"/>
      <c r="H22" s="77"/>
      <c r="I22" s="77"/>
      <c r="J22" s="77"/>
      <c r="K22" s="77"/>
      <c r="L22" s="77"/>
      <c r="M22" s="77"/>
      <c r="N22" s="74"/>
      <c r="O22" s="74" t="s">
        <v>61</v>
      </c>
      <c r="P22" s="74"/>
      <c r="Q22" s="74"/>
      <c r="R22" s="74"/>
      <c r="S22" s="76"/>
      <c r="T22" s="77"/>
      <c r="U22" s="77"/>
      <c r="V22" s="77"/>
      <c r="W22" s="77"/>
      <c r="X22" s="77"/>
      <c r="Y22" s="77"/>
      <c r="Z22" s="77"/>
      <c r="AA22" s="77"/>
      <c r="AB22" s="77"/>
      <c r="AC22" s="77"/>
      <c r="AD22" s="77"/>
      <c r="AE22" s="77"/>
      <c r="AF22" s="77"/>
      <c r="AG22" s="77"/>
      <c r="AH22" s="77"/>
      <c r="AI22" s="77"/>
      <c r="AJ22" s="23"/>
    </row>
    <row r="23" spans="1:36" ht="30" customHeight="1" x14ac:dyDescent="0.25">
      <c r="A23" s="216"/>
      <c r="B23" s="56" t="s">
        <v>88</v>
      </c>
      <c r="C23" s="77"/>
      <c r="D23" s="77"/>
      <c r="E23" s="77"/>
      <c r="F23" s="77"/>
      <c r="G23" s="77"/>
      <c r="H23" s="77"/>
      <c r="I23" s="77"/>
      <c r="J23" s="77"/>
      <c r="K23" s="77"/>
      <c r="L23" s="77"/>
      <c r="M23" s="77"/>
      <c r="N23" s="74"/>
      <c r="O23" s="74"/>
      <c r="P23" s="74"/>
      <c r="Q23" s="74"/>
      <c r="R23" s="74" t="s">
        <v>61</v>
      </c>
      <c r="S23" s="76"/>
      <c r="T23" s="77"/>
      <c r="U23" s="77"/>
      <c r="V23" s="77"/>
      <c r="W23" s="77"/>
      <c r="X23" s="77"/>
      <c r="Y23" s="77"/>
      <c r="Z23" s="77"/>
      <c r="AA23" s="77"/>
      <c r="AB23" s="77"/>
      <c r="AC23" s="77"/>
      <c r="AD23" s="77"/>
      <c r="AE23" s="77"/>
      <c r="AF23" s="77"/>
      <c r="AG23" s="77"/>
      <c r="AH23" s="77"/>
      <c r="AI23" s="77"/>
      <c r="AJ23" s="23"/>
    </row>
    <row r="24" spans="1:36" ht="30" customHeight="1" x14ac:dyDescent="0.25">
      <c r="A24" s="216"/>
      <c r="B24" s="56" t="s">
        <v>89</v>
      </c>
      <c r="C24" s="77"/>
      <c r="D24" s="77"/>
      <c r="E24" s="77"/>
      <c r="F24" s="77"/>
      <c r="G24" s="77"/>
      <c r="H24" s="77"/>
      <c r="I24" s="77"/>
      <c r="J24" s="77"/>
      <c r="K24" s="77"/>
      <c r="L24" s="77"/>
      <c r="M24" s="77"/>
      <c r="N24" s="74"/>
      <c r="O24" s="74" t="s">
        <v>61</v>
      </c>
      <c r="P24" s="74"/>
      <c r="Q24" s="74"/>
      <c r="R24" s="74"/>
      <c r="S24" s="76"/>
      <c r="T24" s="77"/>
      <c r="U24" s="77"/>
      <c r="V24" s="77"/>
      <c r="W24" s="77"/>
      <c r="X24" s="77"/>
      <c r="Y24" s="77"/>
      <c r="Z24" s="77"/>
      <c r="AA24" s="77"/>
      <c r="AB24" s="77"/>
      <c r="AC24" s="77"/>
      <c r="AD24" s="77"/>
      <c r="AE24" s="77"/>
      <c r="AF24" s="77"/>
      <c r="AG24" s="77"/>
      <c r="AH24" s="77"/>
      <c r="AI24" s="77"/>
      <c r="AJ24" s="23"/>
    </row>
    <row r="25" spans="1:36" ht="30" customHeight="1" x14ac:dyDescent="0.25">
      <c r="A25" s="217"/>
      <c r="B25" s="56" t="s">
        <v>90</v>
      </c>
      <c r="C25" s="77"/>
      <c r="D25" s="77"/>
      <c r="E25" s="77"/>
      <c r="F25" s="77"/>
      <c r="G25" s="77"/>
      <c r="H25" s="77"/>
      <c r="I25" s="77"/>
      <c r="J25" s="77"/>
      <c r="K25" s="77"/>
      <c r="L25" s="77"/>
      <c r="M25" s="77"/>
      <c r="N25" s="74"/>
      <c r="O25" s="74" t="s">
        <v>61</v>
      </c>
      <c r="P25" s="74"/>
      <c r="Q25" s="74"/>
      <c r="R25" s="74"/>
      <c r="S25" s="76" t="s">
        <v>63</v>
      </c>
      <c r="T25" s="77"/>
      <c r="U25" s="77"/>
      <c r="V25" s="77"/>
      <c r="W25" s="77"/>
      <c r="X25" s="77"/>
      <c r="Y25" s="77"/>
      <c r="Z25" s="77"/>
      <c r="AA25" s="77"/>
      <c r="AB25" s="77"/>
      <c r="AC25" s="77"/>
      <c r="AD25" s="77"/>
      <c r="AE25" s="77"/>
      <c r="AF25" s="77"/>
      <c r="AG25" s="77"/>
      <c r="AH25" s="77"/>
      <c r="AI25" s="77"/>
      <c r="AJ25" s="23"/>
    </row>
    <row r="26" spans="1:36" ht="30" customHeight="1" x14ac:dyDescent="0.25">
      <c r="A26" s="215" t="s">
        <v>31</v>
      </c>
      <c r="B26" s="56" t="s">
        <v>91</v>
      </c>
      <c r="C26" s="77"/>
      <c r="D26" s="77"/>
      <c r="E26" s="77"/>
      <c r="F26" s="77"/>
      <c r="G26" s="77"/>
      <c r="H26" s="77"/>
      <c r="I26" s="77"/>
      <c r="J26" s="77"/>
      <c r="K26" s="77"/>
      <c r="L26" s="77"/>
      <c r="M26" s="77"/>
      <c r="N26" s="74"/>
      <c r="O26" s="74" t="s">
        <v>61</v>
      </c>
      <c r="P26" s="74"/>
      <c r="Q26" s="74"/>
      <c r="R26" s="74"/>
      <c r="S26" s="76"/>
      <c r="T26" s="77"/>
      <c r="U26" s="77"/>
      <c r="V26" s="77"/>
      <c r="W26" s="77"/>
      <c r="X26" s="77"/>
      <c r="Y26" s="77"/>
      <c r="Z26" s="77"/>
      <c r="AA26" s="77"/>
      <c r="AB26" s="77"/>
      <c r="AC26" s="77"/>
      <c r="AD26" s="77"/>
      <c r="AE26" s="77"/>
      <c r="AF26" s="77"/>
      <c r="AG26" s="77"/>
      <c r="AH26" s="77"/>
      <c r="AI26" s="77"/>
      <c r="AJ26" s="23"/>
    </row>
    <row r="27" spans="1:36" ht="30" customHeight="1" x14ac:dyDescent="0.25">
      <c r="A27" s="216"/>
      <c r="B27" s="56" t="s">
        <v>92</v>
      </c>
      <c r="C27" s="77"/>
      <c r="D27" s="77"/>
      <c r="E27" s="77"/>
      <c r="F27" s="77"/>
      <c r="G27" s="77"/>
      <c r="H27" s="77"/>
      <c r="I27" s="77"/>
      <c r="J27" s="77"/>
      <c r="K27" s="77"/>
      <c r="L27" s="77"/>
      <c r="M27" s="77"/>
      <c r="N27" s="74"/>
      <c r="O27" s="74"/>
      <c r="P27" s="74"/>
      <c r="Q27" s="74"/>
      <c r="R27" s="74" t="s">
        <v>21</v>
      </c>
      <c r="S27" s="76"/>
      <c r="T27" s="77"/>
      <c r="U27" s="77"/>
      <c r="V27" s="77"/>
      <c r="W27" s="77"/>
      <c r="X27" s="77"/>
      <c r="Y27" s="77"/>
      <c r="Z27" s="77"/>
      <c r="AA27" s="77"/>
      <c r="AB27" s="77"/>
      <c r="AC27" s="77"/>
      <c r="AD27" s="77"/>
      <c r="AE27" s="77"/>
      <c r="AF27" s="77"/>
      <c r="AG27" s="77"/>
      <c r="AH27" s="77"/>
      <c r="AI27" s="77"/>
      <c r="AJ27" s="23"/>
    </row>
    <row r="28" spans="1:36" ht="30" customHeight="1" x14ac:dyDescent="0.25">
      <c r="A28" s="216"/>
      <c r="B28" s="56" t="s">
        <v>93</v>
      </c>
      <c r="C28" s="74"/>
      <c r="D28" s="74"/>
      <c r="E28" s="74"/>
      <c r="F28" s="74"/>
      <c r="G28" s="74"/>
      <c r="H28" s="74"/>
      <c r="I28" s="74"/>
      <c r="J28" s="74"/>
      <c r="K28" s="74"/>
      <c r="L28" s="74"/>
      <c r="M28" s="74"/>
      <c r="N28" s="74"/>
      <c r="O28" s="74" t="s">
        <v>61</v>
      </c>
      <c r="P28" s="74"/>
      <c r="Q28" s="74"/>
      <c r="R28" s="74"/>
      <c r="S28" s="76" t="s">
        <v>63</v>
      </c>
      <c r="T28" s="74"/>
      <c r="U28" s="74"/>
      <c r="V28" s="74"/>
      <c r="W28" s="74"/>
      <c r="X28" s="74"/>
      <c r="Y28" s="74"/>
      <c r="Z28" s="74"/>
      <c r="AA28" s="74"/>
      <c r="AB28" s="74"/>
      <c r="AC28" s="74"/>
      <c r="AD28" s="74"/>
      <c r="AE28" s="74"/>
      <c r="AF28" s="74"/>
      <c r="AG28" s="74"/>
      <c r="AH28" s="74"/>
      <c r="AI28" s="74"/>
      <c r="AJ28" s="23"/>
    </row>
    <row r="29" spans="1:36" ht="30" customHeight="1" x14ac:dyDescent="0.25">
      <c r="A29" s="216"/>
      <c r="B29" s="56" t="s">
        <v>94</v>
      </c>
      <c r="C29" s="74"/>
      <c r="D29" s="74"/>
      <c r="E29" s="74"/>
      <c r="F29" s="74"/>
      <c r="G29" s="74"/>
      <c r="H29" s="74"/>
      <c r="I29" s="74"/>
      <c r="J29" s="74"/>
      <c r="K29" s="74"/>
      <c r="L29" s="74"/>
      <c r="M29" s="74"/>
      <c r="N29" s="74"/>
      <c r="O29" s="74"/>
      <c r="P29" s="74" t="s">
        <v>61</v>
      </c>
      <c r="Q29" s="74"/>
      <c r="R29" s="74"/>
      <c r="S29" s="76"/>
      <c r="T29" s="74"/>
      <c r="U29" s="74"/>
      <c r="V29" s="74"/>
      <c r="W29" s="74"/>
      <c r="X29" s="74"/>
      <c r="Y29" s="74"/>
      <c r="Z29" s="74"/>
      <c r="AA29" s="74"/>
      <c r="AB29" s="74"/>
      <c r="AC29" s="74"/>
      <c r="AD29" s="74"/>
      <c r="AE29" s="74"/>
      <c r="AF29" s="74"/>
      <c r="AG29" s="74"/>
      <c r="AH29" s="74"/>
      <c r="AI29" s="74"/>
      <c r="AJ29" s="23"/>
    </row>
    <row r="30" spans="1:36" ht="30" customHeight="1" x14ac:dyDescent="0.25">
      <c r="A30" s="216"/>
      <c r="B30" s="56" t="s">
        <v>95</v>
      </c>
      <c r="C30" s="74"/>
      <c r="D30" s="74"/>
      <c r="E30" s="74"/>
      <c r="F30" s="74"/>
      <c r="G30" s="74"/>
      <c r="H30" s="74"/>
      <c r="I30" s="74"/>
      <c r="J30" s="74"/>
      <c r="K30" s="74"/>
      <c r="L30" s="74"/>
      <c r="M30" s="74"/>
      <c r="N30" s="74"/>
      <c r="O30" s="74"/>
      <c r="P30" s="74"/>
      <c r="Q30" s="74" t="s">
        <v>61</v>
      </c>
      <c r="R30" s="74"/>
      <c r="S30" s="76"/>
      <c r="T30" s="74"/>
      <c r="U30" s="74"/>
      <c r="V30" s="74"/>
      <c r="W30" s="74"/>
      <c r="X30" s="74"/>
      <c r="Y30" s="74"/>
      <c r="Z30" s="74"/>
      <c r="AA30" s="74"/>
      <c r="AB30" s="74"/>
      <c r="AC30" s="74"/>
      <c r="AD30" s="74"/>
      <c r="AE30" s="74"/>
      <c r="AF30" s="74"/>
      <c r="AG30" s="74"/>
      <c r="AH30" s="74"/>
      <c r="AI30" s="74"/>
      <c r="AJ30" s="23"/>
    </row>
    <row r="31" spans="1:36" ht="30" customHeight="1" x14ac:dyDescent="0.25">
      <c r="A31" s="216"/>
      <c r="B31" s="56" t="s">
        <v>96</v>
      </c>
      <c r="C31" s="74"/>
      <c r="D31" s="74"/>
      <c r="E31" s="74"/>
      <c r="F31" s="74"/>
      <c r="G31" s="74"/>
      <c r="H31" s="74"/>
      <c r="I31" s="74"/>
      <c r="J31" s="74"/>
      <c r="K31" s="74"/>
      <c r="L31" s="74"/>
      <c r="M31" s="74"/>
      <c r="N31" s="74"/>
      <c r="O31" s="74" t="s">
        <v>61</v>
      </c>
      <c r="P31" s="74"/>
      <c r="Q31" s="74"/>
      <c r="R31" s="74"/>
      <c r="S31" s="76"/>
      <c r="T31" s="74"/>
      <c r="U31" s="74"/>
      <c r="V31" s="74"/>
      <c r="W31" s="74"/>
      <c r="X31" s="74"/>
      <c r="Y31" s="74"/>
      <c r="Z31" s="74"/>
      <c r="AA31" s="74"/>
      <c r="AB31" s="74"/>
      <c r="AC31" s="74"/>
      <c r="AD31" s="74"/>
      <c r="AE31" s="74"/>
      <c r="AF31" s="74"/>
      <c r="AG31" s="74"/>
      <c r="AH31" s="74"/>
      <c r="AI31" s="74"/>
      <c r="AJ31" s="23"/>
    </row>
    <row r="32" spans="1:36" ht="30" customHeight="1" x14ac:dyDescent="0.25">
      <c r="A32" s="216"/>
      <c r="B32" s="56" t="s">
        <v>97</v>
      </c>
      <c r="C32" s="74"/>
      <c r="D32" s="74"/>
      <c r="E32" s="74"/>
      <c r="F32" s="74"/>
      <c r="G32" s="74"/>
      <c r="H32" s="74"/>
      <c r="I32" s="74"/>
      <c r="J32" s="74"/>
      <c r="K32" s="74"/>
      <c r="L32" s="74"/>
      <c r="M32" s="74"/>
      <c r="N32" s="74"/>
      <c r="O32" s="74"/>
      <c r="P32" s="74"/>
      <c r="Q32" s="74" t="s">
        <v>61</v>
      </c>
      <c r="R32" s="74"/>
      <c r="S32" s="76"/>
      <c r="T32" s="74"/>
      <c r="U32" s="74"/>
      <c r="V32" s="74"/>
      <c r="W32" s="74"/>
      <c r="X32" s="74"/>
      <c r="Y32" s="74"/>
      <c r="Z32" s="74"/>
      <c r="AA32" s="74"/>
      <c r="AB32" s="74"/>
      <c r="AC32" s="74"/>
      <c r="AD32" s="74"/>
      <c r="AE32" s="74"/>
      <c r="AF32" s="74"/>
      <c r="AG32" s="74"/>
      <c r="AH32" s="74"/>
      <c r="AI32" s="74"/>
      <c r="AJ32" s="23"/>
    </row>
    <row r="33" spans="1:36" ht="30" customHeight="1" x14ac:dyDescent="0.25">
      <c r="A33" s="216"/>
      <c r="B33" s="56" t="s">
        <v>98</v>
      </c>
      <c r="C33" s="74"/>
      <c r="D33" s="74"/>
      <c r="E33" s="74"/>
      <c r="F33" s="74"/>
      <c r="G33" s="74"/>
      <c r="H33" s="74"/>
      <c r="I33" s="74"/>
      <c r="J33" s="74"/>
      <c r="K33" s="74"/>
      <c r="L33" s="74"/>
      <c r="M33" s="74"/>
      <c r="N33" s="74"/>
      <c r="O33" s="74"/>
      <c r="P33" s="74" t="s">
        <v>61</v>
      </c>
      <c r="Q33" s="74"/>
      <c r="R33" s="74"/>
      <c r="S33" s="76" t="s">
        <v>152</v>
      </c>
      <c r="T33" s="74"/>
      <c r="U33" s="74"/>
      <c r="V33" s="74"/>
      <c r="W33" s="74"/>
      <c r="X33" s="74"/>
      <c r="Y33" s="74"/>
      <c r="Z33" s="74"/>
      <c r="AA33" s="74"/>
      <c r="AB33" s="74"/>
      <c r="AC33" s="74"/>
      <c r="AD33" s="74"/>
      <c r="AE33" s="74"/>
      <c r="AF33" s="74"/>
      <c r="AG33" s="74"/>
      <c r="AH33" s="74"/>
      <c r="AI33" s="74"/>
      <c r="AJ33" s="23"/>
    </row>
    <row r="34" spans="1:36" ht="30" customHeight="1" x14ac:dyDescent="0.25">
      <c r="A34" s="216"/>
      <c r="B34" s="56" t="s">
        <v>99</v>
      </c>
      <c r="C34" s="74"/>
      <c r="D34" s="74"/>
      <c r="E34" s="74"/>
      <c r="F34" s="74"/>
      <c r="G34" s="74"/>
      <c r="H34" s="74"/>
      <c r="I34" s="74"/>
      <c r="J34" s="74"/>
      <c r="K34" s="74"/>
      <c r="L34" s="74"/>
      <c r="M34" s="74"/>
      <c r="N34" s="74"/>
      <c r="O34" s="74"/>
      <c r="P34" s="74"/>
      <c r="Q34" s="74" t="s">
        <v>61</v>
      </c>
      <c r="R34" s="74"/>
      <c r="S34" s="76"/>
      <c r="T34" s="74"/>
      <c r="U34" s="74"/>
      <c r="V34" s="74"/>
      <c r="W34" s="74"/>
      <c r="X34" s="74"/>
      <c r="Y34" s="74"/>
      <c r="Z34" s="74"/>
      <c r="AA34" s="74"/>
      <c r="AB34" s="74"/>
      <c r="AC34" s="74"/>
      <c r="AD34" s="74"/>
      <c r="AE34" s="74"/>
      <c r="AF34" s="74"/>
      <c r="AG34" s="74"/>
      <c r="AH34" s="74"/>
      <c r="AI34" s="74"/>
      <c r="AJ34" s="23"/>
    </row>
    <row r="35" spans="1:36" ht="30" customHeight="1" x14ac:dyDescent="0.25">
      <c r="A35" s="216"/>
      <c r="B35" s="56" t="s">
        <v>100</v>
      </c>
      <c r="C35" s="74"/>
      <c r="D35" s="74"/>
      <c r="E35" s="74"/>
      <c r="F35" s="74"/>
      <c r="G35" s="74"/>
      <c r="H35" s="74"/>
      <c r="I35" s="74"/>
      <c r="J35" s="74"/>
      <c r="K35" s="74"/>
      <c r="L35" s="74"/>
      <c r="M35" s="74"/>
      <c r="N35" s="74"/>
      <c r="O35" s="74" t="s">
        <v>61</v>
      </c>
      <c r="P35" s="74"/>
      <c r="Q35" s="74"/>
      <c r="R35" s="74"/>
      <c r="S35" s="76"/>
      <c r="T35" s="74"/>
      <c r="U35" s="74"/>
      <c r="V35" s="74"/>
      <c r="W35" s="74"/>
      <c r="X35" s="74"/>
      <c r="Y35" s="74"/>
      <c r="Z35" s="74"/>
      <c r="AA35" s="74"/>
      <c r="AB35" s="74"/>
      <c r="AC35" s="74"/>
      <c r="AD35" s="74"/>
      <c r="AE35" s="74"/>
      <c r="AF35" s="74"/>
      <c r="AG35" s="74"/>
      <c r="AH35" s="74"/>
      <c r="AI35" s="74"/>
      <c r="AJ35" s="23"/>
    </row>
    <row r="36" spans="1:36" ht="30" customHeight="1" x14ac:dyDescent="0.25">
      <c r="A36" s="216"/>
      <c r="B36" s="56" t="s">
        <v>101</v>
      </c>
      <c r="C36" s="74"/>
      <c r="D36" s="74"/>
      <c r="E36" s="74"/>
      <c r="F36" s="74"/>
      <c r="G36" s="74"/>
      <c r="H36" s="74"/>
      <c r="I36" s="74"/>
      <c r="J36" s="74"/>
      <c r="K36" s="74"/>
      <c r="L36" s="74"/>
      <c r="M36" s="74"/>
      <c r="N36" s="74"/>
      <c r="O36" s="74"/>
      <c r="P36" s="74"/>
      <c r="Q36" s="74"/>
      <c r="R36" s="74" t="s">
        <v>61</v>
      </c>
      <c r="S36" s="76"/>
      <c r="T36" s="74"/>
      <c r="U36" s="74"/>
      <c r="V36" s="74"/>
      <c r="W36" s="74"/>
      <c r="X36" s="74"/>
      <c r="Y36" s="74"/>
      <c r="Z36" s="74"/>
      <c r="AA36" s="74"/>
      <c r="AB36" s="74"/>
      <c r="AC36" s="74"/>
      <c r="AD36" s="74"/>
      <c r="AE36" s="74"/>
      <c r="AF36" s="74"/>
      <c r="AG36" s="74"/>
      <c r="AH36" s="74"/>
      <c r="AI36" s="74"/>
      <c r="AJ36" s="23"/>
    </row>
    <row r="37" spans="1:36" ht="30" customHeight="1" x14ac:dyDescent="0.25">
      <c r="A37" s="216"/>
      <c r="B37" s="56" t="s">
        <v>102</v>
      </c>
      <c r="C37" s="74"/>
      <c r="D37" s="74"/>
      <c r="E37" s="74"/>
      <c r="F37" s="74"/>
      <c r="G37" s="74"/>
      <c r="H37" s="74"/>
      <c r="I37" s="74"/>
      <c r="J37" s="74"/>
      <c r="K37" s="74"/>
      <c r="L37" s="74"/>
      <c r="M37" s="74"/>
      <c r="N37" s="74"/>
      <c r="O37" s="74" t="s">
        <v>61</v>
      </c>
      <c r="P37" s="74"/>
      <c r="Q37" s="74"/>
      <c r="R37" s="74"/>
      <c r="S37" s="76"/>
      <c r="T37" s="74"/>
      <c r="U37" s="74"/>
      <c r="V37" s="74"/>
      <c r="W37" s="74"/>
      <c r="X37" s="74"/>
      <c r="Y37" s="74"/>
      <c r="Z37" s="74"/>
      <c r="AA37" s="74"/>
      <c r="AB37" s="74"/>
      <c r="AC37" s="74"/>
      <c r="AD37" s="74"/>
      <c r="AE37" s="74"/>
      <c r="AF37" s="74"/>
      <c r="AG37" s="74"/>
      <c r="AH37" s="74"/>
      <c r="AI37" s="74"/>
      <c r="AJ37" s="23"/>
    </row>
    <row r="38" spans="1:36" ht="30" customHeight="1" x14ac:dyDescent="0.25">
      <c r="A38" s="216"/>
      <c r="B38" s="56" t="s">
        <v>103</v>
      </c>
      <c r="C38" s="74"/>
      <c r="D38" s="74"/>
      <c r="E38" s="74"/>
      <c r="F38" s="74"/>
      <c r="G38" s="74"/>
      <c r="H38" s="74"/>
      <c r="I38" s="74"/>
      <c r="J38" s="74"/>
      <c r="K38" s="74"/>
      <c r="L38" s="74"/>
      <c r="M38" s="74"/>
      <c r="N38" s="74"/>
      <c r="O38" s="74"/>
      <c r="P38" s="74"/>
      <c r="Q38" s="74"/>
      <c r="R38" s="74" t="s">
        <v>61</v>
      </c>
      <c r="S38" s="76"/>
      <c r="T38" s="74"/>
      <c r="U38" s="74"/>
      <c r="V38" s="74"/>
      <c r="W38" s="74"/>
      <c r="X38" s="74"/>
      <c r="Y38" s="74"/>
      <c r="Z38" s="74"/>
      <c r="AA38" s="74"/>
      <c r="AB38" s="74"/>
      <c r="AC38" s="74"/>
      <c r="AD38" s="74"/>
      <c r="AE38" s="74"/>
      <c r="AF38" s="74"/>
      <c r="AG38" s="74"/>
      <c r="AH38" s="74"/>
      <c r="AI38" s="74"/>
      <c r="AJ38" s="23"/>
    </row>
    <row r="39" spans="1:36" ht="30" customHeight="1" x14ac:dyDescent="0.25">
      <c r="A39" s="216"/>
      <c r="B39" s="56" t="s">
        <v>104</v>
      </c>
      <c r="C39" s="74"/>
      <c r="D39" s="74"/>
      <c r="E39" s="74"/>
      <c r="F39" s="74"/>
      <c r="G39" s="74"/>
      <c r="H39" s="74"/>
      <c r="I39" s="74"/>
      <c r="J39" s="74"/>
      <c r="K39" s="74"/>
      <c r="L39" s="74"/>
      <c r="M39" s="74"/>
      <c r="N39" s="74"/>
      <c r="O39" s="74" t="s">
        <v>61</v>
      </c>
      <c r="P39" s="74"/>
      <c r="Q39" s="74"/>
      <c r="R39" s="74"/>
      <c r="S39" s="76"/>
      <c r="T39" s="74"/>
      <c r="U39" s="74"/>
      <c r="V39" s="74"/>
      <c r="W39" s="74"/>
      <c r="X39" s="74"/>
      <c r="Y39" s="74"/>
      <c r="Z39" s="74"/>
      <c r="AA39" s="74"/>
      <c r="AB39" s="74"/>
      <c r="AC39" s="74"/>
      <c r="AD39" s="74"/>
      <c r="AE39" s="74"/>
      <c r="AF39" s="74"/>
      <c r="AG39" s="74"/>
      <c r="AH39" s="74"/>
      <c r="AI39" s="74"/>
      <c r="AJ39" s="23"/>
    </row>
    <row r="40" spans="1:36" ht="30" customHeight="1" x14ac:dyDescent="0.25">
      <c r="A40" s="217"/>
      <c r="B40" s="56" t="s">
        <v>105</v>
      </c>
      <c r="C40" s="74"/>
      <c r="D40" s="74"/>
      <c r="E40" s="74"/>
      <c r="F40" s="74"/>
      <c r="G40" s="74"/>
      <c r="H40" s="74"/>
      <c r="I40" s="74"/>
      <c r="J40" s="74"/>
      <c r="K40" s="74"/>
      <c r="L40" s="74"/>
      <c r="M40" s="74"/>
      <c r="N40" s="74"/>
      <c r="O40" s="74"/>
      <c r="P40" s="74"/>
      <c r="Q40" s="74"/>
      <c r="R40" s="74" t="s">
        <v>61</v>
      </c>
      <c r="S40" s="76"/>
      <c r="T40" s="74"/>
      <c r="U40" s="74"/>
      <c r="V40" s="74"/>
      <c r="W40" s="74"/>
      <c r="X40" s="74"/>
      <c r="Y40" s="74"/>
      <c r="Z40" s="74"/>
      <c r="AA40" s="74"/>
      <c r="AB40" s="74"/>
      <c r="AC40" s="74"/>
      <c r="AD40" s="74"/>
      <c r="AE40" s="74"/>
      <c r="AF40" s="74"/>
      <c r="AG40" s="74"/>
      <c r="AH40" s="74"/>
      <c r="AI40" s="74"/>
      <c r="AJ40" s="23"/>
    </row>
    <row r="41" spans="1:36" ht="30" customHeight="1" x14ac:dyDescent="0.25">
      <c r="A41" s="215" t="s">
        <v>32</v>
      </c>
      <c r="B41" s="56" t="s">
        <v>106</v>
      </c>
      <c r="C41" s="77" t="s">
        <v>29</v>
      </c>
      <c r="D41" s="77"/>
      <c r="E41" s="77"/>
      <c r="F41" s="77"/>
      <c r="G41" s="77"/>
      <c r="H41" s="77"/>
      <c r="I41" s="77"/>
      <c r="J41" s="77"/>
      <c r="K41" s="77"/>
      <c r="L41" s="77"/>
      <c r="M41" s="77"/>
      <c r="N41" s="74" t="s">
        <v>21</v>
      </c>
      <c r="O41" s="74"/>
      <c r="P41" s="74"/>
      <c r="Q41" s="74"/>
      <c r="R41" s="74"/>
      <c r="S41" s="76"/>
      <c r="T41" s="77"/>
      <c r="U41" s="77"/>
      <c r="V41" s="77"/>
      <c r="W41" s="77"/>
      <c r="X41" s="77"/>
      <c r="Y41" s="77"/>
      <c r="Z41" s="77"/>
      <c r="AA41" s="77"/>
      <c r="AB41" s="77"/>
      <c r="AC41" s="77"/>
      <c r="AD41" s="77"/>
      <c r="AE41" s="77"/>
      <c r="AF41" s="77"/>
      <c r="AG41" s="77"/>
      <c r="AH41" s="77"/>
      <c r="AI41" s="77"/>
      <c r="AJ41" s="23"/>
    </row>
    <row r="42" spans="1:36" ht="30" customHeight="1" x14ac:dyDescent="0.25">
      <c r="A42" s="216"/>
      <c r="B42" s="56" t="s">
        <v>107</v>
      </c>
      <c r="C42" s="77" t="s">
        <v>29</v>
      </c>
      <c r="D42" s="77"/>
      <c r="E42" s="77"/>
      <c r="F42" s="77"/>
      <c r="G42" s="77"/>
      <c r="H42" s="77"/>
      <c r="I42" s="77"/>
      <c r="J42" s="77"/>
      <c r="K42" s="77"/>
      <c r="L42" s="77"/>
      <c r="M42" s="77"/>
      <c r="N42" s="74"/>
      <c r="O42" s="74" t="s">
        <v>61</v>
      </c>
      <c r="P42" s="74"/>
      <c r="Q42" s="74"/>
      <c r="R42" s="74"/>
      <c r="S42" s="76"/>
      <c r="T42" s="77"/>
      <c r="U42" s="77"/>
      <c r="V42" s="77"/>
      <c r="W42" s="77"/>
      <c r="X42" s="77"/>
      <c r="Y42" s="77"/>
      <c r="Z42" s="77"/>
      <c r="AA42" s="77"/>
      <c r="AB42" s="77"/>
      <c r="AC42" s="77"/>
      <c r="AD42" s="77"/>
      <c r="AE42" s="77"/>
      <c r="AF42" s="77"/>
      <c r="AG42" s="77"/>
      <c r="AH42" s="77"/>
      <c r="AI42" s="77"/>
      <c r="AJ42" s="23"/>
    </row>
    <row r="43" spans="1:36" ht="30" customHeight="1" x14ac:dyDescent="0.25">
      <c r="A43" s="216"/>
      <c r="B43" s="56" t="s">
        <v>108</v>
      </c>
      <c r="C43" s="77" t="s">
        <v>29</v>
      </c>
      <c r="D43" s="77"/>
      <c r="E43" s="77"/>
      <c r="F43" s="77"/>
      <c r="G43" s="77"/>
      <c r="H43" s="77"/>
      <c r="I43" s="77"/>
      <c r="J43" s="77"/>
      <c r="K43" s="77"/>
      <c r="L43" s="77"/>
      <c r="M43" s="77"/>
      <c r="N43" s="74"/>
      <c r="O43" s="74" t="s">
        <v>61</v>
      </c>
      <c r="P43" s="74"/>
      <c r="Q43" s="74"/>
      <c r="R43" s="74"/>
      <c r="S43" s="76"/>
      <c r="T43" s="77"/>
      <c r="U43" s="77"/>
      <c r="V43" s="77"/>
      <c r="W43" s="77"/>
      <c r="X43" s="77"/>
      <c r="Y43" s="77"/>
      <c r="Z43" s="77"/>
      <c r="AA43" s="77"/>
      <c r="AB43" s="77"/>
      <c r="AC43" s="77"/>
      <c r="AD43" s="77"/>
      <c r="AE43" s="77"/>
      <c r="AF43" s="77"/>
      <c r="AG43" s="77"/>
      <c r="AH43" s="77"/>
      <c r="AI43" s="77"/>
      <c r="AJ43" s="23"/>
    </row>
    <row r="44" spans="1:36" ht="30" customHeight="1" x14ac:dyDescent="0.25">
      <c r="A44" s="216"/>
      <c r="B44" s="56" t="s">
        <v>109</v>
      </c>
      <c r="C44" s="77"/>
      <c r="D44" s="74"/>
      <c r="E44" s="74"/>
      <c r="F44" s="74"/>
      <c r="G44" s="74"/>
      <c r="H44" s="74"/>
      <c r="I44" s="74"/>
      <c r="J44" s="74"/>
      <c r="K44" s="74"/>
      <c r="L44" s="74"/>
      <c r="M44" s="74"/>
      <c r="N44" s="74"/>
      <c r="O44" s="74"/>
      <c r="P44" s="74"/>
      <c r="Q44" s="74" t="s">
        <v>61</v>
      </c>
      <c r="R44" s="74"/>
      <c r="S44" s="76"/>
      <c r="T44" s="74"/>
      <c r="U44" s="74"/>
      <c r="V44" s="74"/>
      <c r="W44" s="74"/>
      <c r="X44" s="74"/>
      <c r="Y44" s="74"/>
      <c r="Z44" s="74"/>
      <c r="AA44" s="74"/>
      <c r="AB44" s="74"/>
      <c r="AC44" s="74"/>
      <c r="AD44" s="74"/>
      <c r="AE44" s="74"/>
      <c r="AF44" s="74"/>
      <c r="AG44" s="74"/>
      <c r="AH44" s="74"/>
      <c r="AI44" s="74"/>
      <c r="AJ44" s="23"/>
    </row>
    <row r="45" spans="1:36" ht="30" customHeight="1" x14ac:dyDescent="0.25">
      <c r="A45" s="216"/>
      <c r="B45" s="56" t="s">
        <v>110</v>
      </c>
      <c r="C45" s="77"/>
      <c r="D45" s="74"/>
      <c r="E45" s="74"/>
      <c r="F45" s="74"/>
      <c r="G45" s="74"/>
      <c r="H45" s="74"/>
      <c r="I45" s="74"/>
      <c r="J45" s="74"/>
      <c r="K45" s="74"/>
      <c r="L45" s="74"/>
      <c r="M45" s="74"/>
      <c r="N45" s="74"/>
      <c r="O45" s="74" t="s">
        <v>61</v>
      </c>
      <c r="P45" s="74"/>
      <c r="Q45" s="74"/>
      <c r="R45" s="74"/>
      <c r="S45" s="76"/>
      <c r="T45" s="74"/>
      <c r="U45" s="74"/>
      <c r="V45" s="74"/>
      <c r="W45" s="74"/>
      <c r="X45" s="74"/>
      <c r="Y45" s="74"/>
      <c r="Z45" s="74"/>
      <c r="AA45" s="74"/>
      <c r="AB45" s="74"/>
      <c r="AC45" s="74"/>
      <c r="AD45" s="74"/>
      <c r="AE45" s="74"/>
      <c r="AF45" s="74"/>
      <c r="AG45" s="74"/>
      <c r="AH45" s="74"/>
      <c r="AI45" s="74"/>
      <c r="AJ45" s="23"/>
    </row>
    <row r="46" spans="1:36" ht="30" customHeight="1" x14ac:dyDescent="0.25">
      <c r="A46" s="216"/>
      <c r="B46" s="56" t="s">
        <v>111</v>
      </c>
      <c r="C46" s="77"/>
      <c r="D46" s="74"/>
      <c r="E46" s="74"/>
      <c r="F46" s="74"/>
      <c r="G46" s="74"/>
      <c r="H46" s="74"/>
      <c r="I46" s="74"/>
      <c r="J46" s="74"/>
      <c r="K46" s="74"/>
      <c r="L46" s="74"/>
      <c r="M46" s="74"/>
      <c r="N46" s="74"/>
      <c r="O46" s="74"/>
      <c r="P46" s="74"/>
      <c r="Q46" s="74" t="s">
        <v>61</v>
      </c>
      <c r="R46" s="74"/>
      <c r="S46" s="76"/>
      <c r="T46" s="74"/>
      <c r="U46" s="74"/>
      <c r="V46" s="74"/>
      <c r="W46" s="74"/>
      <c r="X46" s="74"/>
      <c r="Y46" s="74"/>
      <c r="Z46" s="74"/>
      <c r="AA46" s="74"/>
      <c r="AB46" s="74"/>
      <c r="AC46" s="74"/>
      <c r="AD46" s="74"/>
      <c r="AE46" s="74"/>
      <c r="AF46" s="74"/>
      <c r="AG46" s="74"/>
      <c r="AH46" s="74"/>
      <c r="AI46" s="74"/>
      <c r="AJ46" s="23"/>
    </row>
    <row r="47" spans="1:36" ht="30" customHeight="1" x14ac:dyDescent="0.25">
      <c r="A47" s="216"/>
      <c r="B47" s="56" t="s">
        <v>112</v>
      </c>
      <c r="C47" s="77"/>
      <c r="D47" s="74"/>
      <c r="E47" s="74"/>
      <c r="F47" s="74"/>
      <c r="G47" s="74"/>
      <c r="H47" s="74"/>
      <c r="I47" s="74"/>
      <c r="J47" s="74"/>
      <c r="K47" s="74"/>
      <c r="L47" s="74"/>
      <c r="M47" s="74"/>
      <c r="N47" s="74"/>
      <c r="O47" s="74" t="s">
        <v>61</v>
      </c>
      <c r="P47" s="74"/>
      <c r="Q47" s="74"/>
      <c r="R47" s="74"/>
      <c r="S47" s="76"/>
      <c r="T47" s="74"/>
      <c r="U47" s="74"/>
      <c r="V47" s="74"/>
      <c r="W47" s="74"/>
      <c r="X47" s="74"/>
      <c r="Y47" s="74"/>
      <c r="Z47" s="74"/>
      <c r="AA47" s="74"/>
      <c r="AB47" s="74"/>
      <c r="AC47" s="74"/>
      <c r="AD47" s="74"/>
      <c r="AE47" s="74"/>
      <c r="AF47" s="74"/>
      <c r="AG47" s="74"/>
      <c r="AH47" s="74"/>
      <c r="AI47" s="74"/>
      <c r="AJ47" s="23"/>
    </row>
    <row r="48" spans="1:36" ht="30" customHeight="1" x14ac:dyDescent="0.25">
      <c r="A48" s="216"/>
      <c r="B48" s="56" t="s">
        <v>113</v>
      </c>
      <c r="C48" s="77"/>
      <c r="D48" s="74"/>
      <c r="E48" s="74"/>
      <c r="F48" s="74"/>
      <c r="G48" s="74"/>
      <c r="H48" s="74"/>
      <c r="I48" s="74"/>
      <c r="J48" s="74"/>
      <c r="K48" s="74"/>
      <c r="L48" s="74"/>
      <c r="M48" s="74"/>
      <c r="N48" s="74"/>
      <c r="O48" s="74"/>
      <c r="P48" s="74"/>
      <c r="Q48" s="74" t="s">
        <v>61</v>
      </c>
      <c r="R48" s="74"/>
      <c r="S48" s="76"/>
      <c r="T48" s="74"/>
      <c r="U48" s="74"/>
      <c r="V48" s="74"/>
      <c r="W48" s="74"/>
      <c r="X48" s="74"/>
      <c r="Y48" s="74"/>
      <c r="Z48" s="74"/>
      <c r="AA48" s="74"/>
      <c r="AB48" s="74"/>
      <c r="AC48" s="74"/>
      <c r="AD48" s="74"/>
      <c r="AE48" s="74"/>
      <c r="AF48" s="74"/>
      <c r="AG48" s="74"/>
      <c r="AH48" s="74"/>
      <c r="AI48" s="74"/>
      <c r="AJ48" s="23"/>
    </row>
    <row r="49" spans="1:36" ht="30" customHeight="1" x14ac:dyDescent="0.25">
      <c r="A49" s="216"/>
      <c r="B49" s="56" t="s">
        <v>114</v>
      </c>
      <c r="C49" s="77" t="s">
        <v>29</v>
      </c>
      <c r="D49" s="74"/>
      <c r="E49" s="74"/>
      <c r="F49" s="74"/>
      <c r="G49" s="74"/>
      <c r="H49" s="74"/>
      <c r="I49" s="74"/>
      <c r="J49" s="74"/>
      <c r="K49" s="74"/>
      <c r="L49" s="74"/>
      <c r="M49" s="74"/>
      <c r="N49" s="74"/>
      <c r="O49" s="74" t="s">
        <v>21</v>
      </c>
      <c r="P49" s="74"/>
      <c r="Q49" s="74"/>
      <c r="R49" s="74"/>
      <c r="S49" s="76"/>
      <c r="T49" s="74"/>
      <c r="U49" s="74"/>
      <c r="V49" s="74"/>
      <c r="W49" s="74"/>
      <c r="X49" s="74"/>
      <c r="Y49" s="74"/>
      <c r="Z49" s="74"/>
      <c r="AA49" s="74"/>
      <c r="AB49" s="74"/>
      <c r="AC49" s="74"/>
      <c r="AD49" s="74"/>
      <c r="AE49" s="74"/>
      <c r="AF49" s="74"/>
      <c r="AG49" s="74"/>
      <c r="AH49" s="74"/>
      <c r="AI49" s="74"/>
      <c r="AJ49" s="23"/>
    </row>
    <row r="50" spans="1:36" ht="30" customHeight="1" x14ac:dyDescent="0.25">
      <c r="A50" s="216"/>
      <c r="B50" s="56" t="s">
        <v>115</v>
      </c>
      <c r="C50" s="77"/>
      <c r="D50" s="74"/>
      <c r="E50" s="74"/>
      <c r="F50" s="74"/>
      <c r="G50" s="74"/>
      <c r="H50" s="74"/>
      <c r="I50" s="74"/>
      <c r="J50" s="74"/>
      <c r="K50" s="74"/>
      <c r="L50" s="74"/>
      <c r="M50" s="74"/>
      <c r="N50" s="74"/>
      <c r="O50" s="74"/>
      <c r="P50" s="74"/>
      <c r="Q50" s="74" t="s">
        <v>61</v>
      </c>
      <c r="R50" s="74"/>
      <c r="S50" s="76"/>
      <c r="T50" s="74"/>
      <c r="U50" s="74"/>
      <c r="V50" s="74"/>
      <c r="W50" s="74"/>
      <c r="X50" s="74"/>
      <c r="Y50" s="74"/>
      <c r="Z50" s="74"/>
      <c r="AA50" s="74"/>
      <c r="AB50" s="74"/>
      <c r="AC50" s="74"/>
      <c r="AD50" s="74"/>
      <c r="AE50" s="74"/>
      <c r="AF50" s="74"/>
      <c r="AG50" s="74"/>
      <c r="AH50" s="74"/>
      <c r="AI50" s="74"/>
      <c r="AJ50" s="23"/>
    </row>
    <row r="51" spans="1:36" ht="30" customHeight="1" x14ac:dyDescent="0.25">
      <c r="A51" s="216"/>
      <c r="B51" s="56" t="s">
        <v>116</v>
      </c>
      <c r="C51" s="77"/>
      <c r="D51" s="74"/>
      <c r="E51" s="74"/>
      <c r="F51" s="74"/>
      <c r="G51" s="74"/>
      <c r="H51" s="74"/>
      <c r="I51" s="74"/>
      <c r="J51" s="74"/>
      <c r="K51" s="74"/>
      <c r="L51" s="74"/>
      <c r="M51" s="74"/>
      <c r="N51" s="74"/>
      <c r="O51" s="74"/>
      <c r="P51" s="74"/>
      <c r="Q51" s="74"/>
      <c r="R51" s="74" t="s">
        <v>61</v>
      </c>
      <c r="S51" s="76"/>
      <c r="T51" s="74"/>
      <c r="U51" s="74"/>
      <c r="V51" s="74"/>
      <c r="W51" s="74"/>
      <c r="X51" s="74"/>
      <c r="Y51" s="74"/>
      <c r="Z51" s="74"/>
      <c r="AA51" s="74"/>
      <c r="AB51" s="74"/>
      <c r="AC51" s="74"/>
      <c r="AD51" s="74"/>
      <c r="AE51" s="74"/>
      <c r="AF51" s="74"/>
      <c r="AG51" s="74"/>
      <c r="AH51" s="74"/>
      <c r="AI51" s="74"/>
      <c r="AJ51" s="23"/>
    </row>
    <row r="52" spans="1:36" ht="30" customHeight="1" x14ac:dyDescent="0.25">
      <c r="A52" s="216"/>
      <c r="B52" s="56" t="s">
        <v>117</v>
      </c>
      <c r="C52" s="77"/>
      <c r="D52" s="74"/>
      <c r="E52" s="74"/>
      <c r="F52" s="74"/>
      <c r="G52" s="74"/>
      <c r="H52" s="74"/>
      <c r="I52" s="74"/>
      <c r="J52" s="74"/>
      <c r="K52" s="74"/>
      <c r="L52" s="74"/>
      <c r="M52" s="74"/>
      <c r="N52" s="74"/>
      <c r="O52" s="74" t="s">
        <v>61</v>
      </c>
      <c r="P52" s="74"/>
      <c r="Q52" s="74"/>
      <c r="R52" s="74"/>
      <c r="S52" s="76"/>
      <c r="T52" s="74"/>
      <c r="U52" s="74"/>
      <c r="V52" s="74"/>
      <c r="W52" s="74"/>
      <c r="X52" s="74"/>
      <c r="Y52" s="74"/>
      <c r="Z52" s="74"/>
      <c r="AA52" s="74"/>
      <c r="AB52" s="74"/>
      <c r="AC52" s="74"/>
      <c r="AD52" s="74"/>
      <c r="AE52" s="74"/>
      <c r="AF52" s="74"/>
      <c r="AG52" s="74"/>
      <c r="AH52" s="74"/>
      <c r="AI52" s="74"/>
      <c r="AJ52" s="23"/>
    </row>
    <row r="53" spans="1:36" ht="30" customHeight="1" x14ac:dyDescent="0.25">
      <c r="A53" s="216"/>
      <c r="B53" s="56" t="s">
        <v>118</v>
      </c>
      <c r="C53" s="77"/>
      <c r="D53" s="74"/>
      <c r="E53" s="74"/>
      <c r="F53" s="74"/>
      <c r="G53" s="74"/>
      <c r="H53" s="74"/>
      <c r="I53" s="74"/>
      <c r="J53" s="74"/>
      <c r="K53" s="74"/>
      <c r="L53" s="74"/>
      <c r="M53" s="74"/>
      <c r="N53" s="74"/>
      <c r="O53" s="74"/>
      <c r="P53" s="74"/>
      <c r="Q53" s="74" t="s">
        <v>61</v>
      </c>
      <c r="R53" s="74"/>
      <c r="S53" s="76"/>
      <c r="T53" s="74"/>
      <c r="U53" s="74"/>
      <c r="V53" s="74"/>
      <c r="W53" s="74"/>
      <c r="X53" s="74"/>
      <c r="Y53" s="74"/>
      <c r="Z53" s="74"/>
      <c r="AA53" s="74"/>
      <c r="AB53" s="74"/>
      <c r="AC53" s="74"/>
      <c r="AD53" s="74"/>
      <c r="AE53" s="74"/>
      <c r="AF53" s="74"/>
      <c r="AG53" s="74"/>
      <c r="AH53" s="74"/>
      <c r="AI53" s="74"/>
      <c r="AJ53" s="23"/>
    </row>
    <row r="54" spans="1:36" ht="30" customHeight="1" x14ac:dyDescent="0.25">
      <c r="A54" s="216"/>
      <c r="B54" s="56" t="s">
        <v>119</v>
      </c>
      <c r="C54" s="77"/>
      <c r="D54" s="74"/>
      <c r="E54" s="74"/>
      <c r="F54" s="74"/>
      <c r="G54" s="74"/>
      <c r="H54" s="74"/>
      <c r="I54" s="74"/>
      <c r="J54" s="74"/>
      <c r="K54" s="74"/>
      <c r="L54" s="74"/>
      <c r="M54" s="74"/>
      <c r="N54" s="74"/>
      <c r="O54" s="74"/>
      <c r="P54" s="74"/>
      <c r="Q54" s="74"/>
      <c r="R54" s="74" t="s">
        <v>61</v>
      </c>
      <c r="S54" s="76"/>
      <c r="T54" s="74"/>
      <c r="U54" s="74"/>
      <c r="V54" s="74"/>
      <c r="W54" s="74"/>
      <c r="X54" s="74"/>
      <c r="Y54" s="74"/>
      <c r="Z54" s="74"/>
      <c r="AA54" s="74"/>
      <c r="AB54" s="74"/>
      <c r="AC54" s="74"/>
      <c r="AD54" s="74"/>
      <c r="AE54" s="74"/>
      <c r="AF54" s="74"/>
      <c r="AG54" s="74"/>
      <c r="AH54" s="74"/>
      <c r="AI54" s="74"/>
      <c r="AJ54" s="23"/>
    </row>
    <row r="55" spans="1:36" ht="30" customHeight="1" x14ac:dyDescent="0.25">
      <c r="A55" s="217"/>
      <c r="B55" s="56" t="s">
        <v>120</v>
      </c>
      <c r="C55" s="77"/>
      <c r="D55" s="74"/>
      <c r="E55" s="74"/>
      <c r="F55" s="74"/>
      <c r="G55" s="74"/>
      <c r="H55" s="74"/>
      <c r="I55" s="74"/>
      <c r="J55" s="74"/>
      <c r="K55" s="74"/>
      <c r="L55" s="74"/>
      <c r="M55" s="74"/>
      <c r="N55" s="74"/>
      <c r="O55" s="74"/>
      <c r="P55" s="74" t="s">
        <v>61</v>
      </c>
      <c r="Q55" s="74"/>
      <c r="R55" s="74"/>
      <c r="S55" s="76"/>
      <c r="T55" s="74"/>
      <c r="U55" s="74"/>
      <c r="V55" s="74"/>
      <c r="W55" s="74"/>
      <c r="X55" s="74"/>
      <c r="Y55" s="74"/>
      <c r="Z55" s="74"/>
      <c r="AA55" s="74"/>
      <c r="AB55" s="74"/>
      <c r="AC55" s="74"/>
      <c r="AD55" s="74"/>
      <c r="AE55" s="74"/>
      <c r="AF55" s="74"/>
      <c r="AG55" s="74"/>
      <c r="AH55" s="74"/>
      <c r="AI55" s="74"/>
      <c r="AJ55" s="23"/>
    </row>
    <row r="56" spans="1:36" ht="30" customHeight="1" x14ac:dyDescent="0.25">
      <c r="A56" s="215" t="s">
        <v>33</v>
      </c>
      <c r="B56" s="56" t="s">
        <v>121</v>
      </c>
      <c r="C56" s="77" t="s">
        <v>34</v>
      </c>
      <c r="D56" s="77"/>
      <c r="E56" s="77"/>
      <c r="F56" s="77"/>
      <c r="G56" s="77"/>
      <c r="H56" s="77"/>
      <c r="I56" s="77"/>
      <c r="J56" s="77"/>
      <c r="K56" s="77"/>
      <c r="L56" s="77"/>
      <c r="M56" s="77"/>
      <c r="N56" s="74"/>
      <c r="O56" s="74" t="s">
        <v>21</v>
      </c>
      <c r="P56" s="74"/>
      <c r="Q56" s="74"/>
      <c r="R56" s="74"/>
      <c r="S56" s="76"/>
      <c r="T56" s="77"/>
      <c r="U56" s="77"/>
      <c r="V56" s="77"/>
      <c r="W56" s="77"/>
      <c r="X56" s="77"/>
      <c r="Y56" s="77"/>
      <c r="Z56" s="77"/>
      <c r="AA56" s="77"/>
      <c r="AB56" s="77"/>
      <c r="AC56" s="77"/>
      <c r="AD56" s="77"/>
      <c r="AE56" s="77"/>
      <c r="AF56" s="77"/>
      <c r="AG56" s="77"/>
      <c r="AH56" s="77"/>
      <c r="AI56" s="77"/>
      <c r="AJ56" s="23"/>
    </row>
    <row r="57" spans="1:36" ht="30" customHeight="1" x14ac:dyDescent="0.25">
      <c r="A57" s="216"/>
      <c r="B57" s="56" t="s">
        <v>122</v>
      </c>
      <c r="C57" s="77" t="s">
        <v>34</v>
      </c>
      <c r="D57" s="77"/>
      <c r="E57" s="77"/>
      <c r="F57" s="77"/>
      <c r="G57" s="77"/>
      <c r="H57" s="77"/>
      <c r="I57" s="77"/>
      <c r="J57" s="77"/>
      <c r="K57" s="77"/>
      <c r="L57" s="77"/>
      <c r="M57" s="77"/>
      <c r="N57" s="74"/>
      <c r="O57" s="74" t="s">
        <v>21</v>
      </c>
      <c r="P57" s="74"/>
      <c r="Q57" s="74"/>
      <c r="R57" s="74"/>
      <c r="S57" s="76"/>
      <c r="T57" s="77"/>
      <c r="U57" s="77"/>
      <c r="V57" s="77"/>
      <c r="W57" s="77"/>
      <c r="X57" s="77"/>
      <c r="Y57" s="77"/>
      <c r="Z57" s="77"/>
      <c r="AA57" s="77"/>
      <c r="AB57" s="77"/>
      <c r="AC57" s="77"/>
      <c r="AD57" s="77"/>
      <c r="AE57" s="77"/>
      <c r="AF57" s="77"/>
      <c r="AG57" s="77"/>
      <c r="AH57" s="77"/>
      <c r="AI57" s="77"/>
      <c r="AJ57" s="23"/>
    </row>
    <row r="58" spans="1:36" ht="30" customHeight="1" x14ac:dyDescent="0.25">
      <c r="A58" s="216"/>
      <c r="B58" s="56" t="s">
        <v>123</v>
      </c>
      <c r="C58" s="77"/>
      <c r="D58" s="77"/>
      <c r="E58" s="77"/>
      <c r="F58" s="77"/>
      <c r="G58" s="77"/>
      <c r="H58" s="77"/>
      <c r="I58" s="77"/>
      <c r="J58" s="77"/>
      <c r="K58" s="77"/>
      <c r="L58" s="77"/>
      <c r="M58" s="77"/>
      <c r="N58" s="74"/>
      <c r="O58" s="74"/>
      <c r="P58" s="74"/>
      <c r="Q58" s="74"/>
      <c r="R58" s="74" t="s">
        <v>61</v>
      </c>
      <c r="S58" s="76"/>
      <c r="T58" s="77"/>
      <c r="U58" s="77"/>
      <c r="V58" s="77"/>
      <c r="W58" s="77"/>
      <c r="X58" s="77"/>
      <c r="Y58" s="77"/>
      <c r="Z58" s="77"/>
      <c r="AA58" s="77"/>
      <c r="AB58" s="77"/>
      <c r="AC58" s="77"/>
      <c r="AD58" s="77"/>
      <c r="AE58" s="77"/>
      <c r="AF58" s="77"/>
      <c r="AG58" s="77"/>
      <c r="AH58" s="77"/>
      <c r="AI58" s="77"/>
      <c r="AJ58" s="23"/>
    </row>
    <row r="59" spans="1:36" ht="30" customHeight="1" x14ac:dyDescent="0.25">
      <c r="A59" s="216"/>
      <c r="B59" s="56" t="s">
        <v>124</v>
      </c>
      <c r="C59" s="77"/>
      <c r="D59" s="77"/>
      <c r="E59" s="77"/>
      <c r="F59" s="77"/>
      <c r="G59" s="77"/>
      <c r="H59" s="77"/>
      <c r="I59" s="77"/>
      <c r="J59" s="77"/>
      <c r="K59" s="77"/>
      <c r="L59" s="77"/>
      <c r="M59" s="77"/>
      <c r="N59" s="74"/>
      <c r="O59" s="74" t="s">
        <v>61</v>
      </c>
      <c r="P59" s="74"/>
      <c r="Q59" s="74"/>
      <c r="R59" s="74"/>
      <c r="S59" s="76"/>
      <c r="T59" s="77"/>
      <c r="U59" s="77"/>
      <c r="V59" s="77"/>
      <c r="W59" s="77"/>
      <c r="X59" s="77"/>
      <c r="Y59" s="77"/>
      <c r="Z59" s="77"/>
      <c r="AA59" s="77"/>
      <c r="AB59" s="77"/>
      <c r="AC59" s="77"/>
      <c r="AD59" s="77"/>
      <c r="AE59" s="77"/>
      <c r="AF59" s="77"/>
      <c r="AG59" s="77"/>
      <c r="AH59" s="77"/>
      <c r="AI59" s="77"/>
      <c r="AJ59" s="23"/>
    </row>
    <row r="60" spans="1:36" ht="30" customHeight="1" x14ac:dyDescent="0.25">
      <c r="A60" s="216"/>
      <c r="B60" s="56" t="s">
        <v>125</v>
      </c>
      <c r="C60" s="77"/>
      <c r="D60" s="77"/>
      <c r="E60" s="77"/>
      <c r="F60" s="77"/>
      <c r="G60" s="77"/>
      <c r="H60" s="77"/>
      <c r="I60" s="77"/>
      <c r="J60" s="77"/>
      <c r="K60" s="77"/>
      <c r="L60" s="77"/>
      <c r="M60" s="77"/>
      <c r="N60" s="74"/>
      <c r="O60" s="74"/>
      <c r="P60" s="74"/>
      <c r="Q60" s="74" t="s">
        <v>61</v>
      </c>
      <c r="R60" s="74"/>
      <c r="S60" s="76"/>
      <c r="T60" s="77"/>
      <c r="U60" s="77"/>
      <c r="V60" s="77"/>
      <c r="W60" s="77"/>
      <c r="X60" s="77"/>
      <c r="Y60" s="77"/>
      <c r="Z60" s="77"/>
      <c r="AA60" s="77"/>
      <c r="AB60" s="77"/>
      <c r="AC60" s="77"/>
      <c r="AD60" s="77"/>
      <c r="AE60" s="77"/>
      <c r="AF60" s="77"/>
      <c r="AG60" s="77"/>
      <c r="AH60" s="77"/>
      <c r="AI60" s="77"/>
      <c r="AJ60" s="23"/>
    </row>
    <row r="61" spans="1:36" ht="30" customHeight="1" x14ac:dyDescent="0.25">
      <c r="A61" s="216"/>
      <c r="B61" s="56" t="s">
        <v>126</v>
      </c>
      <c r="C61" s="77"/>
      <c r="D61" s="77"/>
      <c r="E61" s="77"/>
      <c r="F61" s="77"/>
      <c r="G61" s="77"/>
      <c r="H61" s="77"/>
      <c r="I61" s="77"/>
      <c r="J61" s="77"/>
      <c r="K61" s="77"/>
      <c r="L61" s="77"/>
      <c r="M61" s="77"/>
      <c r="N61" s="74"/>
      <c r="O61" s="74" t="s">
        <v>61</v>
      </c>
      <c r="P61" s="74"/>
      <c r="Q61" s="74"/>
      <c r="R61" s="74"/>
      <c r="S61" s="76"/>
      <c r="T61" s="77"/>
      <c r="U61" s="77"/>
      <c r="V61" s="77"/>
      <c r="W61" s="77"/>
      <c r="X61" s="77"/>
      <c r="Y61" s="77"/>
      <c r="Z61" s="77"/>
      <c r="AA61" s="77"/>
      <c r="AB61" s="77"/>
      <c r="AC61" s="77"/>
      <c r="AD61" s="77"/>
      <c r="AE61" s="77"/>
      <c r="AF61" s="77"/>
      <c r="AG61" s="77"/>
      <c r="AH61" s="77"/>
      <c r="AI61" s="77"/>
      <c r="AJ61" s="23"/>
    </row>
    <row r="62" spans="1:36" ht="30" customHeight="1" x14ac:dyDescent="0.25">
      <c r="A62" s="216"/>
      <c r="B62" s="56" t="s">
        <v>127</v>
      </c>
      <c r="C62" s="77"/>
      <c r="D62" s="77"/>
      <c r="E62" s="77"/>
      <c r="F62" s="77"/>
      <c r="G62" s="77"/>
      <c r="H62" s="77"/>
      <c r="I62" s="77"/>
      <c r="J62" s="77"/>
      <c r="K62" s="77"/>
      <c r="L62" s="77"/>
      <c r="M62" s="77"/>
      <c r="N62" s="74"/>
      <c r="O62" s="74"/>
      <c r="P62" s="74"/>
      <c r="Q62" s="74" t="s">
        <v>61</v>
      </c>
      <c r="R62" s="74"/>
      <c r="S62" s="76"/>
      <c r="T62" s="77"/>
      <c r="U62" s="77"/>
      <c r="V62" s="77"/>
      <c r="W62" s="77"/>
      <c r="X62" s="77"/>
      <c r="Y62" s="77"/>
      <c r="Z62" s="77"/>
      <c r="AA62" s="77"/>
      <c r="AB62" s="77"/>
      <c r="AC62" s="77"/>
      <c r="AD62" s="77"/>
      <c r="AE62" s="77"/>
      <c r="AF62" s="77"/>
      <c r="AG62" s="77"/>
      <c r="AH62" s="77"/>
      <c r="AI62" s="77"/>
      <c r="AJ62" s="23"/>
    </row>
    <row r="63" spans="1:36" ht="30" customHeight="1" x14ac:dyDescent="0.25">
      <c r="A63" s="216"/>
      <c r="B63" s="56" t="s">
        <v>128</v>
      </c>
      <c r="C63" s="77" t="s">
        <v>34</v>
      </c>
      <c r="D63" s="77"/>
      <c r="E63" s="77"/>
      <c r="F63" s="77"/>
      <c r="G63" s="77"/>
      <c r="H63" s="77"/>
      <c r="I63" s="77"/>
      <c r="J63" s="77"/>
      <c r="K63" s="77"/>
      <c r="L63" s="77"/>
      <c r="M63" s="77"/>
      <c r="N63" s="74"/>
      <c r="O63" s="74"/>
      <c r="P63" s="74" t="s">
        <v>21</v>
      </c>
      <c r="Q63" s="74"/>
      <c r="R63" s="74"/>
      <c r="S63" s="76" t="s">
        <v>152</v>
      </c>
      <c r="T63" s="77"/>
      <c r="U63" s="77"/>
      <c r="V63" s="77"/>
      <c r="W63" s="77"/>
      <c r="X63" s="77"/>
      <c r="Y63" s="77"/>
      <c r="Z63" s="77"/>
      <c r="AA63" s="77"/>
      <c r="AB63" s="77"/>
      <c r="AC63" s="77"/>
      <c r="AD63" s="77"/>
      <c r="AE63" s="77"/>
      <c r="AF63" s="77"/>
      <c r="AG63" s="77"/>
      <c r="AH63" s="77"/>
      <c r="AI63" s="77"/>
      <c r="AJ63" s="23"/>
    </row>
    <row r="64" spans="1:36" ht="30" customHeight="1" x14ac:dyDescent="0.25">
      <c r="A64" s="216"/>
      <c r="B64" s="56" t="s">
        <v>129</v>
      </c>
      <c r="C64" s="74" t="s">
        <v>34</v>
      </c>
      <c r="D64" s="74"/>
      <c r="E64" s="74"/>
      <c r="F64" s="74"/>
      <c r="G64" s="74"/>
      <c r="H64" s="74"/>
      <c r="I64" s="74"/>
      <c r="J64" s="74"/>
      <c r="K64" s="74"/>
      <c r="L64" s="74"/>
      <c r="M64" s="74"/>
      <c r="N64" s="74"/>
      <c r="O64" s="74"/>
      <c r="P64" s="74"/>
      <c r="Q64" s="74" t="s">
        <v>21</v>
      </c>
      <c r="R64" s="74"/>
      <c r="S64" s="76"/>
      <c r="T64" s="74"/>
      <c r="U64" s="74"/>
      <c r="V64" s="74"/>
      <c r="W64" s="74"/>
      <c r="X64" s="74"/>
      <c r="Y64" s="74"/>
      <c r="Z64" s="74"/>
      <c r="AA64" s="74"/>
      <c r="AB64" s="74"/>
      <c r="AC64" s="74"/>
      <c r="AD64" s="74"/>
      <c r="AE64" s="74"/>
      <c r="AF64" s="74"/>
      <c r="AG64" s="74"/>
      <c r="AH64" s="74"/>
      <c r="AI64" s="74"/>
      <c r="AJ64" s="23"/>
    </row>
    <row r="65" spans="1:36" ht="30" customHeight="1" x14ac:dyDescent="0.25">
      <c r="A65" s="216"/>
      <c r="B65" s="56" t="s">
        <v>130</v>
      </c>
      <c r="C65" s="74"/>
      <c r="D65" s="74"/>
      <c r="E65" s="74"/>
      <c r="F65" s="74"/>
      <c r="G65" s="74"/>
      <c r="H65" s="74"/>
      <c r="I65" s="74"/>
      <c r="J65" s="74"/>
      <c r="K65" s="74"/>
      <c r="L65" s="74"/>
      <c r="M65" s="74"/>
      <c r="N65" s="74"/>
      <c r="O65" s="74" t="s">
        <v>61</v>
      </c>
      <c r="P65" s="74"/>
      <c r="Q65" s="74"/>
      <c r="R65" s="74"/>
      <c r="S65" s="76"/>
      <c r="T65" s="74"/>
      <c r="U65" s="74"/>
      <c r="V65" s="74"/>
      <c r="W65" s="74"/>
      <c r="X65" s="74"/>
      <c r="Y65" s="74"/>
      <c r="Z65" s="74"/>
      <c r="AA65" s="74"/>
      <c r="AB65" s="74"/>
      <c r="AC65" s="74"/>
      <c r="AD65" s="74"/>
      <c r="AE65" s="74"/>
      <c r="AF65" s="74"/>
      <c r="AG65" s="74"/>
      <c r="AH65" s="74"/>
      <c r="AI65" s="74"/>
      <c r="AJ65" s="23"/>
    </row>
    <row r="66" spans="1:36" ht="30" customHeight="1" x14ac:dyDescent="0.25">
      <c r="A66" s="216"/>
      <c r="B66" s="56" t="s">
        <v>131</v>
      </c>
      <c r="C66" s="74"/>
      <c r="D66" s="74"/>
      <c r="E66" s="74"/>
      <c r="F66" s="74"/>
      <c r="G66" s="74"/>
      <c r="H66" s="74"/>
      <c r="I66" s="74"/>
      <c r="J66" s="74"/>
      <c r="K66" s="74"/>
      <c r="L66" s="74"/>
      <c r="M66" s="74"/>
      <c r="N66" s="74"/>
      <c r="O66" s="74"/>
      <c r="P66" s="74"/>
      <c r="Q66" s="74"/>
      <c r="R66" s="74" t="s">
        <v>61</v>
      </c>
      <c r="S66" s="76"/>
      <c r="T66" s="74"/>
      <c r="U66" s="74"/>
      <c r="V66" s="74"/>
      <c r="W66" s="74"/>
      <c r="X66" s="74"/>
      <c r="Y66" s="74"/>
      <c r="Z66" s="74"/>
      <c r="AA66" s="74"/>
      <c r="AB66" s="74"/>
      <c r="AC66" s="74"/>
      <c r="AD66" s="74"/>
      <c r="AE66" s="74"/>
      <c r="AF66" s="74"/>
      <c r="AG66" s="74"/>
      <c r="AH66" s="74"/>
      <c r="AI66" s="74"/>
      <c r="AJ66" s="23"/>
    </row>
    <row r="67" spans="1:36" ht="30" customHeight="1" x14ac:dyDescent="0.25">
      <c r="A67" s="216"/>
      <c r="B67" s="56" t="s">
        <v>132</v>
      </c>
      <c r="C67" s="74"/>
      <c r="D67" s="74"/>
      <c r="E67" s="74"/>
      <c r="F67" s="74"/>
      <c r="G67" s="74"/>
      <c r="H67" s="74"/>
      <c r="I67" s="74"/>
      <c r="J67" s="74"/>
      <c r="K67" s="74"/>
      <c r="L67" s="74"/>
      <c r="M67" s="74"/>
      <c r="N67" s="74"/>
      <c r="O67" s="74" t="s">
        <v>61</v>
      </c>
      <c r="P67" s="74"/>
      <c r="Q67" s="74"/>
      <c r="R67" s="74"/>
      <c r="S67" s="76"/>
      <c r="T67" s="74"/>
      <c r="U67" s="74"/>
      <c r="V67" s="74"/>
      <c r="W67" s="74"/>
      <c r="X67" s="74"/>
      <c r="Y67" s="74"/>
      <c r="Z67" s="74"/>
      <c r="AA67" s="74"/>
      <c r="AB67" s="74"/>
      <c r="AC67" s="74"/>
      <c r="AD67" s="74"/>
      <c r="AE67" s="74"/>
      <c r="AF67" s="74"/>
      <c r="AG67" s="74"/>
      <c r="AH67" s="74"/>
      <c r="AI67" s="74"/>
      <c r="AJ67" s="23"/>
    </row>
    <row r="68" spans="1:36" ht="30" customHeight="1" x14ac:dyDescent="0.25">
      <c r="A68" s="216"/>
      <c r="B68" s="56" t="s">
        <v>133</v>
      </c>
      <c r="C68" s="74"/>
      <c r="D68" s="74"/>
      <c r="E68" s="74"/>
      <c r="F68" s="74"/>
      <c r="G68" s="74"/>
      <c r="H68" s="74"/>
      <c r="I68" s="74"/>
      <c r="J68" s="74"/>
      <c r="K68" s="74"/>
      <c r="L68" s="74"/>
      <c r="M68" s="74"/>
      <c r="N68" s="74"/>
      <c r="O68" s="74"/>
      <c r="P68" s="74" t="s">
        <v>61</v>
      </c>
      <c r="Q68" s="74"/>
      <c r="R68" s="74"/>
      <c r="S68" s="76"/>
      <c r="T68" s="74"/>
      <c r="U68" s="74"/>
      <c r="V68" s="74"/>
      <c r="W68" s="74"/>
      <c r="X68" s="74"/>
      <c r="Y68" s="74"/>
      <c r="Z68" s="74"/>
      <c r="AA68" s="74"/>
      <c r="AB68" s="74"/>
      <c r="AC68" s="74"/>
      <c r="AD68" s="74"/>
      <c r="AE68" s="74"/>
      <c r="AF68" s="74"/>
      <c r="AG68" s="74"/>
      <c r="AH68" s="74"/>
      <c r="AI68" s="74"/>
      <c r="AJ68" s="23"/>
    </row>
    <row r="69" spans="1:36" ht="30" customHeight="1" x14ac:dyDescent="0.25">
      <c r="A69" s="216"/>
      <c r="B69" s="56" t="s">
        <v>134</v>
      </c>
      <c r="C69" s="74"/>
      <c r="D69" s="74"/>
      <c r="E69" s="74"/>
      <c r="F69" s="74"/>
      <c r="G69" s="74"/>
      <c r="H69" s="74"/>
      <c r="I69" s="74"/>
      <c r="J69" s="74"/>
      <c r="K69" s="74"/>
      <c r="L69" s="74"/>
      <c r="M69" s="74"/>
      <c r="N69" s="74"/>
      <c r="O69" s="74"/>
      <c r="P69" s="74"/>
      <c r="Q69" s="74" t="s">
        <v>61</v>
      </c>
      <c r="R69" s="74"/>
      <c r="S69" s="76"/>
      <c r="T69" s="74"/>
      <c r="U69" s="74"/>
      <c r="V69" s="74"/>
      <c r="W69" s="74"/>
      <c r="X69" s="74"/>
      <c r="Y69" s="74"/>
      <c r="Z69" s="74"/>
      <c r="AA69" s="74"/>
      <c r="AB69" s="74"/>
      <c r="AC69" s="74"/>
      <c r="AD69" s="74"/>
      <c r="AE69" s="74"/>
      <c r="AF69" s="74"/>
      <c r="AG69" s="74"/>
      <c r="AH69" s="74"/>
      <c r="AI69" s="74"/>
      <c r="AJ69" s="23"/>
    </row>
    <row r="70" spans="1:36" ht="30" customHeight="1" x14ac:dyDescent="0.25">
      <c r="A70" s="217"/>
      <c r="B70" s="56" t="s">
        <v>135</v>
      </c>
      <c r="C70" s="74"/>
      <c r="D70" s="74"/>
      <c r="E70" s="74"/>
      <c r="F70" s="74"/>
      <c r="G70" s="74"/>
      <c r="H70" s="74"/>
      <c r="I70" s="74"/>
      <c r="J70" s="74"/>
      <c r="K70" s="74"/>
      <c r="L70" s="74"/>
      <c r="M70" s="74"/>
      <c r="N70" s="74"/>
      <c r="O70" s="74"/>
      <c r="P70" s="74"/>
      <c r="Q70" s="74" t="s">
        <v>61</v>
      </c>
      <c r="R70" s="74"/>
      <c r="S70" s="76"/>
      <c r="T70" s="74"/>
      <c r="U70" s="74"/>
      <c r="V70" s="74"/>
      <c r="W70" s="74"/>
      <c r="X70" s="74"/>
      <c r="Y70" s="74"/>
      <c r="Z70" s="74"/>
      <c r="AA70" s="74"/>
      <c r="AB70" s="74"/>
      <c r="AC70" s="74"/>
      <c r="AD70" s="74"/>
      <c r="AE70" s="74"/>
      <c r="AF70" s="74"/>
      <c r="AG70" s="74"/>
      <c r="AH70" s="74"/>
      <c r="AI70" s="74"/>
      <c r="AJ70" s="23"/>
    </row>
    <row r="71" spans="1:36" ht="30" customHeight="1" x14ac:dyDescent="0.25">
      <c r="A71" s="215" t="s">
        <v>35</v>
      </c>
      <c r="B71" s="56" t="s">
        <v>136</v>
      </c>
      <c r="C71" s="77" t="s">
        <v>36</v>
      </c>
      <c r="D71" s="77"/>
      <c r="E71" s="77"/>
      <c r="F71" s="77"/>
      <c r="G71" s="77"/>
      <c r="H71" s="77"/>
      <c r="I71" s="77"/>
      <c r="J71" s="77"/>
      <c r="K71" s="77"/>
      <c r="L71" s="77"/>
      <c r="M71" s="77"/>
      <c r="N71" s="74"/>
      <c r="O71" s="74"/>
      <c r="P71" s="74"/>
      <c r="Q71" s="74"/>
      <c r="R71" s="74" t="s">
        <v>21</v>
      </c>
      <c r="S71" s="76"/>
      <c r="T71" s="77"/>
      <c r="U71" s="77"/>
      <c r="V71" s="77"/>
      <c r="W71" s="77"/>
      <c r="X71" s="77"/>
      <c r="Y71" s="77"/>
      <c r="Z71" s="77"/>
      <c r="AA71" s="77"/>
      <c r="AB71" s="77"/>
      <c r="AC71" s="77"/>
      <c r="AD71" s="77"/>
      <c r="AE71" s="77"/>
      <c r="AF71" s="77"/>
      <c r="AG71" s="77"/>
      <c r="AH71" s="77"/>
      <c r="AI71" s="77"/>
      <c r="AJ71" s="23"/>
    </row>
    <row r="72" spans="1:36" ht="30" customHeight="1" x14ac:dyDescent="0.25">
      <c r="A72" s="216"/>
      <c r="B72" s="56" t="s">
        <v>137</v>
      </c>
      <c r="C72" s="77" t="s">
        <v>36</v>
      </c>
      <c r="D72" s="77"/>
      <c r="E72" s="77"/>
      <c r="F72" s="77"/>
      <c r="G72" s="77"/>
      <c r="H72" s="77"/>
      <c r="I72" s="77"/>
      <c r="J72" s="77"/>
      <c r="K72" s="77"/>
      <c r="L72" s="77"/>
      <c r="M72" s="77"/>
      <c r="N72" s="74"/>
      <c r="O72" s="74"/>
      <c r="P72" s="74"/>
      <c r="Q72" s="74"/>
      <c r="R72" s="74" t="s">
        <v>21</v>
      </c>
      <c r="S72" s="76"/>
      <c r="T72" s="77"/>
      <c r="U72" s="77"/>
      <c r="V72" s="77"/>
      <c r="W72" s="77"/>
      <c r="X72" s="77"/>
      <c r="Y72" s="77"/>
      <c r="Z72" s="77"/>
      <c r="AA72" s="77"/>
      <c r="AB72" s="77"/>
      <c r="AC72" s="77"/>
      <c r="AD72" s="77"/>
      <c r="AE72" s="77"/>
      <c r="AF72" s="77"/>
      <c r="AG72" s="77"/>
      <c r="AH72" s="77"/>
      <c r="AI72" s="77"/>
      <c r="AJ72" s="23"/>
    </row>
    <row r="73" spans="1:36" ht="30" customHeight="1" x14ac:dyDescent="0.25">
      <c r="A73" s="216"/>
      <c r="B73" s="56" t="s">
        <v>138</v>
      </c>
      <c r="C73" s="77" t="s">
        <v>36</v>
      </c>
      <c r="D73" s="77"/>
      <c r="E73" s="77"/>
      <c r="F73" s="77"/>
      <c r="G73" s="77"/>
      <c r="H73" s="77"/>
      <c r="I73" s="77"/>
      <c r="J73" s="77"/>
      <c r="K73" s="77"/>
      <c r="L73" s="77"/>
      <c r="M73" s="77"/>
      <c r="N73" s="74"/>
      <c r="O73" s="74"/>
      <c r="P73" s="74"/>
      <c r="Q73" s="74"/>
      <c r="R73" s="74" t="s">
        <v>21</v>
      </c>
      <c r="S73" s="76"/>
      <c r="T73" s="77"/>
      <c r="U73" s="77"/>
      <c r="V73" s="77"/>
      <c r="W73" s="77"/>
      <c r="X73" s="77"/>
      <c r="Y73" s="77"/>
      <c r="Z73" s="77"/>
      <c r="AA73" s="77"/>
      <c r="AB73" s="77"/>
      <c r="AC73" s="77"/>
      <c r="AD73" s="77"/>
      <c r="AE73" s="77"/>
      <c r="AF73" s="77"/>
      <c r="AG73" s="77"/>
      <c r="AH73" s="77"/>
      <c r="AI73" s="77"/>
      <c r="AJ73" s="23"/>
    </row>
    <row r="74" spans="1:36" ht="30" customHeight="1" x14ac:dyDescent="0.25">
      <c r="A74" s="216"/>
      <c r="B74" s="56" t="s">
        <v>139</v>
      </c>
      <c r="C74" s="77"/>
      <c r="D74" s="77"/>
      <c r="E74" s="77"/>
      <c r="F74" s="77"/>
      <c r="G74" s="77"/>
      <c r="H74" s="77"/>
      <c r="I74" s="77"/>
      <c r="J74" s="77"/>
      <c r="K74" s="77"/>
      <c r="L74" s="77"/>
      <c r="M74" s="77"/>
      <c r="N74" s="74"/>
      <c r="O74" s="74"/>
      <c r="P74" s="74" t="s">
        <v>61</v>
      </c>
      <c r="Q74" s="74"/>
      <c r="R74" s="74"/>
      <c r="S74" s="76"/>
      <c r="T74" s="77"/>
      <c r="U74" s="77"/>
      <c r="V74" s="77"/>
      <c r="W74" s="77"/>
      <c r="X74" s="77"/>
      <c r="Y74" s="77"/>
      <c r="Z74" s="77"/>
      <c r="AA74" s="77"/>
      <c r="AB74" s="77"/>
      <c r="AC74" s="77"/>
      <c r="AD74" s="77"/>
      <c r="AE74" s="77"/>
      <c r="AF74" s="77"/>
      <c r="AG74" s="77"/>
      <c r="AH74" s="77"/>
      <c r="AI74" s="77"/>
      <c r="AJ74" s="23"/>
    </row>
    <row r="75" spans="1:36" ht="30" customHeight="1" x14ac:dyDescent="0.25">
      <c r="A75" s="216"/>
      <c r="B75" s="56" t="s">
        <v>140</v>
      </c>
      <c r="C75" s="77"/>
      <c r="D75" s="77"/>
      <c r="E75" s="77"/>
      <c r="F75" s="77"/>
      <c r="G75" s="77"/>
      <c r="H75" s="77"/>
      <c r="I75" s="77"/>
      <c r="J75" s="77"/>
      <c r="K75" s="77"/>
      <c r="L75" s="77"/>
      <c r="M75" s="77"/>
      <c r="N75" s="74"/>
      <c r="O75" s="74"/>
      <c r="P75" s="74" t="s">
        <v>61</v>
      </c>
      <c r="Q75" s="74"/>
      <c r="R75" s="74"/>
      <c r="S75" s="76"/>
      <c r="T75" s="77"/>
      <c r="U75" s="77"/>
      <c r="V75" s="77"/>
      <c r="W75" s="77"/>
      <c r="X75" s="77"/>
      <c r="Y75" s="77"/>
      <c r="Z75" s="77"/>
      <c r="AA75" s="77"/>
      <c r="AB75" s="77"/>
      <c r="AC75" s="77"/>
      <c r="AD75" s="77"/>
      <c r="AE75" s="77"/>
      <c r="AF75" s="77"/>
      <c r="AG75" s="77"/>
      <c r="AH75" s="77"/>
      <c r="AI75" s="77"/>
      <c r="AJ75" s="23"/>
    </row>
    <row r="76" spans="1:36" ht="30" customHeight="1" x14ac:dyDescent="0.25">
      <c r="A76" s="216"/>
      <c r="B76" s="56" t="s">
        <v>141</v>
      </c>
      <c r="C76" s="77"/>
      <c r="D76" s="77"/>
      <c r="E76" s="77"/>
      <c r="F76" s="77"/>
      <c r="G76" s="77"/>
      <c r="H76" s="77"/>
      <c r="I76" s="77"/>
      <c r="J76" s="77"/>
      <c r="K76" s="77"/>
      <c r="L76" s="77"/>
      <c r="M76" s="77"/>
      <c r="N76" s="74"/>
      <c r="O76" s="74"/>
      <c r="P76" s="74" t="s">
        <v>61</v>
      </c>
      <c r="Q76" s="74"/>
      <c r="R76" s="74"/>
      <c r="S76" s="76"/>
      <c r="T76" s="77"/>
      <c r="U76" s="77"/>
      <c r="V76" s="77"/>
      <c r="W76" s="77"/>
      <c r="X76" s="77"/>
      <c r="Y76" s="77"/>
      <c r="Z76" s="77"/>
      <c r="AA76" s="77"/>
      <c r="AB76" s="77"/>
      <c r="AC76" s="77"/>
      <c r="AD76" s="77"/>
      <c r="AE76" s="77"/>
      <c r="AF76" s="77"/>
      <c r="AG76" s="77"/>
      <c r="AH76" s="77"/>
      <c r="AI76" s="77"/>
      <c r="AJ76" s="23"/>
    </row>
    <row r="77" spans="1:36" ht="30" customHeight="1" x14ac:dyDescent="0.25">
      <c r="A77" s="216"/>
      <c r="B77" s="56" t="s">
        <v>142</v>
      </c>
      <c r="C77" s="77"/>
      <c r="D77" s="77"/>
      <c r="E77" s="77"/>
      <c r="F77" s="77"/>
      <c r="G77" s="77"/>
      <c r="H77" s="77"/>
      <c r="I77" s="77"/>
      <c r="J77" s="77"/>
      <c r="K77" s="77"/>
      <c r="L77" s="77"/>
      <c r="M77" s="77"/>
      <c r="N77" s="74"/>
      <c r="O77" s="74"/>
      <c r="P77" s="74" t="s">
        <v>61</v>
      </c>
      <c r="Q77" s="74"/>
      <c r="R77" s="74"/>
      <c r="S77" s="76"/>
      <c r="T77" s="77"/>
      <c r="U77" s="77"/>
      <c r="V77" s="77"/>
      <c r="W77" s="77"/>
      <c r="X77" s="77"/>
      <c r="Y77" s="77"/>
      <c r="Z77" s="77"/>
      <c r="AA77" s="77"/>
      <c r="AB77" s="77"/>
      <c r="AC77" s="77"/>
      <c r="AD77" s="77"/>
      <c r="AE77" s="77"/>
      <c r="AF77" s="77"/>
      <c r="AG77" s="77"/>
      <c r="AH77" s="77"/>
      <c r="AI77" s="77"/>
      <c r="AJ77" s="23"/>
    </row>
    <row r="78" spans="1:36" ht="30" customHeight="1" x14ac:dyDescent="0.25">
      <c r="A78" s="216"/>
      <c r="B78" s="56" t="s">
        <v>143</v>
      </c>
      <c r="C78" s="77"/>
      <c r="D78" s="77"/>
      <c r="E78" s="77"/>
      <c r="F78" s="77"/>
      <c r="G78" s="77"/>
      <c r="H78" s="77"/>
      <c r="I78" s="77"/>
      <c r="J78" s="77"/>
      <c r="K78" s="77"/>
      <c r="L78" s="77"/>
      <c r="M78" s="77"/>
      <c r="N78" s="74"/>
      <c r="O78" s="74"/>
      <c r="P78" s="74" t="s">
        <v>61</v>
      </c>
      <c r="Q78" s="74"/>
      <c r="R78" s="74"/>
      <c r="S78" s="76"/>
      <c r="T78" s="77"/>
      <c r="U78" s="77"/>
      <c r="V78" s="77"/>
      <c r="W78" s="77"/>
      <c r="X78" s="77"/>
      <c r="Y78" s="77"/>
      <c r="Z78" s="77"/>
      <c r="AA78" s="77"/>
      <c r="AB78" s="77"/>
      <c r="AC78" s="77"/>
      <c r="AD78" s="77"/>
      <c r="AE78" s="77"/>
      <c r="AF78" s="77"/>
      <c r="AG78" s="77"/>
      <c r="AH78" s="77"/>
      <c r="AI78" s="77"/>
      <c r="AJ78" s="23"/>
    </row>
    <row r="79" spans="1:36" ht="30" customHeight="1" x14ac:dyDescent="0.25">
      <c r="A79" s="216"/>
      <c r="B79" s="56" t="s">
        <v>144</v>
      </c>
      <c r="C79" s="77"/>
      <c r="D79" s="77"/>
      <c r="E79" s="77"/>
      <c r="F79" s="77"/>
      <c r="G79" s="77"/>
      <c r="H79" s="77"/>
      <c r="I79" s="77"/>
      <c r="J79" s="77"/>
      <c r="K79" s="77"/>
      <c r="L79" s="77"/>
      <c r="M79" s="77"/>
      <c r="N79" s="74"/>
      <c r="O79" s="74"/>
      <c r="P79" s="74" t="s">
        <v>61</v>
      </c>
      <c r="Q79" s="74"/>
      <c r="R79" s="74"/>
      <c r="S79" s="76"/>
      <c r="T79" s="77"/>
      <c r="U79" s="77"/>
      <c r="V79" s="77"/>
      <c r="W79" s="77"/>
      <c r="X79" s="77"/>
      <c r="Y79" s="77"/>
      <c r="Z79" s="77"/>
      <c r="AA79" s="77"/>
      <c r="AB79" s="77"/>
      <c r="AC79" s="77"/>
      <c r="AD79" s="77"/>
      <c r="AE79" s="77"/>
      <c r="AF79" s="77"/>
      <c r="AG79" s="77"/>
      <c r="AH79" s="77"/>
      <c r="AI79" s="77"/>
      <c r="AJ79" s="23"/>
    </row>
    <row r="80" spans="1:36" ht="30" customHeight="1" x14ac:dyDescent="0.25">
      <c r="A80" s="216"/>
      <c r="B80" s="56" t="s">
        <v>145</v>
      </c>
      <c r="C80" s="77"/>
      <c r="D80" s="77"/>
      <c r="E80" s="77"/>
      <c r="F80" s="77"/>
      <c r="G80" s="77"/>
      <c r="H80" s="77"/>
      <c r="I80" s="77"/>
      <c r="J80" s="77"/>
      <c r="K80" s="77"/>
      <c r="L80" s="77"/>
      <c r="M80" s="77"/>
      <c r="N80" s="74"/>
      <c r="O80" s="74"/>
      <c r="P80" s="74" t="s">
        <v>61</v>
      </c>
      <c r="Q80" s="74"/>
      <c r="R80" s="74"/>
      <c r="S80" s="76"/>
      <c r="T80" s="77"/>
      <c r="U80" s="77"/>
      <c r="V80" s="77"/>
      <c r="W80" s="77"/>
      <c r="X80" s="77"/>
      <c r="Y80" s="77"/>
      <c r="Z80" s="77"/>
      <c r="AA80" s="77"/>
      <c r="AB80" s="77"/>
      <c r="AC80" s="77"/>
      <c r="AD80" s="77"/>
      <c r="AE80" s="77"/>
      <c r="AF80" s="77"/>
      <c r="AG80" s="77"/>
      <c r="AH80" s="77"/>
      <c r="AI80" s="77"/>
      <c r="AJ80" s="23"/>
    </row>
    <row r="81" spans="1:36" ht="30" customHeight="1" x14ac:dyDescent="0.25">
      <c r="A81" s="216"/>
      <c r="B81" s="56" t="s">
        <v>146</v>
      </c>
      <c r="C81" s="77"/>
      <c r="D81" s="77"/>
      <c r="E81" s="77"/>
      <c r="F81" s="77"/>
      <c r="G81" s="77"/>
      <c r="H81" s="77"/>
      <c r="I81" s="77"/>
      <c r="J81" s="77"/>
      <c r="K81" s="77"/>
      <c r="L81" s="77"/>
      <c r="M81" s="77"/>
      <c r="N81" s="74"/>
      <c r="O81" s="74"/>
      <c r="P81" s="74" t="s">
        <v>61</v>
      </c>
      <c r="Q81" s="74"/>
      <c r="R81" s="74"/>
      <c r="S81" s="76"/>
      <c r="T81" s="77"/>
      <c r="U81" s="77"/>
      <c r="V81" s="77"/>
      <c r="W81" s="77"/>
      <c r="X81" s="77"/>
      <c r="Y81" s="77"/>
      <c r="Z81" s="77"/>
      <c r="AA81" s="77"/>
      <c r="AB81" s="77"/>
      <c r="AC81" s="77"/>
      <c r="AD81" s="77"/>
      <c r="AE81" s="77"/>
      <c r="AF81" s="77"/>
      <c r="AG81" s="77"/>
      <c r="AH81" s="77"/>
      <c r="AI81" s="77"/>
      <c r="AJ81" s="23"/>
    </row>
    <row r="82" spans="1:36" ht="30" customHeight="1" x14ac:dyDescent="0.25">
      <c r="A82" s="216"/>
      <c r="B82" s="56" t="s">
        <v>147</v>
      </c>
      <c r="C82" s="77"/>
      <c r="D82" s="77"/>
      <c r="E82" s="77"/>
      <c r="F82" s="77"/>
      <c r="G82" s="77"/>
      <c r="H82" s="77"/>
      <c r="I82" s="77"/>
      <c r="J82" s="77"/>
      <c r="K82" s="77"/>
      <c r="L82" s="77"/>
      <c r="M82" s="77"/>
      <c r="N82" s="74"/>
      <c r="O82" s="74"/>
      <c r="P82" s="74" t="s">
        <v>61</v>
      </c>
      <c r="Q82" s="74"/>
      <c r="R82" s="74"/>
      <c r="S82" s="76"/>
      <c r="T82" s="77"/>
      <c r="U82" s="77"/>
      <c r="V82" s="77"/>
      <c r="W82" s="77"/>
      <c r="X82" s="77"/>
      <c r="Y82" s="77"/>
      <c r="Z82" s="77"/>
      <c r="AA82" s="77"/>
      <c r="AB82" s="77"/>
      <c r="AC82" s="77"/>
      <c r="AD82" s="77"/>
      <c r="AE82" s="77"/>
      <c r="AF82" s="77"/>
      <c r="AG82" s="77"/>
      <c r="AH82" s="77"/>
      <c r="AI82" s="77"/>
      <c r="AJ82" s="23"/>
    </row>
    <row r="83" spans="1:36" ht="30" customHeight="1" x14ac:dyDescent="0.25">
      <c r="A83" s="216"/>
      <c r="B83" s="56" t="s">
        <v>148</v>
      </c>
      <c r="C83" s="77"/>
      <c r="D83" s="77"/>
      <c r="E83" s="77"/>
      <c r="F83" s="77"/>
      <c r="G83" s="77"/>
      <c r="H83" s="77"/>
      <c r="I83" s="77"/>
      <c r="J83" s="77"/>
      <c r="K83" s="77"/>
      <c r="L83" s="77"/>
      <c r="M83" s="77"/>
      <c r="N83" s="74"/>
      <c r="O83" s="74"/>
      <c r="P83" s="74" t="s">
        <v>61</v>
      </c>
      <c r="Q83" s="74"/>
      <c r="R83" s="74"/>
      <c r="S83" s="76"/>
      <c r="T83" s="77"/>
      <c r="U83" s="77"/>
      <c r="V83" s="77"/>
      <c r="W83" s="77"/>
      <c r="X83" s="77"/>
      <c r="Y83" s="77"/>
      <c r="Z83" s="77"/>
      <c r="AA83" s="77"/>
      <c r="AB83" s="77"/>
      <c r="AC83" s="77"/>
      <c r="AD83" s="77"/>
      <c r="AE83" s="77"/>
      <c r="AF83" s="77"/>
      <c r="AG83" s="77"/>
      <c r="AH83" s="77"/>
      <c r="AI83" s="77"/>
      <c r="AJ83" s="23"/>
    </row>
    <row r="84" spans="1:36" ht="30" customHeight="1" x14ac:dyDescent="0.25">
      <c r="A84" s="216"/>
      <c r="B84" s="56" t="s">
        <v>149</v>
      </c>
      <c r="C84" s="77"/>
      <c r="D84" s="77"/>
      <c r="E84" s="77"/>
      <c r="F84" s="77"/>
      <c r="G84" s="77"/>
      <c r="H84" s="77"/>
      <c r="I84" s="77"/>
      <c r="J84" s="77"/>
      <c r="K84" s="77"/>
      <c r="L84" s="77"/>
      <c r="M84" s="77"/>
      <c r="N84" s="74"/>
      <c r="O84" s="74"/>
      <c r="P84" s="74" t="s">
        <v>61</v>
      </c>
      <c r="Q84" s="74"/>
      <c r="R84" s="74"/>
      <c r="S84" s="76"/>
      <c r="T84" s="77"/>
      <c r="U84" s="77"/>
      <c r="V84" s="77"/>
      <c r="W84" s="77"/>
      <c r="X84" s="77"/>
      <c r="Y84" s="77"/>
      <c r="Z84" s="77"/>
      <c r="AA84" s="77"/>
      <c r="AB84" s="77"/>
      <c r="AC84" s="77"/>
      <c r="AD84" s="77"/>
      <c r="AE84" s="77"/>
      <c r="AF84" s="77"/>
      <c r="AG84" s="77"/>
      <c r="AH84" s="77"/>
      <c r="AI84" s="77"/>
      <c r="AJ84" s="23"/>
    </row>
    <row r="85" spans="1:36" ht="30" customHeight="1" x14ac:dyDescent="0.25">
      <c r="A85" s="217"/>
      <c r="B85" s="56" t="s">
        <v>150</v>
      </c>
      <c r="C85" s="77"/>
      <c r="D85" s="77"/>
      <c r="E85" s="77"/>
      <c r="F85" s="77"/>
      <c r="G85" s="77"/>
      <c r="H85" s="77"/>
      <c r="I85" s="77"/>
      <c r="J85" s="77"/>
      <c r="K85" s="77"/>
      <c r="L85" s="77"/>
      <c r="M85" s="77"/>
      <c r="N85" s="74"/>
      <c r="O85" s="74"/>
      <c r="P85" s="74" t="s">
        <v>61</v>
      </c>
      <c r="Q85" s="74"/>
      <c r="R85" s="74"/>
      <c r="S85" s="76"/>
      <c r="T85" s="77"/>
      <c r="U85" s="77"/>
      <c r="V85" s="77"/>
      <c r="W85" s="77"/>
      <c r="X85" s="77"/>
      <c r="Y85" s="77"/>
      <c r="Z85" s="77"/>
      <c r="AA85" s="77"/>
      <c r="AB85" s="77"/>
      <c r="AC85" s="77"/>
      <c r="AD85" s="77"/>
      <c r="AE85" s="77"/>
      <c r="AF85" s="77"/>
      <c r="AG85" s="77"/>
      <c r="AH85" s="77"/>
      <c r="AI85" s="77"/>
      <c r="AJ85" s="23"/>
    </row>
    <row r="86" spans="1:36" ht="30" customHeight="1" x14ac:dyDescent="0.25">
      <c r="A86" s="215" t="s">
        <v>43</v>
      </c>
      <c r="B86" s="56" t="s">
        <v>184</v>
      </c>
      <c r="C86" s="77" t="s">
        <v>44</v>
      </c>
      <c r="D86" s="77"/>
      <c r="E86" s="77"/>
      <c r="F86" s="77"/>
      <c r="G86" s="77"/>
      <c r="H86" s="77"/>
      <c r="I86" s="77"/>
      <c r="J86" s="77"/>
      <c r="K86" s="77"/>
      <c r="L86" s="77"/>
      <c r="M86" s="77"/>
      <c r="N86" s="74"/>
      <c r="O86" s="74"/>
      <c r="P86" s="74"/>
      <c r="Q86" s="74"/>
      <c r="R86" s="74" t="s">
        <v>21</v>
      </c>
      <c r="S86" s="76"/>
      <c r="T86" s="77"/>
      <c r="U86" s="77"/>
      <c r="V86" s="77"/>
      <c r="W86" s="77"/>
      <c r="X86" s="77"/>
      <c r="Y86" s="77"/>
      <c r="Z86" s="77"/>
      <c r="AA86" s="77"/>
      <c r="AB86" s="77"/>
      <c r="AC86" s="77"/>
      <c r="AD86" s="77"/>
      <c r="AE86" s="77"/>
      <c r="AF86" s="77"/>
      <c r="AG86" s="77"/>
      <c r="AH86" s="77"/>
      <c r="AI86" s="77"/>
      <c r="AJ86" s="23"/>
    </row>
    <row r="87" spans="1:36" ht="30" customHeight="1" x14ac:dyDescent="0.25">
      <c r="A87" s="216"/>
      <c r="B87" s="56" t="s">
        <v>185</v>
      </c>
      <c r="C87" s="77" t="s">
        <v>44</v>
      </c>
      <c r="D87" s="77"/>
      <c r="E87" s="77"/>
      <c r="F87" s="77"/>
      <c r="G87" s="77"/>
      <c r="H87" s="77"/>
      <c r="I87" s="77"/>
      <c r="J87" s="77"/>
      <c r="K87" s="77"/>
      <c r="L87" s="77"/>
      <c r="M87" s="77"/>
      <c r="N87" s="74"/>
      <c r="O87" s="74"/>
      <c r="P87" s="74"/>
      <c r="Q87" s="74"/>
      <c r="R87" s="74" t="s">
        <v>21</v>
      </c>
      <c r="S87" s="76"/>
      <c r="T87" s="77"/>
      <c r="U87" s="77"/>
      <c r="V87" s="77"/>
      <c r="W87" s="77"/>
      <c r="X87" s="77"/>
      <c r="Y87" s="77"/>
      <c r="Z87" s="77"/>
      <c r="AA87" s="77"/>
      <c r="AB87" s="77"/>
      <c r="AC87" s="77"/>
      <c r="AD87" s="77"/>
      <c r="AE87" s="77"/>
      <c r="AF87" s="77"/>
      <c r="AG87" s="77"/>
      <c r="AH87" s="77"/>
      <c r="AI87" s="77"/>
      <c r="AJ87" s="23"/>
    </row>
    <row r="88" spans="1:36" ht="30" customHeight="1" x14ac:dyDescent="0.25">
      <c r="A88" s="216"/>
      <c r="B88" s="56" t="s">
        <v>186</v>
      </c>
      <c r="C88" s="77" t="s">
        <v>44</v>
      </c>
      <c r="D88" s="77"/>
      <c r="E88" s="77"/>
      <c r="F88" s="77"/>
      <c r="G88" s="77"/>
      <c r="H88" s="77"/>
      <c r="I88" s="77"/>
      <c r="J88" s="77"/>
      <c r="K88" s="77"/>
      <c r="L88" s="77"/>
      <c r="M88" s="77"/>
      <c r="N88" s="74"/>
      <c r="O88" s="74"/>
      <c r="P88" s="74"/>
      <c r="Q88" s="74"/>
      <c r="R88" s="74" t="s">
        <v>21</v>
      </c>
      <c r="S88" s="76"/>
      <c r="T88" s="77"/>
      <c r="U88" s="77"/>
      <c r="V88" s="77"/>
      <c r="W88" s="77"/>
      <c r="X88" s="77"/>
      <c r="Y88" s="77"/>
      <c r="Z88" s="77"/>
      <c r="AA88" s="77"/>
      <c r="AB88" s="77"/>
      <c r="AC88" s="77"/>
      <c r="AD88" s="77"/>
      <c r="AE88" s="77"/>
      <c r="AF88" s="77"/>
      <c r="AG88" s="77"/>
      <c r="AH88" s="77"/>
      <c r="AI88" s="77"/>
      <c r="AJ88" s="23"/>
    </row>
    <row r="89" spans="1:36" ht="30" customHeight="1" x14ac:dyDescent="0.25">
      <c r="A89" s="216"/>
      <c r="B89" s="56" t="s">
        <v>187</v>
      </c>
      <c r="C89" s="77"/>
      <c r="D89" s="77"/>
      <c r="E89" s="77"/>
      <c r="F89" s="77"/>
      <c r="G89" s="77"/>
      <c r="H89" s="77"/>
      <c r="I89" s="77"/>
      <c r="J89" s="77"/>
      <c r="K89" s="77"/>
      <c r="L89" s="77"/>
      <c r="M89" s="77"/>
      <c r="N89" s="74"/>
      <c r="O89" s="74"/>
      <c r="P89" s="74"/>
      <c r="Q89" s="74"/>
      <c r="R89" s="74" t="s">
        <v>61</v>
      </c>
      <c r="S89" s="76"/>
      <c r="T89" s="77"/>
      <c r="U89" s="77"/>
      <c r="V89" s="77"/>
      <c r="W89" s="77"/>
      <c r="X89" s="77"/>
      <c r="Y89" s="77"/>
      <c r="Z89" s="77"/>
      <c r="AA89" s="77"/>
      <c r="AB89" s="77"/>
      <c r="AC89" s="77"/>
      <c r="AD89" s="77"/>
      <c r="AE89" s="77"/>
      <c r="AF89" s="77"/>
      <c r="AG89" s="77"/>
      <c r="AH89" s="77"/>
      <c r="AI89" s="77"/>
      <c r="AJ89" s="23"/>
    </row>
    <row r="90" spans="1:36" ht="30" customHeight="1" x14ac:dyDescent="0.25">
      <c r="A90" s="216"/>
      <c r="B90" s="56" t="s">
        <v>188</v>
      </c>
      <c r="C90" s="77"/>
      <c r="D90" s="77"/>
      <c r="E90" s="77"/>
      <c r="F90" s="77"/>
      <c r="G90" s="77"/>
      <c r="H90" s="77"/>
      <c r="I90" s="77"/>
      <c r="J90" s="77"/>
      <c r="K90" s="77"/>
      <c r="L90" s="77"/>
      <c r="M90" s="77"/>
      <c r="N90" s="74"/>
      <c r="O90" s="74"/>
      <c r="P90" s="74"/>
      <c r="Q90" s="74"/>
      <c r="R90" s="74" t="s">
        <v>61</v>
      </c>
      <c r="S90" s="76"/>
      <c r="T90" s="77"/>
      <c r="U90" s="77"/>
      <c r="V90" s="77"/>
      <c r="W90" s="77"/>
      <c r="X90" s="77"/>
      <c r="Y90" s="77"/>
      <c r="Z90" s="77"/>
      <c r="AA90" s="77"/>
      <c r="AB90" s="77"/>
      <c r="AC90" s="77"/>
      <c r="AD90" s="77"/>
      <c r="AE90" s="77"/>
      <c r="AF90" s="77"/>
      <c r="AG90" s="77"/>
      <c r="AH90" s="77"/>
      <c r="AI90" s="77"/>
      <c r="AJ90" s="23"/>
    </row>
    <row r="91" spans="1:36" ht="30" customHeight="1" x14ac:dyDescent="0.25">
      <c r="A91" s="216"/>
      <c r="B91" s="56" t="s">
        <v>189</v>
      </c>
      <c r="C91" s="77"/>
      <c r="D91" s="77"/>
      <c r="E91" s="77"/>
      <c r="F91" s="77"/>
      <c r="G91" s="77"/>
      <c r="H91" s="77"/>
      <c r="I91" s="77"/>
      <c r="J91" s="77"/>
      <c r="K91" s="77"/>
      <c r="L91" s="77"/>
      <c r="M91" s="77"/>
      <c r="N91" s="74"/>
      <c r="O91" s="74"/>
      <c r="P91" s="74"/>
      <c r="Q91" s="74"/>
      <c r="R91" s="74" t="s">
        <v>61</v>
      </c>
      <c r="S91" s="76"/>
      <c r="T91" s="77"/>
      <c r="U91" s="77"/>
      <c r="V91" s="77"/>
      <c r="W91" s="77"/>
      <c r="X91" s="77"/>
      <c r="Y91" s="77"/>
      <c r="Z91" s="77"/>
      <c r="AA91" s="77"/>
      <c r="AB91" s="77"/>
      <c r="AC91" s="77"/>
      <c r="AD91" s="77"/>
      <c r="AE91" s="77"/>
      <c r="AF91" s="77"/>
      <c r="AG91" s="77"/>
      <c r="AH91" s="77"/>
      <c r="AI91" s="77"/>
      <c r="AJ91" s="23"/>
    </row>
    <row r="92" spans="1:36" ht="30" customHeight="1" x14ac:dyDescent="0.25">
      <c r="A92" s="216"/>
      <c r="B92" s="56" t="s">
        <v>190</v>
      </c>
      <c r="C92" s="77"/>
      <c r="D92" s="77"/>
      <c r="E92" s="77"/>
      <c r="F92" s="77"/>
      <c r="G92" s="77"/>
      <c r="H92" s="77"/>
      <c r="I92" s="77"/>
      <c r="J92" s="77"/>
      <c r="K92" s="77"/>
      <c r="L92" s="77"/>
      <c r="M92" s="77"/>
      <c r="N92" s="74"/>
      <c r="O92" s="74"/>
      <c r="P92" s="74"/>
      <c r="Q92" s="74"/>
      <c r="R92" s="74" t="s">
        <v>61</v>
      </c>
      <c r="S92" s="76"/>
      <c r="T92" s="77"/>
      <c r="U92" s="77"/>
      <c r="V92" s="77"/>
      <c r="W92" s="77"/>
      <c r="X92" s="77"/>
      <c r="Y92" s="77"/>
      <c r="Z92" s="77"/>
      <c r="AA92" s="77"/>
      <c r="AB92" s="77"/>
      <c r="AC92" s="77"/>
      <c r="AD92" s="77"/>
      <c r="AE92" s="77"/>
      <c r="AF92" s="77"/>
      <c r="AG92" s="77"/>
      <c r="AH92" s="77"/>
      <c r="AI92" s="77"/>
      <c r="AJ92" s="23"/>
    </row>
    <row r="93" spans="1:36" ht="30" customHeight="1" x14ac:dyDescent="0.25">
      <c r="A93" s="216"/>
      <c r="B93" s="56" t="s">
        <v>191</v>
      </c>
      <c r="C93" s="77"/>
      <c r="D93" s="77"/>
      <c r="E93" s="77"/>
      <c r="F93" s="77"/>
      <c r="G93" s="77"/>
      <c r="H93" s="77"/>
      <c r="I93" s="77"/>
      <c r="J93" s="77"/>
      <c r="K93" s="77"/>
      <c r="L93" s="77"/>
      <c r="M93" s="77"/>
      <c r="N93" s="74"/>
      <c r="O93" s="74"/>
      <c r="P93" s="74"/>
      <c r="Q93" s="74"/>
      <c r="R93" s="74" t="s">
        <v>61</v>
      </c>
      <c r="S93" s="76"/>
      <c r="T93" s="77"/>
      <c r="U93" s="77"/>
      <c r="V93" s="77"/>
      <c r="W93" s="77"/>
      <c r="X93" s="77"/>
      <c r="Y93" s="77"/>
      <c r="Z93" s="77"/>
      <c r="AA93" s="77"/>
      <c r="AB93" s="77"/>
      <c r="AC93" s="77"/>
      <c r="AD93" s="77"/>
      <c r="AE93" s="77"/>
      <c r="AF93" s="77"/>
      <c r="AG93" s="77"/>
      <c r="AH93" s="77"/>
      <c r="AI93" s="77"/>
      <c r="AJ93" s="23"/>
    </row>
    <row r="94" spans="1:36" ht="30" customHeight="1" x14ac:dyDescent="0.25">
      <c r="A94" s="216"/>
      <c r="B94" s="56" t="s">
        <v>192</v>
      </c>
      <c r="C94" s="77"/>
      <c r="D94" s="77"/>
      <c r="E94" s="77"/>
      <c r="F94" s="77"/>
      <c r="G94" s="77"/>
      <c r="H94" s="77"/>
      <c r="I94" s="77"/>
      <c r="J94" s="77"/>
      <c r="K94" s="77"/>
      <c r="L94" s="77"/>
      <c r="M94" s="77"/>
      <c r="N94" s="74"/>
      <c r="O94" s="74"/>
      <c r="P94" s="74"/>
      <c r="Q94" s="74"/>
      <c r="R94" s="74" t="s">
        <v>61</v>
      </c>
      <c r="S94" s="76"/>
      <c r="T94" s="77"/>
      <c r="U94" s="77"/>
      <c r="V94" s="77"/>
      <c r="W94" s="77"/>
      <c r="X94" s="77"/>
      <c r="Y94" s="77"/>
      <c r="Z94" s="77"/>
      <c r="AA94" s="77"/>
      <c r="AB94" s="77"/>
      <c r="AC94" s="77"/>
      <c r="AD94" s="77"/>
      <c r="AE94" s="77"/>
      <c r="AF94" s="77"/>
      <c r="AG94" s="77"/>
      <c r="AH94" s="77"/>
      <c r="AI94" s="77"/>
      <c r="AJ94" s="23"/>
    </row>
    <row r="95" spans="1:36" ht="30" customHeight="1" x14ac:dyDescent="0.25">
      <c r="A95" s="216"/>
      <c r="B95" s="56" t="s">
        <v>193</v>
      </c>
      <c r="C95" s="77"/>
      <c r="D95" s="77"/>
      <c r="E95" s="77"/>
      <c r="F95" s="77"/>
      <c r="G95" s="77"/>
      <c r="H95" s="77"/>
      <c r="I95" s="77"/>
      <c r="J95" s="77"/>
      <c r="K95" s="77"/>
      <c r="L95" s="77"/>
      <c r="M95" s="77"/>
      <c r="N95" s="74"/>
      <c r="O95" s="74"/>
      <c r="P95" s="74"/>
      <c r="Q95" s="74"/>
      <c r="R95" s="74" t="s">
        <v>61</v>
      </c>
      <c r="S95" s="76"/>
      <c r="T95" s="77"/>
      <c r="U95" s="77"/>
      <c r="V95" s="77"/>
      <c r="W95" s="77"/>
      <c r="X95" s="77"/>
      <c r="Y95" s="77"/>
      <c r="Z95" s="77"/>
      <c r="AA95" s="77"/>
      <c r="AB95" s="77"/>
      <c r="AC95" s="77"/>
      <c r="AD95" s="77"/>
      <c r="AE95" s="77"/>
      <c r="AF95" s="77"/>
      <c r="AG95" s="77"/>
      <c r="AH95" s="77"/>
      <c r="AI95" s="77"/>
      <c r="AJ95" s="23"/>
    </row>
    <row r="96" spans="1:36" ht="30" customHeight="1" x14ac:dyDescent="0.25">
      <c r="A96" s="216"/>
      <c r="B96" s="56" t="s">
        <v>194</v>
      </c>
      <c r="C96" s="77"/>
      <c r="D96" s="77"/>
      <c r="E96" s="77"/>
      <c r="F96" s="77"/>
      <c r="G96" s="77"/>
      <c r="H96" s="77"/>
      <c r="I96" s="77"/>
      <c r="J96" s="77"/>
      <c r="K96" s="77"/>
      <c r="L96" s="77"/>
      <c r="M96" s="77"/>
      <c r="N96" s="74"/>
      <c r="O96" s="74"/>
      <c r="P96" s="74"/>
      <c r="Q96" s="74"/>
      <c r="R96" s="74" t="s">
        <v>61</v>
      </c>
      <c r="S96" s="76"/>
      <c r="T96" s="77"/>
      <c r="U96" s="77"/>
      <c r="V96" s="77"/>
      <c r="W96" s="77"/>
      <c r="X96" s="77"/>
      <c r="Y96" s="77"/>
      <c r="Z96" s="77"/>
      <c r="AA96" s="77"/>
      <c r="AB96" s="77"/>
      <c r="AC96" s="77"/>
      <c r="AD96" s="77"/>
      <c r="AE96" s="77"/>
      <c r="AF96" s="77"/>
      <c r="AG96" s="77"/>
      <c r="AH96" s="77"/>
      <c r="AI96" s="77"/>
      <c r="AJ96" s="23"/>
    </row>
    <row r="97" spans="1:36" ht="30" customHeight="1" x14ac:dyDescent="0.25">
      <c r="A97" s="216"/>
      <c r="B97" s="56" t="s">
        <v>195</v>
      </c>
      <c r="C97" s="77"/>
      <c r="D97" s="77"/>
      <c r="E97" s="77"/>
      <c r="F97" s="77"/>
      <c r="G97" s="77"/>
      <c r="H97" s="77"/>
      <c r="I97" s="77"/>
      <c r="J97" s="77"/>
      <c r="K97" s="77"/>
      <c r="L97" s="77"/>
      <c r="M97" s="77"/>
      <c r="N97" s="74"/>
      <c r="O97" s="74"/>
      <c r="P97" s="74"/>
      <c r="Q97" s="74"/>
      <c r="R97" s="74" t="s">
        <v>61</v>
      </c>
      <c r="S97" s="76"/>
      <c r="T97" s="77"/>
      <c r="U97" s="77"/>
      <c r="V97" s="77"/>
      <c r="W97" s="77"/>
      <c r="X97" s="77"/>
      <c r="Y97" s="77"/>
      <c r="Z97" s="77"/>
      <c r="AA97" s="77"/>
      <c r="AB97" s="77"/>
      <c r="AC97" s="77"/>
      <c r="AD97" s="77"/>
      <c r="AE97" s="77"/>
      <c r="AF97" s="77"/>
      <c r="AG97" s="77"/>
      <c r="AH97" s="77"/>
      <c r="AI97" s="77"/>
      <c r="AJ97" s="23"/>
    </row>
    <row r="98" spans="1:36" ht="30" customHeight="1" x14ac:dyDescent="0.25">
      <c r="A98" s="216"/>
      <c r="B98" s="56" t="s">
        <v>196</v>
      </c>
      <c r="C98" s="77"/>
      <c r="D98" s="77"/>
      <c r="E98" s="77"/>
      <c r="F98" s="77"/>
      <c r="G98" s="77"/>
      <c r="H98" s="77"/>
      <c r="I98" s="77"/>
      <c r="J98" s="77"/>
      <c r="K98" s="77"/>
      <c r="L98" s="77"/>
      <c r="M98" s="77"/>
      <c r="N98" s="74"/>
      <c r="O98" s="74"/>
      <c r="P98" s="74"/>
      <c r="Q98" s="74"/>
      <c r="R98" s="74" t="s">
        <v>61</v>
      </c>
      <c r="S98" s="76"/>
      <c r="T98" s="77"/>
      <c r="U98" s="77"/>
      <c r="V98" s="77"/>
      <c r="W98" s="77"/>
      <c r="X98" s="77"/>
      <c r="Y98" s="77"/>
      <c r="Z98" s="77"/>
      <c r="AA98" s="77"/>
      <c r="AB98" s="77"/>
      <c r="AC98" s="77"/>
      <c r="AD98" s="77"/>
      <c r="AE98" s="77"/>
      <c r="AF98" s="77"/>
      <c r="AG98" s="77"/>
      <c r="AH98" s="77"/>
      <c r="AI98" s="77"/>
      <c r="AJ98" s="23"/>
    </row>
    <row r="99" spans="1:36" ht="30" customHeight="1" x14ac:dyDescent="0.25">
      <c r="A99" s="216"/>
      <c r="B99" s="56" t="s">
        <v>197</v>
      </c>
      <c r="C99" s="77"/>
      <c r="D99" s="77"/>
      <c r="E99" s="77"/>
      <c r="F99" s="77"/>
      <c r="G99" s="77"/>
      <c r="H99" s="77"/>
      <c r="I99" s="77"/>
      <c r="J99" s="77"/>
      <c r="K99" s="77"/>
      <c r="L99" s="77"/>
      <c r="M99" s="77"/>
      <c r="N99" s="74"/>
      <c r="O99" s="74"/>
      <c r="P99" s="74"/>
      <c r="Q99" s="74"/>
      <c r="R99" s="74" t="s">
        <v>61</v>
      </c>
      <c r="S99" s="76"/>
      <c r="T99" s="77"/>
      <c r="U99" s="77"/>
      <c r="V99" s="77"/>
      <c r="W99" s="77"/>
      <c r="X99" s="77"/>
      <c r="Y99" s="77"/>
      <c r="Z99" s="77"/>
      <c r="AA99" s="77"/>
      <c r="AB99" s="77"/>
      <c r="AC99" s="77"/>
      <c r="AD99" s="77"/>
      <c r="AE99" s="77"/>
      <c r="AF99" s="77"/>
      <c r="AG99" s="77"/>
      <c r="AH99" s="77"/>
      <c r="AI99" s="77"/>
      <c r="AJ99" s="23"/>
    </row>
    <row r="100" spans="1:36" ht="30" customHeight="1" x14ac:dyDescent="0.25">
      <c r="A100" s="217"/>
      <c r="B100" s="56" t="s">
        <v>198</v>
      </c>
      <c r="C100" s="77"/>
      <c r="D100" s="77"/>
      <c r="E100" s="77"/>
      <c r="F100" s="77"/>
      <c r="G100" s="77"/>
      <c r="H100" s="77"/>
      <c r="I100" s="77"/>
      <c r="J100" s="77"/>
      <c r="K100" s="77"/>
      <c r="L100" s="77"/>
      <c r="M100" s="77"/>
      <c r="N100" s="74"/>
      <c r="O100" s="74"/>
      <c r="P100" s="74"/>
      <c r="Q100" s="74"/>
      <c r="R100" s="74" t="s">
        <v>61</v>
      </c>
      <c r="S100" s="76"/>
      <c r="T100" s="77"/>
      <c r="U100" s="77"/>
      <c r="V100" s="77"/>
      <c r="W100" s="77"/>
      <c r="X100" s="77"/>
      <c r="Y100" s="77"/>
      <c r="Z100" s="77"/>
      <c r="AA100" s="77"/>
      <c r="AB100" s="77"/>
      <c r="AC100" s="77"/>
      <c r="AD100" s="77"/>
      <c r="AE100" s="77"/>
      <c r="AF100" s="77"/>
      <c r="AG100" s="77"/>
      <c r="AH100" s="77"/>
      <c r="AI100" s="77"/>
      <c r="AJ100" s="23"/>
    </row>
    <row r="101" spans="1:36" ht="30" customHeight="1" x14ac:dyDescent="0.25">
      <c r="A101" s="215" t="s">
        <v>50</v>
      </c>
      <c r="B101" s="56" t="s">
        <v>199</v>
      </c>
      <c r="C101" s="77" t="s">
        <v>51</v>
      </c>
      <c r="D101" s="77"/>
      <c r="E101" s="77"/>
      <c r="F101" s="77"/>
      <c r="G101" s="77"/>
      <c r="H101" s="77"/>
      <c r="I101" s="77"/>
      <c r="J101" s="77"/>
      <c r="K101" s="77"/>
      <c r="L101" s="77"/>
      <c r="M101" s="77"/>
      <c r="N101" s="74"/>
      <c r="O101" s="74"/>
      <c r="P101" s="74"/>
      <c r="Q101" s="74"/>
      <c r="R101" s="74" t="s">
        <v>21</v>
      </c>
      <c r="S101" s="76"/>
      <c r="T101" s="77"/>
      <c r="U101" s="77"/>
      <c r="V101" s="77"/>
      <c r="W101" s="77"/>
      <c r="X101" s="77"/>
      <c r="Y101" s="77"/>
      <c r="Z101" s="77"/>
      <c r="AA101" s="77"/>
      <c r="AB101" s="77"/>
      <c r="AC101" s="77"/>
      <c r="AD101" s="77"/>
      <c r="AE101" s="77"/>
      <c r="AF101" s="77"/>
      <c r="AG101" s="77"/>
      <c r="AH101" s="77"/>
      <c r="AI101" s="77"/>
      <c r="AJ101" s="23"/>
    </row>
    <row r="102" spans="1:36" ht="30" customHeight="1" x14ac:dyDescent="0.25">
      <c r="A102" s="216"/>
      <c r="B102" s="56" t="s">
        <v>200</v>
      </c>
      <c r="C102" s="77" t="s">
        <v>51</v>
      </c>
      <c r="D102" s="77"/>
      <c r="E102" s="77"/>
      <c r="F102" s="77"/>
      <c r="G102" s="77"/>
      <c r="H102" s="77"/>
      <c r="I102" s="77"/>
      <c r="J102" s="77"/>
      <c r="K102" s="77"/>
      <c r="L102" s="77"/>
      <c r="M102" s="77"/>
      <c r="N102" s="74"/>
      <c r="O102" s="74"/>
      <c r="P102" s="74"/>
      <c r="Q102" s="74"/>
      <c r="R102" s="74" t="s">
        <v>21</v>
      </c>
      <c r="S102" s="76"/>
      <c r="T102" s="77"/>
      <c r="U102" s="77"/>
      <c r="V102" s="77"/>
      <c r="W102" s="77"/>
      <c r="X102" s="77"/>
      <c r="Y102" s="77"/>
      <c r="Z102" s="77"/>
      <c r="AA102" s="77"/>
      <c r="AB102" s="77"/>
      <c r="AC102" s="77"/>
      <c r="AD102" s="77"/>
      <c r="AE102" s="77"/>
      <c r="AF102" s="77"/>
      <c r="AG102" s="77"/>
      <c r="AH102" s="77"/>
      <c r="AI102" s="77"/>
      <c r="AJ102" s="23"/>
    </row>
    <row r="103" spans="1:36" ht="30" customHeight="1" x14ac:dyDescent="0.25">
      <c r="A103" s="216"/>
      <c r="B103" s="56" t="s">
        <v>201</v>
      </c>
      <c r="C103" s="77" t="s">
        <v>51</v>
      </c>
      <c r="D103" s="77"/>
      <c r="E103" s="77"/>
      <c r="F103" s="77"/>
      <c r="G103" s="77"/>
      <c r="H103" s="77"/>
      <c r="I103" s="77"/>
      <c r="J103" s="77"/>
      <c r="K103" s="77"/>
      <c r="L103" s="77"/>
      <c r="M103" s="77"/>
      <c r="N103" s="74"/>
      <c r="O103" s="74"/>
      <c r="P103" s="74"/>
      <c r="Q103" s="74"/>
      <c r="R103" s="74" t="s">
        <v>21</v>
      </c>
      <c r="S103" s="76"/>
      <c r="T103" s="77"/>
      <c r="U103" s="77"/>
      <c r="V103" s="77"/>
      <c r="W103" s="77"/>
      <c r="X103" s="77"/>
      <c r="Y103" s="77"/>
      <c r="Z103" s="77"/>
      <c r="AA103" s="77"/>
      <c r="AB103" s="77"/>
      <c r="AC103" s="77"/>
      <c r="AD103" s="77"/>
      <c r="AE103" s="77"/>
      <c r="AF103" s="77"/>
      <c r="AG103" s="77"/>
      <c r="AH103" s="77"/>
      <c r="AI103" s="77"/>
      <c r="AJ103" s="23"/>
    </row>
    <row r="104" spans="1:36" ht="30" customHeight="1" x14ac:dyDescent="0.25">
      <c r="A104" s="216"/>
      <c r="B104" s="56" t="s">
        <v>202</v>
      </c>
      <c r="C104" s="77"/>
      <c r="D104" s="77"/>
      <c r="E104" s="77"/>
      <c r="F104" s="77"/>
      <c r="G104" s="77"/>
      <c r="H104" s="77"/>
      <c r="I104" s="77"/>
      <c r="J104" s="77"/>
      <c r="K104" s="77"/>
      <c r="L104" s="77"/>
      <c r="M104" s="77"/>
      <c r="N104" s="74"/>
      <c r="O104" s="74"/>
      <c r="P104" s="74"/>
      <c r="Q104" s="74" t="s">
        <v>61</v>
      </c>
      <c r="R104" s="74"/>
      <c r="S104" s="76"/>
      <c r="T104" s="77"/>
      <c r="U104" s="77"/>
      <c r="V104" s="77"/>
      <c r="W104" s="77"/>
      <c r="X104" s="77"/>
      <c r="Y104" s="77"/>
      <c r="Z104" s="77"/>
      <c r="AA104" s="77"/>
      <c r="AB104" s="77"/>
      <c r="AC104" s="77"/>
      <c r="AD104" s="77"/>
      <c r="AE104" s="77"/>
      <c r="AF104" s="77"/>
      <c r="AG104" s="77"/>
      <c r="AH104" s="77"/>
      <c r="AI104" s="77"/>
      <c r="AJ104" s="23"/>
    </row>
    <row r="105" spans="1:36" ht="30" customHeight="1" x14ac:dyDescent="0.25">
      <c r="A105" s="216"/>
      <c r="B105" s="56" t="s">
        <v>203</v>
      </c>
      <c r="C105" s="77"/>
      <c r="D105" s="77"/>
      <c r="E105" s="77"/>
      <c r="F105" s="77"/>
      <c r="G105" s="77"/>
      <c r="H105" s="77"/>
      <c r="I105" s="77"/>
      <c r="J105" s="77"/>
      <c r="K105" s="77"/>
      <c r="L105" s="77"/>
      <c r="M105" s="77"/>
      <c r="N105" s="74"/>
      <c r="O105" s="74" t="s">
        <v>61</v>
      </c>
      <c r="P105" s="74"/>
      <c r="Q105" s="74"/>
      <c r="R105" s="74"/>
      <c r="S105" s="76"/>
      <c r="T105" s="77"/>
      <c r="U105" s="77"/>
      <c r="V105" s="77"/>
      <c r="W105" s="77"/>
      <c r="X105" s="77"/>
      <c r="Y105" s="77"/>
      <c r="Z105" s="77"/>
      <c r="AA105" s="77"/>
      <c r="AB105" s="77"/>
      <c r="AC105" s="77"/>
      <c r="AD105" s="77"/>
      <c r="AE105" s="77"/>
      <c r="AF105" s="77"/>
      <c r="AG105" s="77"/>
      <c r="AH105" s="77"/>
      <c r="AI105" s="77"/>
      <c r="AJ105" s="23"/>
    </row>
    <row r="106" spans="1:36" ht="30" customHeight="1" x14ac:dyDescent="0.25">
      <c r="A106" s="216"/>
      <c r="B106" s="56" t="s">
        <v>204</v>
      </c>
      <c r="C106" s="77"/>
      <c r="D106" s="77"/>
      <c r="E106" s="77"/>
      <c r="F106" s="77"/>
      <c r="G106" s="77"/>
      <c r="H106" s="77"/>
      <c r="I106" s="77"/>
      <c r="J106" s="77"/>
      <c r="K106" s="77"/>
      <c r="L106" s="77"/>
      <c r="M106" s="77"/>
      <c r="N106" s="74"/>
      <c r="O106" s="74" t="s">
        <v>61</v>
      </c>
      <c r="P106" s="74"/>
      <c r="Q106" s="74"/>
      <c r="R106" s="74"/>
      <c r="S106" s="76"/>
      <c r="T106" s="77"/>
      <c r="U106" s="77"/>
      <c r="V106" s="77"/>
      <c r="W106" s="77"/>
      <c r="X106" s="77"/>
      <c r="Y106" s="77"/>
      <c r="Z106" s="77"/>
      <c r="AA106" s="77"/>
      <c r="AB106" s="77"/>
      <c r="AC106" s="77"/>
      <c r="AD106" s="77"/>
      <c r="AE106" s="77"/>
      <c r="AF106" s="77"/>
      <c r="AG106" s="77"/>
      <c r="AH106" s="77"/>
      <c r="AI106" s="77"/>
      <c r="AJ106" s="23"/>
    </row>
    <row r="107" spans="1:36" ht="30" customHeight="1" x14ac:dyDescent="0.25">
      <c r="A107" s="216"/>
      <c r="B107" s="56" t="s">
        <v>205</v>
      </c>
      <c r="C107" s="77"/>
      <c r="D107" s="77"/>
      <c r="E107" s="77"/>
      <c r="F107" s="77"/>
      <c r="G107" s="77"/>
      <c r="H107" s="77"/>
      <c r="I107" s="77"/>
      <c r="J107" s="77"/>
      <c r="K107" s="77"/>
      <c r="L107" s="77"/>
      <c r="M107" s="77"/>
      <c r="N107" s="74"/>
      <c r="O107" s="74" t="s">
        <v>61</v>
      </c>
      <c r="P107" s="74"/>
      <c r="Q107" s="74"/>
      <c r="R107" s="74"/>
      <c r="S107" s="76"/>
      <c r="T107" s="77"/>
      <c r="U107" s="77"/>
      <c r="V107" s="77"/>
      <c r="W107" s="77"/>
      <c r="X107" s="77"/>
      <c r="Y107" s="77"/>
      <c r="Z107" s="77"/>
      <c r="AA107" s="77"/>
      <c r="AB107" s="77"/>
      <c r="AC107" s="77"/>
      <c r="AD107" s="77"/>
      <c r="AE107" s="77"/>
      <c r="AF107" s="77"/>
      <c r="AG107" s="77"/>
      <c r="AH107" s="77"/>
      <c r="AI107" s="77"/>
      <c r="AJ107" s="23"/>
    </row>
    <row r="108" spans="1:36" ht="30" customHeight="1" x14ac:dyDescent="0.25">
      <c r="A108" s="216"/>
      <c r="B108" s="56" t="s">
        <v>206</v>
      </c>
      <c r="C108" s="77"/>
      <c r="D108" s="77"/>
      <c r="E108" s="77"/>
      <c r="F108" s="77"/>
      <c r="G108" s="77"/>
      <c r="H108" s="77"/>
      <c r="I108" s="77"/>
      <c r="J108" s="77"/>
      <c r="K108" s="77"/>
      <c r="L108" s="77"/>
      <c r="M108" s="77"/>
      <c r="N108" s="74"/>
      <c r="O108" s="74" t="s">
        <v>61</v>
      </c>
      <c r="P108" s="74"/>
      <c r="Q108" s="74"/>
      <c r="R108" s="74"/>
      <c r="S108" s="76"/>
      <c r="T108" s="77"/>
      <c r="U108" s="77"/>
      <c r="V108" s="77"/>
      <c r="W108" s="77"/>
      <c r="X108" s="77"/>
      <c r="Y108" s="77"/>
      <c r="Z108" s="77"/>
      <c r="AA108" s="77"/>
      <c r="AB108" s="77"/>
      <c r="AC108" s="77"/>
      <c r="AD108" s="77"/>
      <c r="AE108" s="77"/>
      <c r="AF108" s="77"/>
      <c r="AG108" s="77"/>
      <c r="AH108" s="77"/>
      <c r="AI108" s="77"/>
      <c r="AJ108" s="23"/>
    </row>
    <row r="109" spans="1:36" ht="30" customHeight="1" x14ac:dyDescent="0.25">
      <c r="A109" s="216"/>
      <c r="B109" s="56" t="s">
        <v>207</v>
      </c>
      <c r="C109" s="77"/>
      <c r="D109" s="77"/>
      <c r="E109" s="77"/>
      <c r="F109" s="77"/>
      <c r="G109" s="77"/>
      <c r="H109" s="77"/>
      <c r="I109" s="77"/>
      <c r="J109" s="77"/>
      <c r="K109" s="77"/>
      <c r="L109" s="77"/>
      <c r="M109" s="77"/>
      <c r="N109" s="74"/>
      <c r="O109" s="74" t="s">
        <v>61</v>
      </c>
      <c r="P109" s="74"/>
      <c r="Q109" s="74"/>
      <c r="R109" s="74"/>
      <c r="S109" s="76"/>
      <c r="T109" s="77"/>
      <c r="U109" s="77"/>
      <c r="V109" s="77"/>
      <c r="W109" s="77"/>
      <c r="X109" s="77"/>
      <c r="Y109" s="77"/>
      <c r="Z109" s="77"/>
      <c r="AA109" s="77"/>
      <c r="AB109" s="77"/>
      <c r="AC109" s="77"/>
      <c r="AD109" s="77"/>
      <c r="AE109" s="77"/>
      <c r="AF109" s="77"/>
      <c r="AG109" s="77"/>
      <c r="AH109" s="77"/>
      <c r="AI109" s="77"/>
      <c r="AJ109" s="23"/>
    </row>
    <row r="110" spans="1:36" ht="30" customHeight="1" x14ac:dyDescent="0.25">
      <c r="A110" s="216"/>
      <c r="B110" s="56" t="s">
        <v>208</v>
      </c>
      <c r="C110" s="77"/>
      <c r="D110" s="77"/>
      <c r="E110" s="77"/>
      <c r="F110" s="77"/>
      <c r="G110" s="77"/>
      <c r="H110" s="77"/>
      <c r="I110" s="77"/>
      <c r="J110" s="77"/>
      <c r="K110" s="77"/>
      <c r="L110" s="77"/>
      <c r="M110" s="77"/>
      <c r="N110" s="74"/>
      <c r="O110" s="74" t="s">
        <v>61</v>
      </c>
      <c r="P110" s="74"/>
      <c r="Q110" s="74"/>
      <c r="R110" s="74"/>
      <c r="S110" s="76"/>
      <c r="T110" s="77"/>
      <c r="U110" s="77"/>
      <c r="V110" s="77"/>
      <c r="W110" s="77"/>
      <c r="X110" s="77"/>
      <c r="Y110" s="77"/>
      <c r="Z110" s="77"/>
      <c r="AA110" s="77"/>
      <c r="AB110" s="77"/>
      <c r="AC110" s="77"/>
      <c r="AD110" s="77"/>
      <c r="AE110" s="77"/>
      <c r="AF110" s="77"/>
      <c r="AG110" s="77"/>
      <c r="AH110" s="77"/>
      <c r="AI110" s="77"/>
      <c r="AJ110" s="23"/>
    </row>
    <row r="111" spans="1:36" ht="30" customHeight="1" x14ac:dyDescent="0.25">
      <c r="A111" s="216"/>
      <c r="B111" s="56" t="s">
        <v>209</v>
      </c>
      <c r="C111" s="77"/>
      <c r="D111" s="77"/>
      <c r="E111" s="77"/>
      <c r="F111" s="77"/>
      <c r="G111" s="77"/>
      <c r="H111" s="77"/>
      <c r="I111" s="77"/>
      <c r="J111" s="77"/>
      <c r="K111" s="77"/>
      <c r="L111" s="77"/>
      <c r="M111" s="77"/>
      <c r="N111" s="74"/>
      <c r="O111" s="74" t="s">
        <v>61</v>
      </c>
      <c r="P111" s="74"/>
      <c r="Q111" s="74"/>
      <c r="R111" s="74"/>
      <c r="S111" s="76"/>
      <c r="T111" s="77"/>
      <c r="U111" s="77"/>
      <c r="V111" s="77"/>
      <c r="W111" s="77"/>
      <c r="X111" s="77"/>
      <c r="Y111" s="77"/>
      <c r="Z111" s="77"/>
      <c r="AA111" s="77"/>
      <c r="AB111" s="77"/>
      <c r="AC111" s="77"/>
      <c r="AD111" s="77"/>
      <c r="AE111" s="77"/>
      <c r="AF111" s="77"/>
      <c r="AG111" s="77"/>
      <c r="AH111" s="77"/>
      <c r="AI111" s="77"/>
      <c r="AJ111" s="23"/>
    </row>
    <row r="112" spans="1:36" ht="30" customHeight="1" x14ac:dyDescent="0.25">
      <c r="A112" s="216"/>
      <c r="B112" s="56" t="s">
        <v>210</v>
      </c>
      <c r="C112" s="77"/>
      <c r="D112" s="77"/>
      <c r="E112" s="77"/>
      <c r="F112" s="77"/>
      <c r="G112" s="77"/>
      <c r="H112" s="77"/>
      <c r="I112" s="77"/>
      <c r="J112" s="77"/>
      <c r="K112" s="77"/>
      <c r="L112" s="77"/>
      <c r="M112" s="77"/>
      <c r="N112" s="74"/>
      <c r="O112" s="74" t="s">
        <v>61</v>
      </c>
      <c r="P112" s="74"/>
      <c r="Q112" s="74"/>
      <c r="R112" s="74"/>
      <c r="S112" s="76"/>
      <c r="T112" s="77"/>
      <c r="U112" s="77"/>
      <c r="V112" s="77"/>
      <c r="W112" s="77"/>
      <c r="X112" s="77"/>
      <c r="Y112" s="77"/>
      <c r="Z112" s="77"/>
      <c r="AA112" s="77"/>
      <c r="AB112" s="77"/>
      <c r="AC112" s="77"/>
      <c r="AD112" s="77"/>
      <c r="AE112" s="77"/>
      <c r="AF112" s="77"/>
      <c r="AG112" s="77"/>
      <c r="AH112" s="77"/>
      <c r="AI112" s="77"/>
      <c r="AJ112" s="23"/>
    </row>
    <row r="113" spans="1:36" ht="30" customHeight="1" x14ac:dyDescent="0.25">
      <c r="A113" s="216"/>
      <c r="B113" s="56" t="s">
        <v>211</v>
      </c>
      <c r="C113" s="77"/>
      <c r="D113" s="77"/>
      <c r="E113" s="77"/>
      <c r="F113" s="77"/>
      <c r="G113" s="77"/>
      <c r="H113" s="77"/>
      <c r="I113" s="77"/>
      <c r="J113" s="77"/>
      <c r="K113" s="77"/>
      <c r="L113" s="77"/>
      <c r="M113" s="77"/>
      <c r="N113" s="74"/>
      <c r="O113" s="74" t="s">
        <v>61</v>
      </c>
      <c r="P113" s="74"/>
      <c r="Q113" s="74"/>
      <c r="R113" s="74"/>
      <c r="S113" s="76"/>
      <c r="T113" s="77"/>
      <c r="U113" s="77"/>
      <c r="V113" s="77"/>
      <c r="W113" s="77"/>
      <c r="X113" s="77"/>
      <c r="Y113" s="77"/>
      <c r="Z113" s="77"/>
      <c r="AA113" s="77"/>
      <c r="AB113" s="77"/>
      <c r="AC113" s="77"/>
      <c r="AD113" s="77"/>
      <c r="AE113" s="77"/>
      <c r="AF113" s="77"/>
      <c r="AG113" s="77"/>
      <c r="AH113" s="77"/>
      <c r="AI113" s="77"/>
      <c r="AJ113" s="23"/>
    </row>
    <row r="114" spans="1:36" ht="30" customHeight="1" x14ac:dyDescent="0.25">
      <c r="A114" s="216"/>
      <c r="B114" s="56" t="s">
        <v>212</v>
      </c>
      <c r="C114" s="77"/>
      <c r="D114" s="77"/>
      <c r="E114" s="77"/>
      <c r="F114" s="77"/>
      <c r="G114" s="77"/>
      <c r="H114" s="77"/>
      <c r="I114" s="77"/>
      <c r="J114" s="77"/>
      <c r="K114" s="77"/>
      <c r="L114" s="77"/>
      <c r="M114" s="77"/>
      <c r="N114" s="74"/>
      <c r="O114" s="74" t="s">
        <v>61</v>
      </c>
      <c r="P114" s="74"/>
      <c r="Q114" s="74"/>
      <c r="R114" s="74"/>
      <c r="S114" s="76"/>
      <c r="T114" s="77"/>
      <c r="U114" s="77"/>
      <c r="V114" s="77"/>
      <c r="W114" s="77"/>
      <c r="X114" s="77"/>
      <c r="Y114" s="77"/>
      <c r="Z114" s="77"/>
      <c r="AA114" s="77"/>
      <c r="AB114" s="77"/>
      <c r="AC114" s="77"/>
      <c r="AD114" s="77"/>
      <c r="AE114" s="77"/>
      <c r="AF114" s="77"/>
      <c r="AG114" s="77"/>
      <c r="AH114" s="77"/>
      <c r="AI114" s="77"/>
      <c r="AJ114" s="23"/>
    </row>
    <row r="115" spans="1:36" ht="30" customHeight="1" x14ac:dyDescent="0.25">
      <c r="A115" s="217"/>
      <c r="B115" s="56" t="s">
        <v>213</v>
      </c>
      <c r="C115" s="77"/>
      <c r="D115" s="77"/>
      <c r="E115" s="77"/>
      <c r="F115" s="77"/>
      <c r="G115" s="77"/>
      <c r="H115" s="77"/>
      <c r="I115" s="77"/>
      <c r="J115" s="77"/>
      <c r="K115" s="77"/>
      <c r="L115" s="77"/>
      <c r="M115" s="77"/>
      <c r="N115" s="74"/>
      <c r="O115" s="74" t="s">
        <v>61</v>
      </c>
      <c r="P115" s="74"/>
      <c r="Q115" s="74"/>
      <c r="R115" s="74"/>
      <c r="S115" s="76"/>
      <c r="T115" s="77"/>
      <c r="U115" s="77"/>
      <c r="V115" s="77"/>
      <c r="W115" s="77"/>
      <c r="X115" s="77"/>
      <c r="Y115" s="77"/>
      <c r="Z115" s="77"/>
      <c r="AA115" s="77"/>
      <c r="AB115" s="77"/>
      <c r="AC115" s="77"/>
      <c r="AD115" s="77"/>
      <c r="AE115" s="77"/>
      <c r="AF115" s="77"/>
      <c r="AG115" s="77"/>
      <c r="AH115" s="77"/>
      <c r="AI115" s="77"/>
      <c r="AJ115" s="23"/>
    </row>
    <row r="116" spans="1:36" ht="30" customHeight="1" x14ac:dyDescent="0.25">
      <c r="A116" s="215" t="s">
        <v>52</v>
      </c>
      <c r="B116" s="56" t="s">
        <v>214</v>
      </c>
      <c r="C116" s="77" t="s">
        <v>55</v>
      </c>
      <c r="D116" s="77"/>
      <c r="E116" s="77"/>
      <c r="F116" s="77"/>
      <c r="G116" s="77"/>
      <c r="H116" s="77"/>
      <c r="I116" s="77"/>
      <c r="J116" s="77"/>
      <c r="K116" s="77"/>
      <c r="L116" s="77"/>
      <c r="M116" s="77"/>
      <c r="N116" s="74"/>
      <c r="O116" s="74"/>
      <c r="P116" s="74"/>
      <c r="Q116" s="74"/>
      <c r="R116" s="74" t="s">
        <v>21</v>
      </c>
      <c r="S116" s="76"/>
      <c r="T116" s="77"/>
      <c r="U116" s="77"/>
      <c r="V116" s="77"/>
      <c r="W116" s="77"/>
      <c r="X116" s="77"/>
      <c r="Y116" s="77"/>
      <c r="Z116" s="77"/>
      <c r="AA116" s="77"/>
      <c r="AB116" s="77"/>
      <c r="AC116" s="77"/>
      <c r="AD116" s="77"/>
      <c r="AE116" s="77"/>
      <c r="AF116" s="77"/>
      <c r="AG116" s="77"/>
      <c r="AH116" s="77"/>
      <c r="AI116" s="77"/>
      <c r="AJ116" s="23"/>
    </row>
    <row r="117" spans="1:36" ht="30" customHeight="1" x14ac:dyDescent="0.25">
      <c r="A117" s="216"/>
      <c r="B117" s="56" t="s">
        <v>215</v>
      </c>
      <c r="C117" s="77" t="s">
        <v>55</v>
      </c>
      <c r="D117" s="77"/>
      <c r="E117" s="77"/>
      <c r="F117" s="77"/>
      <c r="G117" s="77"/>
      <c r="H117" s="77"/>
      <c r="I117" s="77"/>
      <c r="J117" s="77"/>
      <c r="K117" s="77"/>
      <c r="L117" s="77"/>
      <c r="M117" s="77"/>
      <c r="N117" s="74"/>
      <c r="O117" s="74"/>
      <c r="P117" s="74"/>
      <c r="Q117" s="74"/>
      <c r="R117" s="74" t="s">
        <v>21</v>
      </c>
      <c r="S117" s="76"/>
      <c r="T117" s="77"/>
      <c r="U117" s="77"/>
      <c r="V117" s="77"/>
      <c r="W117" s="77"/>
      <c r="X117" s="77"/>
      <c r="Y117" s="77"/>
      <c r="Z117" s="77"/>
      <c r="AA117" s="77"/>
      <c r="AB117" s="77"/>
      <c r="AC117" s="77"/>
      <c r="AD117" s="77"/>
      <c r="AE117" s="77"/>
      <c r="AF117" s="77"/>
      <c r="AG117" s="77"/>
      <c r="AH117" s="77"/>
      <c r="AI117" s="77"/>
      <c r="AJ117" s="23"/>
    </row>
    <row r="118" spans="1:36" ht="30" customHeight="1" x14ac:dyDescent="0.25">
      <c r="A118" s="216"/>
      <c r="B118" s="56" t="s">
        <v>216</v>
      </c>
      <c r="C118" s="77" t="s">
        <v>55</v>
      </c>
      <c r="D118" s="77"/>
      <c r="E118" s="77"/>
      <c r="F118" s="77"/>
      <c r="G118" s="77"/>
      <c r="H118" s="77"/>
      <c r="I118" s="77"/>
      <c r="J118" s="77"/>
      <c r="K118" s="77"/>
      <c r="L118" s="77"/>
      <c r="M118" s="77"/>
      <c r="N118" s="74"/>
      <c r="O118" s="74"/>
      <c r="P118" s="74"/>
      <c r="Q118" s="74"/>
      <c r="R118" s="74" t="s">
        <v>21</v>
      </c>
      <c r="S118" s="76"/>
      <c r="T118" s="77"/>
      <c r="U118" s="77"/>
      <c r="V118" s="77"/>
      <c r="W118" s="77"/>
      <c r="X118" s="77"/>
      <c r="Y118" s="77"/>
      <c r="Z118" s="77"/>
      <c r="AA118" s="77"/>
      <c r="AB118" s="77"/>
      <c r="AC118" s="77"/>
      <c r="AD118" s="77"/>
      <c r="AE118" s="77"/>
      <c r="AF118" s="77"/>
      <c r="AG118" s="77"/>
      <c r="AH118" s="77"/>
      <c r="AI118" s="77"/>
      <c r="AJ118" s="23"/>
    </row>
    <row r="119" spans="1:36" ht="30" customHeight="1" x14ac:dyDescent="0.25">
      <c r="A119" s="216"/>
      <c r="B119" s="56" t="s">
        <v>217</v>
      </c>
      <c r="C119" s="77"/>
      <c r="D119" s="77"/>
      <c r="E119" s="77"/>
      <c r="F119" s="77"/>
      <c r="G119" s="77"/>
      <c r="H119" s="77"/>
      <c r="I119" s="77"/>
      <c r="J119" s="77"/>
      <c r="K119" s="77"/>
      <c r="L119" s="77"/>
      <c r="M119" s="77"/>
      <c r="N119" s="74"/>
      <c r="O119" s="74"/>
      <c r="P119" s="74"/>
      <c r="Q119" s="74" t="s">
        <v>61</v>
      </c>
      <c r="R119" s="74"/>
      <c r="S119" s="76"/>
      <c r="T119" s="77"/>
      <c r="U119" s="77"/>
      <c r="V119" s="77"/>
      <c r="W119" s="77"/>
      <c r="X119" s="77"/>
      <c r="Y119" s="77"/>
      <c r="Z119" s="77"/>
      <c r="AA119" s="77"/>
      <c r="AB119" s="77"/>
      <c r="AC119" s="77"/>
      <c r="AD119" s="77"/>
      <c r="AE119" s="77"/>
      <c r="AF119" s="77"/>
      <c r="AG119" s="77"/>
      <c r="AH119" s="77"/>
      <c r="AI119" s="77"/>
      <c r="AJ119" s="23"/>
    </row>
    <row r="120" spans="1:36" ht="30" customHeight="1" x14ac:dyDescent="0.25">
      <c r="A120" s="216"/>
      <c r="B120" s="56" t="s">
        <v>218</v>
      </c>
      <c r="C120" s="77"/>
      <c r="D120" s="77"/>
      <c r="E120" s="77"/>
      <c r="F120" s="77"/>
      <c r="G120" s="77"/>
      <c r="H120" s="77"/>
      <c r="I120" s="77"/>
      <c r="J120" s="77"/>
      <c r="K120" s="77"/>
      <c r="L120" s="77"/>
      <c r="M120" s="77"/>
      <c r="N120" s="74"/>
      <c r="O120" s="74"/>
      <c r="P120" s="74" t="s">
        <v>61</v>
      </c>
      <c r="Q120" s="74"/>
      <c r="R120" s="74"/>
      <c r="S120" s="76"/>
      <c r="T120" s="77"/>
      <c r="U120" s="77"/>
      <c r="V120" s="77"/>
      <c r="W120" s="77"/>
      <c r="X120" s="77"/>
      <c r="Y120" s="77"/>
      <c r="Z120" s="77"/>
      <c r="AA120" s="77"/>
      <c r="AB120" s="77"/>
      <c r="AC120" s="77"/>
      <c r="AD120" s="77"/>
      <c r="AE120" s="77"/>
      <c r="AF120" s="77"/>
      <c r="AG120" s="77"/>
      <c r="AH120" s="77"/>
      <c r="AI120" s="77"/>
      <c r="AJ120" s="23"/>
    </row>
    <row r="121" spans="1:36" ht="30" customHeight="1" x14ac:dyDescent="0.25">
      <c r="A121" s="216"/>
      <c r="B121" s="56" t="s">
        <v>219</v>
      </c>
      <c r="C121" s="77"/>
      <c r="D121" s="77"/>
      <c r="E121" s="77"/>
      <c r="F121" s="77"/>
      <c r="G121" s="77"/>
      <c r="H121" s="77"/>
      <c r="I121" s="77"/>
      <c r="J121" s="77"/>
      <c r="K121" s="77"/>
      <c r="L121" s="77"/>
      <c r="M121" s="77"/>
      <c r="N121" s="74"/>
      <c r="O121" s="74"/>
      <c r="P121" s="74"/>
      <c r="Q121" s="74" t="s">
        <v>61</v>
      </c>
      <c r="R121" s="74"/>
      <c r="S121" s="76"/>
      <c r="T121" s="77"/>
      <c r="U121" s="77"/>
      <c r="V121" s="77"/>
      <c r="W121" s="77"/>
      <c r="X121" s="77"/>
      <c r="Y121" s="77"/>
      <c r="Z121" s="77"/>
      <c r="AA121" s="77"/>
      <c r="AB121" s="77"/>
      <c r="AC121" s="77"/>
      <c r="AD121" s="77"/>
      <c r="AE121" s="77"/>
      <c r="AF121" s="77"/>
      <c r="AG121" s="77"/>
      <c r="AH121" s="77"/>
      <c r="AI121" s="77"/>
      <c r="AJ121" s="23"/>
    </row>
    <row r="122" spans="1:36" ht="30" customHeight="1" x14ac:dyDescent="0.25">
      <c r="A122" s="216"/>
      <c r="B122" s="56" t="s">
        <v>220</v>
      </c>
      <c r="C122" s="77"/>
      <c r="D122" s="77"/>
      <c r="E122" s="77"/>
      <c r="F122" s="77"/>
      <c r="G122" s="77"/>
      <c r="H122" s="77"/>
      <c r="I122" s="77"/>
      <c r="J122" s="77"/>
      <c r="K122" s="77"/>
      <c r="L122" s="77"/>
      <c r="M122" s="77"/>
      <c r="N122" s="74"/>
      <c r="O122" s="74"/>
      <c r="P122" s="74" t="s">
        <v>61</v>
      </c>
      <c r="Q122" s="74"/>
      <c r="R122" s="74"/>
      <c r="S122" s="76"/>
      <c r="T122" s="77"/>
      <c r="U122" s="77"/>
      <c r="V122" s="77"/>
      <c r="W122" s="77"/>
      <c r="X122" s="77"/>
      <c r="Y122" s="77"/>
      <c r="Z122" s="77"/>
      <c r="AA122" s="77"/>
      <c r="AB122" s="77"/>
      <c r="AC122" s="77"/>
      <c r="AD122" s="77"/>
      <c r="AE122" s="77"/>
      <c r="AF122" s="77"/>
      <c r="AG122" s="77"/>
      <c r="AH122" s="77"/>
      <c r="AI122" s="77"/>
      <c r="AJ122" s="23"/>
    </row>
    <row r="123" spans="1:36" ht="30" customHeight="1" x14ac:dyDescent="0.25">
      <c r="A123" s="216"/>
      <c r="B123" s="56" t="s">
        <v>221</v>
      </c>
      <c r="C123" s="77"/>
      <c r="D123" s="77"/>
      <c r="E123" s="77"/>
      <c r="F123" s="77"/>
      <c r="G123" s="77"/>
      <c r="H123" s="77"/>
      <c r="I123" s="77"/>
      <c r="J123" s="77"/>
      <c r="K123" s="77"/>
      <c r="L123" s="77"/>
      <c r="M123" s="77"/>
      <c r="N123" s="74"/>
      <c r="O123" s="74"/>
      <c r="P123" s="74"/>
      <c r="Q123" s="74" t="s">
        <v>61</v>
      </c>
      <c r="R123" s="74"/>
      <c r="S123" s="76"/>
      <c r="T123" s="77"/>
      <c r="U123" s="77"/>
      <c r="V123" s="77"/>
      <c r="W123" s="77"/>
      <c r="X123" s="77"/>
      <c r="Y123" s="77"/>
      <c r="Z123" s="77"/>
      <c r="AA123" s="77"/>
      <c r="AB123" s="77"/>
      <c r="AC123" s="77"/>
      <c r="AD123" s="77"/>
      <c r="AE123" s="77"/>
      <c r="AF123" s="77"/>
      <c r="AG123" s="77"/>
      <c r="AH123" s="77"/>
      <c r="AI123" s="77"/>
      <c r="AJ123" s="23"/>
    </row>
    <row r="124" spans="1:36" ht="30" customHeight="1" x14ac:dyDescent="0.25">
      <c r="A124" s="216"/>
      <c r="B124" s="56" t="s">
        <v>222</v>
      </c>
      <c r="C124" s="77"/>
      <c r="D124" s="77"/>
      <c r="E124" s="77"/>
      <c r="F124" s="77"/>
      <c r="G124" s="77"/>
      <c r="H124" s="77"/>
      <c r="I124" s="77"/>
      <c r="J124" s="77"/>
      <c r="K124" s="77"/>
      <c r="L124" s="77"/>
      <c r="M124" s="77"/>
      <c r="N124" s="74"/>
      <c r="O124" s="74"/>
      <c r="P124" s="74" t="s">
        <v>61</v>
      </c>
      <c r="Q124" s="74"/>
      <c r="R124" s="74"/>
      <c r="S124" s="76"/>
      <c r="T124" s="77"/>
      <c r="U124" s="77"/>
      <c r="V124" s="77"/>
      <c r="W124" s="77"/>
      <c r="X124" s="77"/>
      <c r="Y124" s="77"/>
      <c r="Z124" s="77"/>
      <c r="AA124" s="77"/>
      <c r="AB124" s="77"/>
      <c r="AC124" s="77"/>
      <c r="AD124" s="77"/>
      <c r="AE124" s="77"/>
      <c r="AF124" s="77"/>
      <c r="AG124" s="77"/>
      <c r="AH124" s="77"/>
      <c r="AI124" s="77"/>
      <c r="AJ124" s="23"/>
    </row>
    <row r="125" spans="1:36" ht="30" customHeight="1" x14ac:dyDescent="0.25">
      <c r="A125" s="216"/>
      <c r="B125" s="56" t="s">
        <v>223</v>
      </c>
      <c r="C125" s="77"/>
      <c r="D125" s="77"/>
      <c r="E125" s="77"/>
      <c r="F125" s="77"/>
      <c r="G125" s="77"/>
      <c r="H125" s="77"/>
      <c r="I125" s="77"/>
      <c r="J125" s="77"/>
      <c r="K125" s="77"/>
      <c r="L125" s="77"/>
      <c r="M125" s="77"/>
      <c r="N125" s="74"/>
      <c r="O125" s="74"/>
      <c r="P125" s="74"/>
      <c r="Q125" s="74" t="s">
        <v>61</v>
      </c>
      <c r="R125" s="74"/>
      <c r="S125" s="76"/>
      <c r="T125" s="77"/>
      <c r="U125" s="77"/>
      <c r="V125" s="77"/>
      <c r="W125" s="77"/>
      <c r="X125" s="77"/>
      <c r="Y125" s="77"/>
      <c r="Z125" s="77"/>
      <c r="AA125" s="77"/>
      <c r="AB125" s="77"/>
      <c r="AC125" s="77"/>
      <c r="AD125" s="77"/>
      <c r="AE125" s="77"/>
      <c r="AF125" s="77"/>
      <c r="AG125" s="77"/>
      <c r="AH125" s="77"/>
      <c r="AI125" s="77"/>
      <c r="AJ125" s="23"/>
    </row>
    <row r="126" spans="1:36" ht="30" customHeight="1" x14ac:dyDescent="0.25">
      <c r="A126" s="216"/>
      <c r="B126" s="56" t="s">
        <v>224</v>
      </c>
      <c r="C126" s="77"/>
      <c r="D126" s="77"/>
      <c r="E126" s="77"/>
      <c r="F126" s="77"/>
      <c r="G126" s="77"/>
      <c r="H126" s="77"/>
      <c r="I126" s="77"/>
      <c r="J126" s="77"/>
      <c r="K126" s="77"/>
      <c r="L126" s="77"/>
      <c r="M126" s="77"/>
      <c r="N126" s="74"/>
      <c r="O126" s="74"/>
      <c r="P126" s="74" t="s">
        <v>61</v>
      </c>
      <c r="Q126" s="74"/>
      <c r="R126" s="74"/>
      <c r="S126" s="76"/>
      <c r="T126" s="77"/>
      <c r="U126" s="77"/>
      <c r="V126" s="77"/>
      <c r="W126" s="77"/>
      <c r="X126" s="77"/>
      <c r="Y126" s="77"/>
      <c r="Z126" s="77"/>
      <c r="AA126" s="77"/>
      <c r="AB126" s="77"/>
      <c r="AC126" s="77"/>
      <c r="AD126" s="77"/>
      <c r="AE126" s="77"/>
      <c r="AF126" s="77"/>
      <c r="AG126" s="77"/>
      <c r="AH126" s="77"/>
      <c r="AI126" s="77"/>
      <c r="AJ126" s="23"/>
    </row>
    <row r="127" spans="1:36" ht="30" customHeight="1" x14ac:dyDescent="0.25">
      <c r="A127" s="216"/>
      <c r="B127" s="56" t="s">
        <v>225</v>
      </c>
      <c r="C127" s="77"/>
      <c r="D127" s="77"/>
      <c r="E127" s="77"/>
      <c r="F127" s="77"/>
      <c r="G127" s="77"/>
      <c r="H127" s="77"/>
      <c r="I127" s="77"/>
      <c r="J127" s="77"/>
      <c r="K127" s="77"/>
      <c r="L127" s="77"/>
      <c r="M127" s="77"/>
      <c r="N127" s="74"/>
      <c r="O127" s="74"/>
      <c r="P127" s="74"/>
      <c r="Q127" s="74" t="s">
        <v>61</v>
      </c>
      <c r="R127" s="74"/>
      <c r="S127" s="76"/>
      <c r="T127" s="77"/>
      <c r="U127" s="77"/>
      <c r="V127" s="77"/>
      <c r="W127" s="77"/>
      <c r="X127" s="77"/>
      <c r="Y127" s="77"/>
      <c r="Z127" s="77"/>
      <c r="AA127" s="77"/>
      <c r="AB127" s="77"/>
      <c r="AC127" s="77"/>
      <c r="AD127" s="77"/>
      <c r="AE127" s="77"/>
      <c r="AF127" s="77"/>
      <c r="AG127" s="77"/>
      <c r="AH127" s="77"/>
      <c r="AI127" s="77"/>
      <c r="AJ127" s="23"/>
    </row>
    <row r="128" spans="1:36" ht="30" customHeight="1" x14ac:dyDescent="0.25">
      <c r="A128" s="216"/>
      <c r="B128" s="56" t="s">
        <v>226</v>
      </c>
      <c r="C128" s="77"/>
      <c r="D128" s="77"/>
      <c r="E128" s="77"/>
      <c r="F128" s="77"/>
      <c r="G128" s="77"/>
      <c r="H128" s="77"/>
      <c r="I128" s="77"/>
      <c r="J128" s="77"/>
      <c r="K128" s="77"/>
      <c r="L128" s="77"/>
      <c r="M128" s="77"/>
      <c r="N128" s="74"/>
      <c r="O128" s="74"/>
      <c r="P128" s="74" t="s">
        <v>61</v>
      </c>
      <c r="Q128" s="74"/>
      <c r="R128" s="74"/>
      <c r="S128" s="76"/>
      <c r="T128" s="77"/>
      <c r="U128" s="77"/>
      <c r="V128" s="77"/>
      <c r="W128" s="77"/>
      <c r="X128" s="77"/>
      <c r="Y128" s="77"/>
      <c r="Z128" s="77"/>
      <c r="AA128" s="77"/>
      <c r="AB128" s="77"/>
      <c r="AC128" s="77"/>
      <c r="AD128" s="77"/>
      <c r="AE128" s="77"/>
      <c r="AF128" s="77"/>
      <c r="AG128" s="77"/>
      <c r="AH128" s="77"/>
      <c r="AI128" s="77"/>
      <c r="AJ128" s="23"/>
    </row>
    <row r="129" spans="1:36" ht="30" customHeight="1" x14ac:dyDescent="0.25">
      <c r="A129" s="216"/>
      <c r="B129" s="56" t="s">
        <v>227</v>
      </c>
      <c r="C129" s="77"/>
      <c r="D129" s="77"/>
      <c r="E129" s="77"/>
      <c r="F129" s="77"/>
      <c r="G129" s="77"/>
      <c r="H129" s="77"/>
      <c r="I129" s="77"/>
      <c r="J129" s="77"/>
      <c r="K129" s="77"/>
      <c r="L129" s="77"/>
      <c r="M129" s="77"/>
      <c r="N129" s="74"/>
      <c r="O129" s="74"/>
      <c r="P129" s="74"/>
      <c r="Q129" s="74" t="s">
        <v>61</v>
      </c>
      <c r="R129" s="74"/>
      <c r="S129" s="76"/>
      <c r="T129" s="77"/>
      <c r="U129" s="77"/>
      <c r="V129" s="77"/>
      <c r="W129" s="77"/>
      <c r="X129" s="77"/>
      <c r="Y129" s="77"/>
      <c r="Z129" s="77"/>
      <c r="AA129" s="77"/>
      <c r="AB129" s="77"/>
      <c r="AC129" s="77"/>
      <c r="AD129" s="77"/>
      <c r="AE129" s="77"/>
      <c r="AF129" s="77"/>
      <c r="AG129" s="77"/>
      <c r="AH129" s="77"/>
      <c r="AI129" s="77"/>
      <c r="AJ129" s="23"/>
    </row>
    <row r="130" spans="1:36" ht="30" customHeight="1" x14ac:dyDescent="0.25">
      <c r="A130" s="217"/>
      <c r="B130" s="56" t="s">
        <v>228</v>
      </c>
      <c r="C130" s="77"/>
      <c r="D130" s="77"/>
      <c r="E130" s="77"/>
      <c r="F130" s="77"/>
      <c r="G130" s="77"/>
      <c r="H130" s="77"/>
      <c r="I130" s="77"/>
      <c r="J130" s="77"/>
      <c r="K130" s="77"/>
      <c r="L130" s="77"/>
      <c r="M130" s="77"/>
      <c r="N130" s="74"/>
      <c r="O130" s="74"/>
      <c r="P130" s="74"/>
      <c r="Q130" s="74" t="s">
        <v>61</v>
      </c>
      <c r="R130" s="74"/>
      <c r="S130" s="76"/>
      <c r="T130" s="77"/>
      <c r="U130" s="77"/>
      <c r="V130" s="77"/>
      <c r="W130" s="77"/>
      <c r="X130" s="77"/>
      <c r="Y130" s="77"/>
      <c r="Z130" s="77"/>
      <c r="AA130" s="77"/>
      <c r="AB130" s="77"/>
      <c r="AC130" s="77"/>
      <c r="AD130" s="77"/>
      <c r="AE130" s="77"/>
      <c r="AF130" s="77"/>
      <c r="AG130" s="77"/>
      <c r="AH130" s="77"/>
      <c r="AI130" s="77"/>
      <c r="AJ130" s="23"/>
    </row>
    <row r="131" spans="1:36" ht="30" customHeight="1" x14ac:dyDescent="0.25">
      <c r="A131" s="215" t="s">
        <v>53</v>
      </c>
      <c r="B131" s="56" t="s">
        <v>229</v>
      </c>
      <c r="C131" s="77" t="s">
        <v>56</v>
      </c>
      <c r="D131" s="77"/>
      <c r="E131" s="77"/>
      <c r="F131" s="77"/>
      <c r="G131" s="77"/>
      <c r="H131" s="77"/>
      <c r="I131" s="77"/>
      <c r="J131" s="77"/>
      <c r="K131" s="77"/>
      <c r="L131" s="77"/>
      <c r="M131" s="77"/>
      <c r="N131" s="74"/>
      <c r="O131" s="74"/>
      <c r="P131" s="74"/>
      <c r="Q131" s="74"/>
      <c r="R131" s="74" t="s">
        <v>21</v>
      </c>
      <c r="S131" s="76"/>
      <c r="T131" s="77"/>
      <c r="U131" s="77"/>
      <c r="V131" s="77"/>
      <c r="W131" s="77"/>
      <c r="X131" s="77"/>
      <c r="Y131" s="77"/>
      <c r="Z131" s="77"/>
      <c r="AA131" s="77"/>
      <c r="AB131" s="77"/>
      <c r="AC131" s="77"/>
      <c r="AD131" s="77"/>
      <c r="AE131" s="77"/>
      <c r="AF131" s="77"/>
      <c r="AG131" s="77"/>
      <c r="AH131" s="77"/>
      <c r="AI131" s="77"/>
      <c r="AJ131" s="23"/>
    </row>
    <row r="132" spans="1:36" ht="30" customHeight="1" x14ac:dyDescent="0.25">
      <c r="A132" s="216"/>
      <c r="B132" s="56" t="s">
        <v>230</v>
      </c>
      <c r="C132" s="77" t="s">
        <v>56</v>
      </c>
      <c r="D132" s="77"/>
      <c r="E132" s="77"/>
      <c r="F132" s="77"/>
      <c r="G132" s="77"/>
      <c r="H132" s="77"/>
      <c r="I132" s="77"/>
      <c r="J132" s="77"/>
      <c r="K132" s="77"/>
      <c r="L132" s="77"/>
      <c r="M132" s="77"/>
      <c r="N132" s="74"/>
      <c r="O132" s="74"/>
      <c r="P132" s="74"/>
      <c r="Q132" s="74"/>
      <c r="R132" s="74" t="s">
        <v>21</v>
      </c>
      <c r="S132" s="76"/>
      <c r="T132" s="77"/>
      <c r="U132" s="77"/>
      <c r="V132" s="77"/>
      <c r="W132" s="77"/>
      <c r="X132" s="77"/>
      <c r="Y132" s="77"/>
      <c r="Z132" s="77"/>
      <c r="AA132" s="77"/>
      <c r="AB132" s="77"/>
      <c r="AC132" s="77"/>
      <c r="AD132" s="77"/>
      <c r="AE132" s="77"/>
      <c r="AF132" s="77"/>
      <c r="AG132" s="77"/>
      <c r="AH132" s="77"/>
      <c r="AI132" s="77"/>
      <c r="AJ132" s="23"/>
    </row>
    <row r="133" spans="1:36" ht="30" customHeight="1" x14ac:dyDescent="0.25">
      <c r="A133" s="216"/>
      <c r="B133" s="56" t="s">
        <v>231</v>
      </c>
      <c r="C133" s="77" t="s">
        <v>56</v>
      </c>
      <c r="D133" s="77"/>
      <c r="E133" s="77"/>
      <c r="F133" s="77"/>
      <c r="G133" s="77"/>
      <c r="H133" s="77"/>
      <c r="I133" s="77"/>
      <c r="J133" s="77"/>
      <c r="K133" s="77"/>
      <c r="L133" s="77"/>
      <c r="M133" s="77"/>
      <c r="N133" s="74"/>
      <c r="O133" s="74"/>
      <c r="P133" s="74"/>
      <c r="Q133" s="74"/>
      <c r="R133" s="74" t="s">
        <v>21</v>
      </c>
      <c r="S133" s="76"/>
      <c r="T133" s="77"/>
      <c r="U133" s="77"/>
      <c r="V133" s="77"/>
      <c r="W133" s="77"/>
      <c r="X133" s="77"/>
      <c r="Y133" s="77"/>
      <c r="Z133" s="77"/>
      <c r="AA133" s="77"/>
      <c r="AB133" s="77"/>
      <c r="AC133" s="77"/>
      <c r="AD133" s="77"/>
      <c r="AE133" s="77"/>
      <c r="AF133" s="77"/>
      <c r="AG133" s="77"/>
      <c r="AH133" s="77"/>
      <c r="AI133" s="77"/>
      <c r="AJ133" s="23"/>
    </row>
    <row r="134" spans="1:36" ht="30" customHeight="1" x14ac:dyDescent="0.25">
      <c r="A134" s="216"/>
      <c r="B134" s="56" t="s">
        <v>232</v>
      </c>
      <c r="C134" s="77"/>
      <c r="D134" s="77"/>
      <c r="E134" s="77"/>
      <c r="F134" s="77"/>
      <c r="G134" s="77"/>
      <c r="H134" s="77"/>
      <c r="I134" s="77"/>
      <c r="J134" s="77"/>
      <c r="K134" s="77"/>
      <c r="L134" s="77"/>
      <c r="M134" s="77"/>
      <c r="N134" s="74"/>
      <c r="O134" s="74"/>
      <c r="P134" s="74" t="s">
        <v>61</v>
      </c>
      <c r="Q134" s="74"/>
      <c r="R134" s="74"/>
      <c r="S134" s="76"/>
      <c r="T134" s="77"/>
      <c r="U134" s="77"/>
      <c r="V134" s="77"/>
      <c r="W134" s="77"/>
      <c r="X134" s="77"/>
      <c r="Y134" s="77"/>
      <c r="Z134" s="77"/>
      <c r="AA134" s="77"/>
      <c r="AB134" s="77"/>
      <c r="AC134" s="77"/>
      <c r="AD134" s="77"/>
      <c r="AE134" s="77"/>
      <c r="AF134" s="77"/>
      <c r="AG134" s="77"/>
      <c r="AH134" s="77"/>
      <c r="AI134" s="77"/>
      <c r="AJ134" s="23"/>
    </row>
    <row r="135" spans="1:36" ht="30" customHeight="1" x14ac:dyDescent="0.25">
      <c r="A135" s="216"/>
      <c r="B135" s="56" t="s">
        <v>233</v>
      </c>
      <c r="C135" s="77"/>
      <c r="D135" s="77"/>
      <c r="E135" s="77"/>
      <c r="F135" s="77"/>
      <c r="G135" s="77"/>
      <c r="H135" s="77"/>
      <c r="I135" s="77"/>
      <c r="J135" s="77"/>
      <c r="K135" s="77"/>
      <c r="L135" s="77"/>
      <c r="M135" s="77"/>
      <c r="N135" s="74"/>
      <c r="O135" s="74"/>
      <c r="P135" s="74"/>
      <c r="Q135" s="74" t="s">
        <v>61</v>
      </c>
      <c r="R135" s="74"/>
      <c r="S135" s="76"/>
      <c r="T135" s="77"/>
      <c r="U135" s="77"/>
      <c r="V135" s="77"/>
      <c r="W135" s="77"/>
      <c r="X135" s="77"/>
      <c r="Y135" s="77"/>
      <c r="Z135" s="77"/>
      <c r="AA135" s="77"/>
      <c r="AB135" s="77"/>
      <c r="AC135" s="77"/>
      <c r="AD135" s="77"/>
      <c r="AE135" s="77"/>
      <c r="AF135" s="77"/>
      <c r="AG135" s="77"/>
      <c r="AH135" s="77"/>
      <c r="AI135" s="77"/>
      <c r="AJ135" s="23"/>
    </row>
    <row r="136" spans="1:36" ht="30" customHeight="1" x14ac:dyDescent="0.25">
      <c r="A136" s="216"/>
      <c r="B136" s="56" t="s">
        <v>234</v>
      </c>
      <c r="C136" s="77"/>
      <c r="D136" s="77"/>
      <c r="E136" s="77"/>
      <c r="F136" s="77"/>
      <c r="G136" s="77"/>
      <c r="H136" s="77"/>
      <c r="I136" s="77"/>
      <c r="J136" s="77"/>
      <c r="K136" s="77"/>
      <c r="L136" s="77"/>
      <c r="M136" s="77"/>
      <c r="N136" s="74"/>
      <c r="O136" s="74"/>
      <c r="P136" s="74" t="s">
        <v>61</v>
      </c>
      <c r="Q136" s="74"/>
      <c r="R136" s="74"/>
      <c r="S136" s="76"/>
      <c r="T136" s="77"/>
      <c r="U136" s="77"/>
      <c r="V136" s="77"/>
      <c r="W136" s="77"/>
      <c r="X136" s="77"/>
      <c r="Y136" s="77"/>
      <c r="Z136" s="77"/>
      <c r="AA136" s="77"/>
      <c r="AB136" s="77"/>
      <c r="AC136" s="77"/>
      <c r="AD136" s="77"/>
      <c r="AE136" s="77"/>
      <c r="AF136" s="77"/>
      <c r="AG136" s="77"/>
      <c r="AH136" s="77"/>
      <c r="AI136" s="77"/>
      <c r="AJ136" s="23"/>
    </row>
    <row r="137" spans="1:36" ht="30" customHeight="1" x14ac:dyDescent="0.25">
      <c r="A137" s="216"/>
      <c r="B137" s="56" t="s">
        <v>235</v>
      </c>
      <c r="C137" s="77"/>
      <c r="D137" s="77"/>
      <c r="E137" s="77"/>
      <c r="F137" s="77"/>
      <c r="G137" s="77"/>
      <c r="H137" s="77"/>
      <c r="I137" s="77"/>
      <c r="J137" s="77"/>
      <c r="K137" s="77"/>
      <c r="L137" s="77"/>
      <c r="M137" s="77"/>
      <c r="N137" s="74"/>
      <c r="O137" s="74"/>
      <c r="P137" s="74"/>
      <c r="Q137" s="74" t="s">
        <v>61</v>
      </c>
      <c r="R137" s="74"/>
      <c r="S137" s="76"/>
      <c r="T137" s="77"/>
      <c r="U137" s="77"/>
      <c r="V137" s="77"/>
      <c r="W137" s="77"/>
      <c r="X137" s="77"/>
      <c r="Y137" s="77"/>
      <c r="Z137" s="77"/>
      <c r="AA137" s="77"/>
      <c r="AB137" s="77"/>
      <c r="AC137" s="77"/>
      <c r="AD137" s="77"/>
      <c r="AE137" s="77"/>
      <c r="AF137" s="77"/>
      <c r="AG137" s="77"/>
      <c r="AH137" s="77"/>
      <c r="AI137" s="77"/>
      <c r="AJ137" s="23"/>
    </row>
    <row r="138" spans="1:36" ht="30" customHeight="1" x14ac:dyDescent="0.25">
      <c r="A138" s="216"/>
      <c r="B138" s="56" t="s">
        <v>236</v>
      </c>
      <c r="C138" s="77"/>
      <c r="D138" s="77"/>
      <c r="E138" s="77"/>
      <c r="F138" s="77"/>
      <c r="G138" s="77"/>
      <c r="H138" s="77"/>
      <c r="I138" s="77"/>
      <c r="J138" s="77"/>
      <c r="K138" s="77"/>
      <c r="L138" s="77"/>
      <c r="M138" s="77"/>
      <c r="N138" s="74"/>
      <c r="O138" s="74"/>
      <c r="P138" s="74" t="s">
        <v>61</v>
      </c>
      <c r="Q138" s="74"/>
      <c r="R138" s="74"/>
      <c r="S138" s="76"/>
      <c r="T138" s="77"/>
      <c r="U138" s="77"/>
      <c r="V138" s="77"/>
      <c r="W138" s="77"/>
      <c r="X138" s="77"/>
      <c r="Y138" s="77"/>
      <c r="Z138" s="77"/>
      <c r="AA138" s="77"/>
      <c r="AB138" s="77"/>
      <c r="AC138" s="77"/>
      <c r="AD138" s="77"/>
      <c r="AE138" s="77"/>
      <c r="AF138" s="77"/>
      <c r="AG138" s="77"/>
      <c r="AH138" s="77"/>
      <c r="AI138" s="77"/>
      <c r="AJ138" s="23"/>
    </row>
    <row r="139" spans="1:36" ht="30" customHeight="1" x14ac:dyDescent="0.25">
      <c r="A139" s="216"/>
      <c r="B139" s="56" t="s">
        <v>237</v>
      </c>
      <c r="C139" s="77"/>
      <c r="D139" s="77"/>
      <c r="E139" s="77"/>
      <c r="F139" s="77"/>
      <c r="G139" s="77"/>
      <c r="H139" s="77"/>
      <c r="I139" s="77"/>
      <c r="J139" s="77"/>
      <c r="K139" s="77"/>
      <c r="L139" s="77"/>
      <c r="M139" s="77"/>
      <c r="N139" s="74"/>
      <c r="O139" s="74"/>
      <c r="P139" s="74"/>
      <c r="Q139" s="74" t="s">
        <v>61</v>
      </c>
      <c r="R139" s="74"/>
      <c r="S139" s="76"/>
      <c r="T139" s="77"/>
      <c r="U139" s="77"/>
      <c r="V139" s="77"/>
      <c r="W139" s="77"/>
      <c r="X139" s="77"/>
      <c r="Y139" s="77"/>
      <c r="Z139" s="77"/>
      <c r="AA139" s="77"/>
      <c r="AB139" s="77"/>
      <c r="AC139" s="77"/>
      <c r="AD139" s="77"/>
      <c r="AE139" s="77"/>
      <c r="AF139" s="77"/>
      <c r="AG139" s="77"/>
      <c r="AH139" s="77"/>
      <c r="AI139" s="77"/>
      <c r="AJ139" s="23"/>
    </row>
    <row r="140" spans="1:36" ht="30" customHeight="1" x14ac:dyDescent="0.25">
      <c r="A140" s="216"/>
      <c r="B140" s="56" t="s">
        <v>238</v>
      </c>
      <c r="C140" s="77"/>
      <c r="D140" s="77"/>
      <c r="E140" s="77"/>
      <c r="F140" s="77"/>
      <c r="G140" s="77"/>
      <c r="H140" s="77"/>
      <c r="I140" s="77"/>
      <c r="J140" s="77"/>
      <c r="K140" s="77"/>
      <c r="L140" s="77"/>
      <c r="M140" s="77"/>
      <c r="N140" s="74"/>
      <c r="O140" s="74"/>
      <c r="P140" s="74" t="s">
        <v>61</v>
      </c>
      <c r="Q140" s="74"/>
      <c r="R140" s="74"/>
      <c r="S140" s="76"/>
      <c r="T140" s="77"/>
      <c r="U140" s="77"/>
      <c r="V140" s="77"/>
      <c r="W140" s="77"/>
      <c r="X140" s="77"/>
      <c r="Y140" s="77"/>
      <c r="Z140" s="77"/>
      <c r="AA140" s="77"/>
      <c r="AB140" s="77"/>
      <c r="AC140" s="77"/>
      <c r="AD140" s="77"/>
      <c r="AE140" s="77"/>
      <c r="AF140" s="77"/>
      <c r="AG140" s="77"/>
      <c r="AH140" s="77"/>
      <c r="AI140" s="77"/>
      <c r="AJ140" s="23"/>
    </row>
    <row r="141" spans="1:36" ht="30" customHeight="1" x14ac:dyDescent="0.25">
      <c r="A141" s="216"/>
      <c r="B141" s="56" t="s">
        <v>239</v>
      </c>
      <c r="C141" s="77"/>
      <c r="D141" s="77"/>
      <c r="E141" s="77"/>
      <c r="F141" s="77"/>
      <c r="G141" s="77"/>
      <c r="H141" s="77"/>
      <c r="I141" s="77"/>
      <c r="J141" s="77"/>
      <c r="K141" s="77"/>
      <c r="L141" s="77"/>
      <c r="M141" s="77"/>
      <c r="N141" s="74"/>
      <c r="O141" s="74"/>
      <c r="P141" s="74"/>
      <c r="Q141" s="74" t="s">
        <v>61</v>
      </c>
      <c r="R141" s="74"/>
      <c r="S141" s="76"/>
      <c r="T141" s="77"/>
      <c r="U141" s="77"/>
      <c r="V141" s="77"/>
      <c r="W141" s="77"/>
      <c r="X141" s="77"/>
      <c r="Y141" s="77"/>
      <c r="Z141" s="77"/>
      <c r="AA141" s="77"/>
      <c r="AB141" s="77"/>
      <c r="AC141" s="77"/>
      <c r="AD141" s="77"/>
      <c r="AE141" s="77"/>
      <c r="AF141" s="77"/>
      <c r="AG141" s="77"/>
      <c r="AH141" s="77"/>
      <c r="AI141" s="77"/>
      <c r="AJ141" s="23"/>
    </row>
    <row r="142" spans="1:36" ht="30" customHeight="1" x14ac:dyDescent="0.25">
      <c r="A142" s="216"/>
      <c r="B142" s="56" t="s">
        <v>240</v>
      </c>
      <c r="C142" s="77"/>
      <c r="D142" s="77"/>
      <c r="E142" s="77"/>
      <c r="F142" s="77"/>
      <c r="G142" s="77"/>
      <c r="H142" s="77"/>
      <c r="I142" s="77"/>
      <c r="J142" s="77"/>
      <c r="K142" s="77"/>
      <c r="L142" s="77"/>
      <c r="M142" s="77"/>
      <c r="N142" s="74"/>
      <c r="O142" s="74" t="s">
        <v>61</v>
      </c>
      <c r="P142" s="74"/>
      <c r="Q142" s="74"/>
      <c r="R142" s="74"/>
      <c r="S142" s="76"/>
      <c r="T142" s="77"/>
      <c r="U142" s="77"/>
      <c r="V142" s="77"/>
      <c r="W142" s="77"/>
      <c r="X142" s="77"/>
      <c r="Y142" s="77"/>
      <c r="Z142" s="77"/>
      <c r="AA142" s="77"/>
      <c r="AB142" s="77"/>
      <c r="AC142" s="77"/>
      <c r="AD142" s="77"/>
      <c r="AE142" s="77"/>
      <c r="AF142" s="77"/>
      <c r="AG142" s="77"/>
      <c r="AH142" s="77"/>
      <c r="AI142" s="77"/>
      <c r="AJ142" s="23"/>
    </row>
    <row r="143" spans="1:36" ht="30" customHeight="1" x14ac:dyDescent="0.25">
      <c r="A143" s="216"/>
      <c r="B143" s="56" t="s">
        <v>241</v>
      </c>
      <c r="C143" s="77"/>
      <c r="D143" s="77"/>
      <c r="E143" s="77"/>
      <c r="F143" s="77"/>
      <c r="G143" s="77"/>
      <c r="H143" s="77"/>
      <c r="I143" s="77"/>
      <c r="J143" s="77"/>
      <c r="K143" s="77"/>
      <c r="L143" s="77"/>
      <c r="M143" s="77"/>
      <c r="N143" s="74"/>
      <c r="O143" s="74" t="s">
        <v>61</v>
      </c>
      <c r="P143" s="74"/>
      <c r="Q143" s="74"/>
      <c r="R143" s="74"/>
      <c r="S143" s="76"/>
      <c r="T143" s="77"/>
      <c r="U143" s="77"/>
      <c r="V143" s="77"/>
      <c r="W143" s="77"/>
      <c r="X143" s="77"/>
      <c r="Y143" s="77"/>
      <c r="Z143" s="77"/>
      <c r="AA143" s="77"/>
      <c r="AB143" s="77"/>
      <c r="AC143" s="77"/>
      <c r="AD143" s="77"/>
      <c r="AE143" s="77"/>
      <c r="AF143" s="77"/>
      <c r="AG143" s="77"/>
      <c r="AH143" s="77"/>
      <c r="AI143" s="77"/>
      <c r="AJ143" s="23"/>
    </row>
    <row r="144" spans="1:36" ht="30" customHeight="1" x14ac:dyDescent="0.25">
      <c r="A144" s="216"/>
      <c r="B144" s="56" t="s">
        <v>242</v>
      </c>
      <c r="C144" s="77"/>
      <c r="D144" s="77"/>
      <c r="E144" s="77"/>
      <c r="F144" s="77"/>
      <c r="G144" s="77"/>
      <c r="H144" s="77"/>
      <c r="I144" s="77"/>
      <c r="J144" s="77"/>
      <c r="K144" s="77"/>
      <c r="L144" s="77"/>
      <c r="M144" s="77"/>
      <c r="N144" s="74"/>
      <c r="O144" s="74" t="s">
        <v>61</v>
      </c>
      <c r="P144" s="74"/>
      <c r="Q144" s="74"/>
      <c r="R144" s="74"/>
      <c r="S144" s="76"/>
      <c r="T144" s="77"/>
      <c r="U144" s="77"/>
      <c r="V144" s="77"/>
      <c r="W144" s="77"/>
      <c r="X144" s="77"/>
      <c r="Y144" s="77"/>
      <c r="Z144" s="77"/>
      <c r="AA144" s="77"/>
      <c r="AB144" s="77"/>
      <c r="AC144" s="77"/>
      <c r="AD144" s="77"/>
      <c r="AE144" s="77"/>
      <c r="AF144" s="77"/>
      <c r="AG144" s="77"/>
      <c r="AH144" s="77"/>
      <c r="AI144" s="77"/>
      <c r="AJ144" s="23"/>
    </row>
    <row r="145" spans="1:36" ht="30" customHeight="1" x14ac:dyDescent="0.25">
      <c r="A145" s="217"/>
      <c r="B145" s="56" t="s">
        <v>243</v>
      </c>
      <c r="C145" s="77"/>
      <c r="D145" s="77"/>
      <c r="E145" s="77"/>
      <c r="F145" s="77"/>
      <c r="G145" s="77"/>
      <c r="H145" s="77"/>
      <c r="I145" s="77"/>
      <c r="J145" s="77"/>
      <c r="K145" s="77"/>
      <c r="L145" s="77"/>
      <c r="M145" s="77"/>
      <c r="N145" s="74"/>
      <c r="O145" s="74" t="s">
        <v>61</v>
      </c>
      <c r="P145" s="74"/>
      <c r="Q145" s="74"/>
      <c r="R145" s="74"/>
      <c r="S145" s="76"/>
      <c r="T145" s="77"/>
      <c r="U145" s="77"/>
      <c r="V145" s="77"/>
      <c r="W145" s="77"/>
      <c r="X145" s="77"/>
      <c r="Y145" s="77"/>
      <c r="Z145" s="77"/>
      <c r="AA145" s="77"/>
      <c r="AB145" s="77"/>
      <c r="AC145" s="77"/>
      <c r="AD145" s="77"/>
      <c r="AE145" s="77"/>
      <c r="AF145" s="77"/>
      <c r="AG145" s="77"/>
      <c r="AH145" s="77"/>
      <c r="AI145" s="77"/>
      <c r="AJ145" s="23"/>
    </row>
    <row r="146" spans="1:36" ht="30" customHeight="1" x14ac:dyDescent="0.25">
      <c r="A146" s="215" t="s">
        <v>54</v>
      </c>
      <c r="B146" s="56" t="s">
        <v>244</v>
      </c>
      <c r="C146" s="77" t="s">
        <v>57</v>
      </c>
      <c r="D146" s="77"/>
      <c r="E146" s="77"/>
      <c r="F146" s="77"/>
      <c r="G146" s="77"/>
      <c r="H146" s="77"/>
      <c r="I146" s="77"/>
      <c r="J146" s="77"/>
      <c r="K146" s="77"/>
      <c r="L146" s="77"/>
      <c r="M146" s="77"/>
      <c r="N146" s="74"/>
      <c r="O146" s="74"/>
      <c r="P146" s="74"/>
      <c r="Q146" s="74"/>
      <c r="R146" s="74" t="s">
        <v>21</v>
      </c>
      <c r="S146" s="76"/>
      <c r="T146" s="77"/>
      <c r="U146" s="77"/>
      <c r="V146" s="77"/>
      <c r="W146" s="77"/>
      <c r="X146" s="77"/>
      <c r="Y146" s="77"/>
      <c r="Z146" s="77"/>
      <c r="AA146" s="77"/>
      <c r="AB146" s="77"/>
      <c r="AC146" s="77"/>
      <c r="AD146" s="77"/>
      <c r="AE146" s="77"/>
      <c r="AF146" s="77"/>
      <c r="AG146" s="77"/>
      <c r="AH146" s="77"/>
      <c r="AI146" s="77"/>
      <c r="AJ146" s="23"/>
    </row>
    <row r="147" spans="1:36" ht="30" customHeight="1" x14ac:dyDescent="0.25">
      <c r="A147" s="216"/>
      <c r="B147" s="56" t="s">
        <v>245</v>
      </c>
      <c r="C147" s="77" t="s">
        <v>57</v>
      </c>
      <c r="D147" s="77"/>
      <c r="E147" s="77"/>
      <c r="F147" s="77"/>
      <c r="G147" s="77"/>
      <c r="H147" s="77"/>
      <c r="I147" s="77"/>
      <c r="J147" s="77"/>
      <c r="K147" s="77"/>
      <c r="L147" s="77"/>
      <c r="M147" s="77"/>
      <c r="N147" s="74"/>
      <c r="O147" s="74"/>
      <c r="P147" s="74"/>
      <c r="Q147" s="74"/>
      <c r="R147" s="74" t="s">
        <v>21</v>
      </c>
      <c r="S147" s="76"/>
      <c r="T147" s="77"/>
      <c r="U147" s="77"/>
      <c r="V147" s="77"/>
      <c r="W147" s="77"/>
      <c r="X147" s="77"/>
      <c r="Y147" s="77"/>
      <c r="Z147" s="77"/>
      <c r="AA147" s="77"/>
      <c r="AB147" s="77"/>
      <c r="AC147" s="77"/>
      <c r="AD147" s="77"/>
      <c r="AE147" s="77"/>
      <c r="AF147" s="77"/>
      <c r="AG147" s="77"/>
      <c r="AH147" s="77"/>
      <c r="AI147" s="77"/>
      <c r="AJ147" s="23"/>
    </row>
    <row r="148" spans="1:36" ht="30" customHeight="1" x14ac:dyDescent="0.25">
      <c r="A148" s="216"/>
      <c r="B148" s="56" t="s">
        <v>246</v>
      </c>
      <c r="C148" s="77" t="s">
        <v>57</v>
      </c>
      <c r="D148" s="77"/>
      <c r="E148" s="77"/>
      <c r="F148" s="77"/>
      <c r="G148" s="77"/>
      <c r="H148" s="77"/>
      <c r="I148" s="77"/>
      <c r="J148" s="77"/>
      <c r="K148" s="77"/>
      <c r="L148" s="77"/>
      <c r="M148" s="77"/>
      <c r="N148" s="74"/>
      <c r="O148" s="74"/>
      <c r="P148" s="74"/>
      <c r="Q148" s="74"/>
      <c r="R148" s="74" t="s">
        <v>21</v>
      </c>
      <c r="S148" s="76" t="s">
        <v>63</v>
      </c>
      <c r="T148" s="77"/>
      <c r="U148" s="77"/>
      <c r="V148" s="77"/>
      <c r="W148" s="77"/>
      <c r="X148" s="77"/>
      <c r="Y148" s="77"/>
      <c r="Z148" s="77"/>
      <c r="AA148" s="77"/>
      <c r="AB148" s="77"/>
      <c r="AC148" s="77"/>
      <c r="AD148" s="77"/>
      <c r="AE148" s="77"/>
      <c r="AF148" s="77"/>
      <c r="AG148" s="77"/>
      <c r="AH148" s="77"/>
      <c r="AI148" s="77"/>
      <c r="AJ148" s="23"/>
    </row>
    <row r="149" spans="1:36" ht="30" customHeight="1" x14ac:dyDescent="0.25">
      <c r="A149" s="216"/>
      <c r="B149" s="56" t="s">
        <v>247</v>
      </c>
      <c r="C149" s="77"/>
      <c r="D149" s="77"/>
      <c r="E149" s="77"/>
      <c r="F149" s="77"/>
      <c r="G149" s="77"/>
      <c r="H149" s="77"/>
      <c r="I149" s="77"/>
      <c r="J149" s="77"/>
      <c r="K149" s="77"/>
      <c r="L149" s="77"/>
      <c r="M149" s="77"/>
      <c r="N149" s="74"/>
      <c r="O149" s="74"/>
      <c r="P149" s="74"/>
      <c r="Q149" s="74" t="s">
        <v>61</v>
      </c>
      <c r="R149" s="74"/>
      <c r="S149" s="76"/>
      <c r="T149" s="77"/>
      <c r="U149" s="77"/>
      <c r="V149" s="77"/>
      <c r="W149" s="77"/>
      <c r="X149" s="77"/>
      <c r="Y149" s="77"/>
      <c r="Z149" s="77"/>
      <c r="AA149" s="77"/>
      <c r="AB149" s="77"/>
      <c r="AC149" s="77"/>
      <c r="AD149" s="77"/>
      <c r="AE149" s="77"/>
      <c r="AF149" s="77"/>
      <c r="AG149" s="77"/>
      <c r="AH149" s="77"/>
      <c r="AI149" s="77"/>
      <c r="AJ149" s="23"/>
    </row>
    <row r="150" spans="1:36" ht="30" customHeight="1" x14ac:dyDescent="0.25">
      <c r="A150" s="216"/>
      <c r="B150" s="56" t="s">
        <v>248</v>
      </c>
      <c r="C150" s="77"/>
      <c r="D150" s="77"/>
      <c r="E150" s="77"/>
      <c r="F150" s="77"/>
      <c r="G150" s="77"/>
      <c r="H150" s="77"/>
      <c r="I150" s="77"/>
      <c r="J150" s="77"/>
      <c r="K150" s="77"/>
      <c r="L150" s="77"/>
      <c r="M150" s="77"/>
      <c r="N150" s="74"/>
      <c r="O150" s="74"/>
      <c r="P150" s="74"/>
      <c r="Q150" s="74" t="s">
        <v>61</v>
      </c>
      <c r="R150" s="74"/>
      <c r="S150" s="76"/>
      <c r="T150" s="77"/>
      <c r="U150" s="77"/>
      <c r="V150" s="77"/>
      <c r="W150" s="77"/>
      <c r="X150" s="77"/>
      <c r="Y150" s="77"/>
      <c r="Z150" s="77"/>
      <c r="AA150" s="77"/>
      <c r="AB150" s="77"/>
      <c r="AC150" s="77"/>
      <c r="AD150" s="77"/>
      <c r="AE150" s="77"/>
      <c r="AF150" s="77"/>
      <c r="AG150" s="77"/>
      <c r="AH150" s="77"/>
      <c r="AI150" s="77"/>
      <c r="AJ150" s="23"/>
    </row>
    <row r="151" spans="1:36" ht="30" customHeight="1" x14ac:dyDescent="0.25">
      <c r="A151" s="216"/>
      <c r="B151" s="56" t="s">
        <v>249</v>
      </c>
      <c r="C151" s="77"/>
      <c r="D151" s="77"/>
      <c r="E151" s="77"/>
      <c r="F151" s="77"/>
      <c r="G151" s="77"/>
      <c r="H151" s="77"/>
      <c r="I151" s="77"/>
      <c r="J151" s="77"/>
      <c r="K151" s="77"/>
      <c r="L151" s="77"/>
      <c r="M151" s="77"/>
      <c r="N151" s="74"/>
      <c r="O151" s="74"/>
      <c r="P151" s="74"/>
      <c r="Q151" s="74" t="s">
        <v>61</v>
      </c>
      <c r="R151" s="74"/>
      <c r="S151" s="76"/>
      <c r="T151" s="77"/>
      <c r="U151" s="77"/>
      <c r="V151" s="77"/>
      <c r="W151" s="77"/>
      <c r="X151" s="77"/>
      <c r="Y151" s="77"/>
      <c r="Z151" s="77"/>
      <c r="AA151" s="77"/>
      <c r="AB151" s="77"/>
      <c r="AC151" s="77"/>
      <c r="AD151" s="77"/>
      <c r="AE151" s="77"/>
      <c r="AF151" s="77"/>
      <c r="AG151" s="77"/>
      <c r="AH151" s="77"/>
      <c r="AI151" s="77"/>
      <c r="AJ151" s="23"/>
    </row>
    <row r="152" spans="1:36" ht="30" customHeight="1" x14ac:dyDescent="0.25">
      <c r="A152" s="216"/>
      <c r="B152" s="56" t="s">
        <v>250</v>
      </c>
      <c r="C152" s="77"/>
      <c r="D152" s="77"/>
      <c r="E152" s="77"/>
      <c r="F152" s="77"/>
      <c r="G152" s="77"/>
      <c r="H152" s="77"/>
      <c r="I152" s="77"/>
      <c r="J152" s="77"/>
      <c r="K152" s="77"/>
      <c r="L152" s="77"/>
      <c r="M152" s="77"/>
      <c r="N152" s="74"/>
      <c r="O152" s="74"/>
      <c r="P152" s="74"/>
      <c r="Q152" s="74" t="s">
        <v>61</v>
      </c>
      <c r="R152" s="74"/>
      <c r="S152" s="76"/>
      <c r="T152" s="77"/>
      <c r="U152" s="77"/>
      <c r="V152" s="77"/>
      <c r="W152" s="77"/>
      <c r="X152" s="77"/>
      <c r="Y152" s="77"/>
      <c r="Z152" s="77"/>
      <c r="AA152" s="77"/>
      <c r="AB152" s="77"/>
      <c r="AC152" s="77"/>
      <c r="AD152" s="77"/>
      <c r="AE152" s="77"/>
      <c r="AF152" s="77"/>
      <c r="AG152" s="77"/>
      <c r="AH152" s="77"/>
      <c r="AI152" s="77"/>
      <c r="AJ152" s="23"/>
    </row>
    <row r="153" spans="1:36" ht="30" customHeight="1" x14ac:dyDescent="0.25">
      <c r="A153" s="216"/>
      <c r="B153" s="56" t="s">
        <v>251</v>
      </c>
      <c r="C153" s="77"/>
      <c r="D153" s="77"/>
      <c r="E153" s="77"/>
      <c r="F153" s="77"/>
      <c r="G153" s="77"/>
      <c r="H153" s="77"/>
      <c r="I153" s="77"/>
      <c r="J153" s="77"/>
      <c r="K153" s="77"/>
      <c r="L153" s="77"/>
      <c r="M153" s="77"/>
      <c r="N153" s="74"/>
      <c r="O153" s="74"/>
      <c r="P153" s="74"/>
      <c r="Q153" s="74" t="s">
        <v>61</v>
      </c>
      <c r="R153" s="74"/>
      <c r="S153" s="76"/>
      <c r="T153" s="77"/>
      <c r="U153" s="77"/>
      <c r="V153" s="77"/>
      <c r="W153" s="77"/>
      <c r="X153" s="77"/>
      <c r="Y153" s="77"/>
      <c r="Z153" s="77"/>
      <c r="AA153" s="77"/>
      <c r="AB153" s="77"/>
      <c r="AC153" s="77"/>
      <c r="AD153" s="77"/>
      <c r="AE153" s="77"/>
      <c r="AF153" s="77"/>
      <c r="AG153" s="77"/>
      <c r="AH153" s="77"/>
      <c r="AI153" s="77"/>
      <c r="AJ153" s="23"/>
    </row>
    <row r="154" spans="1:36" ht="30" customHeight="1" x14ac:dyDescent="0.25">
      <c r="A154" s="216"/>
      <c r="B154" s="56" t="s">
        <v>252</v>
      </c>
      <c r="C154" s="77"/>
      <c r="D154" s="77"/>
      <c r="E154" s="77"/>
      <c r="F154" s="77"/>
      <c r="G154" s="77"/>
      <c r="H154" s="77"/>
      <c r="I154" s="77"/>
      <c r="J154" s="77"/>
      <c r="K154" s="77"/>
      <c r="L154" s="77"/>
      <c r="M154" s="77"/>
      <c r="N154" s="74"/>
      <c r="O154" s="74"/>
      <c r="P154" s="74"/>
      <c r="Q154" s="74" t="s">
        <v>61</v>
      </c>
      <c r="R154" s="74"/>
      <c r="S154" s="76"/>
      <c r="T154" s="77"/>
      <c r="U154" s="77"/>
      <c r="V154" s="77"/>
      <c r="W154" s="77"/>
      <c r="X154" s="77"/>
      <c r="Y154" s="77"/>
      <c r="Z154" s="77"/>
      <c r="AA154" s="77"/>
      <c r="AB154" s="77"/>
      <c r="AC154" s="77"/>
      <c r="AD154" s="77"/>
      <c r="AE154" s="77"/>
      <c r="AF154" s="77"/>
      <c r="AG154" s="77"/>
      <c r="AH154" s="77"/>
      <c r="AI154" s="77"/>
      <c r="AJ154" s="23"/>
    </row>
    <row r="155" spans="1:36" ht="30" customHeight="1" x14ac:dyDescent="0.25">
      <c r="A155" s="216"/>
      <c r="B155" s="56" t="s">
        <v>253</v>
      </c>
      <c r="C155" s="77"/>
      <c r="D155" s="77"/>
      <c r="E155" s="77"/>
      <c r="F155" s="77"/>
      <c r="G155" s="77"/>
      <c r="H155" s="77"/>
      <c r="I155" s="77"/>
      <c r="J155" s="77"/>
      <c r="K155" s="77"/>
      <c r="L155" s="77"/>
      <c r="M155" s="77"/>
      <c r="N155" s="74"/>
      <c r="O155" s="74"/>
      <c r="P155" s="74"/>
      <c r="Q155" s="74" t="s">
        <v>61</v>
      </c>
      <c r="R155" s="74"/>
      <c r="S155" s="76" t="s">
        <v>152</v>
      </c>
      <c r="T155" s="77"/>
      <c r="U155" s="77"/>
      <c r="V155" s="77"/>
      <c r="W155" s="77"/>
      <c r="X155" s="77"/>
      <c r="Y155" s="77"/>
      <c r="Z155" s="77"/>
      <c r="AA155" s="77"/>
      <c r="AB155" s="77"/>
      <c r="AC155" s="77"/>
      <c r="AD155" s="77"/>
      <c r="AE155" s="77"/>
      <c r="AF155" s="77"/>
      <c r="AG155" s="77"/>
      <c r="AH155" s="77"/>
      <c r="AI155" s="77"/>
      <c r="AJ155" s="23"/>
    </row>
    <row r="156" spans="1:36" ht="30" customHeight="1" x14ac:dyDescent="0.25">
      <c r="A156" s="216"/>
      <c r="B156" s="56" t="s">
        <v>254</v>
      </c>
      <c r="C156" s="77"/>
      <c r="D156" s="77"/>
      <c r="E156" s="77"/>
      <c r="F156" s="77"/>
      <c r="G156" s="77"/>
      <c r="H156" s="77"/>
      <c r="I156" s="77"/>
      <c r="J156" s="77"/>
      <c r="K156" s="77"/>
      <c r="L156" s="77"/>
      <c r="M156" s="77"/>
      <c r="N156" s="74"/>
      <c r="O156" s="74"/>
      <c r="P156" s="74"/>
      <c r="Q156" s="74" t="s">
        <v>61</v>
      </c>
      <c r="R156" s="74"/>
      <c r="S156" s="76"/>
      <c r="T156" s="77"/>
      <c r="U156" s="77"/>
      <c r="V156" s="77"/>
      <c r="W156" s="77"/>
      <c r="X156" s="77"/>
      <c r="Y156" s="77"/>
      <c r="Z156" s="77"/>
      <c r="AA156" s="77"/>
      <c r="AB156" s="77"/>
      <c r="AC156" s="77"/>
      <c r="AD156" s="77"/>
      <c r="AE156" s="77"/>
      <c r="AF156" s="77"/>
      <c r="AG156" s="77"/>
      <c r="AH156" s="77"/>
      <c r="AI156" s="77"/>
      <c r="AJ156" s="23"/>
    </row>
    <row r="157" spans="1:36" ht="30" customHeight="1" x14ac:dyDescent="0.25">
      <c r="A157" s="216"/>
      <c r="B157" s="56" t="s">
        <v>255</v>
      </c>
      <c r="C157" s="77"/>
      <c r="D157" s="77"/>
      <c r="E157" s="77"/>
      <c r="F157" s="77"/>
      <c r="G157" s="77"/>
      <c r="H157" s="77"/>
      <c r="I157" s="77"/>
      <c r="J157" s="77"/>
      <c r="K157" s="77"/>
      <c r="L157" s="77"/>
      <c r="M157" s="77"/>
      <c r="N157" s="74"/>
      <c r="O157" s="74"/>
      <c r="P157" s="74"/>
      <c r="Q157" s="74" t="s">
        <v>61</v>
      </c>
      <c r="R157" s="74"/>
      <c r="S157" s="76"/>
      <c r="T157" s="77"/>
      <c r="U157" s="77"/>
      <c r="V157" s="77"/>
      <c r="W157" s="77"/>
      <c r="X157" s="77"/>
      <c r="Y157" s="77"/>
      <c r="Z157" s="77"/>
      <c r="AA157" s="77"/>
      <c r="AB157" s="77"/>
      <c r="AC157" s="77"/>
      <c r="AD157" s="77"/>
      <c r="AE157" s="77"/>
      <c r="AF157" s="77"/>
      <c r="AG157" s="77"/>
      <c r="AH157" s="77"/>
      <c r="AI157" s="77"/>
      <c r="AJ157" s="23"/>
    </row>
    <row r="158" spans="1:36" ht="30" customHeight="1" x14ac:dyDescent="0.25">
      <c r="A158" s="216"/>
      <c r="B158" s="56" t="s">
        <v>256</v>
      </c>
      <c r="C158" s="77"/>
      <c r="D158" s="77"/>
      <c r="E158" s="77"/>
      <c r="F158" s="77"/>
      <c r="G158" s="77"/>
      <c r="H158" s="77"/>
      <c r="I158" s="77"/>
      <c r="J158" s="77"/>
      <c r="K158" s="77"/>
      <c r="L158" s="77"/>
      <c r="M158" s="77"/>
      <c r="N158" s="74"/>
      <c r="O158" s="74"/>
      <c r="P158" s="74"/>
      <c r="Q158" s="74" t="s">
        <v>61</v>
      </c>
      <c r="R158" s="74"/>
      <c r="S158" s="76"/>
      <c r="T158" s="77"/>
      <c r="U158" s="77"/>
      <c r="V158" s="77"/>
      <c r="W158" s="77"/>
      <c r="X158" s="77"/>
      <c r="Y158" s="77"/>
      <c r="Z158" s="77"/>
      <c r="AA158" s="77"/>
      <c r="AB158" s="77"/>
      <c r="AC158" s="77"/>
      <c r="AD158" s="77"/>
      <c r="AE158" s="77"/>
      <c r="AF158" s="77"/>
      <c r="AG158" s="77"/>
      <c r="AH158" s="77"/>
      <c r="AI158" s="77"/>
      <c r="AJ158" s="23"/>
    </row>
    <row r="159" spans="1:36" ht="30" customHeight="1" x14ac:dyDescent="0.25">
      <c r="A159" s="216"/>
      <c r="B159" s="56" t="s">
        <v>257</v>
      </c>
      <c r="C159" s="77"/>
      <c r="D159" s="77"/>
      <c r="E159" s="77"/>
      <c r="F159" s="77"/>
      <c r="G159" s="77"/>
      <c r="H159" s="77"/>
      <c r="I159" s="77"/>
      <c r="J159" s="77"/>
      <c r="K159" s="77"/>
      <c r="L159" s="77"/>
      <c r="M159" s="77"/>
      <c r="N159" s="74"/>
      <c r="O159" s="74"/>
      <c r="P159" s="74"/>
      <c r="Q159" s="74" t="s">
        <v>61</v>
      </c>
      <c r="R159" s="74"/>
      <c r="S159" s="76"/>
      <c r="T159" s="77"/>
      <c r="U159" s="77"/>
      <c r="V159" s="77"/>
      <c r="W159" s="77"/>
      <c r="X159" s="77"/>
      <c r="Y159" s="77"/>
      <c r="Z159" s="77"/>
      <c r="AA159" s="77"/>
      <c r="AB159" s="77"/>
      <c r="AC159" s="77"/>
      <c r="AD159" s="77"/>
      <c r="AE159" s="77"/>
      <c r="AF159" s="77"/>
      <c r="AG159" s="77"/>
      <c r="AH159" s="77"/>
      <c r="AI159" s="77"/>
      <c r="AJ159" s="23"/>
    </row>
    <row r="160" spans="1:36" ht="30" customHeight="1" x14ac:dyDescent="0.25">
      <c r="A160" s="217"/>
      <c r="B160" s="56" t="s">
        <v>258</v>
      </c>
      <c r="C160" s="77"/>
      <c r="D160" s="77"/>
      <c r="E160" s="77"/>
      <c r="F160" s="77"/>
      <c r="G160" s="77"/>
      <c r="H160" s="77"/>
      <c r="I160" s="77"/>
      <c r="J160" s="77"/>
      <c r="K160" s="77"/>
      <c r="L160" s="77"/>
      <c r="M160" s="77"/>
      <c r="N160" s="74"/>
      <c r="O160" s="74"/>
      <c r="P160" s="74"/>
      <c r="Q160" s="74" t="s">
        <v>61</v>
      </c>
      <c r="R160" s="74"/>
      <c r="S160" s="76"/>
      <c r="T160" s="77"/>
      <c r="U160" s="77"/>
      <c r="V160" s="77"/>
      <c r="W160" s="77"/>
      <c r="X160" s="77"/>
      <c r="Y160" s="77"/>
      <c r="Z160" s="77"/>
      <c r="AA160" s="77"/>
      <c r="AB160" s="77"/>
      <c r="AC160" s="77"/>
      <c r="AD160" s="77"/>
      <c r="AE160" s="77"/>
      <c r="AF160" s="77"/>
      <c r="AG160" s="77"/>
      <c r="AH160" s="77"/>
      <c r="AI160" s="77"/>
      <c r="AJ160" s="23"/>
    </row>
    <row r="161" spans="1:36" x14ac:dyDescent="0.25">
      <c r="AJ161" s="23"/>
    </row>
    <row r="162" spans="1:36" x14ac:dyDescent="0.25">
      <c r="B162" s="78"/>
      <c r="AJ162" s="23"/>
    </row>
    <row r="163" spans="1:36" ht="15.75" thickBot="1" x14ac:dyDescent="0.3">
      <c r="L163" s="88"/>
      <c r="AJ163" s="23"/>
    </row>
    <row r="164" spans="1:36" ht="26.25" customHeight="1" thickBot="1" x14ac:dyDescent="0.3">
      <c r="A164" s="84" t="s">
        <v>159</v>
      </c>
      <c r="B164" s="85"/>
      <c r="C164" s="85"/>
      <c r="D164" s="85"/>
      <c r="E164" s="85"/>
      <c r="F164" s="85"/>
      <c r="G164" s="85"/>
      <c r="H164" s="85"/>
      <c r="I164" s="85"/>
      <c r="J164" s="85"/>
      <c r="K164" s="85"/>
      <c r="L164" s="87"/>
      <c r="M164" s="86"/>
      <c r="AJ164" s="23"/>
    </row>
    <row r="165" spans="1:36" ht="26.25" customHeight="1" thickBot="1" x14ac:dyDescent="0.3">
      <c r="A165" s="60"/>
      <c r="B165" s="61"/>
      <c r="C165" s="61"/>
      <c r="D165" s="62"/>
      <c r="E165" s="62"/>
      <c r="F165" s="62"/>
      <c r="G165" s="62"/>
      <c r="H165" s="62"/>
      <c r="I165" s="62"/>
      <c r="J165" s="62"/>
      <c r="K165" s="62"/>
      <c r="L165" s="62"/>
      <c r="M165" s="62"/>
      <c r="N165" s="62"/>
      <c r="AJ165" s="23"/>
    </row>
    <row r="166" spans="1:36" ht="43.5" customHeight="1" thickBot="1" x14ac:dyDescent="0.3">
      <c r="A166" s="66" t="s">
        <v>158</v>
      </c>
      <c r="B166" s="67"/>
      <c r="C166" s="68">
        <f>COUNTA(C170:C178,C182:C190,C194:C202,C206:C214)</f>
        <v>3</v>
      </c>
      <c r="AJ166" s="23"/>
    </row>
    <row r="167" spans="1:36" x14ac:dyDescent="0.25">
      <c r="AJ167" s="23"/>
    </row>
    <row r="168" spans="1:36" ht="15.75" x14ac:dyDescent="0.25">
      <c r="A168" s="227" t="s">
        <v>160</v>
      </c>
      <c r="B168" s="202" t="s">
        <v>75</v>
      </c>
      <c r="C168" s="202" t="s">
        <v>65</v>
      </c>
      <c r="D168" s="202" t="s">
        <v>66</v>
      </c>
      <c r="E168" s="229" t="s">
        <v>67</v>
      </c>
      <c r="F168" s="202" t="s">
        <v>68</v>
      </c>
      <c r="G168" s="202"/>
      <c r="H168" s="202" t="s">
        <v>69</v>
      </c>
      <c r="I168" s="202" t="s">
        <v>70</v>
      </c>
      <c r="J168" s="194" t="s">
        <v>71</v>
      </c>
      <c r="K168" s="194" t="s">
        <v>157</v>
      </c>
      <c r="L168" s="194"/>
      <c r="M168" s="194" t="s">
        <v>72</v>
      </c>
      <c r="N168" s="59"/>
      <c r="AJ168" s="23"/>
    </row>
    <row r="169" spans="1:36" ht="15.75" x14ac:dyDescent="0.25">
      <c r="A169" s="228"/>
      <c r="B169" s="202"/>
      <c r="C169" s="202"/>
      <c r="D169" s="202"/>
      <c r="E169" s="229"/>
      <c r="F169" s="63" t="s">
        <v>73</v>
      </c>
      <c r="G169" s="63" t="s">
        <v>74</v>
      </c>
      <c r="H169" s="202"/>
      <c r="I169" s="202"/>
      <c r="J169" s="194"/>
      <c r="K169" s="115" t="s">
        <v>168</v>
      </c>
      <c r="L169" s="115" t="s">
        <v>169</v>
      </c>
      <c r="M169" s="194"/>
      <c r="N169" s="50"/>
      <c r="AJ169" s="23"/>
    </row>
    <row r="170" spans="1:36" x14ac:dyDescent="0.25">
      <c r="A170" s="56" t="s">
        <v>161</v>
      </c>
      <c r="B170" s="56"/>
      <c r="C170" s="77" t="s">
        <v>162</v>
      </c>
      <c r="D170" s="77"/>
      <c r="E170" s="77"/>
      <c r="F170" s="77"/>
      <c r="G170" s="77"/>
      <c r="H170" s="77"/>
      <c r="I170" s="77"/>
      <c r="J170" s="74"/>
      <c r="K170" s="74"/>
      <c r="L170" s="74"/>
      <c r="M170" s="74"/>
      <c r="N170" s="50"/>
      <c r="AJ170" s="23"/>
    </row>
    <row r="171" spans="1:36" x14ac:dyDescent="0.25">
      <c r="A171" s="56"/>
      <c r="B171" s="56"/>
      <c r="C171" s="77"/>
      <c r="D171" s="77"/>
      <c r="E171" s="77"/>
      <c r="F171" s="77"/>
      <c r="G171" s="77"/>
      <c r="H171" s="77"/>
      <c r="I171" s="77"/>
      <c r="J171" s="77"/>
      <c r="K171" s="77"/>
      <c r="L171" s="77"/>
      <c r="M171" s="77"/>
      <c r="N171" s="50"/>
      <c r="AJ171" s="23"/>
    </row>
    <row r="172" spans="1:36" x14ac:dyDescent="0.25">
      <c r="A172" s="56"/>
      <c r="B172" s="56"/>
      <c r="C172" s="77"/>
      <c r="D172" s="77"/>
      <c r="E172" s="77"/>
      <c r="F172" s="77"/>
      <c r="G172" s="77"/>
      <c r="H172" s="77"/>
      <c r="I172" s="77"/>
      <c r="J172" s="77"/>
      <c r="K172" s="77"/>
      <c r="L172" s="77"/>
      <c r="M172" s="77"/>
      <c r="N172" s="50"/>
      <c r="AJ172" s="23"/>
    </row>
    <row r="173" spans="1:36" x14ac:dyDescent="0.25">
      <c r="A173" s="56"/>
      <c r="B173" s="56"/>
      <c r="C173" s="77"/>
      <c r="D173" s="77"/>
      <c r="E173" s="77"/>
      <c r="F173" s="77"/>
      <c r="G173" s="77"/>
      <c r="H173" s="77"/>
      <c r="I173" s="77"/>
      <c r="J173" s="77"/>
      <c r="K173" s="77"/>
      <c r="L173" s="77"/>
      <c r="M173" s="77"/>
      <c r="N173" s="50"/>
      <c r="AJ173" s="23"/>
    </row>
    <row r="174" spans="1:36" x14ac:dyDescent="0.25">
      <c r="A174" s="56"/>
      <c r="B174" s="56"/>
      <c r="C174" s="77"/>
      <c r="D174" s="77"/>
      <c r="E174" s="77"/>
      <c r="F174" s="77"/>
      <c r="G174" s="77"/>
      <c r="H174" s="77"/>
      <c r="I174" s="77"/>
      <c r="J174" s="77"/>
      <c r="K174" s="77"/>
      <c r="L174" s="77"/>
      <c r="M174" s="77"/>
      <c r="N174" s="50"/>
      <c r="AJ174" s="23"/>
    </row>
    <row r="175" spans="1:36" x14ac:dyDescent="0.25">
      <c r="A175" s="56"/>
      <c r="B175" s="56"/>
      <c r="C175" s="77"/>
      <c r="D175" s="77"/>
      <c r="E175" s="77"/>
      <c r="F175" s="77"/>
      <c r="G175" s="77"/>
      <c r="H175" s="77"/>
      <c r="I175" s="77"/>
      <c r="J175" s="77"/>
      <c r="K175" s="77"/>
      <c r="L175" s="77"/>
      <c r="M175" s="77"/>
      <c r="N175" s="50"/>
      <c r="AJ175" s="23"/>
    </row>
    <row r="176" spans="1:36" x14ac:dyDescent="0.25">
      <c r="A176" s="56"/>
      <c r="B176" s="56"/>
      <c r="C176" s="77"/>
      <c r="D176" s="77"/>
      <c r="E176" s="77"/>
      <c r="F176" s="77"/>
      <c r="G176" s="77"/>
      <c r="H176" s="77"/>
      <c r="I176" s="77"/>
      <c r="J176" s="77"/>
      <c r="K176" s="77"/>
      <c r="L176" s="77"/>
      <c r="M176" s="77"/>
      <c r="N176" s="50"/>
      <c r="AJ176" s="23"/>
    </row>
    <row r="177" spans="1:36" x14ac:dyDescent="0.25">
      <c r="A177" s="56"/>
      <c r="B177" s="56"/>
      <c r="C177" s="77"/>
      <c r="D177" s="77"/>
      <c r="E177" s="77"/>
      <c r="F177" s="77"/>
      <c r="G177" s="77"/>
      <c r="H177" s="77"/>
      <c r="I177" s="77"/>
      <c r="J177" s="77"/>
      <c r="K177" s="77"/>
      <c r="L177" s="77"/>
      <c r="M177" s="77"/>
      <c r="N177" s="50"/>
      <c r="AJ177" s="23"/>
    </row>
    <row r="178" spans="1:36" x14ac:dyDescent="0.25">
      <c r="A178" s="56"/>
      <c r="B178" s="56"/>
      <c r="C178" s="77"/>
      <c r="D178" s="77"/>
      <c r="E178" s="77"/>
      <c r="F178" s="77"/>
      <c r="G178" s="77"/>
      <c r="H178" s="77"/>
      <c r="I178" s="77"/>
      <c r="J178" s="77"/>
      <c r="K178" s="77"/>
      <c r="L178" s="77"/>
      <c r="M178" s="77"/>
      <c r="N178" s="50"/>
      <c r="AJ178" s="23"/>
    </row>
    <row r="179" spans="1:36" s="50" customFormat="1" x14ac:dyDescent="0.25">
      <c r="N179" s="79"/>
      <c r="O179" s="79"/>
      <c r="P179" s="79"/>
      <c r="Q179" s="79"/>
      <c r="R179" s="79"/>
      <c r="S179" s="79"/>
      <c r="AJ179" s="114"/>
    </row>
    <row r="180" spans="1:36" ht="15.75" x14ac:dyDescent="0.25">
      <c r="A180" s="227" t="s">
        <v>160</v>
      </c>
      <c r="B180" s="202" t="s">
        <v>75</v>
      </c>
      <c r="C180" s="202" t="s">
        <v>65</v>
      </c>
      <c r="D180" s="202" t="s">
        <v>66</v>
      </c>
      <c r="E180" s="229" t="s">
        <v>67</v>
      </c>
      <c r="F180" s="202" t="s">
        <v>68</v>
      </c>
      <c r="G180" s="202"/>
      <c r="H180" s="202" t="s">
        <v>69</v>
      </c>
      <c r="I180" s="202" t="s">
        <v>70</v>
      </c>
      <c r="J180" s="202" t="s">
        <v>71</v>
      </c>
      <c r="K180" s="194" t="s">
        <v>157</v>
      </c>
      <c r="L180" s="194"/>
      <c r="M180" s="202" t="s">
        <v>72</v>
      </c>
      <c r="N180" s="59"/>
      <c r="AJ180" s="23"/>
    </row>
    <row r="181" spans="1:36" ht="15" customHeight="1" x14ac:dyDescent="0.25">
      <c r="A181" s="228"/>
      <c r="B181" s="202"/>
      <c r="C181" s="202"/>
      <c r="D181" s="202"/>
      <c r="E181" s="229"/>
      <c r="F181" s="63" t="s">
        <v>73</v>
      </c>
      <c r="G181" s="63" t="s">
        <v>74</v>
      </c>
      <c r="H181" s="202"/>
      <c r="I181" s="202"/>
      <c r="J181" s="202"/>
      <c r="K181" s="115" t="s">
        <v>168</v>
      </c>
      <c r="L181" s="115" t="s">
        <v>169</v>
      </c>
      <c r="M181" s="202"/>
      <c r="N181" s="50"/>
      <c r="AJ181" s="23"/>
    </row>
    <row r="182" spans="1:36" x14ac:dyDescent="0.25">
      <c r="A182" s="56" t="s">
        <v>161</v>
      </c>
      <c r="B182" s="56"/>
      <c r="C182" s="77" t="s">
        <v>162</v>
      </c>
      <c r="D182" s="77"/>
      <c r="E182" s="77"/>
      <c r="F182" s="77"/>
      <c r="G182" s="77"/>
      <c r="H182" s="77"/>
      <c r="I182" s="77"/>
      <c r="J182" s="74"/>
      <c r="K182" s="74"/>
      <c r="L182" s="74"/>
      <c r="M182" s="74"/>
      <c r="N182" s="50"/>
      <c r="AJ182" s="23"/>
    </row>
    <row r="183" spans="1:36" x14ac:dyDescent="0.25">
      <c r="A183" s="56"/>
      <c r="B183" s="56"/>
      <c r="C183" s="77"/>
      <c r="D183" s="77"/>
      <c r="E183" s="77"/>
      <c r="F183" s="77"/>
      <c r="G183" s="77"/>
      <c r="H183" s="77"/>
      <c r="I183" s="77"/>
      <c r="J183" s="77"/>
      <c r="K183" s="77"/>
      <c r="L183" s="77"/>
      <c r="M183" s="77"/>
      <c r="N183" s="50"/>
      <c r="AJ183" s="23"/>
    </row>
    <row r="184" spans="1:36" x14ac:dyDescent="0.25">
      <c r="A184" s="56"/>
      <c r="B184" s="56"/>
      <c r="C184" s="77"/>
      <c r="D184" s="77"/>
      <c r="E184" s="77"/>
      <c r="F184" s="77"/>
      <c r="G184" s="77"/>
      <c r="H184" s="77"/>
      <c r="I184" s="77"/>
      <c r="J184" s="77"/>
      <c r="K184" s="77"/>
      <c r="L184" s="77"/>
      <c r="M184" s="77"/>
      <c r="N184" s="50"/>
      <c r="AJ184" s="23"/>
    </row>
    <row r="185" spans="1:36" x14ac:dyDescent="0.25">
      <c r="A185" s="56"/>
      <c r="B185" s="56"/>
      <c r="C185" s="77"/>
      <c r="D185" s="77"/>
      <c r="E185" s="77"/>
      <c r="F185" s="77"/>
      <c r="G185" s="77"/>
      <c r="H185" s="77"/>
      <c r="I185" s="77"/>
      <c r="J185" s="77"/>
      <c r="K185" s="77"/>
      <c r="L185" s="77"/>
      <c r="M185" s="77"/>
      <c r="N185" s="50"/>
      <c r="AJ185" s="23"/>
    </row>
    <row r="186" spans="1:36" x14ac:dyDescent="0.25">
      <c r="A186" s="56"/>
      <c r="B186" s="56"/>
      <c r="C186" s="77"/>
      <c r="D186" s="77"/>
      <c r="E186" s="77"/>
      <c r="F186" s="77"/>
      <c r="G186" s="77"/>
      <c r="H186" s="77"/>
      <c r="I186" s="77"/>
      <c r="J186" s="77"/>
      <c r="K186" s="77"/>
      <c r="L186" s="77"/>
      <c r="M186" s="77"/>
      <c r="N186" s="50"/>
      <c r="AJ186" s="23"/>
    </row>
    <row r="187" spans="1:36" x14ac:dyDescent="0.25">
      <c r="A187" s="56"/>
      <c r="B187" s="56"/>
      <c r="C187" s="77"/>
      <c r="D187" s="77"/>
      <c r="E187" s="77"/>
      <c r="F187" s="77"/>
      <c r="G187" s="77"/>
      <c r="H187" s="77"/>
      <c r="I187" s="77"/>
      <c r="J187" s="77"/>
      <c r="K187" s="77"/>
      <c r="L187" s="77"/>
      <c r="M187" s="77"/>
      <c r="N187" s="50"/>
      <c r="AJ187" s="23"/>
    </row>
    <row r="188" spans="1:36" x14ac:dyDescent="0.25">
      <c r="A188" s="56"/>
      <c r="B188" s="56"/>
      <c r="C188" s="77"/>
      <c r="D188" s="77"/>
      <c r="E188" s="77"/>
      <c r="F188" s="77"/>
      <c r="G188" s="77"/>
      <c r="H188" s="77"/>
      <c r="I188" s="77"/>
      <c r="J188" s="77"/>
      <c r="K188" s="77"/>
      <c r="L188" s="77"/>
      <c r="M188" s="77"/>
      <c r="N188" s="50"/>
      <c r="AJ188" s="23"/>
    </row>
    <row r="189" spans="1:36" x14ac:dyDescent="0.25">
      <c r="A189" s="56"/>
      <c r="B189" s="56"/>
      <c r="C189" s="77"/>
      <c r="D189" s="77"/>
      <c r="E189" s="77"/>
      <c r="F189" s="77"/>
      <c r="G189" s="77"/>
      <c r="H189" s="77"/>
      <c r="I189" s="77"/>
      <c r="J189" s="77"/>
      <c r="K189" s="77"/>
      <c r="L189" s="77"/>
      <c r="M189" s="77"/>
      <c r="N189" s="50"/>
      <c r="AJ189" s="23"/>
    </row>
    <row r="190" spans="1:36" x14ac:dyDescent="0.25">
      <c r="A190" s="56"/>
      <c r="B190" s="56"/>
      <c r="C190" s="77"/>
      <c r="D190" s="77"/>
      <c r="E190" s="77"/>
      <c r="F190" s="77"/>
      <c r="G190" s="77"/>
      <c r="H190" s="77"/>
      <c r="I190" s="77"/>
      <c r="J190" s="77"/>
      <c r="K190" s="77"/>
      <c r="L190" s="77"/>
      <c r="M190" s="77"/>
      <c r="N190" s="50"/>
      <c r="AJ190" s="23"/>
    </row>
    <row r="191" spans="1:36" x14ac:dyDescent="0.25">
      <c r="A191" s="50"/>
      <c r="B191" s="50"/>
      <c r="C191" s="50"/>
      <c r="D191" s="50"/>
      <c r="E191" s="50"/>
      <c r="F191" s="50"/>
      <c r="G191" s="50"/>
      <c r="H191" s="50"/>
      <c r="I191" s="50"/>
      <c r="J191" s="50"/>
      <c r="K191" s="50"/>
      <c r="L191" s="50"/>
      <c r="M191" s="50"/>
      <c r="N191" s="79"/>
      <c r="AJ191" s="23"/>
    </row>
    <row r="192" spans="1:36" ht="15.75" x14ac:dyDescent="0.25">
      <c r="A192" s="227" t="s">
        <v>160</v>
      </c>
      <c r="B192" s="202" t="s">
        <v>75</v>
      </c>
      <c r="C192" s="202" t="s">
        <v>65</v>
      </c>
      <c r="D192" s="202" t="s">
        <v>66</v>
      </c>
      <c r="E192" s="229" t="s">
        <v>67</v>
      </c>
      <c r="F192" s="202" t="s">
        <v>68</v>
      </c>
      <c r="G192" s="202"/>
      <c r="H192" s="202" t="s">
        <v>69</v>
      </c>
      <c r="I192" s="202" t="s">
        <v>70</v>
      </c>
      <c r="J192" s="202" t="s">
        <v>71</v>
      </c>
      <c r="K192" s="194" t="s">
        <v>157</v>
      </c>
      <c r="L192" s="194"/>
      <c r="M192" s="202" t="s">
        <v>72</v>
      </c>
      <c r="N192" s="59"/>
      <c r="AJ192" s="23"/>
    </row>
    <row r="193" spans="1:36" ht="15" customHeight="1" x14ac:dyDescent="0.25">
      <c r="A193" s="228"/>
      <c r="B193" s="202"/>
      <c r="C193" s="202"/>
      <c r="D193" s="202"/>
      <c r="E193" s="229"/>
      <c r="F193" s="63" t="s">
        <v>73</v>
      </c>
      <c r="G193" s="63" t="s">
        <v>74</v>
      </c>
      <c r="H193" s="202"/>
      <c r="I193" s="202"/>
      <c r="J193" s="202"/>
      <c r="K193" s="115" t="s">
        <v>168</v>
      </c>
      <c r="L193" s="115" t="s">
        <v>169</v>
      </c>
      <c r="M193" s="202"/>
      <c r="N193" s="50"/>
      <c r="AJ193" s="23"/>
    </row>
    <row r="194" spans="1:36" x14ac:dyDescent="0.25">
      <c r="A194" s="56"/>
      <c r="B194" s="56"/>
      <c r="C194" s="77" t="s">
        <v>162</v>
      </c>
      <c r="D194" s="77"/>
      <c r="E194" s="77"/>
      <c r="F194" s="77"/>
      <c r="G194" s="77"/>
      <c r="H194" s="77"/>
      <c r="I194" s="77"/>
      <c r="J194" s="74"/>
      <c r="K194" s="74"/>
      <c r="L194" s="74"/>
      <c r="M194" s="74"/>
      <c r="N194" s="50"/>
      <c r="AJ194" s="23"/>
    </row>
    <row r="195" spans="1:36" x14ac:dyDescent="0.25">
      <c r="A195" s="56"/>
      <c r="B195" s="56"/>
      <c r="C195" s="77"/>
      <c r="D195" s="77"/>
      <c r="E195" s="77"/>
      <c r="F195" s="77"/>
      <c r="G195" s="77"/>
      <c r="H195" s="77"/>
      <c r="I195" s="77"/>
      <c r="J195" s="77"/>
      <c r="K195" s="77"/>
      <c r="L195" s="77"/>
      <c r="M195" s="77"/>
      <c r="N195" s="50"/>
      <c r="AJ195" s="23"/>
    </row>
    <row r="196" spans="1:36" x14ac:dyDescent="0.25">
      <c r="A196" s="56"/>
      <c r="B196" s="56"/>
      <c r="C196" s="77"/>
      <c r="D196" s="77"/>
      <c r="E196" s="77"/>
      <c r="F196" s="77"/>
      <c r="G196" s="77"/>
      <c r="H196" s="77"/>
      <c r="I196" s="77"/>
      <c r="J196" s="77"/>
      <c r="K196" s="77"/>
      <c r="L196" s="77"/>
      <c r="M196" s="77"/>
      <c r="N196" s="50"/>
      <c r="AJ196" s="23"/>
    </row>
    <row r="197" spans="1:36" x14ac:dyDescent="0.25">
      <c r="A197" s="56"/>
      <c r="B197" s="56"/>
      <c r="C197" s="77"/>
      <c r="D197" s="77"/>
      <c r="E197" s="77"/>
      <c r="F197" s="77"/>
      <c r="G197" s="77"/>
      <c r="H197" s="77"/>
      <c r="I197" s="77"/>
      <c r="J197" s="77"/>
      <c r="K197" s="77"/>
      <c r="L197" s="77"/>
      <c r="M197" s="77"/>
      <c r="N197" s="50"/>
      <c r="AJ197" s="23"/>
    </row>
    <row r="198" spans="1:36" x14ac:dyDescent="0.25">
      <c r="A198" s="56"/>
      <c r="B198" s="56"/>
      <c r="C198" s="77"/>
      <c r="D198" s="77"/>
      <c r="E198" s="77"/>
      <c r="F198" s="77"/>
      <c r="G198" s="77"/>
      <c r="H198" s="77"/>
      <c r="I198" s="77"/>
      <c r="J198" s="77"/>
      <c r="K198" s="77"/>
      <c r="L198" s="77"/>
      <c r="M198" s="77"/>
      <c r="N198" s="50"/>
      <c r="AJ198" s="23"/>
    </row>
    <row r="199" spans="1:36" x14ac:dyDescent="0.25">
      <c r="A199" s="56"/>
      <c r="B199" s="56"/>
      <c r="C199" s="77"/>
      <c r="D199" s="77"/>
      <c r="E199" s="77"/>
      <c r="F199" s="77"/>
      <c r="G199" s="77"/>
      <c r="H199" s="77"/>
      <c r="I199" s="77"/>
      <c r="J199" s="77"/>
      <c r="K199" s="77"/>
      <c r="L199" s="77"/>
      <c r="M199" s="77"/>
      <c r="N199" s="50"/>
      <c r="AJ199" s="23"/>
    </row>
    <row r="200" spans="1:36" x14ac:dyDescent="0.25">
      <c r="A200" s="56"/>
      <c r="B200" s="56"/>
      <c r="C200" s="77"/>
      <c r="D200" s="77"/>
      <c r="E200" s="77"/>
      <c r="F200" s="77"/>
      <c r="G200" s="77"/>
      <c r="H200" s="77"/>
      <c r="I200" s="77"/>
      <c r="J200" s="77"/>
      <c r="K200" s="77"/>
      <c r="L200" s="77"/>
      <c r="M200" s="77"/>
      <c r="N200" s="50"/>
      <c r="AJ200" s="23"/>
    </row>
    <row r="201" spans="1:36" x14ac:dyDescent="0.25">
      <c r="A201" s="56"/>
      <c r="B201" s="56"/>
      <c r="C201" s="77"/>
      <c r="D201" s="77"/>
      <c r="E201" s="77"/>
      <c r="F201" s="77"/>
      <c r="G201" s="77"/>
      <c r="H201" s="77"/>
      <c r="I201" s="77"/>
      <c r="J201" s="77"/>
      <c r="K201" s="77"/>
      <c r="L201" s="77"/>
      <c r="M201" s="77"/>
      <c r="N201" s="50"/>
      <c r="AJ201" s="23"/>
    </row>
    <row r="202" spans="1:36" x14ac:dyDescent="0.25">
      <c r="A202" s="56"/>
      <c r="B202" s="56"/>
      <c r="C202" s="77"/>
      <c r="D202" s="77"/>
      <c r="E202" s="77"/>
      <c r="F202" s="77"/>
      <c r="G202" s="77"/>
      <c r="H202" s="77"/>
      <c r="I202" s="77"/>
      <c r="J202" s="77"/>
      <c r="K202" s="77"/>
      <c r="L202" s="77"/>
      <c r="M202" s="77"/>
      <c r="N202" s="50"/>
      <c r="AJ202" s="23"/>
    </row>
    <row r="203" spans="1:36" s="50" customFormat="1" x14ac:dyDescent="0.25">
      <c r="N203" s="79"/>
      <c r="O203" s="79"/>
      <c r="P203" s="79"/>
      <c r="Q203" s="79"/>
      <c r="R203" s="79"/>
      <c r="S203" s="79"/>
      <c r="AJ203" s="114"/>
    </row>
    <row r="204" spans="1:36" ht="15.75" x14ac:dyDescent="0.25">
      <c r="A204" s="252" t="s">
        <v>58</v>
      </c>
      <c r="B204" s="202" t="s">
        <v>75</v>
      </c>
      <c r="C204" s="202" t="s">
        <v>65</v>
      </c>
      <c r="D204" s="202" t="s">
        <v>66</v>
      </c>
      <c r="E204" s="229" t="s">
        <v>67</v>
      </c>
      <c r="F204" s="202" t="s">
        <v>68</v>
      </c>
      <c r="G204" s="202"/>
      <c r="H204" s="202" t="s">
        <v>69</v>
      </c>
      <c r="I204" s="202" t="s">
        <v>70</v>
      </c>
      <c r="J204" s="202" t="s">
        <v>71</v>
      </c>
      <c r="K204" s="194" t="s">
        <v>157</v>
      </c>
      <c r="L204" s="194"/>
      <c r="M204" s="202" t="s">
        <v>72</v>
      </c>
      <c r="N204" s="59"/>
      <c r="AJ204" s="23"/>
    </row>
    <row r="205" spans="1:36" ht="15.75" x14ac:dyDescent="0.25">
      <c r="A205" s="252"/>
      <c r="B205" s="202"/>
      <c r="C205" s="202"/>
      <c r="D205" s="202"/>
      <c r="E205" s="229"/>
      <c r="F205" s="63" t="s">
        <v>73</v>
      </c>
      <c r="G205" s="63" t="s">
        <v>74</v>
      </c>
      <c r="H205" s="202"/>
      <c r="I205" s="202"/>
      <c r="J205" s="202"/>
      <c r="K205" s="115" t="s">
        <v>168</v>
      </c>
      <c r="L205" s="115" t="s">
        <v>169</v>
      </c>
      <c r="M205" s="202"/>
      <c r="N205" s="50"/>
      <c r="AJ205" s="23"/>
    </row>
    <row r="206" spans="1:36" x14ac:dyDescent="0.25">
      <c r="A206" s="56"/>
      <c r="B206" s="56"/>
      <c r="C206" s="77"/>
      <c r="D206" s="77"/>
      <c r="E206" s="77"/>
      <c r="F206" s="77"/>
      <c r="G206" s="77"/>
      <c r="H206" s="77"/>
      <c r="I206" s="77"/>
      <c r="J206" s="74"/>
      <c r="K206" s="74"/>
      <c r="L206" s="74"/>
      <c r="M206" s="74"/>
      <c r="N206" s="50"/>
      <c r="AJ206" s="23"/>
    </row>
    <row r="207" spans="1:36" x14ac:dyDescent="0.25">
      <c r="A207" s="56"/>
      <c r="B207" s="56"/>
      <c r="C207" s="77"/>
      <c r="D207" s="77"/>
      <c r="E207" s="77"/>
      <c r="F207" s="77"/>
      <c r="G207" s="77"/>
      <c r="H207" s="77"/>
      <c r="I207" s="77"/>
      <c r="J207" s="77"/>
      <c r="K207" s="77"/>
      <c r="L207" s="77"/>
      <c r="M207" s="77"/>
      <c r="N207" s="50"/>
      <c r="AJ207" s="23"/>
    </row>
    <row r="208" spans="1:36" x14ac:dyDescent="0.25">
      <c r="A208" s="56"/>
      <c r="B208" s="56"/>
      <c r="C208" s="77"/>
      <c r="D208" s="77"/>
      <c r="E208" s="77"/>
      <c r="F208" s="77"/>
      <c r="G208" s="77"/>
      <c r="H208" s="77"/>
      <c r="I208" s="77"/>
      <c r="J208" s="77"/>
      <c r="K208" s="77"/>
      <c r="L208" s="77"/>
      <c r="M208" s="77"/>
      <c r="N208" s="50"/>
      <c r="AJ208" s="23"/>
    </row>
    <row r="209" spans="1:36" x14ac:dyDescent="0.25">
      <c r="A209" s="56"/>
      <c r="B209" s="56"/>
      <c r="C209" s="77"/>
      <c r="D209" s="77"/>
      <c r="E209" s="77"/>
      <c r="F209" s="77"/>
      <c r="G209" s="77"/>
      <c r="H209" s="77"/>
      <c r="I209" s="77"/>
      <c r="J209" s="77"/>
      <c r="K209" s="77"/>
      <c r="L209" s="77"/>
      <c r="M209" s="77"/>
      <c r="N209" s="50"/>
      <c r="AJ209" s="23"/>
    </row>
    <row r="210" spans="1:36" x14ac:dyDescent="0.25">
      <c r="A210" s="56"/>
      <c r="B210" s="56"/>
      <c r="C210" s="77"/>
      <c r="D210" s="77"/>
      <c r="E210" s="77"/>
      <c r="F210" s="77"/>
      <c r="G210" s="77"/>
      <c r="H210" s="77"/>
      <c r="I210" s="77"/>
      <c r="J210" s="77"/>
      <c r="K210" s="77"/>
      <c r="L210" s="77"/>
      <c r="M210" s="77"/>
      <c r="N210" s="50"/>
      <c r="AJ210" s="23"/>
    </row>
    <row r="211" spans="1:36" x14ac:dyDescent="0.25">
      <c r="A211" s="56"/>
      <c r="B211" s="56"/>
      <c r="C211" s="77"/>
      <c r="D211" s="77"/>
      <c r="E211" s="77"/>
      <c r="F211" s="77"/>
      <c r="G211" s="77"/>
      <c r="H211" s="77"/>
      <c r="I211" s="77"/>
      <c r="J211" s="77"/>
      <c r="K211" s="77"/>
      <c r="L211" s="77"/>
      <c r="M211" s="77"/>
      <c r="N211" s="50"/>
      <c r="AJ211" s="23"/>
    </row>
    <row r="212" spans="1:36" x14ac:dyDescent="0.25">
      <c r="A212" s="56"/>
      <c r="B212" s="56"/>
      <c r="C212" s="77"/>
      <c r="D212" s="77"/>
      <c r="E212" s="77"/>
      <c r="F212" s="77"/>
      <c r="G212" s="77"/>
      <c r="H212" s="77"/>
      <c r="I212" s="77"/>
      <c r="J212" s="77"/>
      <c r="K212" s="77"/>
      <c r="L212" s="77"/>
      <c r="M212" s="77"/>
      <c r="N212" s="50"/>
      <c r="AJ212" s="23"/>
    </row>
    <row r="213" spans="1:36" x14ac:dyDescent="0.25">
      <c r="A213" s="56"/>
      <c r="B213" s="56"/>
      <c r="C213" s="77"/>
      <c r="D213" s="77"/>
      <c r="E213" s="77"/>
      <c r="F213" s="77"/>
      <c r="G213" s="77"/>
      <c r="H213" s="77"/>
      <c r="I213" s="77"/>
      <c r="J213" s="77"/>
      <c r="K213" s="77"/>
      <c r="L213" s="77"/>
      <c r="M213" s="77"/>
      <c r="N213" s="50"/>
      <c r="AJ213" s="23"/>
    </row>
    <row r="214" spans="1:36" x14ac:dyDescent="0.25">
      <c r="A214" s="56"/>
      <c r="B214" s="56"/>
      <c r="C214" s="77"/>
      <c r="D214" s="77"/>
      <c r="E214" s="77"/>
      <c r="F214" s="77"/>
      <c r="G214" s="77"/>
      <c r="H214" s="77"/>
      <c r="I214" s="77"/>
      <c r="J214" s="77"/>
      <c r="K214" s="77"/>
      <c r="L214" s="77"/>
      <c r="M214" s="77"/>
      <c r="N214" s="50"/>
      <c r="AJ214" s="23"/>
    </row>
    <row r="215" spans="1:36" x14ac:dyDescent="0.25">
      <c r="A215" s="23"/>
      <c r="B215" s="23"/>
      <c r="C215" s="23"/>
      <c r="D215" s="23"/>
      <c r="E215" s="23"/>
      <c r="F215" s="23"/>
      <c r="G215" s="23"/>
      <c r="H215" s="23"/>
      <c r="I215" s="23"/>
      <c r="J215" s="23"/>
      <c r="K215" s="23"/>
      <c r="L215" s="23"/>
      <c r="M215" s="23"/>
      <c r="N215" s="113"/>
      <c r="O215" s="69"/>
      <c r="P215" s="69"/>
      <c r="Q215" s="69"/>
      <c r="R215" s="69"/>
      <c r="S215" s="69"/>
      <c r="T215" s="69"/>
      <c r="U215" s="69"/>
      <c r="V215" s="69"/>
      <c r="W215" s="69"/>
      <c r="X215" s="69"/>
      <c r="Y215" s="69"/>
      <c r="Z215" s="69"/>
      <c r="AA215" s="69"/>
      <c r="AB215" s="69"/>
      <c r="AC215" s="69"/>
      <c r="AD215" s="69"/>
      <c r="AE215" s="69"/>
      <c r="AF215" s="69"/>
      <c r="AG215" s="69"/>
      <c r="AH215" s="69"/>
      <c r="AI215" s="69"/>
      <c r="AJ215" s="23"/>
    </row>
    <row r="216" spans="1:36" x14ac:dyDescent="0.25">
      <c r="A216" s="23"/>
      <c r="B216" s="23"/>
      <c r="C216" s="23"/>
      <c r="D216" s="23"/>
      <c r="E216" s="23"/>
      <c r="F216" s="23"/>
      <c r="G216" s="23"/>
      <c r="H216" s="23"/>
      <c r="I216" s="23"/>
      <c r="J216" s="23"/>
      <c r="K216" s="23"/>
      <c r="L216" s="23"/>
      <c r="M216" s="23"/>
      <c r="N216" s="113"/>
      <c r="O216" s="69"/>
      <c r="P216" s="69"/>
      <c r="Q216" s="69"/>
      <c r="R216" s="69"/>
      <c r="S216" s="69"/>
      <c r="T216" s="69"/>
      <c r="U216" s="69"/>
      <c r="V216" s="69"/>
      <c r="W216" s="69"/>
      <c r="X216" s="69"/>
      <c r="Y216" s="69"/>
      <c r="Z216" s="69"/>
      <c r="AA216" s="69"/>
      <c r="AB216" s="69"/>
      <c r="AC216" s="69"/>
      <c r="AD216" s="69"/>
      <c r="AE216" s="69"/>
      <c r="AF216" s="69"/>
      <c r="AG216" s="69"/>
      <c r="AH216" s="69"/>
      <c r="AI216" s="69"/>
      <c r="AJ216" s="23"/>
    </row>
    <row r="217" spans="1:36" x14ac:dyDescent="0.25">
      <c r="N217" s="79"/>
    </row>
    <row r="218" spans="1:36" x14ac:dyDescent="0.25">
      <c r="N218" s="79"/>
    </row>
    <row r="219" spans="1:36" x14ac:dyDescent="0.25">
      <c r="N219" s="79"/>
    </row>
    <row r="220" spans="1:36" x14ac:dyDescent="0.25">
      <c r="N220" s="79"/>
    </row>
    <row r="221" spans="1:36" x14ac:dyDescent="0.25">
      <c r="N221" s="79"/>
    </row>
    <row r="222" spans="1:36" x14ac:dyDescent="0.25">
      <c r="N222" s="79"/>
    </row>
    <row r="223" spans="1:36" x14ac:dyDescent="0.25">
      <c r="N223" s="79"/>
    </row>
    <row r="224" spans="1:36" x14ac:dyDescent="0.25">
      <c r="N224" s="79"/>
    </row>
    <row r="225" spans="14:14" x14ac:dyDescent="0.25">
      <c r="N225" s="79"/>
    </row>
    <row r="226" spans="14:14" x14ac:dyDescent="0.25">
      <c r="N226" s="79"/>
    </row>
    <row r="227" spans="14:14" x14ac:dyDescent="0.25">
      <c r="N227" s="79"/>
    </row>
    <row r="228" spans="14:14" x14ac:dyDescent="0.25">
      <c r="N228" s="79"/>
    </row>
    <row r="229" spans="14:14" x14ac:dyDescent="0.25">
      <c r="N229" s="79"/>
    </row>
    <row r="230" spans="14:14" x14ac:dyDescent="0.25">
      <c r="N230" s="79"/>
    </row>
    <row r="231" spans="14:14" x14ac:dyDescent="0.25">
      <c r="N231" s="79"/>
    </row>
    <row r="232" spans="14:14" x14ac:dyDescent="0.25">
      <c r="N232" s="79"/>
    </row>
    <row r="233" spans="14:14" x14ac:dyDescent="0.25">
      <c r="N233" s="79"/>
    </row>
    <row r="234" spans="14:14" x14ac:dyDescent="0.25">
      <c r="N234" s="79"/>
    </row>
    <row r="235" spans="14:14" x14ac:dyDescent="0.25">
      <c r="N235" s="79"/>
    </row>
    <row r="236" spans="14:14" x14ac:dyDescent="0.25">
      <c r="N236" s="79"/>
    </row>
    <row r="237" spans="14:14" x14ac:dyDescent="0.25">
      <c r="N237" s="79"/>
    </row>
    <row r="238" spans="14:14" x14ac:dyDescent="0.25">
      <c r="N238" s="79"/>
    </row>
    <row r="239" spans="14:14" x14ac:dyDescent="0.25">
      <c r="N239" s="79"/>
    </row>
    <row r="240" spans="14:14" x14ac:dyDescent="0.25">
      <c r="N240" s="79"/>
    </row>
    <row r="241" spans="14:14" x14ac:dyDescent="0.25">
      <c r="N241" s="79"/>
    </row>
    <row r="242" spans="14:14" x14ac:dyDescent="0.25">
      <c r="N242" s="79"/>
    </row>
    <row r="243" spans="14:14" x14ac:dyDescent="0.25">
      <c r="N243" s="79"/>
    </row>
    <row r="244" spans="14:14" x14ac:dyDescent="0.25">
      <c r="N244" s="79"/>
    </row>
    <row r="245" spans="14:14" x14ac:dyDescent="0.25">
      <c r="N245" s="79"/>
    </row>
    <row r="246" spans="14:14" x14ac:dyDescent="0.25">
      <c r="N246" s="79"/>
    </row>
    <row r="247" spans="14:14" x14ac:dyDescent="0.25">
      <c r="N247" s="79"/>
    </row>
    <row r="248" spans="14:14" x14ac:dyDescent="0.25">
      <c r="N248" s="79"/>
    </row>
    <row r="249" spans="14:14" x14ac:dyDescent="0.25">
      <c r="N249" s="79"/>
    </row>
    <row r="250" spans="14:14" x14ac:dyDescent="0.25">
      <c r="N250" s="79"/>
    </row>
    <row r="251" spans="14:14" x14ac:dyDescent="0.25">
      <c r="N251" s="79"/>
    </row>
    <row r="252" spans="14:14" x14ac:dyDescent="0.25">
      <c r="N252" s="79"/>
    </row>
    <row r="253" spans="14:14" x14ac:dyDescent="0.25">
      <c r="N253" s="79"/>
    </row>
    <row r="254" spans="14:14" x14ac:dyDescent="0.25">
      <c r="N254" s="79"/>
    </row>
    <row r="255" spans="14:14" x14ac:dyDescent="0.25">
      <c r="N255" s="79"/>
    </row>
    <row r="256" spans="14:14" x14ac:dyDescent="0.25">
      <c r="N256" s="79"/>
    </row>
    <row r="257" spans="14:14" x14ac:dyDescent="0.25">
      <c r="N257" s="79"/>
    </row>
    <row r="258" spans="14:14" x14ac:dyDescent="0.25">
      <c r="N258" s="79"/>
    </row>
    <row r="259" spans="14:14" x14ac:dyDescent="0.25">
      <c r="N259" s="79"/>
    </row>
    <row r="260" spans="14:14" x14ac:dyDescent="0.25">
      <c r="N260" s="79"/>
    </row>
    <row r="261" spans="14:14" x14ac:dyDescent="0.25">
      <c r="N261" s="79"/>
    </row>
    <row r="262" spans="14:14" x14ac:dyDescent="0.25">
      <c r="N262" s="79"/>
    </row>
    <row r="263" spans="14:14" x14ac:dyDescent="0.25">
      <c r="N263" s="79"/>
    </row>
    <row r="264" spans="14:14" x14ac:dyDescent="0.25">
      <c r="N264" s="79"/>
    </row>
    <row r="265" spans="14:14" x14ac:dyDescent="0.25">
      <c r="N265" s="79"/>
    </row>
    <row r="266" spans="14:14" x14ac:dyDescent="0.25">
      <c r="N266" s="79"/>
    </row>
    <row r="267" spans="14:14" x14ac:dyDescent="0.25">
      <c r="N267" s="79"/>
    </row>
    <row r="268" spans="14:14" x14ac:dyDescent="0.25">
      <c r="N268" s="79"/>
    </row>
    <row r="269" spans="14:14" x14ac:dyDescent="0.25">
      <c r="N269" s="79"/>
    </row>
    <row r="270" spans="14:14" x14ac:dyDescent="0.25">
      <c r="N270" s="79"/>
    </row>
    <row r="271" spans="14:14" x14ac:dyDescent="0.25">
      <c r="N271" s="79"/>
    </row>
    <row r="272" spans="14:14" x14ac:dyDescent="0.25">
      <c r="N272" s="79"/>
    </row>
    <row r="273" spans="14:14" x14ac:dyDescent="0.25">
      <c r="N273" s="79"/>
    </row>
    <row r="274" spans="14:14" x14ac:dyDescent="0.25">
      <c r="N274" s="79"/>
    </row>
    <row r="275" spans="14:14" x14ac:dyDescent="0.25">
      <c r="N275" s="79"/>
    </row>
    <row r="276" spans="14:14" x14ac:dyDescent="0.25">
      <c r="N276" s="79"/>
    </row>
    <row r="277" spans="14:14" x14ac:dyDescent="0.25">
      <c r="N277" s="79"/>
    </row>
    <row r="278" spans="14:14" x14ac:dyDescent="0.25">
      <c r="N278" s="79"/>
    </row>
    <row r="279" spans="14:14" x14ac:dyDescent="0.25">
      <c r="N279" s="79"/>
    </row>
    <row r="280" spans="14:14" x14ac:dyDescent="0.25">
      <c r="N280" s="79"/>
    </row>
    <row r="281" spans="14:14" x14ac:dyDescent="0.25">
      <c r="N281" s="79"/>
    </row>
    <row r="282" spans="14:14" x14ac:dyDescent="0.25">
      <c r="N282" s="79"/>
    </row>
    <row r="283" spans="14:14" x14ac:dyDescent="0.25">
      <c r="N283" s="79"/>
    </row>
    <row r="284" spans="14:14" x14ac:dyDescent="0.25">
      <c r="N284" s="79"/>
    </row>
    <row r="285" spans="14:14" x14ac:dyDescent="0.25">
      <c r="N285" s="79"/>
    </row>
    <row r="286" spans="14:14" x14ac:dyDescent="0.25">
      <c r="N286" s="79"/>
    </row>
    <row r="287" spans="14:14" x14ac:dyDescent="0.25">
      <c r="N287" s="79"/>
    </row>
    <row r="288" spans="14:14" x14ac:dyDescent="0.25">
      <c r="N288" s="79"/>
    </row>
    <row r="289" spans="14:14" x14ac:dyDescent="0.25">
      <c r="N289" s="79"/>
    </row>
    <row r="290" spans="14:14" x14ac:dyDescent="0.25">
      <c r="N290" s="79"/>
    </row>
    <row r="291" spans="14:14" x14ac:dyDescent="0.25">
      <c r="N291" s="79"/>
    </row>
    <row r="292" spans="14:14" x14ac:dyDescent="0.25">
      <c r="N292" s="79"/>
    </row>
    <row r="293" spans="14:14" x14ac:dyDescent="0.25">
      <c r="N293" s="79"/>
    </row>
    <row r="294" spans="14:14" x14ac:dyDescent="0.25">
      <c r="N294" s="79"/>
    </row>
    <row r="295" spans="14:14" x14ac:dyDescent="0.25">
      <c r="N295" s="79"/>
    </row>
    <row r="296" spans="14:14" x14ac:dyDescent="0.25">
      <c r="N296" s="79"/>
    </row>
    <row r="297" spans="14:14" x14ac:dyDescent="0.25">
      <c r="N297" s="79"/>
    </row>
    <row r="298" spans="14:14" x14ac:dyDescent="0.25">
      <c r="N298" s="79"/>
    </row>
    <row r="299" spans="14:14" x14ac:dyDescent="0.25">
      <c r="N299" s="79"/>
    </row>
    <row r="300" spans="14:14" x14ac:dyDescent="0.25">
      <c r="N300" s="79"/>
    </row>
    <row r="301" spans="14:14" x14ac:dyDescent="0.25">
      <c r="N301" s="79"/>
    </row>
    <row r="302" spans="14:14" x14ac:dyDescent="0.25">
      <c r="N302" s="79"/>
    </row>
    <row r="303" spans="14:14" x14ac:dyDescent="0.25">
      <c r="N303" s="79"/>
    </row>
    <row r="304" spans="14:14" x14ac:dyDescent="0.25">
      <c r="N304" s="79"/>
    </row>
    <row r="305" spans="14:14" x14ac:dyDescent="0.25">
      <c r="N305" s="79"/>
    </row>
    <row r="306" spans="14:14" x14ac:dyDescent="0.25">
      <c r="N306" s="79"/>
    </row>
    <row r="307" spans="14:14" x14ac:dyDescent="0.25">
      <c r="N307" s="79"/>
    </row>
    <row r="308" spans="14:14" x14ac:dyDescent="0.25">
      <c r="N308" s="79"/>
    </row>
    <row r="309" spans="14:14" x14ac:dyDescent="0.25">
      <c r="N309" s="79"/>
    </row>
    <row r="310" spans="14:14" x14ac:dyDescent="0.25">
      <c r="N310" s="79"/>
    </row>
    <row r="311" spans="14:14" x14ac:dyDescent="0.25">
      <c r="N311" s="79"/>
    </row>
    <row r="312" spans="14:14" x14ac:dyDescent="0.25">
      <c r="N312" s="79"/>
    </row>
    <row r="313" spans="14:14" x14ac:dyDescent="0.25">
      <c r="N313" s="79"/>
    </row>
    <row r="314" spans="14:14" x14ac:dyDescent="0.25">
      <c r="N314" s="79"/>
    </row>
    <row r="315" spans="14:14" x14ac:dyDescent="0.25">
      <c r="N315" s="79"/>
    </row>
    <row r="316" spans="14:14" x14ac:dyDescent="0.25">
      <c r="N316" s="79"/>
    </row>
    <row r="317" spans="14:14" x14ac:dyDescent="0.25">
      <c r="N317" s="79"/>
    </row>
    <row r="318" spans="14:14" x14ac:dyDescent="0.25">
      <c r="N318" s="79"/>
    </row>
    <row r="319" spans="14:14" x14ac:dyDescent="0.25">
      <c r="N319" s="79"/>
    </row>
    <row r="320" spans="14:14" x14ac:dyDescent="0.25">
      <c r="N320" s="79"/>
    </row>
    <row r="321" spans="14:14" x14ac:dyDescent="0.25">
      <c r="N321" s="79"/>
    </row>
    <row r="322" spans="14:14" x14ac:dyDescent="0.25">
      <c r="N322" s="79"/>
    </row>
    <row r="323" spans="14:14" x14ac:dyDescent="0.25">
      <c r="N323" s="79"/>
    </row>
    <row r="324" spans="14:14" x14ac:dyDescent="0.25">
      <c r="N324" s="79"/>
    </row>
    <row r="325" spans="14:14" x14ac:dyDescent="0.25">
      <c r="N325" s="79"/>
    </row>
    <row r="326" spans="14:14" x14ac:dyDescent="0.25">
      <c r="N326" s="79"/>
    </row>
    <row r="327" spans="14:14" x14ac:dyDescent="0.25">
      <c r="N327" s="79"/>
    </row>
    <row r="328" spans="14:14" x14ac:dyDescent="0.25">
      <c r="N328" s="79"/>
    </row>
    <row r="329" spans="14:14" x14ac:dyDescent="0.25">
      <c r="N329" s="79"/>
    </row>
    <row r="330" spans="14:14" x14ac:dyDescent="0.25">
      <c r="N330" s="79"/>
    </row>
    <row r="331" spans="14:14" x14ac:dyDescent="0.25">
      <c r="N331" s="79"/>
    </row>
    <row r="332" spans="14:14" x14ac:dyDescent="0.25">
      <c r="N332" s="79"/>
    </row>
    <row r="333" spans="14:14" x14ac:dyDescent="0.25">
      <c r="N333" s="79"/>
    </row>
  </sheetData>
  <mergeCells count="94">
    <mergeCell ref="K204:L204"/>
    <mergeCell ref="M204:M205"/>
    <mergeCell ref="A204:A205"/>
    <mergeCell ref="B204:B205"/>
    <mergeCell ref="C204:C205"/>
    <mergeCell ref="D204:D205"/>
    <mergeCell ref="E204:E205"/>
    <mergeCell ref="F204:G204"/>
    <mergeCell ref="F192:G192"/>
    <mergeCell ref="H192:H193"/>
    <mergeCell ref="I192:I193"/>
    <mergeCell ref="J192:J193"/>
    <mergeCell ref="H204:H205"/>
    <mergeCell ref="I204:I205"/>
    <mergeCell ref="J204:J205"/>
    <mergeCell ref="K192:L192"/>
    <mergeCell ref="M192:M193"/>
    <mergeCell ref="H180:H181"/>
    <mergeCell ref="I180:I181"/>
    <mergeCell ref="J180:J181"/>
    <mergeCell ref="K180:L180"/>
    <mergeCell ref="M180:M181"/>
    <mergeCell ref="A192:A193"/>
    <mergeCell ref="B192:B193"/>
    <mergeCell ref="C192:C193"/>
    <mergeCell ref="D192:D193"/>
    <mergeCell ref="E192:E193"/>
    <mergeCell ref="A180:A181"/>
    <mergeCell ref="B180:B181"/>
    <mergeCell ref="C180:C181"/>
    <mergeCell ref="D180:D181"/>
    <mergeCell ref="E180:E181"/>
    <mergeCell ref="F180:G180"/>
    <mergeCell ref="F168:G168"/>
    <mergeCell ref="H168:H169"/>
    <mergeCell ref="I168:I169"/>
    <mergeCell ref="J168:J169"/>
    <mergeCell ref="K168:L168"/>
    <mergeCell ref="M168:M169"/>
    <mergeCell ref="A146:A160"/>
    <mergeCell ref="A168:A169"/>
    <mergeCell ref="B168:B169"/>
    <mergeCell ref="C168:C169"/>
    <mergeCell ref="D168:D169"/>
    <mergeCell ref="E168:E169"/>
    <mergeCell ref="A56:A70"/>
    <mergeCell ref="A71:A85"/>
    <mergeCell ref="A86:A100"/>
    <mergeCell ref="A101:A115"/>
    <mergeCell ref="A116:A130"/>
    <mergeCell ref="A131:A145"/>
    <mergeCell ref="AG9:AG10"/>
    <mergeCell ref="AH9:AH10"/>
    <mergeCell ref="AI9:AI10"/>
    <mergeCell ref="A11:A25"/>
    <mergeCell ref="A26:A40"/>
    <mergeCell ref="A41:A55"/>
    <mergeCell ref="AA9:AA10"/>
    <mergeCell ref="AB9:AB10"/>
    <mergeCell ref="AC9:AC10"/>
    <mergeCell ref="AD9:AD10"/>
    <mergeCell ref="AE9:AE10"/>
    <mergeCell ref="AF9:AF10"/>
    <mergeCell ref="U9:U10"/>
    <mergeCell ref="V9:V10"/>
    <mergeCell ref="W9:W10"/>
    <mergeCell ref="X9:X10"/>
    <mergeCell ref="Y9:Y10"/>
    <mergeCell ref="Z9:Z10"/>
    <mergeCell ref="O9:O10"/>
    <mergeCell ref="P9:P10"/>
    <mergeCell ref="Q9:Q10"/>
    <mergeCell ref="R9:R10"/>
    <mergeCell ref="S9:S10"/>
    <mergeCell ref="T9:T10"/>
    <mergeCell ref="N9:N10"/>
    <mergeCell ref="A9:A10"/>
    <mergeCell ref="B9:B10"/>
    <mergeCell ref="C9:C10"/>
    <mergeCell ref="D9:D10"/>
    <mergeCell ref="E9:E10"/>
    <mergeCell ref="F9:G9"/>
    <mergeCell ref="H9:H10"/>
    <mergeCell ref="I9:I10"/>
    <mergeCell ref="J9:J10"/>
    <mergeCell ref="K9:L9"/>
    <mergeCell ref="M9:M10"/>
    <mergeCell ref="A1:AI1"/>
    <mergeCell ref="A2:AI2"/>
    <mergeCell ref="B4:G4"/>
    <mergeCell ref="B6:C6"/>
    <mergeCell ref="A8:M8"/>
    <mergeCell ref="N8:X8"/>
    <mergeCell ref="Y8:AI8"/>
  </mergeCells>
  <conditionalFormatting sqref="AN6:AN7">
    <cfRule type="cellIs" dxfId="14" priority="9" stopIfTrue="1" operator="equal">
      <formula>$AN$6</formula>
    </cfRule>
  </conditionalFormatting>
  <conditionalFormatting sqref="N11:N160">
    <cfRule type="cellIs" dxfId="13" priority="8" stopIfTrue="1" operator="equal">
      <formula>"x"</formula>
    </cfRule>
  </conditionalFormatting>
  <conditionalFormatting sqref="O11:O160">
    <cfRule type="cellIs" dxfId="12" priority="7" operator="equal">
      <formula>"x"</formula>
    </cfRule>
  </conditionalFormatting>
  <conditionalFormatting sqref="P11:P160">
    <cfRule type="cellIs" dxfId="11" priority="6" operator="equal">
      <formula>"x"</formula>
    </cfRule>
  </conditionalFormatting>
  <conditionalFormatting sqref="Q11:Q160">
    <cfRule type="cellIs" dxfId="10" priority="5" stopIfTrue="1" operator="equal">
      <formula>"x"</formula>
    </cfRule>
  </conditionalFormatting>
  <conditionalFormatting sqref="R11:R160">
    <cfRule type="cellIs" dxfId="9" priority="4" operator="equal">
      <formula>"x"</formula>
    </cfRule>
  </conditionalFormatting>
  <conditionalFormatting sqref="S149:S160">
    <cfRule type="cellIs" dxfId="8" priority="3" stopIfTrue="1" operator="equal">
      <formula>"x"</formula>
    </cfRule>
  </conditionalFormatting>
  <conditionalFormatting sqref="S11:S160">
    <cfRule type="cellIs" dxfId="7" priority="1" stopIfTrue="1" operator="equal">
      <formula>$AN$7</formula>
    </cfRule>
    <cfRule type="cellIs" dxfId="6" priority="2" stopIfTrue="1" operator="equal">
      <formula>$AN$6</formula>
    </cfRule>
  </conditionalFormatting>
  <dataValidations count="1">
    <dataValidation type="list" allowBlank="1" showInputMessage="1" showErrorMessage="1" sqref="S11:S16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43"/>
  <sheetViews>
    <sheetView showGridLines="0" zoomScale="80" zoomScaleNormal="80" zoomScalePageLayoutView="70" workbookViewId="0">
      <selection activeCell="C19" sqref="C19"/>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7" max="29" width="4.140625" customWidth="1"/>
  </cols>
  <sheetData>
    <row r="1" spans="1:28" x14ac:dyDescent="0.25">
      <c r="A1" s="12"/>
      <c r="B1" s="266" t="s">
        <v>153</v>
      </c>
      <c r="C1" s="266"/>
      <c r="D1" s="266"/>
      <c r="E1" s="266"/>
      <c r="F1" s="266"/>
      <c r="G1" s="266"/>
      <c r="H1" s="266"/>
      <c r="I1" s="266"/>
      <c r="J1" s="266"/>
      <c r="K1" s="266"/>
      <c r="L1" s="266"/>
      <c r="M1" s="266"/>
      <c r="N1" s="266"/>
      <c r="O1" s="266"/>
      <c r="P1" s="266"/>
      <c r="Q1" s="266"/>
      <c r="R1" s="266"/>
      <c r="S1" s="266"/>
      <c r="T1" s="266"/>
      <c r="U1" s="266"/>
      <c r="V1" s="266"/>
      <c r="W1" s="266"/>
      <c r="X1" s="12"/>
    </row>
    <row r="2" spans="1:28" s="18" customFormat="1" ht="21" customHeight="1" x14ac:dyDescent="0.25">
      <c r="A2" s="19"/>
      <c r="B2" s="266"/>
      <c r="C2" s="266"/>
      <c r="D2" s="266"/>
      <c r="E2" s="266"/>
      <c r="F2" s="266"/>
      <c r="G2" s="266"/>
      <c r="H2" s="266"/>
      <c r="I2" s="266"/>
      <c r="J2" s="266"/>
      <c r="K2" s="266"/>
      <c r="L2" s="266"/>
      <c r="M2" s="266"/>
      <c r="N2" s="266"/>
      <c r="O2" s="266"/>
      <c r="P2" s="266"/>
      <c r="Q2" s="266"/>
      <c r="R2" s="266"/>
      <c r="S2" s="266"/>
      <c r="T2" s="266"/>
      <c r="U2" s="266"/>
      <c r="V2" s="266"/>
      <c r="W2" s="266"/>
      <c r="X2" s="19"/>
    </row>
    <row r="3" spans="1:28" s="20" customFormat="1" ht="33.75" customHeight="1" x14ac:dyDescent="0.35">
      <c r="A3" s="22"/>
      <c r="B3" s="267" t="str">
        <f>'Monitoria Anual - 4'!A2</f>
        <v>Inserir nome do PAN - completo e resumido, ex: "Plano de Ação Nacional para a Conservação dos Ambientes Coralíneos - PAN Corais"</v>
      </c>
      <c r="C3" s="267"/>
      <c r="D3" s="267"/>
      <c r="E3" s="267"/>
      <c r="F3" s="267"/>
      <c r="G3" s="267"/>
      <c r="H3" s="267"/>
      <c r="I3" s="267"/>
      <c r="J3" s="267"/>
      <c r="K3" s="267"/>
      <c r="L3" s="267"/>
      <c r="M3" s="267"/>
      <c r="N3" s="267"/>
      <c r="O3" s="267"/>
      <c r="P3" s="267"/>
      <c r="Q3" s="267"/>
      <c r="R3" s="267"/>
      <c r="S3" s="267"/>
      <c r="T3" s="267"/>
      <c r="U3" s="267"/>
      <c r="V3" s="267"/>
      <c r="W3" s="267"/>
      <c r="X3" s="22"/>
    </row>
    <row r="4" spans="1:28" s="13" customFormat="1" x14ac:dyDescent="0.25">
      <c r="A4" s="12"/>
      <c r="J4" s="14"/>
      <c r="K4" s="14"/>
      <c r="L4" s="14"/>
      <c r="M4" s="14"/>
      <c r="N4" s="14"/>
      <c r="O4" s="14"/>
      <c r="X4" s="12"/>
    </row>
    <row r="5" spans="1:28" s="15" customFormat="1" ht="45" customHeight="1" x14ac:dyDescent="0.25">
      <c r="A5" s="23"/>
      <c r="B5" s="268" t="s">
        <v>0</v>
      </c>
      <c r="C5" s="268"/>
      <c r="D5" s="269" t="str">
        <f>'Monitoria Anual - 4'!B4</f>
        <v>Salvar o</v>
      </c>
      <c r="E5" s="269"/>
      <c r="F5" s="269"/>
      <c r="G5" s="269"/>
      <c r="H5" s="269"/>
      <c r="I5" s="269"/>
      <c r="J5" s="269"/>
      <c r="K5" s="269"/>
      <c r="L5" s="269"/>
      <c r="M5" s="270"/>
      <c r="N5" s="16"/>
      <c r="O5" s="16"/>
      <c r="P5" s="16"/>
      <c r="Q5" s="16"/>
      <c r="R5" s="16"/>
      <c r="X5" s="23"/>
    </row>
    <row r="6" spans="1:28" s="13" customFormat="1" x14ac:dyDescent="0.25">
      <c r="A6" s="12"/>
      <c r="J6" s="14"/>
      <c r="K6" s="14"/>
      <c r="L6" s="14"/>
      <c r="M6" s="14"/>
      <c r="N6" s="14"/>
      <c r="O6" s="14"/>
      <c r="X6" s="12"/>
    </row>
    <row r="7" spans="1:28" s="13" customFormat="1" ht="26.25" customHeight="1" x14ac:dyDescent="0.25">
      <c r="A7" s="12"/>
      <c r="B7" s="268" t="s">
        <v>156</v>
      </c>
      <c r="C7" s="268"/>
      <c r="D7" s="271" t="str">
        <f>'Monitoria Anual - 4'!B6</f>
        <v>01/10/2016 - 04/10/2016 (virtual)</v>
      </c>
      <c r="E7" s="271"/>
      <c r="F7" s="271"/>
      <c r="G7" s="272"/>
      <c r="H7" s="50"/>
      <c r="I7" s="17"/>
      <c r="J7" s="14"/>
      <c r="K7" s="14"/>
      <c r="L7" s="14"/>
      <c r="M7" s="14"/>
      <c r="N7" s="14"/>
      <c r="O7" s="14"/>
      <c r="X7" s="12"/>
    </row>
    <row r="8" spans="1:28" x14ac:dyDescent="0.25">
      <c r="A8" s="12"/>
      <c r="X8" s="12"/>
    </row>
    <row r="9" spans="1:28" ht="31.5" customHeight="1" x14ac:dyDescent="0.25">
      <c r="A9" s="12"/>
      <c r="B9" s="273" t="s">
        <v>22</v>
      </c>
      <c r="C9" s="273"/>
      <c r="D9" s="273"/>
      <c r="E9" s="273"/>
      <c r="F9" s="273"/>
      <c r="G9" s="273"/>
      <c r="H9" s="273"/>
      <c r="I9" s="273"/>
      <c r="J9" s="273"/>
      <c r="K9" s="273"/>
      <c r="L9" s="273"/>
      <c r="M9" s="273"/>
      <c r="N9" s="273"/>
      <c r="O9" s="273"/>
      <c r="P9" s="273"/>
      <c r="Q9" s="273"/>
      <c r="R9" s="273"/>
      <c r="S9" s="273"/>
      <c r="T9" s="273"/>
      <c r="U9" s="273"/>
      <c r="V9" s="273"/>
      <c r="W9" s="273"/>
      <c r="X9" s="12"/>
    </row>
    <row r="10" spans="1:28" x14ac:dyDescent="0.25">
      <c r="A10" s="12"/>
      <c r="G10" s="11"/>
      <c r="H10" s="11"/>
      <c r="I10" s="11"/>
      <c r="X10" s="12"/>
    </row>
    <row r="11" spans="1:28" ht="15.75" x14ac:dyDescent="0.25">
      <c r="A11" s="12"/>
      <c r="B11" s="271" t="s">
        <v>154</v>
      </c>
      <c r="C11" s="272"/>
      <c r="D11" s="51"/>
      <c r="E11" s="51"/>
      <c r="F11" s="51"/>
      <c r="G11" s="51"/>
      <c r="H11" s="51"/>
      <c r="I11" s="51"/>
      <c r="J11" s="51"/>
      <c r="K11" s="51"/>
      <c r="L11" s="51"/>
      <c r="M11" s="51"/>
      <c r="N11" s="51"/>
      <c r="O11" s="51"/>
      <c r="P11" s="51"/>
      <c r="Q11" s="51"/>
      <c r="R11" s="51"/>
      <c r="S11" s="51"/>
      <c r="T11" s="51"/>
      <c r="U11" s="51"/>
      <c r="V11" s="51"/>
      <c r="W11" s="51"/>
      <c r="X11" s="12"/>
    </row>
    <row r="12" spans="1:28" ht="15.75" thickBot="1" x14ac:dyDescent="0.3">
      <c r="A12" s="12"/>
      <c r="E12" s="6"/>
      <c r="F12" s="274"/>
      <c r="G12" s="274"/>
      <c r="H12" s="119"/>
      <c r="X12" s="12"/>
    </row>
    <row r="13" spans="1:28" ht="33.75" customHeight="1" thickBot="1" x14ac:dyDescent="0.3">
      <c r="A13" s="12"/>
      <c r="C13" s="275" t="s">
        <v>170</v>
      </c>
      <c r="D13" s="276"/>
      <c r="E13" s="276"/>
      <c r="F13" s="276"/>
      <c r="G13" s="277"/>
      <c r="H13" s="3"/>
      <c r="X13" s="12"/>
    </row>
    <row r="14" spans="1:28" s="2" customFormat="1" ht="34.5" customHeight="1" thickBot="1" x14ac:dyDescent="0.3">
      <c r="A14" s="23"/>
      <c r="C14" s="31" t="s">
        <v>151</v>
      </c>
      <c r="D14" s="8" t="s">
        <v>64</v>
      </c>
      <c r="E14" s="9" t="s">
        <v>25</v>
      </c>
      <c r="F14" s="8" t="s">
        <v>62</v>
      </c>
      <c r="G14" s="10" t="s">
        <v>25</v>
      </c>
      <c r="H14" s="7"/>
      <c r="X14" s="23"/>
    </row>
    <row r="15" spans="1:28" ht="15.75" x14ac:dyDescent="0.25">
      <c r="A15" s="12"/>
      <c r="C15" s="95" t="s">
        <v>171</v>
      </c>
      <c r="D15" s="105"/>
      <c r="E15" s="106"/>
      <c r="F15" s="102">
        <f>COUNTA('Monitoria Anual - 4'!S11:S999)</f>
        <v>10</v>
      </c>
      <c r="G15" s="32">
        <f t="shared" ref="G15:G21" si="0">F15/$F$22</f>
        <v>6.9930069930069935E-2</v>
      </c>
      <c r="H15" s="4"/>
      <c r="X15" s="12"/>
    </row>
    <row r="16" spans="1:28" ht="15.75" x14ac:dyDescent="0.25">
      <c r="A16" s="12"/>
      <c r="C16" s="96" t="s">
        <v>172</v>
      </c>
      <c r="D16" s="107">
        <f>COUNTA('Monitoria Anual - 4'!N11:N999)</f>
        <v>2</v>
      </c>
      <c r="E16" s="34">
        <f>D16/$D$22</f>
        <v>1.3333333333333334E-2</v>
      </c>
      <c r="F16" s="103">
        <f>D16-AB16</f>
        <v>2</v>
      </c>
      <c r="G16" s="34">
        <f t="shared" si="0"/>
        <v>1.3986013986013986E-2</v>
      </c>
      <c r="H16" s="4"/>
      <c r="X16" s="12"/>
      <c r="Z16">
        <f>COUNTIFS('Monitoria Anual - 4'!N:N,"x",'Monitoria Anual - 4'!S:S,"Excluída")</f>
        <v>0</v>
      </c>
      <c r="AA16">
        <f>COUNTIFS('Monitoria Anual - 4'!N:N,"x",'Monitoria Anual - 4'!S:S,"Agrupada")</f>
        <v>0</v>
      </c>
      <c r="AB16">
        <f>Z16+AA16</f>
        <v>0</v>
      </c>
    </row>
    <row r="17" spans="1:28" ht="15.75" x14ac:dyDescent="0.25">
      <c r="A17" s="12"/>
      <c r="C17" s="97" t="s">
        <v>259</v>
      </c>
      <c r="D17" s="107">
        <f>COUNTA('Monitoria Anual - 4'!O11:O999)</f>
        <v>39</v>
      </c>
      <c r="E17" s="34">
        <f>D17/$D$22</f>
        <v>0.26</v>
      </c>
      <c r="F17" s="103">
        <f>D17-AB17</f>
        <v>35</v>
      </c>
      <c r="G17" s="34">
        <f t="shared" si="0"/>
        <v>0.24475524475524477</v>
      </c>
      <c r="H17" s="4"/>
      <c r="X17" s="12"/>
      <c r="Z17">
        <f t="array" ref="Z17">COUNTIFS('Monitoria Anual - 4'!O:O,"x",'Monitoria Anual - 4'!S:S,"Excluída")</f>
        <v>2</v>
      </c>
      <c r="AA17">
        <f t="array" ref="AA17">COUNTIFS('Monitoria Anual - 4'!O:O,"x",'Monitoria Anual - 4'!S:S,"Agrupada")</f>
        <v>2</v>
      </c>
      <c r="AB17">
        <f>Z17+AA17</f>
        <v>4</v>
      </c>
    </row>
    <row r="18" spans="1:28" ht="15.75" x14ac:dyDescent="0.25">
      <c r="A18" s="12"/>
      <c r="C18" s="98" t="s">
        <v>173</v>
      </c>
      <c r="D18" s="107">
        <f>COUNTA('Monitoria Anual - 4'!P11:P999)</f>
        <v>29</v>
      </c>
      <c r="E18" s="34">
        <f>D18/$D$22</f>
        <v>0.19333333333333333</v>
      </c>
      <c r="F18" s="103">
        <f>D18-AB18</f>
        <v>25</v>
      </c>
      <c r="G18" s="34">
        <f t="shared" si="0"/>
        <v>0.17482517482517482</v>
      </c>
      <c r="H18" s="4"/>
      <c r="X18" s="12"/>
      <c r="Z18">
        <f t="array" ref="Z18">COUNTIFS('Monitoria Anual - 4'!P:P,"x",'Monitoria Anual - 4'!S:S,"Excluída")</f>
        <v>2</v>
      </c>
      <c r="AA18">
        <f t="array" ref="AA18">COUNTIFS('Monitoria Anual - 4'!P:P,"x",'Monitoria Anual - 4'!S:S,"Agrupada")</f>
        <v>2</v>
      </c>
      <c r="AB18">
        <f>Z18+AA18</f>
        <v>4</v>
      </c>
    </row>
    <row r="19" spans="1:28" ht="15.75" x14ac:dyDescent="0.25">
      <c r="A19" s="12"/>
      <c r="C19" s="99" t="s">
        <v>174</v>
      </c>
      <c r="D19" s="107">
        <f>COUNTA('Monitoria Anual - 4'!Q11:Q999)</f>
        <v>38</v>
      </c>
      <c r="E19" s="34">
        <f>D19/$D$22</f>
        <v>0.25333333333333335</v>
      </c>
      <c r="F19" s="103">
        <f t="shared" ref="F19:F20" si="1">D19-AB19</f>
        <v>37</v>
      </c>
      <c r="G19" s="34">
        <f t="shared" si="0"/>
        <v>0.25874125874125875</v>
      </c>
      <c r="H19" s="4"/>
      <c r="X19" s="12"/>
      <c r="Z19">
        <f t="array" ref="Z19">COUNTIFS('Monitoria Anual - 4'!Q:Q,"x",'Monitoria Anual - 4'!S:S,"Excluída")</f>
        <v>0</v>
      </c>
      <c r="AA19">
        <f t="array" ref="AA19">COUNTIFS('Monitoria Anual - 4'!Q:Q,"x",'Monitoria Anual - 4'!S:S,"Agrupada")</f>
        <v>1</v>
      </c>
      <c r="AB19">
        <f>Z19+AA19</f>
        <v>1</v>
      </c>
    </row>
    <row r="20" spans="1:28" ht="15.75" x14ac:dyDescent="0.25">
      <c r="A20" s="12"/>
      <c r="C20" s="100" t="s">
        <v>175</v>
      </c>
      <c r="D20" s="107">
        <f>COUNTA('Monitoria Anual - 4'!R11:R999)</f>
        <v>42</v>
      </c>
      <c r="E20" s="34">
        <f>D20/$D$22</f>
        <v>0.28000000000000003</v>
      </c>
      <c r="F20" s="103">
        <f t="shared" si="1"/>
        <v>41</v>
      </c>
      <c r="G20" s="34">
        <f t="shared" si="0"/>
        <v>0.28671328671328672</v>
      </c>
      <c r="H20" s="4"/>
      <c r="X20" s="12"/>
      <c r="Z20">
        <f t="array" ref="Z20">COUNTIFS('Monitoria Anual - 4'!R:R,"x",'Monitoria Anual - 4'!S:S,"Excluída")</f>
        <v>1</v>
      </c>
      <c r="AA20">
        <f t="array" ref="AA20">COUNTIFS('Monitoria Anual - 4'!R:R,"x",'Monitoria Anual - 4'!S:S,"Agrupada")</f>
        <v>0</v>
      </c>
      <c r="AB20">
        <f>Z20+AA20</f>
        <v>1</v>
      </c>
    </row>
    <row r="21" spans="1:28" ht="16.5" thickBot="1" x14ac:dyDescent="0.3">
      <c r="A21" s="12"/>
      <c r="C21" s="101" t="s">
        <v>176</v>
      </c>
      <c r="D21" s="108"/>
      <c r="E21" s="109"/>
      <c r="F21" s="104">
        <f>'Monitoria Anual - 4'!C166</f>
        <v>3</v>
      </c>
      <c r="G21" s="35">
        <f t="shared" si="0"/>
        <v>2.097902097902098E-2</v>
      </c>
      <c r="H21" s="4"/>
      <c r="X21" s="12"/>
    </row>
    <row r="22" spans="1:28" ht="16.5" thickBot="1" x14ac:dyDescent="0.3">
      <c r="A22" s="12"/>
      <c r="C22" s="110" t="s">
        <v>177</v>
      </c>
      <c r="D22" s="112">
        <f>SUM(D16:D20)</f>
        <v>150</v>
      </c>
      <c r="E22" s="37">
        <f>SUM(E15:E21)</f>
        <v>1</v>
      </c>
      <c r="F22" s="111">
        <f>SUM(F16:F21)</f>
        <v>143</v>
      </c>
      <c r="G22" s="37">
        <f>SUM(G16:G21)</f>
        <v>0.99999999999999989</v>
      </c>
      <c r="H22" s="4"/>
      <c r="X22" s="12"/>
    </row>
    <row r="23" spans="1:28" ht="15.75" thickBot="1" x14ac:dyDescent="0.3">
      <c r="A23" s="12"/>
      <c r="C23" s="90" t="s">
        <v>179</v>
      </c>
      <c r="D23" s="278">
        <f>COUNTIF('Monitoria Anual - 4'!S11:S999,"Agrupada")</f>
        <v>5</v>
      </c>
      <c r="E23" s="279"/>
      <c r="F23" s="279"/>
      <c r="G23" s="280"/>
      <c r="H23" s="5"/>
      <c r="X23" s="12"/>
    </row>
    <row r="24" spans="1:28" ht="15.75" thickBot="1" x14ac:dyDescent="0.3">
      <c r="A24" s="12"/>
      <c r="C24" s="89" t="s">
        <v>178</v>
      </c>
      <c r="D24" s="278">
        <f>COUNTIF('Monitoria Anual - 4'!S11:S161,"Excluída")</f>
        <v>5</v>
      </c>
      <c r="E24" s="279"/>
      <c r="F24" s="279"/>
      <c r="G24" s="280"/>
      <c r="H24" s="6"/>
      <c r="X24" s="12"/>
    </row>
    <row r="25" spans="1:28" x14ac:dyDescent="0.25">
      <c r="A25" s="12"/>
      <c r="H25" s="6"/>
      <c r="X25" s="12"/>
    </row>
    <row r="26" spans="1:28" x14ac:dyDescent="0.25">
      <c r="A26" s="12"/>
      <c r="H26" s="6"/>
      <c r="X26" s="12"/>
    </row>
    <row r="27" spans="1:28" ht="15.75" x14ac:dyDescent="0.25">
      <c r="A27" s="12"/>
      <c r="B27" s="271" t="s">
        <v>27</v>
      </c>
      <c r="C27" s="272"/>
      <c r="D27" s="54"/>
      <c r="E27" s="54"/>
      <c r="F27" s="54"/>
      <c r="G27" s="54"/>
      <c r="X27" s="12"/>
    </row>
    <row r="28" spans="1:28" ht="16.5" thickBot="1" x14ac:dyDescent="0.3">
      <c r="A28" s="12"/>
      <c r="B28" s="51"/>
      <c r="C28" s="21"/>
      <c r="D28" s="21"/>
      <c r="E28" s="21"/>
      <c r="F28" s="21"/>
      <c r="G28" s="21"/>
      <c r="H28" s="54"/>
      <c r="I28" s="54"/>
      <c r="J28" s="54"/>
      <c r="K28" s="54"/>
      <c r="L28" s="54"/>
      <c r="M28" s="54"/>
      <c r="N28" s="54"/>
      <c r="O28" s="54"/>
      <c r="P28" s="54"/>
      <c r="Q28" s="54"/>
      <c r="R28" s="54"/>
      <c r="S28" s="54"/>
      <c r="T28" s="54"/>
      <c r="U28" s="54"/>
      <c r="V28" s="54"/>
      <c r="W28" s="54"/>
      <c r="X28" s="12"/>
    </row>
    <row r="29" spans="1:28" s="13" customFormat="1" ht="16.5" thickBot="1" x14ac:dyDescent="0.3">
      <c r="A29" s="12"/>
      <c r="B29" s="21"/>
      <c r="C29" s="38" t="s">
        <v>23</v>
      </c>
      <c r="D29" s="83">
        <f>COUNTA('Monitoria Anual - 4'!A11:A160)</f>
        <v>10</v>
      </c>
      <c r="E29"/>
      <c r="F29"/>
      <c r="G29"/>
      <c r="H29" s="21"/>
      <c r="I29" s="21"/>
      <c r="J29" s="21"/>
      <c r="K29" s="21"/>
      <c r="L29" s="21"/>
      <c r="M29" s="21"/>
      <c r="N29" s="21"/>
      <c r="O29" s="21"/>
      <c r="P29" s="21"/>
      <c r="Q29" s="21"/>
      <c r="R29" s="21"/>
      <c r="S29" s="21"/>
      <c r="T29" s="21"/>
      <c r="U29" s="21"/>
      <c r="V29" s="21"/>
      <c r="W29" s="21"/>
      <c r="X29" s="12"/>
    </row>
    <row r="30" spans="1:28" ht="15.75" thickBot="1" x14ac:dyDescent="0.3">
      <c r="A30" s="12"/>
      <c r="X30" s="12"/>
    </row>
    <row r="31" spans="1:28" ht="15.75" thickBot="1" x14ac:dyDescent="0.3">
      <c r="A31" s="12"/>
      <c r="C31" s="94" t="s">
        <v>28</v>
      </c>
      <c r="D31" s="94" t="s">
        <v>37</v>
      </c>
      <c r="E31" s="24"/>
      <c r="F31" s="25"/>
      <c r="G31" s="26"/>
      <c r="H31" s="28"/>
      <c r="I31" s="29"/>
      <c r="J31" s="30"/>
      <c r="W31" s="1"/>
      <c r="X31" s="12"/>
    </row>
    <row r="32" spans="1:28" x14ac:dyDescent="0.25">
      <c r="A32" s="12"/>
      <c r="C32" s="91" t="s">
        <v>38</v>
      </c>
      <c r="D32" s="120">
        <f>SUM(F32:J32)</f>
        <v>15</v>
      </c>
      <c r="E32" s="39">
        <f>COUNTA('Monitoria Anual - 4'!S11:S25)</f>
        <v>5</v>
      </c>
      <c r="F32" s="81">
        <f>COUNTA('Monitoria Anual - 4'!N11:N25)</f>
        <v>1</v>
      </c>
      <c r="G32" s="81">
        <f>COUNTA('Monitoria Anual - 4'!O11:O25)</f>
        <v>6</v>
      </c>
      <c r="H32" s="81">
        <f>COUNTA('Monitoria Anual - 4'!P11:P25)</f>
        <v>3</v>
      </c>
      <c r="I32" s="81">
        <f>COUNTA('Monitoria Anual - 4'!Q11:Q25)</f>
        <v>1</v>
      </c>
      <c r="J32" s="82">
        <f>COUNTA('Monitoria Anual - 4'!R11:R25)</f>
        <v>4</v>
      </c>
      <c r="W32" s="1"/>
      <c r="X32" s="12"/>
    </row>
    <row r="33" spans="1:24" x14ac:dyDescent="0.25">
      <c r="A33" s="12"/>
      <c r="C33" s="92" t="s">
        <v>39</v>
      </c>
      <c r="D33" s="91">
        <f>SUM(F33:J33)</f>
        <v>15</v>
      </c>
      <c r="E33" s="40">
        <f>COUNTA('Monitoria Anual - 4'!S26:S40)</f>
        <v>2</v>
      </c>
      <c r="F33" s="41">
        <f>COUNTA('Monitoria Anual - 4'!N26:N40)</f>
        <v>0</v>
      </c>
      <c r="G33" s="41">
        <f>COUNTA('Monitoria Anual - 4'!O26:O40)</f>
        <v>6</v>
      </c>
      <c r="H33" s="41">
        <f>COUNTA('Monitoria Anual - 4'!P26:P40)</f>
        <v>2</v>
      </c>
      <c r="I33" s="41">
        <f>COUNTA('Monitoria Anual - 4'!Q26:Q40)</f>
        <v>3</v>
      </c>
      <c r="J33" s="42">
        <f>COUNTA('Monitoria Anual - 4'!R26:R40)</f>
        <v>4</v>
      </c>
      <c r="W33" s="1"/>
      <c r="X33" s="12"/>
    </row>
    <row r="34" spans="1:24" x14ac:dyDescent="0.25">
      <c r="A34" s="12"/>
      <c r="C34" s="92" t="s">
        <v>40</v>
      </c>
      <c r="D34" s="91">
        <f t="shared" ref="D34:D41" si="2">SUM(F34:J34)</f>
        <v>15</v>
      </c>
      <c r="E34" s="40">
        <f>COUNTA('Monitoria Anual - 4'!S41:S55)</f>
        <v>0</v>
      </c>
      <c r="F34" s="41">
        <f>COUNTA('Monitoria Anual - 4'!N41:N55)</f>
        <v>1</v>
      </c>
      <c r="G34" s="41">
        <f>COUNTA('Monitoria Anual - 4'!O41:O55)</f>
        <v>6</v>
      </c>
      <c r="H34" s="41">
        <f>COUNTA('Monitoria Anual - 4'!P41:P55)</f>
        <v>1</v>
      </c>
      <c r="I34" s="41">
        <f>COUNTA('Monitoria Anual - 4'!Q41:Q55)</f>
        <v>5</v>
      </c>
      <c r="J34" s="42">
        <f>COUNTA('Monitoria Anual - 4'!R41:R55)</f>
        <v>2</v>
      </c>
      <c r="W34" s="1"/>
      <c r="X34" s="12"/>
    </row>
    <row r="35" spans="1:24" x14ac:dyDescent="0.25">
      <c r="A35" s="12"/>
      <c r="C35" s="92" t="s">
        <v>41</v>
      </c>
      <c r="D35" s="91">
        <f t="shared" si="2"/>
        <v>15</v>
      </c>
      <c r="E35" s="40">
        <f>COUNTA('Monitoria Anual - 4'!S56:S70)</f>
        <v>1</v>
      </c>
      <c r="F35" s="41">
        <f>COUNTA('Monitoria Anual - 4'!N56:N70)</f>
        <v>0</v>
      </c>
      <c r="G35" s="41">
        <f>COUNTA('Monitoria Anual - 4'!O56:O70)</f>
        <v>6</v>
      </c>
      <c r="H35" s="41">
        <f>COUNTA('Monitoria Anual - 4'!P56:P70)</f>
        <v>2</v>
      </c>
      <c r="I35" s="41">
        <f>COUNTA('Monitoria Anual - 4'!Q56:Q70)</f>
        <v>5</v>
      </c>
      <c r="J35" s="42">
        <f>COUNTA('Monitoria Anual - 4'!R56:R70)</f>
        <v>2</v>
      </c>
      <c r="W35" s="1"/>
      <c r="X35" s="12"/>
    </row>
    <row r="36" spans="1:24" x14ac:dyDescent="0.25">
      <c r="A36" s="12"/>
      <c r="C36" s="92" t="s">
        <v>42</v>
      </c>
      <c r="D36" s="91">
        <f t="shared" si="2"/>
        <v>15</v>
      </c>
      <c r="E36" s="40">
        <f>COUNTA('Monitoria Anual - 4'!S71:S85)</f>
        <v>0</v>
      </c>
      <c r="F36" s="41">
        <f>COUNTA('Monitoria Anual - 4'!N71:N85)</f>
        <v>0</v>
      </c>
      <c r="G36" s="41">
        <f>COUNTA('Monitoria Anual - 4'!O71:O85)</f>
        <v>0</v>
      </c>
      <c r="H36" s="41">
        <f>COUNTA('Monitoria Anual - 4'!P71:P85)</f>
        <v>12</v>
      </c>
      <c r="I36" s="41">
        <f>COUNTA('Monitoria Anual - 4'!Q71:Q85)</f>
        <v>0</v>
      </c>
      <c r="J36" s="42">
        <f>COUNTA('Monitoria Anual - 4'!R71:R85)</f>
        <v>3</v>
      </c>
      <c r="W36" s="1"/>
      <c r="X36" s="12"/>
    </row>
    <row r="37" spans="1:24" x14ac:dyDescent="0.25">
      <c r="A37" s="12"/>
      <c r="C37" s="92" t="s">
        <v>45</v>
      </c>
      <c r="D37" s="91">
        <f t="shared" si="2"/>
        <v>15</v>
      </c>
      <c r="E37" s="40">
        <f>COUNTA('Monitoria Anual - 4'!S86:S100)</f>
        <v>0</v>
      </c>
      <c r="F37" s="41">
        <f>COUNTA('Monitoria Anual - 4'!N86:N100)</f>
        <v>0</v>
      </c>
      <c r="G37" s="41">
        <f>COUNTA('Monitoria Anual - 4'!O86:O100)</f>
        <v>0</v>
      </c>
      <c r="H37" s="41">
        <f>COUNTA('Monitoria Anual - 4'!P86:P100)</f>
        <v>0</v>
      </c>
      <c r="I37" s="41">
        <f>COUNTA('Monitoria Anual - 4'!Q86:Q100)</f>
        <v>0</v>
      </c>
      <c r="J37" s="42">
        <f>COUNTA('Monitoria Anual - 4'!R86:R100)</f>
        <v>15</v>
      </c>
      <c r="W37" s="1"/>
      <c r="X37" s="12"/>
    </row>
    <row r="38" spans="1:24" x14ac:dyDescent="0.25">
      <c r="A38" s="12"/>
      <c r="C38" s="92" t="s">
        <v>46</v>
      </c>
      <c r="D38" s="91">
        <f t="shared" si="2"/>
        <v>15</v>
      </c>
      <c r="E38" s="40">
        <f>COUNTA('Monitoria Anual - 4'!S101:S115)</f>
        <v>0</v>
      </c>
      <c r="F38" s="41">
        <f>COUNTA('Monitoria Anual - 4'!N101:N115)</f>
        <v>0</v>
      </c>
      <c r="G38" s="41">
        <f>COUNTA('Monitoria Anual - 4'!O101:O115)</f>
        <v>11</v>
      </c>
      <c r="H38" s="41">
        <f>COUNTA('Monitoria Anual - 4'!P101:P115)</f>
        <v>0</v>
      </c>
      <c r="I38" s="41">
        <f>COUNTA('Monitoria Anual - 4'!Q101:Q115)</f>
        <v>1</v>
      </c>
      <c r="J38" s="42">
        <f>COUNTA('Monitoria Anual - 4'!R101:R115)</f>
        <v>3</v>
      </c>
      <c r="W38" s="1"/>
      <c r="X38" s="12"/>
    </row>
    <row r="39" spans="1:24" x14ac:dyDescent="0.25">
      <c r="A39" s="12"/>
      <c r="C39" s="92" t="s">
        <v>47</v>
      </c>
      <c r="D39" s="91">
        <f t="shared" si="2"/>
        <v>15</v>
      </c>
      <c r="E39" s="40">
        <f>COUNTA('Monitoria Anual - 4'!S116:S130)</f>
        <v>0</v>
      </c>
      <c r="F39" s="41">
        <f>COUNTA('Monitoria Anual - 4'!N116:N130)</f>
        <v>0</v>
      </c>
      <c r="G39" s="41">
        <f>COUNTA('Monitoria Anual - 4'!O116:O130)</f>
        <v>0</v>
      </c>
      <c r="H39" s="41">
        <f>COUNTA('Monitoria Anual - 4'!P116:P130)</f>
        <v>5</v>
      </c>
      <c r="I39" s="41">
        <f>COUNTA('Monitoria Anual - 4'!Q116:Q130)</f>
        <v>7</v>
      </c>
      <c r="J39" s="42">
        <f>COUNTA('Monitoria Anual - 4'!R116:R130)</f>
        <v>3</v>
      </c>
      <c r="W39" s="1"/>
      <c r="X39" s="12"/>
    </row>
    <row r="40" spans="1:24" x14ac:dyDescent="0.25">
      <c r="A40" s="12"/>
      <c r="C40" s="92" t="s">
        <v>48</v>
      </c>
      <c r="D40" s="91">
        <f t="shared" si="2"/>
        <v>15</v>
      </c>
      <c r="E40" s="40">
        <f>COUNTA('Monitoria Anual - 4'!S131:S145)</f>
        <v>0</v>
      </c>
      <c r="F40" s="41">
        <f>COUNTA('Monitoria Anual - 4'!N131:N145)</f>
        <v>0</v>
      </c>
      <c r="G40" s="41">
        <f>COUNTA('Monitoria Anual - 4'!O131:O145)</f>
        <v>4</v>
      </c>
      <c r="H40" s="41">
        <f>COUNTA('Monitoria Anual - 4'!P131:P145)</f>
        <v>4</v>
      </c>
      <c r="I40" s="41">
        <f>COUNTA('Monitoria Anual - 4'!Q131:Q145)</f>
        <v>4</v>
      </c>
      <c r="J40" s="42">
        <f>COUNTA('Monitoria Anual - 4'!R131:R145)</f>
        <v>3</v>
      </c>
      <c r="W40" s="1"/>
      <c r="X40" s="12"/>
    </row>
    <row r="41" spans="1:24" ht="15.75" thickBot="1" x14ac:dyDescent="0.3">
      <c r="A41" s="12"/>
      <c r="C41" s="93" t="s">
        <v>49</v>
      </c>
      <c r="D41" s="121">
        <f t="shared" si="2"/>
        <v>15</v>
      </c>
      <c r="E41" s="43">
        <f>COUNTA('Monitoria Anual - 4'!S146:S160)</f>
        <v>2</v>
      </c>
      <c r="F41" s="44">
        <f>COUNTA('Monitoria Anual - 4'!N146:N160)</f>
        <v>0</v>
      </c>
      <c r="G41" s="44">
        <f>COUNTA('Monitoria Anual - 4'!O146:O160)</f>
        <v>0</v>
      </c>
      <c r="H41" s="44">
        <f>COUNTA('Monitoria Anual - 4'!P146:P160)</f>
        <v>0</v>
      </c>
      <c r="I41" s="44">
        <f>COUNTA('Monitoria Anual - 4'!Q146:Q160)</f>
        <v>12</v>
      </c>
      <c r="J41" s="45">
        <f>COUNTA('Monitoria Anual - 4'!R146:R160)</f>
        <v>3</v>
      </c>
      <c r="W41" s="1"/>
      <c r="X41" s="12"/>
    </row>
    <row r="42" spans="1:24" x14ac:dyDescent="0.25">
      <c r="A42" s="12"/>
      <c r="X42" s="12"/>
    </row>
    <row r="43" spans="1:24" x14ac:dyDescent="0.25">
      <c r="A43" s="12"/>
      <c r="B43" s="12"/>
      <c r="C43" s="12"/>
      <c r="D43" s="12"/>
      <c r="E43" s="12"/>
      <c r="F43" s="12"/>
      <c r="G43" s="12"/>
      <c r="H43" s="12"/>
      <c r="I43" s="12"/>
      <c r="J43" s="12"/>
      <c r="K43" s="12"/>
      <c r="L43" s="12"/>
      <c r="M43" s="12"/>
      <c r="N43" s="12"/>
      <c r="O43" s="12"/>
      <c r="P43" s="12"/>
      <c r="Q43" s="12"/>
      <c r="R43" s="12"/>
      <c r="S43" s="12"/>
      <c r="T43" s="12"/>
      <c r="U43" s="12"/>
      <c r="V43" s="12"/>
      <c r="W43" s="12"/>
      <c r="X43" s="12"/>
    </row>
  </sheetData>
  <sheetProtection password="ECFE" sheet="1" objects="1" scenarios="1"/>
  <mergeCells count="13">
    <mergeCell ref="B27:C27"/>
    <mergeCell ref="B9:W9"/>
    <mergeCell ref="B11:C11"/>
    <mergeCell ref="F12:G12"/>
    <mergeCell ref="C13:G13"/>
    <mergeCell ref="D23:G23"/>
    <mergeCell ref="D24:G24"/>
    <mergeCell ref="B1:W2"/>
    <mergeCell ref="B3:W3"/>
    <mergeCell ref="B5:C5"/>
    <mergeCell ref="D5:M5"/>
    <mergeCell ref="B7:C7"/>
    <mergeCell ref="D7:G7"/>
  </mergeCells>
  <conditionalFormatting sqref="E32:F32 F33:F41 G32:J41">
    <cfRule type="cellIs" dxfId="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24"/>
  <sheetViews>
    <sheetView showGridLines="0" topLeftCell="D1" zoomScale="60" zoomScaleNormal="60" workbookViewId="0">
      <selection activeCell="O9" sqref="O9:O10"/>
    </sheetView>
  </sheetViews>
  <sheetFormatPr defaultColWidth="8.85546875" defaultRowHeight="15" x14ac:dyDescent="0.25"/>
  <cols>
    <col min="1" max="1" width="72.5703125" style="15" customWidth="1"/>
    <col min="2" max="2" width="7.28515625" style="15" customWidth="1"/>
    <col min="3" max="3" width="73.5703125" style="15" customWidth="1"/>
    <col min="4" max="4" width="18.7109375" style="15" customWidth="1"/>
    <col min="5" max="5" width="19.42578125" style="15" customWidth="1"/>
    <col min="6" max="6" width="25.7109375" style="15" customWidth="1"/>
    <col min="7" max="7" width="27.5703125" style="15" customWidth="1"/>
    <col min="8" max="12" width="25.140625" style="15" customWidth="1"/>
    <col min="13" max="13" width="27.7109375" style="15" bestFit="1" customWidth="1"/>
    <col min="14" max="16" width="26.7109375" style="72" customWidth="1"/>
    <col min="17" max="17" width="37.85546875" style="15" customWidth="1"/>
    <col min="18" max="18" width="28.7109375" style="15" customWidth="1"/>
    <col min="19" max="19" width="40" style="15" customWidth="1"/>
    <col min="20" max="21" width="26.7109375" style="15" customWidth="1"/>
    <col min="22" max="22" width="2.7109375" style="15" customWidth="1"/>
    <col min="23" max="25" width="8.85546875" style="15"/>
    <col min="26" max="26" width="8.85546875" style="15" hidden="1" customWidth="1"/>
    <col min="27" max="16384" width="8.85546875" style="15"/>
  </cols>
  <sheetData>
    <row r="1" spans="1:26" ht="33.75" customHeight="1" x14ac:dyDescent="0.25">
      <c r="A1" s="235" t="s">
        <v>153</v>
      </c>
      <c r="B1" s="235"/>
      <c r="C1" s="235"/>
      <c r="D1" s="235"/>
      <c r="E1" s="235"/>
      <c r="F1" s="235"/>
      <c r="G1" s="235"/>
      <c r="H1" s="235"/>
      <c r="I1" s="235"/>
      <c r="J1" s="235"/>
      <c r="K1" s="235"/>
      <c r="L1" s="235"/>
      <c r="M1" s="235"/>
      <c r="N1" s="69"/>
      <c r="O1" s="69"/>
      <c r="P1" s="69"/>
      <c r="Q1" s="23"/>
      <c r="R1" s="23"/>
      <c r="S1" s="23"/>
      <c r="T1" s="23"/>
      <c r="U1" s="23"/>
      <c r="V1" s="23"/>
      <c r="W1" s="23"/>
    </row>
    <row r="2" spans="1:26" s="50" customFormat="1" ht="33.75" customHeight="1" thickBot="1" x14ac:dyDescent="0.3">
      <c r="A2" s="236" t="s">
        <v>165</v>
      </c>
      <c r="B2" s="236"/>
      <c r="C2" s="236"/>
      <c r="D2" s="236"/>
      <c r="E2" s="236"/>
      <c r="F2" s="236"/>
      <c r="G2" s="236"/>
      <c r="H2" s="236"/>
      <c r="I2" s="236"/>
      <c r="J2" s="236"/>
      <c r="K2" s="236"/>
      <c r="L2" s="236"/>
      <c r="M2" s="236"/>
      <c r="N2" s="70"/>
      <c r="O2" s="70"/>
      <c r="P2" s="70"/>
      <c r="Q2" s="70"/>
      <c r="R2" s="70"/>
      <c r="S2" s="70"/>
      <c r="T2" s="71"/>
      <c r="U2" s="71"/>
      <c r="W2" s="114"/>
    </row>
    <row r="3" spans="1:26" ht="15.75" thickTop="1" x14ac:dyDescent="0.25">
      <c r="W3" s="23"/>
    </row>
    <row r="4" spans="1:26" ht="45" customHeight="1" x14ac:dyDescent="0.25">
      <c r="A4" s="65" t="s">
        <v>164</v>
      </c>
      <c r="B4" s="246" t="s">
        <v>167</v>
      </c>
      <c r="C4" s="246"/>
      <c r="D4" s="246"/>
      <c r="E4" s="246"/>
      <c r="F4" s="246"/>
      <c r="G4" s="247"/>
      <c r="H4" s="16"/>
      <c r="I4" s="16"/>
      <c r="J4" s="16"/>
      <c r="K4" s="16"/>
      <c r="L4" s="16"/>
      <c r="M4" s="16"/>
      <c r="N4" s="16"/>
      <c r="O4" s="16"/>
      <c r="P4" s="16"/>
      <c r="W4" s="23"/>
    </row>
    <row r="5" spans="1:26" x14ac:dyDescent="0.25">
      <c r="A5" s="50"/>
      <c r="B5" s="50"/>
      <c r="C5" s="50"/>
      <c r="D5" s="50"/>
      <c r="E5" s="50"/>
      <c r="F5" s="50"/>
      <c r="G5" s="50"/>
      <c r="H5" s="50"/>
      <c r="I5" s="50"/>
      <c r="W5" s="23"/>
    </row>
    <row r="6" spans="1:26" ht="27" customHeight="1" x14ac:dyDescent="0.25">
      <c r="A6" s="65" t="s">
        <v>156</v>
      </c>
      <c r="B6" s="248" t="s">
        <v>163</v>
      </c>
      <c r="C6" s="249"/>
      <c r="D6" s="50"/>
      <c r="E6" s="50"/>
      <c r="F6" s="50"/>
      <c r="G6" s="50"/>
      <c r="H6" s="50"/>
      <c r="I6" s="50"/>
      <c r="J6" s="50"/>
      <c r="K6" s="50"/>
      <c r="L6" s="50"/>
      <c r="M6" s="72"/>
      <c r="W6" s="23"/>
      <c r="Z6" s="15" t="s">
        <v>152</v>
      </c>
    </row>
    <row r="7" spans="1:26" ht="15.75" thickBot="1" x14ac:dyDescent="0.3">
      <c r="W7" s="23"/>
      <c r="Z7" s="73" t="s">
        <v>63</v>
      </c>
    </row>
    <row r="8" spans="1:26" ht="27" customHeight="1" thickBot="1" x14ac:dyDescent="0.3">
      <c r="A8" s="224" t="s">
        <v>2</v>
      </c>
      <c r="B8" s="225"/>
      <c r="C8" s="225"/>
      <c r="D8" s="225"/>
      <c r="E8" s="225"/>
      <c r="F8" s="225"/>
      <c r="G8" s="225"/>
      <c r="H8" s="225"/>
      <c r="I8" s="225"/>
      <c r="J8" s="225"/>
      <c r="K8" s="225"/>
      <c r="L8" s="225"/>
      <c r="M8" s="226"/>
      <c r="N8" s="199" t="s">
        <v>59</v>
      </c>
      <c r="O8" s="200"/>
      <c r="P8" s="200"/>
      <c r="Q8" s="200"/>
      <c r="R8" s="200"/>
      <c r="S8" s="200"/>
      <c r="T8" s="200"/>
      <c r="U8" s="201"/>
      <c r="W8" s="23"/>
    </row>
    <row r="9" spans="1:26" ht="64.5" customHeight="1" x14ac:dyDescent="0.25">
      <c r="A9" s="240" t="s">
        <v>1</v>
      </c>
      <c r="B9" s="231" t="s">
        <v>75</v>
      </c>
      <c r="C9" s="231" t="s">
        <v>65</v>
      </c>
      <c r="D9" s="231" t="s">
        <v>66</v>
      </c>
      <c r="E9" s="242" t="s">
        <v>67</v>
      </c>
      <c r="F9" s="231" t="s">
        <v>68</v>
      </c>
      <c r="G9" s="231"/>
      <c r="H9" s="231" t="s">
        <v>69</v>
      </c>
      <c r="I9" s="231" t="s">
        <v>70</v>
      </c>
      <c r="J9" s="231" t="s">
        <v>71</v>
      </c>
      <c r="K9" s="233" t="s">
        <v>157</v>
      </c>
      <c r="L9" s="234"/>
      <c r="M9" s="231" t="s">
        <v>72</v>
      </c>
      <c r="N9" s="209" t="s">
        <v>260</v>
      </c>
      <c r="O9" s="281" t="s">
        <v>155</v>
      </c>
      <c r="P9" s="218" t="s">
        <v>6</v>
      </c>
      <c r="Q9" s="222" t="s">
        <v>8</v>
      </c>
      <c r="R9" s="222" t="s">
        <v>9</v>
      </c>
      <c r="S9" s="222" t="s">
        <v>10</v>
      </c>
      <c r="T9" s="222" t="s">
        <v>11</v>
      </c>
      <c r="U9" s="222" t="s">
        <v>60</v>
      </c>
      <c r="W9" s="23"/>
    </row>
    <row r="10" spans="1:26" ht="45.75" customHeight="1" thickBot="1" x14ac:dyDescent="0.3">
      <c r="A10" s="241"/>
      <c r="B10" s="232"/>
      <c r="C10" s="232"/>
      <c r="D10" s="232"/>
      <c r="E10" s="243"/>
      <c r="F10" s="64" t="s">
        <v>73</v>
      </c>
      <c r="G10" s="64" t="s">
        <v>74</v>
      </c>
      <c r="H10" s="232"/>
      <c r="I10" s="232"/>
      <c r="J10" s="232"/>
      <c r="K10" s="117" t="s">
        <v>168</v>
      </c>
      <c r="L10" s="117" t="s">
        <v>169</v>
      </c>
      <c r="M10" s="232"/>
      <c r="N10" s="210"/>
      <c r="O10" s="282"/>
      <c r="P10" s="219"/>
      <c r="Q10" s="223"/>
      <c r="R10" s="223"/>
      <c r="S10" s="223"/>
      <c r="T10" s="223"/>
      <c r="U10" s="223"/>
      <c r="W10" s="23"/>
    </row>
    <row r="11" spans="1:26" ht="30" customHeight="1" x14ac:dyDescent="0.25">
      <c r="A11" s="55" t="s">
        <v>30</v>
      </c>
      <c r="B11" s="116" t="s">
        <v>76</v>
      </c>
      <c r="C11" s="74"/>
      <c r="D11" s="74"/>
      <c r="E11" s="74"/>
      <c r="F11" s="74"/>
      <c r="G11" s="74"/>
      <c r="H11" s="74"/>
      <c r="I11" s="74"/>
      <c r="J11" s="74"/>
      <c r="K11" s="74"/>
      <c r="L11" s="74"/>
      <c r="M11" s="74"/>
      <c r="N11" s="75"/>
      <c r="O11" s="74" t="s">
        <v>61</v>
      </c>
      <c r="P11" s="74"/>
      <c r="Q11" s="74"/>
      <c r="R11" s="74"/>
      <c r="S11" s="74"/>
      <c r="T11" s="74"/>
      <c r="U11" s="74"/>
      <c r="W11" s="23"/>
    </row>
    <row r="12" spans="1:26" ht="30" customHeight="1" x14ac:dyDescent="0.25">
      <c r="A12" s="55"/>
      <c r="B12" s="56" t="s">
        <v>77</v>
      </c>
      <c r="C12" s="77"/>
      <c r="D12" s="77"/>
      <c r="E12" s="77"/>
      <c r="F12" s="77"/>
      <c r="G12" s="77"/>
      <c r="H12" s="77"/>
      <c r="I12" s="77"/>
      <c r="J12" s="77"/>
      <c r="K12" s="77"/>
      <c r="L12" s="77"/>
      <c r="M12" s="77"/>
      <c r="N12" s="74"/>
      <c r="O12" s="74"/>
      <c r="P12" s="74" t="s">
        <v>61</v>
      </c>
      <c r="Q12" s="77"/>
      <c r="R12" s="77"/>
      <c r="S12" s="77"/>
      <c r="T12" s="77"/>
      <c r="U12" s="77"/>
      <c r="W12" s="23"/>
    </row>
    <row r="13" spans="1:26" ht="30" customHeight="1" x14ac:dyDescent="0.25">
      <c r="A13" s="55"/>
      <c r="B13" s="56" t="s">
        <v>78</v>
      </c>
      <c r="C13" s="77"/>
      <c r="D13" s="77"/>
      <c r="E13" s="77"/>
      <c r="F13" s="77"/>
      <c r="G13" s="77"/>
      <c r="H13" s="77"/>
      <c r="I13" s="77"/>
      <c r="J13" s="77"/>
      <c r="K13" s="77"/>
      <c r="L13" s="77"/>
      <c r="M13" s="77"/>
      <c r="N13" s="74"/>
      <c r="O13" s="74" t="s">
        <v>61</v>
      </c>
      <c r="P13" s="74"/>
      <c r="Q13" s="77"/>
      <c r="R13" s="77"/>
      <c r="S13" s="77"/>
      <c r="T13" s="77"/>
      <c r="U13" s="77"/>
      <c r="W13" s="23"/>
    </row>
    <row r="14" spans="1:26" ht="30" customHeight="1" x14ac:dyDescent="0.25">
      <c r="A14" s="55"/>
      <c r="B14" s="56" t="s">
        <v>79</v>
      </c>
      <c r="C14" s="77"/>
      <c r="D14" s="77"/>
      <c r="E14" s="77"/>
      <c r="F14" s="77"/>
      <c r="G14" s="77"/>
      <c r="H14" s="77"/>
      <c r="I14" s="77"/>
      <c r="J14" s="77"/>
      <c r="K14" s="77"/>
      <c r="L14" s="77"/>
      <c r="M14" s="77"/>
      <c r="N14" s="74" t="s">
        <v>61</v>
      </c>
      <c r="O14" s="74"/>
      <c r="P14" s="74"/>
      <c r="Q14" s="77"/>
      <c r="R14" s="77"/>
      <c r="S14" s="77"/>
      <c r="T14" s="77"/>
      <c r="U14" s="77"/>
      <c r="W14" s="23"/>
    </row>
    <row r="15" spans="1:26" ht="30" customHeight="1" x14ac:dyDescent="0.25">
      <c r="A15" s="55"/>
      <c r="B15" s="56" t="s">
        <v>80</v>
      </c>
      <c r="C15" s="77"/>
      <c r="D15" s="77"/>
      <c r="E15" s="77"/>
      <c r="F15" s="77"/>
      <c r="G15" s="77"/>
      <c r="H15" s="77"/>
      <c r="I15" s="77"/>
      <c r="J15" s="77"/>
      <c r="K15" s="77"/>
      <c r="L15" s="77"/>
      <c r="M15" s="77"/>
      <c r="N15" s="74"/>
      <c r="O15" s="74"/>
      <c r="P15" s="74" t="s">
        <v>21</v>
      </c>
      <c r="Q15" s="77"/>
      <c r="R15" s="77"/>
      <c r="S15" s="77"/>
      <c r="T15" s="77"/>
      <c r="U15" s="77"/>
      <c r="W15" s="23"/>
    </row>
    <row r="16" spans="1:26" ht="30" customHeight="1" x14ac:dyDescent="0.25">
      <c r="A16" s="55"/>
      <c r="B16" s="56" t="s">
        <v>81</v>
      </c>
      <c r="C16" s="77"/>
      <c r="D16" s="77"/>
      <c r="E16" s="77"/>
      <c r="F16" s="77"/>
      <c r="G16" s="77"/>
      <c r="H16" s="77"/>
      <c r="I16" s="77"/>
      <c r="J16" s="77"/>
      <c r="K16" s="77"/>
      <c r="L16" s="77"/>
      <c r="M16" s="77"/>
      <c r="N16" s="74" t="s">
        <v>61</v>
      </c>
      <c r="O16" s="74"/>
      <c r="P16" s="74"/>
      <c r="Q16" s="77"/>
      <c r="R16" s="77"/>
      <c r="S16" s="77"/>
      <c r="T16" s="77"/>
      <c r="U16" s="77"/>
      <c r="W16" s="23"/>
    </row>
    <row r="17" spans="1:23" ht="30" customHeight="1" x14ac:dyDescent="0.25">
      <c r="A17" s="55"/>
      <c r="B17" s="56" t="s">
        <v>82</v>
      </c>
      <c r="C17" s="77"/>
      <c r="D17" s="77"/>
      <c r="E17" s="77"/>
      <c r="F17" s="77"/>
      <c r="G17" s="77"/>
      <c r="H17" s="77"/>
      <c r="I17" s="77"/>
      <c r="J17" s="77"/>
      <c r="K17" s="77"/>
      <c r="L17" s="77"/>
      <c r="M17" s="77"/>
      <c r="N17" s="74"/>
      <c r="O17" s="74"/>
      <c r="P17" s="74" t="s">
        <v>61</v>
      </c>
      <c r="Q17" s="77"/>
      <c r="R17" s="77"/>
      <c r="S17" s="77"/>
      <c r="T17" s="77"/>
      <c r="U17" s="77"/>
      <c r="W17" s="23"/>
    </row>
    <row r="18" spans="1:23" ht="30" customHeight="1" x14ac:dyDescent="0.25">
      <c r="A18" s="55"/>
      <c r="B18" s="56" t="s">
        <v>83</v>
      </c>
      <c r="C18" s="77"/>
      <c r="D18" s="77"/>
      <c r="E18" s="77"/>
      <c r="F18" s="77"/>
      <c r="G18" s="77"/>
      <c r="H18" s="77"/>
      <c r="I18" s="77"/>
      <c r="J18" s="77"/>
      <c r="K18" s="77"/>
      <c r="L18" s="77"/>
      <c r="M18" s="77"/>
      <c r="N18" s="74" t="s">
        <v>61</v>
      </c>
      <c r="O18" s="74"/>
      <c r="P18" s="74"/>
      <c r="Q18" s="77"/>
      <c r="R18" s="77"/>
      <c r="S18" s="77"/>
      <c r="T18" s="77"/>
      <c r="U18" s="77"/>
      <c r="W18" s="23"/>
    </row>
    <row r="19" spans="1:23" ht="30" customHeight="1" x14ac:dyDescent="0.25">
      <c r="A19" s="55"/>
      <c r="B19" s="56" t="s">
        <v>84</v>
      </c>
      <c r="C19" s="77"/>
      <c r="D19" s="77"/>
      <c r="E19" s="77"/>
      <c r="F19" s="77"/>
      <c r="G19" s="77"/>
      <c r="H19" s="77"/>
      <c r="I19" s="77"/>
      <c r="J19" s="77"/>
      <c r="K19" s="77"/>
      <c r="L19" s="77"/>
      <c r="M19" s="77"/>
      <c r="N19" s="74"/>
      <c r="O19" s="74" t="s">
        <v>61</v>
      </c>
      <c r="P19" s="74"/>
      <c r="Q19" s="77"/>
      <c r="R19" s="77"/>
      <c r="S19" s="77"/>
      <c r="T19" s="77"/>
      <c r="U19" s="77"/>
      <c r="W19" s="23"/>
    </row>
    <row r="20" spans="1:23" ht="30" customHeight="1" x14ac:dyDescent="0.25">
      <c r="A20" s="55"/>
      <c r="B20" s="56" t="s">
        <v>85</v>
      </c>
      <c r="C20" s="77"/>
      <c r="D20" s="77"/>
      <c r="E20" s="77"/>
      <c r="F20" s="77"/>
      <c r="G20" s="77"/>
      <c r="H20" s="77"/>
      <c r="I20" s="77"/>
      <c r="J20" s="77"/>
      <c r="K20" s="77"/>
      <c r="L20" s="77"/>
      <c r="M20" s="77"/>
      <c r="N20" s="74"/>
      <c r="O20" s="74" t="s">
        <v>61</v>
      </c>
      <c r="P20" s="74"/>
      <c r="Q20" s="77"/>
      <c r="R20" s="77"/>
      <c r="S20" s="77"/>
      <c r="T20" s="77"/>
      <c r="U20" s="77"/>
      <c r="W20" s="23"/>
    </row>
    <row r="21" spans="1:23" ht="30" customHeight="1" x14ac:dyDescent="0.25">
      <c r="A21" s="55"/>
      <c r="B21" s="56" t="s">
        <v>86</v>
      </c>
      <c r="C21" s="77"/>
      <c r="D21" s="77"/>
      <c r="E21" s="77"/>
      <c r="F21" s="77"/>
      <c r="G21" s="77"/>
      <c r="H21" s="77"/>
      <c r="I21" s="77"/>
      <c r="J21" s="77"/>
      <c r="K21" s="77"/>
      <c r="L21" s="77"/>
      <c r="M21" s="77"/>
      <c r="N21" s="74"/>
      <c r="O21" s="74" t="s">
        <v>61</v>
      </c>
      <c r="P21" s="74"/>
      <c r="Q21" s="77"/>
      <c r="R21" s="77"/>
      <c r="S21" s="77"/>
      <c r="T21" s="77"/>
      <c r="U21" s="77"/>
      <c r="W21" s="23"/>
    </row>
    <row r="22" spans="1:23" ht="30" customHeight="1" x14ac:dyDescent="0.25">
      <c r="A22" s="55"/>
      <c r="B22" s="56" t="s">
        <v>87</v>
      </c>
      <c r="C22" s="77"/>
      <c r="D22" s="77"/>
      <c r="E22" s="77"/>
      <c r="F22" s="77"/>
      <c r="G22" s="77"/>
      <c r="H22" s="77"/>
      <c r="I22" s="77"/>
      <c r="J22" s="77"/>
      <c r="K22" s="77"/>
      <c r="L22" s="77"/>
      <c r="M22" s="77"/>
      <c r="N22" s="74" t="s">
        <v>61</v>
      </c>
      <c r="O22" s="74"/>
      <c r="P22" s="74"/>
      <c r="Q22" s="77"/>
      <c r="R22" s="77"/>
      <c r="S22" s="77"/>
      <c r="T22" s="77"/>
      <c r="U22" s="77"/>
      <c r="W22" s="23"/>
    </row>
    <row r="23" spans="1:23" ht="30" customHeight="1" x14ac:dyDescent="0.25">
      <c r="A23" s="55"/>
      <c r="B23" s="56" t="s">
        <v>88</v>
      </c>
      <c r="C23" s="77"/>
      <c r="D23" s="77"/>
      <c r="E23" s="77"/>
      <c r="F23" s="77"/>
      <c r="G23" s="77"/>
      <c r="H23" s="77"/>
      <c r="I23" s="77"/>
      <c r="J23" s="77"/>
      <c r="K23" s="77"/>
      <c r="L23" s="77"/>
      <c r="M23" s="77"/>
      <c r="N23" s="74"/>
      <c r="O23" s="74"/>
      <c r="P23" s="74" t="s">
        <v>61</v>
      </c>
      <c r="Q23" s="77"/>
      <c r="R23" s="77"/>
      <c r="S23" s="77"/>
      <c r="T23" s="77"/>
      <c r="U23" s="77"/>
      <c r="W23" s="23"/>
    </row>
    <row r="24" spans="1:23" ht="30" customHeight="1" x14ac:dyDescent="0.25">
      <c r="A24" s="55"/>
      <c r="B24" s="56" t="s">
        <v>89</v>
      </c>
      <c r="C24" s="77"/>
      <c r="D24" s="77"/>
      <c r="E24" s="77"/>
      <c r="F24" s="77"/>
      <c r="G24" s="77"/>
      <c r="H24" s="77"/>
      <c r="I24" s="77"/>
      <c r="J24" s="77"/>
      <c r="K24" s="77"/>
      <c r="L24" s="77"/>
      <c r="M24" s="77"/>
      <c r="N24" s="74" t="s">
        <v>61</v>
      </c>
      <c r="O24" s="74"/>
      <c r="P24" s="74"/>
      <c r="Q24" s="77"/>
      <c r="R24" s="77"/>
      <c r="S24" s="77"/>
      <c r="T24" s="77"/>
      <c r="U24" s="77"/>
      <c r="W24" s="23"/>
    </row>
    <row r="25" spans="1:23" ht="30" customHeight="1" x14ac:dyDescent="0.25">
      <c r="A25" s="55"/>
      <c r="B25" s="56" t="s">
        <v>90</v>
      </c>
      <c r="C25" s="77"/>
      <c r="D25" s="77"/>
      <c r="E25" s="77"/>
      <c r="F25" s="77"/>
      <c r="G25" s="77"/>
      <c r="H25" s="77"/>
      <c r="I25" s="77"/>
      <c r="J25" s="77"/>
      <c r="K25" s="77"/>
      <c r="L25" s="77"/>
      <c r="M25" s="77"/>
      <c r="N25" s="74"/>
      <c r="O25" s="74"/>
      <c r="P25" s="74" t="s">
        <v>61</v>
      </c>
      <c r="Q25" s="77"/>
      <c r="R25" s="77"/>
      <c r="S25" s="77"/>
      <c r="T25" s="77"/>
      <c r="U25" s="77"/>
      <c r="W25" s="23"/>
    </row>
    <row r="26" spans="1:23" ht="30" customHeight="1" x14ac:dyDescent="0.25">
      <c r="A26" s="57" t="s">
        <v>31</v>
      </c>
      <c r="B26" s="56" t="s">
        <v>91</v>
      </c>
      <c r="C26" s="77"/>
      <c r="D26" s="77"/>
      <c r="E26" s="77"/>
      <c r="F26" s="77"/>
      <c r="G26" s="77"/>
      <c r="H26" s="77"/>
      <c r="I26" s="77"/>
      <c r="J26" s="77"/>
      <c r="K26" s="77"/>
      <c r="L26" s="77"/>
      <c r="M26" s="77"/>
      <c r="N26" s="74" t="s">
        <v>61</v>
      </c>
      <c r="O26" s="74"/>
      <c r="P26" s="74" t="s">
        <v>21</v>
      </c>
      <c r="Q26" s="77"/>
      <c r="R26" s="77"/>
      <c r="S26" s="77"/>
      <c r="T26" s="77"/>
      <c r="U26" s="77"/>
      <c r="W26" s="23"/>
    </row>
    <row r="27" spans="1:23" ht="30" customHeight="1" x14ac:dyDescent="0.25">
      <c r="A27" s="55"/>
      <c r="B27" s="56" t="s">
        <v>92</v>
      </c>
      <c r="C27" s="77"/>
      <c r="D27" s="77"/>
      <c r="E27" s="77"/>
      <c r="F27" s="77"/>
      <c r="G27" s="77"/>
      <c r="H27" s="77"/>
      <c r="I27" s="77"/>
      <c r="J27" s="77"/>
      <c r="K27" s="77"/>
      <c r="L27" s="77"/>
      <c r="M27" s="77"/>
      <c r="N27" s="74"/>
      <c r="O27" s="74"/>
      <c r="P27" s="74" t="s">
        <v>21</v>
      </c>
      <c r="Q27" s="77"/>
      <c r="R27" s="77"/>
      <c r="S27" s="77"/>
      <c r="T27" s="77"/>
      <c r="U27" s="77"/>
      <c r="W27" s="23"/>
    </row>
    <row r="28" spans="1:23" ht="30" customHeight="1" x14ac:dyDescent="0.25">
      <c r="A28" s="55"/>
      <c r="B28" s="56" t="s">
        <v>93</v>
      </c>
      <c r="C28" s="74"/>
      <c r="D28" s="74"/>
      <c r="E28" s="74"/>
      <c r="F28" s="74"/>
      <c r="G28" s="74"/>
      <c r="H28" s="74"/>
      <c r="I28" s="74"/>
      <c r="J28" s="74"/>
      <c r="K28" s="74"/>
      <c r="L28" s="74"/>
      <c r="M28" s="74"/>
      <c r="N28" s="74" t="s">
        <v>61</v>
      </c>
      <c r="O28" s="74"/>
      <c r="P28" s="74" t="s">
        <v>21</v>
      </c>
      <c r="Q28" s="74"/>
      <c r="R28" s="74"/>
      <c r="S28" s="74"/>
      <c r="T28" s="74"/>
      <c r="U28" s="74"/>
      <c r="W28" s="23"/>
    </row>
    <row r="29" spans="1:23" ht="30" customHeight="1" x14ac:dyDescent="0.25">
      <c r="A29" s="55"/>
      <c r="B29" s="56" t="s">
        <v>94</v>
      </c>
      <c r="C29" s="74"/>
      <c r="D29" s="74"/>
      <c r="E29" s="74"/>
      <c r="F29" s="74"/>
      <c r="G29" s="74"/>
      <c r="H29" s="74"/>
      <c r="I29" s="74"/>
      <c r="J29" s="74"/>
      <c r="K29" s="74"/>
      <c r="L29" s="74"/>
      <c r="M29" s="74"/>
      <c r="N29" s="74"/>
      <c r="O29" s="74" t="s">
        <v>61</v>
      </c>
      <c r="P29" s="74"/>
      <c r="Q29" s="74"/>
      <c r="R29" s="74"/>
      <c r="S29" s="74"/>
      <c r="T29" s="74"/>
      <c r="U29" s="74"/>
      <c r="W29" s="23"/>
    </row>
    <row r="30" spans="1:23" ht="30" customHeight="1" x14ac:dyDescent="0.25">
      <c r="A30" s="55"/>
      <c r="B30" s="56" t="s">
        <v>95</v>
      </c>
      <c r="C30" s="74"/>
      <c r="D30" s="74"/>
      <c r="E30" s="74"/>
      <c r="F30" s="74"/>
      <c r="G30" s="74"/>
      <c r="H30" s="74"/>
      <c r="I30" s="74"/>
      <c r="J30" s="74"/>
      <c r="K30" s="74"/>
      <c r="L30" s="74"/>
      <c r="M30" s="74"/>
      <c r="N30" s="74"/>
      <c r="O30" s="74" t="s">
        <v>61</v>
      </c>
      <c r="P30" s="74"/>
      <c r="Q30" s="74"/>
      <c r="R30" s="74"/>
      <c r="S30" s="74"/>
      <c r="T30" s="74"/>
      <c r="U30" s="74"/>
      <c r="W30" s="23"/>
    </row>
    <row r="31" spans="1:23" ht="30" customHeight="1" x14ac:dyDescent="0.25">
      <c r="A31" s="55"/>
      <c r="B31" s="56" t="s">
        <v>96</v>
      </c>
      <c r="C31" s="74"/>
      <c r="D31" s="74"/>
      <c r="E31" s="74"/>
      <c r="F31" s="74"/>
      <c r="G31" s="74"/>
      <c r="H31" s="74"/>
      <c r="I31" s="74"/>
      <c r="J31" s="74"/>
      <c r="K31" s="74"/>
      <c r="L31" s="74"/>
      <c r="M31" s="74"/>
      <c r="N31" s="74" t="s">
        <v>61</v>
      </c>
      <c r="O31" s="74"/>
      <c r="P31" s="74"/>
      <c r="Q31" s="74"/>
      <c r="R31" s="74"/>
      <c r="S31" s="74"/>
      <c r="T31" s="74"/>
      <c r="U31" s="74"/>
      <c r="W31" s="23"/>
    </row>
    <row r="32" spans="1:23" ht="30" customHeight="1" x14ac:dyDescent="0.25">
      <c r="A32" s="55"/>
      <c r="B32" s="56" t="s">
        <v>97</v>
      </c>
      <c r="C32" s="74"/>
      <c r="D32" s="74"/>
      <c r="E32" s="74"/>
      <c r="F32" s="74"/>
      <c r="G32" s="74"/>
      <c r="H32" s="74"/>
      <c r="I32" s="74"/>
      <c r="J32" s="74"/>
      <c r="K32" s="74"/>
      <c r="L32" s="74"/>
      <c r="M32" s="74"/>
      <c r="N32" s="74" t="s">
        <v>61</v>
      </c>
      <c r="O32" s="74"/>
      <c r="P32" s="74"/>
      <c r="Q32" s="74"/>
      <c r="R32" s="74"/>
      <c r="S32" s="74"/>
      <c r="T32" s="74"/>
      <c r="U32" s="74"/>
      <c r="W32" s="23"/>
    </row>
    <row r="33" spans="1:23" ht="30" customHeight="1" x14ac:dyDescent="0.25">
      <c r="A33" s="55"/>
      <c r="B33" s="56" t="s">
        <v>98</v>
      </c>
      <c r="C33" s="74"/>
      <c r="D33" s="74"/>
      <c r="E33" s="74"/>
      <c r="F33" s="74"/>
      <c r="G33" s="74"/>
      <c r="H33" s="74"/>
      <c r="I33" s="74"/>
      <c r="J33" s="74"/>
      <c r="K33" s="74"/>
      <c r="L33" s="74"/>
      <c r="M33" s="74"/>
      <c r="N33" s="74" t="s">
        <v>61</v>
      </c>
      <c r="O33" s="74"/>
      <c r="P33" s="74"/>
      <c r="Q33" s="74"/>
      <c r="R33" s="74"/>
      <c r="S33" s="74"/>
      <c r="T33" s="74"/>
      <c r="U33" s="74"/>
      <c r="W33" s="23"/>
    </row>
    <row r="34" spans="1:23" ht="30" customHeight="1" x14ac:dyDescent="0.25">
      <c r="A34" s="55"/>
      <c r="B34" s="56" t="s">
        <v>99</v>
      </c>
      <c r="C34" s="74"/>
      <c r="D34" s="74"/>
      <c r="E34" s="74"/>
      <c r="F34" s="74"/>
      <c r="G34" s="74"/>
      <c r="H34" s="74"/>
      <c r="I34" s="74"/>
      <c r="J34" s="74"/>
      <c r="K34" s="74"/>
      <c r="L34" s="74"/>
      <c r="M34" s="74"/>
      <c r="N34" s="74"/>
      <c r="O34" s="74"/>
      <c r="P34" s="74" t="s">
        <v>61</v>
      </c>
      <c r="Q34" s="74"/>
      <c r="R34" s="74"/>
      <c r="S34" s="74"/>
      <c r="T34" s="74"/>
      <c r="U34" s="74"/>
      <c r="W34" s="23"/>
    </row>
    <row r="35" spans="1:23" ht="30" customHeight="1" x14ac:dyDescent="0.25">
      <c r="A35" s="55"/>
      <c r="B35" s="56" t="s">
        <v>100</v>
      </c>
      <c r="C35" s="74"/>
      <c r="D35" s="74"/>
      <c r="E35" s="74"/>
      <c r="F35" s="74"/>
      <c r="G35" s="74"/>
      <c r="H35" s="74"/>
      <c r="I35" s="74"/>
      <c r="J35" s="74"/>
      <c r="K35" s="74"/>
      <c r="L35" s="74"/>
      <c r="M35" s="74"/>
      <c r="N35" s="74" t="s">
        <v>61</v>
      </c>
      <c r="O35" s="74"/>
      <c r="P35" s="74"/>
      <c r="Q35" s="74"/>
      <c r="R35" s="74"/>
      <c r="S35" s="74"/>
      <c r="T35" s="74"/>
      <c r="U35" s="74"/>
      <c r="W35" s="23"/>
    </row>
    <row r="36" spans="1:23" ht="30" customHeight="1" x14ac:dyDescent="0.25">
      <c r="A36" s="55"/>
      <c r="B36" s="56" t="s">
        <v>101</v>
      </c>
      <c r="C36" s="74"/>
      <c r="D36" s="74"/>
      <c r="E36" s="74"/>
      <c r="F36" s="74"/>
      <c r="G36" s="74"/>
      <c r="H36" s="74"/>
      <c r="I36" s="74"/>
      <c r="J36" s="74"/>
      <c r="K36" s="74"/>
      <c r="L36" s="74"/>
      <c r="M36" s="74"/>
      <c r="N36" s="74"/>
      <c r="O36" s="74"/>
      <c r="P36" s="74" t="s">
        <v>61</v>
      </c>
      <c r="Q36" s="74"/>
      <c r="R36" s="74"/>
      <c r="S36" s="74"/>
      <c r="T36" s="74"/>
      <c r="U36" s="74"/>
      <c r="W36" s="23"/>
    </row>
    <row r="37" spans="1:23" ht="30" customHeight="1" x14ac:dyDescent="0.25">
      <c r="A37" s="55"/>
      <c r="B37" s="56" t="s">
        <v>102</v>
      </c>
      <c r="C37" s="74"/>
      <c r="D37" s="74"/>
      <c r="E37" s="74"/>
      <c r="F37" s="74"/>
      <c r="G37" s="74"/>
      <c r="H37" s="74"/>
      <c r="I37" s="74"/>
      <c r="J37" s="74"/>
      <c r="K37" s="74"/>
      <c r="L37" s="74"/>
      <c r="M37" s="74"/>
      <c r="N37" s="74" t="s">
        <v>61</v>
      </c>
      <c r="O37" s="74"/>
      <c r="P37" s="74"/>
      <c r="Q37" s="74"/>
      <c r="R37" s="74"/>
      <c r="S37" s="74"/>
      <c r="T37" s="74"/>
      <c r="U37" s="74"/>
      <c r="W37" s="23"/>
    </row>
    <row r="38" spans="1:23" ht="30" customHeight="1" x14ac:dyDescent="0.25">
      <c r="A38" s="55"/>
      <c r="B38" s="56" t="s">
        <v>103</v>
      </c>
      <c r="C38" s="74"/>
      <c r="D38" s="74"/>
      <c r="E38" s="74"/>
      <c r="F38" s="74"/>
      <c r="G38" s="74"/>
      <c r="H38" s="74"/>
      <c r="I38" s="74"/>
      <c r="J38" s="74"/>
      <c r="K38" s="74"/>
      <c r="L38" s="74"/>
      <c r="M38" s="74"/>
      <c r="N38" s="74"/>
      <c r="O38" s="74" t="s">
        <v>61</v>
      </c>
      <c r="P38" s="74"/>
      <c r="Q38" s="74"/>
      <c r="R38" s="74"/>
      <c r="S38" s="74"/>
      <c r="T38" s="74"/>
      <c r="U38" s="74"/>
      <c r="W38" s="23"/>
    </row>
    <row r="39" spans="1:23" ht="30" customHeight="1" x14ac:dyDescent="0.25">
      <c r="A39" s="55"/>
      <c r="B39" s="56" t="s">
        <v>104</v>
      </c>
      <c r="C39" s="74"/>
      <c r="D39" s="74"/>
      <c r="E39" s="74"/>
      <c r="F39" s="74"/>
      <c r="G39" s="74"/>
      <c r="H39" s="74"/>
      <c r="I39" s="74"/>
      <c r="J39" s="74"/>
      <c r="K39" s="74"/>
      <c r="L39" s="74"/>
      <c r="M39" s="74"/>
      <c r="N39" s="74" t="s">
        <v>61</v>
      </c>
      <c r="O39" s="74"/>
      <c r="P39" s="74"/>
      <c r="Q39" s="74"/>
      <c r="R39" s="74"/>
      <c r="S39" s="74"/>
      <c r="T39" s="74"/>
      <c r="U39" s="74"/>
      <c r="W39" s="23"/>
    </row>
    <row r="40" spans="1:23" ht="30" customHeight="1" x14ac:dyDescent="0.25">
      <c r="A40" s="58"/>
      <c r="B40" s="56" t="s">
        <v>105</v>
      </c>
      <c r="C40" s="74"/>
      <c r="D40" s="74"/>
      <c r="E40" s="74"/>
      <c r="F40" s="74"/>
      <c r="G40" s="74"/>
      <c r="H40" s="74"/>
      <c r="I40" s="74"/>
      <c r="J40" s="74"/>
      <c r="K40" s="74"/>
      <c r="L40" s="74"/>
      <c r="M40" s="74"/>
      <c r="N40" s="74"/>
      <c r="O40" s="74" t="s">
        <v>61</v>
      </c>
      <c r="P40" s="74"/>
      <c r="Q40" s="74"/>
      <c r="R40" s="74"/>
      <c r="S40" s="74"/>
      <c r="T40" s="74"/>
      <c r="U40" s="74"/>
      <c r="W40" s="23"/>
    </row>
    <row r="41" spans="1:23" ht="30" customHeight="1" x14ac:dyDescent="0.25">
      <c r="A41" s="57" t="s">
        <v>32</v>
      </c>
      <c r="B41" s="56" t="s">
        <v>106</v>
      </c>
      <c r="C41" s="77" t="s">
        <v>29</v>
      </c>
      <c r="D41" s="77"/>
      <c r="E41" s="77"/>
      <c r="F41" s="77"/>
      <c r="G41" s="77"/>
      <c r="H41" s="77"/>
      <c r="I41" s="77"/>
      <c r="J41" s="77"/>
      <c r="K41" s="77"/>
      <c r="L41" s="77"/>
      <c r="M41" s="77"/>
      <c r="N41" s="74"/>
      <c r="O41" s="74" t="s">
        <v>61</v>
      </c>
      <c r="P41" s="74"/>
      <c r="Q41" s="77"/>
      <c r="R41" s="77"/>
      <c r="S41" s="77"/>
      <c r="T41" s="77"/>
      <c r="U41" s="77"/>
      <c r="W41" s="23"/>
    </row>
    <row r="42" spans="1:23" ht="30" customHeight="1" x14ac:dyDescent="0.25">
      <c r="A42" s="55"/>
      <c r="B42" s="56" t="s">
        <v>107</v>
      </c>
      <c r="C42" s="77" t="s">
        <v>29</v>
      </c>
      <c r="D42" s="77"/>
      <c r="E42" s="77"/>
      <c r="F42" s="77"/>
      <c r="G42" s="77"/>
      <c r="H42" s="77"/>
      <c r="I42" s="77"/>
      <c r="J42" s="77"/>
      <c r="K42" s="77"/>
      <c r="L42" s="77"/>
      <c r="M42" s="77"/>
      <c r="N42" s="74" t="s">
        <v>61</v>
      </c>
      <c r="O42" s="74"/>
      <c r="P42" s="74"/>
      <c r="Q42" s="77"/>
      <c r="R42" s="77"/>
      <c r="S42" s="77"/>
      <c r="T42" s="77"/>
      <c r="U42" s="77"/>
      <c r="W42" s="23"/>
    </row>
    <row r="43" spans="1:23" ht="30" customHeight="1" x14ac:dyDescent="0.25">
      <c r="A43" s="55"/>
      <c r="B43" s="56" t="s">
        <v>108</v>
      </c>
      <c r="C43" s="77" t="s">
        <v>29</v>
      </c>
      <c r="D43" s="77"/>
      <c r="E43" s="77"/>
      <c r="F43" s="77"/>
      <c r="G43" s="77"/>
      <c r="H43" s="77"/>
      <c r="I43" s="77"/>
      <c r="J43" s="77"/>
      <c r="K43" s="77"/>
      <c r="L43" s="77"/>
      <c r="M43" s="77"/>
      <c r="N43" s="74" t="s">
        <v>61</v>
      </c>
      <c r="O43" s="74"/>
      <c r="P43" s="74"/>
      <c r="Q43" s="77"/>
      <c r="R43" s="77"/>
      <c r="S43" s="77"/>
      <c r="T43" s="77"/>
      <c r="U43" s="77"/>
      <c r="W43" s="23"/>
    </row>
    <row r="44" spans="1:23" ht="30" customHeight="1" x14ac:dyDescent="0.25">
      <c r="A44" s="55"/>
      <c r="B44" s="56" t="s">
        <v>109</v>
      </c>
      <c r="C44" s="77"/>
      <c r="D44" s="74"/>
      <c r="E44" s="74"/>
      <c r="F44" s="74"/>
      <c r="G44" s="74"/>
      <c r="H44" s="74"/>
      <c r="I44" s="74"/>
      <c r="J44" s="74"/>
      <c r="K44" s="74"/>
      <c r="L44" s="74"/>
      <c r="M44" s="74"/>
      <c r="N44" s="74"/>
      <c r="O44" s="74"/>
      <c r="P44" s="74" t="s">
        <v>61</v>
      </c>
      <c r="Q44" s="74"/>
      <c r="R44" s="74"/>
      <c r="S44" s="74"/>
      <c r="T44" s="74"/>
      <c r="U44" s="74"/>
      <c r="W44" s="23"/>
    </row>
    <row r="45" spans="1:23" ht="30" customHeight="1" x14ac:dyDescent="0.25">
      <c r="A45" s="55"/>
      <c r="B45" s="56" t="s">
        <v>110</v>
      </c>
      <c r="C45" s="77"/>
      <c r="D45" s="74"/>
      <c r="E45" s="74"/>
      <c r="F45" s="74"/>
      <c r="G45" s="74"/>
      <c r="H45" s="74"/>
      <c r="I45" s="74"/>
      <c r="J45" s="74"/>
      <c r="K45" s="74"/>
      <c r="L45" s="74"/>
      <c r="M45" s="74"/>
      <c r="N45" s="74" t="s">
        <v>61</v>
      </c>
      <c r="O45" s="74"/>
      <c r="P45" s="74"/>
      <c r="Q45" s="74"/>
      <c r="R45" s="74"/>
      <c r="S45" s="74"/>
      <c r="T45" s="74"/>
      <c r="U45" s="74"/>
      <c r="W45" s="23"/>
    </row>
    <row r="46" spans="1:23" ht="30" customHeight="1" x14ac:dyDescent="0.25">
      <c r="A46" s="55"/>
      <c r="B46" s="56" t="s">
        <v>111</v>
      </c>
      <c r="C46" s="77"/>
      <c r="D46" s="74"/>
      <c r="E46" s="74"/>
      <c r="F46" s="74"/>
      <c r="G46" s="74"/>
      <c r="H46" s="74"/>
      <c r="I46" s="74"/>
      <c r="J46" s="74"/>
      <c r="K46" s="74"/>
      <c r="L46" s="74"/>
      <c r="M46" s="74"/>
      <c r="N46" s="74" t="s">
        <v>61</v>
      </c>
      <c r="O46" s="74"/>
      <c r="P46" s="74"/>
      <c r="Q46" s="74"/>
      <c r="R46" s="74"/>
      <c r="S46" s="74"/>
      <c r="T46" s="74"/>
      <c r="U46" s="74"/>
      <c r="W46" s="23"/>
    </row>
    <row r="47" spans="1:23" ht="30" customHeight="1" x14ac:dyDescent="0.25">
      <c r="A47" s="55"/>
      <c r="B47" s="56" t="s">
        <v>112</v>
      </c>
      <c r="C47" s="77"/>
      <c r="D47" s="74"/>
      <c r="E47" s="74"/>
      <c r="F47" s="74"/>
      <c r="G47" s="74"/>
      <c r="H47" s="74"/>
      <c r="I47" s="74"/>
      <c r="J47" s="74"/>
      <c r="K47" s="74"/>
      <c r="L47" s="74"/>
      <c r="M47" s="74"/>
      <c r="N47" s="74" t="s">
        <v>61</v>
      </c>
      <c r="O47" s="74"/>
      <c r="P47" s="74"/>
      <c r="Q47" s="74"/>
      <c r="R47" s="74"/>
      <c r="S47" s="74"/>
      <c r="T47" s="74"/>
      <c r="U47" s="74"/>
      <c r="W47" s="23"/>
    </row>
    <row r="48" spans="1:23" ht="30" customHeight="1" x14ac:dyDescent="0.25">
      <c r="A48" s="55"/>
      <c r="B48" s="56" t="s">
        <v>113</v>
      </c>
      <c r="C48" s="77"/>
      <c r="D48" s="74"/>
      <c r="E48" s="74"/>
      <c r="F48" s="74"/>
      <c r="G48" s="74"/>
      <c r="H48" s="74"/>
      <c r="I48" s="74"/>
      <c r="J48" s="74"/>
      <c r="K48" s="74"/>
      <c r="L48" s="74"/>
      <c r="M48" s="74"/>
      <c r="N48" s="74"/>
      <c r="O48" s="74"/>
      <c r="P48" s="74" t="s">
        <v>61</v>
      </c>
      <c r="Q48" s="74"/>
      <c r="R48" s="74"/>
      <c r="S48" s="74"/>
      <c r="T48" s="74"/>
      <c r="U48" s="74"/>
      <c r="W48" s="23"/>
    </row>
    <row r="49" spans="1:23" ht="30" customHeight="1" x14ac:dyDescent="0.25">
      <c r="A49" s="55"/>
      <c r="B49" s="56" t="s">
        <v>114</v>
      </c>
      <c r="C49" s="77" t="s">
        <v>29</v>
      </c>
      <c r="D49" s="74"/>
      <c r="E49" s="74"/>
      <c r="F49" s="74"/>
      <c r="G49" s="74"/>
      <c r="H49" s="74"/>
      <c r="I49" s="74"/>
      <c r="J49" s="74"/>
      <c r="K49" s="74"/>
      <c r="L49" s="74"/>
      <c r="M49" s="74"/>
      <c r="N49" s="74" t="s">
        <v>21</v>
      </c>
      <c r="O49" s="74"/>
      <c r="P49" s="74"/>
      <c r="Q49" s="74"/>
      <c r="R49" s="74"/>
      <c r="S49" s="74"/>
      <c r="T49" s="74"/>
      <c r="U49" s="74"/>
      <c r="W49" s="23"/>
    </row>
    <row r="50" spans="1:23" ht="30" customHeight="1" x14ac:dyDescent="0.25">
      <c r="A50" s="55"/>
      <c r="B50" s="56" t="s">
        <v>115</v>
      </c>
      <c r="C50" s="77"/>
      <c r="D50" s="74"/>
      <c r="E50" s="74"/>
      <c r="F50" s="74"/>
      <c r="G50" s="74"/>
      <c r="H50" s="74"/>
      <c r="I50" s="74"/>
      <c r="J50" s="74"/>
      <c r="K50" s="74"/>
      <c r="L50" s="74"/>
      <c r="M50" s="74"/>
      <c r="N50" s="74"/>
      <c r="O50" s="74"/>
      <c r="P50" s="74" t="s">
        <v>61</v>
      </c>
      <c r="Q50" s="74"/>
      <c r="R50" s="74"/>
      <c r="S50" s="74"/>
      <c r="T50" s="74"/>
      <c r="U50" s="74"/>
      <c r="W50" s="23"/>
    </row>
    <row r="51" spans="1:23" ht="30" customHeight="1" x14ac:dyDescent="0.25">
      <c r="A51" s="55"/>
      <c r="B51" s="56" t="s">
        <v>116</v>
      </c>
      <c r="C51" s="77"/>
      <c r="D51" s="74"/>
      <c r="E51" s="74"/>
      <c r="F51" s="74"/>
      <c r="G51" s="74"/>
      <c r="H51" s="74"/>
      <c r="I51" s="74"/>
      <c r="J51" s="74"/>
      <c r="K51" s="74"/>
      <c r="L51" s="74"/>
      <c r="M51" s="74"/>
      <c r="N51" s="74"/>
      <c r="O51" s="74" t="s">
        <v>61</v>
      </c>
      <c r="P51" s="74"/>
      <c r="Q51" s="74"/>
      <c r="R51" s="74"/>
      <c r="S51" s="74"/>
      <c r="T51" s="74"/>
      <c r="U51" s="74"/>
      <c r="W51" s="23"/>
    </row>
    <row r="52" spans="1:23" ht="30" customHeight="1" x14ac:dyDescent="0.25">
      <c r="A52" s="55"/>
      <c r="B52" s="56" t="s">
        <v>117</v>
      </c>
      <c r="C52" s="77"/>
      <c r="D52" s="74"/>
      <c r="E52" s="74"/>
      <c r="F52" s="74"/>
      <c r="G52" s="74"/>
      <c r="H52" s="74"/>
      <c r="I52" s="74"/>
      <c r="J52" s="74"/>
      <c r="K52" s="74"/>
      <c r="L52" s="74"/>
      <c r="M52" s="74"/>
      <c r="N52" s="74" t="s">
        <v>61</v>
      </c>
      <c r="O52" s="74"/>
      <c r="P52" s="74"/>
      <c r="Q52" s="74"/>
      <c r="R52" s="74"/>
      <c r="S52" s="74"/>
      <c r="T52" s="74"/>
      <c r="U52" s="74"/>
      <c r="W52" s="23"/>
    </row>
    <row r="53" spans="1:23" ht="30" customHeight="1" x14ac:dyDescent="0.25">
      <c r="A53" s="55"/>
      <c r="B53" s="56" t="s">
        <v>118</v>
      </c>
      <c r="C53" s="77"/>
      <c r="D53" s="74"/>
      <c r="E53" s="74"/>
      <c r="F53" s="74"/>
      <c r="G53" s="74"/>
      <c r="H53" s="74"/>
      <c r="I53" s="74"/>
      <c r="J53" s="74"/>
      <c r="K53" s="74"/>
      <c r="L53" s="74"/>
      <c r="M53" s="74"/>
      <c r="N53" s="74" t="s">
        <v>61</v>
      </c>
      <c r="O53" s="74"/>
      <c r="P53" s="74"/>
      <c r="Q53" s="74"/>
      <c r="R53" s="74"/>
      <c r="S53" s="74"/>
      <c r="T53" s="74"/>
      <c r="U53" s="74"/>
      <c r="W53" s="23"/>
    </row>
    <row r="54" spans="1:23" ht="30" customHeight="1" x14ac:dyDescent="0.25">
      <c r="A54" s="55"/>
      <c r="B54" s="56" t="s">
        <v>119</v>
      </c>
      <c r="C54" s="77"/>
      <c r="D54" s="74"/>
      <c r="E54" s="74"/>
      <c r="F54" s="74"/>
      <c r="G54" s="74"/>
      <c r="H54" s="74"/>
      <c r="I54" s="74"/>
      <c r="J54" s="74"/>
      <c r="K54" s="74"/>
      <c r="L54" s="74"/>
      <c r="M54" s="74"/>
      <c r="N54" s="74"/>
      <c r="O54" s="74" t="s">
        <v>61</v>
      </c>
      <c r="P54" s="74"/>
      <c r="Q54" s="74"/>
      <c r="R54" s="74"/>
      <c r="S54" s="74"/>
      <c r="T54" s="74"/>
      <c r="U54" s="74"/>
      <c r="W54" s="23"/>
    </row>
    <row r="55" spans="1:23" ht="30" customHeight="1" x14ac:dyDescent="0.25">
      <c r="A55" s="58"/>
      <c r="B55" s="56" t="s">
        <v>120</v>
      </c>
      <c r="C55" s="77"/>
      <c r="D55" s="74"/>
      <c r="E55" s="74"/>
      <c r="F55" s="74"/>
      <c r="G55" s="74"/>
      <c r="H55" s="74"/>
      <c r="I55" s="74"/>
      <c r="J55" s="74"/>
      <c r="K55" s="74"/>
      <c r="L55" s="74"/>
      <c r="M55" s="74"/>
      <c r="N55" s="74"/>
      <c r="O55" s="74" t="s">
        <v>61</v>
      </c>
      <c r="P55" s="74"/>
      <c r="Q55" s="74"/>
      <c r="R55" s="74"/>
      <c r="S55" s="74"/>
      <c r="T55" s="74"/>
      <c r="U55" s="74"/>
      <c r="W55" s="23"/>
    </row>
    <row r="56" spans="1:23" ht="30" customHeight="1" x14ac:dyDescent="0.25">
      <c r="A56" s="57" t="s">
        <v>33</v>
      </c>
      <c r="B56" s="56" t="s">
        <v>121</v>
      </c>
      <c r="C56" s="77" t="s">
        <v>34</v>
      </c>
      <c r="D56" s="77"/>
      <c r="E56" s="77"/>
      <c r="F56" s="77"/>
      <c r="G56" s="77"/>
      <c r="H56" s="77"/>
      <c r="I56" s="77"/>
      <c r="J56" s="77"/>
      <c r="K56" s="77"/>
      <c r="L56" s="77"/>
      <c r="M56" s="77"/>
      <c r="N56" s="74" t="s">
        <v>21</v>
      </c>
      <c r="O56" s="74"/>
      <c r="P56" s="74"/>
      <c r="Q56" s="77"/>
      <c r="R56" s="77"/>
      <c r="S56" s="77"/>
      <c r="T56" s="77"/>
      <c r="U56" s="77"/>
      <c r="W56" s="23"/>
    </row>
    <row r="57" spans="1:23" ht="30" customHeight="1" x14ac:dyDescent="0.25">
      <c r="A57" s="55"/>
      <c r="B57" s="56" t="s">
        <v>122</v>
      </c>
      <c r="C57" s="77" t="s">
        <v>34</v>
      </c>
      <c r="D57" s="77"/>
      <c r="E57" s="77"/>
      <c r="F57" s="77"/>
      <c r="G57" s="77"/>
      <c r="H57" s="77"/>
      <c r="I57" s="77"/>
      <c r="J57" s="77"/>
      <c r="K57" s="77"/>
      <c r="L57" s="77"/>
      <c r="M57" s="77"/>
      <c r="N57" s="74" t="s">
        <v>21</v>
      </c>
      <c r="O57" s="74"/>
      <c r="P57" s="74"/>
      <c r="Q57" s="77"/>
      <c r="R57" s="77"/>
      <c r="S57" s="77"/>
      <c r="T57" s="77"/>
      <c r="U57" s="77"/>
      <c r="W57" s="23"/>
    </row>
    <row r="58" spans="1:23" ht="30" customHeight="1" x14ac:dyDescent="0.25">
      <c r="A58" s="55"/>
      <c r="B58" s="56" t="s">
        <v>123</v>
      </c>
      <c r="C58" s="77"/>
      <c r="D58" s="77"/>
      <c r="E58" s="77"/>
      <c r="F58" s="77"/>
      <c r="G58" s="77"/>
      <c r="H58" s="77"/>
      <c r="I58" s="77"/>
      <c r="J58" s="77"/>
      <c r="K58" s="77"/>
      <c r="L58" s="77"/>
      <c r="M58" s="77"/>
      <c r="N58" s="74"/>
      <c r="O58" s="74" t="s">
        <v>61</v>
      </c>
      <c r="P58" s="74"/>
      <c r="Q58" s="77"/>
      <c r="R58" s="77"/>
      <c r="S58" s="77"/>
      <c r="T58" s="77"/>
      <c r="U58" s="77"/>
      <c r="W58" s="23"/>
    </row>
    <row r="59" spans="1:23" ht="30" customHeight="1" x14ac:dyDescent="0.25">
      <c r="A59" s="55"/>
      <c r="B59" s="56" t="s">
        <v>124</v>
      </c>
      <c r="C59" s="77"/>
      <c r="D59" s="77"/>
      <c r="E59" s="77"/>
      <c r="F59" s="77"/>
      <c r="G59" s="77"/>
      <c r="H59" s="77"/>
      <c r="I59" s="77"/>
      <c r="J59" s="77"/>
      <c r="K59" s="77"/>
      <c r="L59" s="77"/>
      <c r="M59" s="77"/>
      <c r="N59" s="74" t="s">
        <v>61</v>
      </c>
      <c r="O59" s="74"/>
      <c r="P59" s="74"/>
      <c r="Q59" s="77"/>
      <c r="R59" s="77"/>
      <c r="S59" s="77"/>
      <c r="T59" s="77"/>
      <c r="U59" s="77"/>
      <c r="W59" s="23"/>
    </row>
    <row r="60" spans="1:23" ht="30" customHeight="1" x14ac:dyDescent="0.25">
      <c r="A60" s="55"/>
      <c r="B60" s="56" t="s">
        <v>125</v>
      </c>
      <c r="C60" s="77"/>
      <c r="D60" s="77"/>
      <c r="E60" s="77"/>
      <c r="F60" s="77"/>
      <c r="G60" s="77"/>
      <c r="H60" s="77"/>
      <c r="I60" s="77"/>
      <c r="J60" s="77"/>
      <c r="K60" s="77"/>
      <c r="L60" s="77"/>
      <c r="M60" s="77"/>
      <c r="N60" s="74"/>
      <c r="O60" s="74" t="s">
        <v>61</v>
      </c>
      <c r="P60" s="74"/>
      <c r="Q60" s="77"/>
      <c r="R60" s="77"/>
      <c r="S60" s="77"/>
      <c r="T60" s="77"/>
      <c r="U60" s="77"/>
      <c r="W60" s="23"/>
    </row>
    <row r="61" spans="1:23" ht="30" customHeight="1" x14ac:dyDescent="0.25">
      <c r="A61" s="55"/>
      <c r="B61" s="56" t="s">
        <v>126</v>
      </c>
      <c r="C61" s="77"/>
      <c r="D61" s="77"/>
      <c r="E61" s="77"/>
      <c r="F61" s="77"/>
      <c r="G61" s="77"/>
      <c r="H61" s="77"/>
      <c r="I61" s="77"/>
      <c r="J61" s="77"/>
      <c r="K61" s="77"/>
      <c r="L61" s="77"/>
      <c r="M61" s="77"/>
      <c r="N61" s="74" t="s">
        <v>61</v>
      </c>
      <c r="O61" s="74"/>
      <c r="P61" s="74"/>
      <c r="Q61" s="77"/>
      <c r="R61" s="77"/>
      <c r="S61" s="77"/>
      <c r="T61" s="77"/>
      <c r="U61" s="77"/>
      <c r="W61" s="23"/>
    </row>
    <row r="62" spans="1:23" ht="30" customHeight="1" x14ac:dyDescent="0.25">
      <c r="A62" s="55"/>
      <c r="B62" s="56" t="s">
        <v>127</v>
      </c>
      <c r="C62" s="77"/>
      <c r="D62" s="77"/>
      <c r="E62" s="77"/>
      <c r="F62" s="77"/>
      <c r="G62" s="77"/>
      <c r="H62" s="77"/>
      <c r="I62" s="77"/>
      <c r="J62" s="77"/>
      <c r="K62" s="77"/>
      <c r="L62" s="77"/>
      <c r="M62" s="77"/>
      <c r="N62" s="74"/>
      <c r="O62" s="74" t="s">
        <v>61</v>
      </c>
      <c r="P62" s="74"/>
      <c r="Q62" s="77"/>
      <c r="R62" s="77"/>
      <c r="S62" s="77"/>
      <c r="T62" s="77"/>
      <c r="U62" s="77"/>
      <c r="W62" s="23"/>
    </row>
    <row r="63" spans="1:23" ht="30" customHeight="1" x14ac:dyDescent="0.25">
      <c r="A63" s="55"/>
      <c r="B63" s="56" t="s">
        <v>128</v>
      </c>
      <c r="C63" s="77" t="s">
        <v>34</v>
      </c>
      <c r="D63" s="77"/>
      <c r="E63" s="77"/>
      <c r="F63" s="77"/>
      <c r="G63" s="77"/>
      <c r="H63" s="77"/>
      <c r="I63" s="77"/>
      <c r="J63" s="77"/>
      <c r="K63" s="77"/>
      <c r="L63" s="77"/>
      <c r="M63" s="77"/>
      <c r="N63" s="74"/>
      <c r="O63" s="74"/>
      <c r="P63" s="74" t="s">
        <v>61</v>
      </c>
      <c r="Q63" s="77"/>
      <c r="R63" s="77"/>
      <c r="S63" s="77"/>
      <c r="T63" s="77"/>
      <c r="U63" s="77"/>
      <c r="W63" s="23"/>
    </row>
    <row r="64" spans="1:23" ht="30" customHeight="1" x14ac:dyDescent="0.25">
      <c r="A64" s="55"/>
      <c r="B64" s="56" t="s">
        <v>129</v>
      </c>
      <c r="C64" s="74" t="s">
        <v>34</v>
      </c>
      <c r="D64" s="74"/>
      <c r="E64" s="74"/>
      <c r="F64" s="74"/>
      <c r="G64" s="74"/>
      <c r="H64" s="74"/>
      <c r="I64" s="74"/>
      <c r="J64" s="74"/>
      <c r="K64" s="74"/>
      <c r="L64" s="74"/>
      <c r="M64" s="74"/>
      <c r="N64" s="74" t="s">
        <v>61</v>
      </c>
      <c r="O64" s="74"/>
      <c r="P64" s="74"/>
      <c r="Q64" s="74"/>
      <c r="R64" s="74"/>
      <c r="S64" s="74"/>
      <c r="T64" s="74"/>
      <c r="U64" s="74"/>
      <c r="W64" s="23"/>
    </row>
    <row r="65" spans="1:23" ht="30" customHeight="1" x14ac:dyDescent="0.25">
      <c r="A65" s="55"/>
      <c r="B65" s="56" t="s">
        <v>130</v>
      </c>
      <c r="C65" s="74"/>
      <c r="D65" s="74"/>
      <c r="E65" s="74"/>
      <c r="F65" s="74"/>
      <c r="G65" s="74"/>
      <c r="H65" s="74"/>
      <c r="I65" s="74"/>
      <c r="J65" s="74"/>
      <c r="K65" s="74"/>
      <c r="L65" s="74"/>
      <c r="M65" s="74"/>
      <c r="N65" s="74"/>
      <c r="O65" s="74"/>
      <c r="P65" s="74" t="s">
        <v>61</v>
      </c>
      <c r="Q65" s="74"/>
      <c r="R65" s="74"/>
      <c r="S65" s="74"/>
      <c r="T65" s="74"/>
      <c r="U65" s="74"/>
      <c r="W65" s="23"/>
    </row>
    <row r="66" spans="1:23" ht="30" customHeight="1" x14ac:dyDescent="0.25">
      <c r="A66" s="55"/>
      <c r="B66" s="56" t="s">
        <v>131</v>
      </c>
      <c r="C66" s="74"/>
      <c r="D66" s="74"/>
      <c r="E66" s="74"/>
      <c r="F66" s="74"/>
      <c r="G66" s="74"/>
      <c r="H66" s="74"/>
      <c r="I66" s="74"/>
      <c r="J66" s="74"/>
      <c r="K66" s="74"/>
      <c r="L66" s="74"/>
      <c r="M66" s="74"/>
      <c r="N66" s="74" t="s">
        <v>61</v>
      </c>
      <c r="O66" s="74"/>
      <c r="P66" s="74"/>
      <c r="Q66" s="74"/>
      <c r="R66" s="74"/>
      <c r="S66" s="74"/>
      <c r="T66" s="74"/>
      <c r="U66" s="74"/>
      <c r="W66" s="23"/>
    </row>
    <row r="67" spans="1:23" ht="30" customHeight="1" x14ac:dyDescent="0.25">
      <c r="A67" s="55"/>
      <c r="B67" s="56" t="s">
        <v>132</v>
      </c>
      <c r="C67" s="74"/>
      <c r="D67" s="74"/>
      <c r="E67" s="74"/>
      <c r="F67" s="74"/>
      <c r="G67" s="74"/>
      <c r="H67" s="74"/>
      <c r="I67" s="74"/>
      <c r="J67" s="74"/>
      <c r="K67" s="74"/>
      <c r="L67" s="74"/>
      <c r="M67" s="74"/>
      <c r="N67" s="74"/>
      <c r="O67" s="74" t="s">
        <v>61</v>
      </c>
      <c r="P67" s="74"/>
      <c r="Q67" s="74"/>
      <c r="R67" s="74"/>
      <c r="S67" s="74"/>
      <c r="T67" s="74"/>
      <c r="U67" s="74"/>
      <c r="W67" s="23"/>
    </row>
    <row r="68" spans="1:23" ht="30" customHeight="1" x14ac:dyDescent="0.25">
      <c r="A68" s="55"/>
      <c r="B68" s="56" t="s">
        <v>133</v>
      </c>
      <c r="C68" s="74"/>
      <c r="D68" s="74"/>
      <c r="E68" s="74"/>
      <c r="F68" s="74"/>
      <c r="G68" s="74"/>
      <c r="H68" s="74"/>
      <c r="I68" s="74"/>
      <c r="J68" s="74"/>
      <c r="K68" s="74"/>
      <c r="L68" s="74"/>
      <c r="M68" s="74"/>
      <c r="N68" s="74"/>
      <c r="O68" s="74"/>
      <c r="P68" s="74" t="s">
        <v>61</v>
      </c>
      <c r="Q68" s="74"/>
      <c r="R68" s="74"/>
      <c r="S68" s="74"/>
      <c r="T68" s="74"/>
      <c r="U68" s="74"/>
      <c r="W68" s="23"/>
    </row>
    <row r="69" spans="1:23" ht="30" customHeight="1" x14ac:dyDescent="0.25">
      <c r="A69" s="55"/>
      <c r="B69" s="56" t="s">
        <v>134</v>
      </c>
      <c r="C69" s="74"/>
      <c r="D69" s="74"/>
      <c r="E69" s="74"/>
      <c r="F69" s="74"/>
      <c r="G69" s="74"/>
      <c r="H69" s="74"/>
      <c r="I69" s="74"/>
      <c r="J69" s="74"/>
      <c r="K69" s="74"/>
      <c r="L69" s="74"/>
      <c r="M69" s="74"/>
      <c r="N69" s="74"/>
      <c r="O69" s="74" t="s">
        <v>61</v>
      </c>
      <c r="P69" s="74"/>
      <c r="Q69" s="74"/>
      <c r="R69" s="74"/>
      <c r="S69" s="74"/>
      <c r="T69" s="74"/>
      <c r="U69" s="74"/>
      <c r="W69" s="23"/>
    </row>
    <row r="70" spans="1:23" ht="30" customHeight="1" x14ac:dyDescent="0.25">
      <c r="A70" s="58"/>
      <c r="B70" s="56" t="s">
        <v>135</v>
      </c>
      <c r="C70" s="74"/>
      <c r="D70" s="74"/>
      <c r="E70" s="74"/>
      <c r="F70" s="74"/>
      <c r="G70" s="74"/>
      <c r="H70" s="74"/>
      <c r="I70" s="74"/>
      <c r="J70" s="74"/>
      <c r="K70" s="74"/>
      <c r="L70" s="74"/>
      <c r="M70" s="74"/>
      <c r="N70" s="74" t="s">
        <v>61</v>
      </c>
      <c r="O70" s="74"/>
      <c r="P70" s="74"/>
      <c r="Q70" s="74"/>
      <c r="R70" s="74"/>
      <c r="S70" s="74"/>
      <c r="T70" s="74"/>
      <c r="U70" s="74"/>
      <c r="W70" s="23"/>
    </row>
    <row r="71" spans="1:23" ht="30" customHeight="1" x14ac:dyDescent="0.25">
      <c r="A71" s="57" t="s">
        <v>35</v>
      </c>
      <c r="B71" s="56" t="s">
        <v>136</v>
      </c>
      <c r="C71" s="77" t="s">
        <v>36</v>
      </c>
      <c r="D71" s="77"/>
      <c r="E71" s="77"/>
      <c r="F71" s="77"/>
      <c r="G71" s="77"/>
      <c r="H71" s="77"/>
      <c r="I71" s="77"/>
      <c r="J71" s="77"/>
      <c r="K71" s="77"/>
      <c r="L71" s="77"/>
      <c r="M71" s="77"/>
      <c r="N71" s="74"/>
      <c r="O71" s="74"/>
      <c r="P71" s="74" t="s">
        <v>21</v>
      </c>
      <c r="Q71" s="77"/>
      <c r="R71" s="77"/>
      <c r="S71" s="77"/>
      <c r="T71" s="77"/>
      <c r="U71" s="77"/>
      <c r="W71" s="23"/>
    </row>
    <row r="72" spans="1:23" ht="30" customHeight="1" x14ac:dyDescent="0.25">
      <c r="A72" s="55"/>
      <c r="B72" s="56" t="s">
        <v>137</v>
      </c>
      <c r="C72" s="77" t="s">
        <v>36</v>
      </c>
      <c r="D72" s="77"/>
      <c r="E72" s="77"/>
      <c r="F72" s="77"/>
      <c r="G72" s="77"/>
      <c r="H72" s="77"/>
      <c r="I72" s="77"/>
      <c r="J72" s="77"/>
      <c r="K72" s="77"/>
      <c r="L72" s="77"/>
      <c r="M72" s="77"/>
      <c r="N72" s="74"/>
      <c r="O72" s="74"/>
      <c r="P72" s="74" t="s">
        <v>21</v>
      </c>
      <c r="Q72" s="77"/>
      <c r="R72" s="77"/>
      <c r="S72" s="77"/>
      <c r="T72" s="77"/>
      <c r="U72" s="77"/>
      <c r="W72" s="23"/>
    </row>
    <row r="73" spans="1:23" ht="30" customHeight="1" x14ac:dyDescent="0.25">
      <c r="A73" s="55"/>
      <c r="B73" s="56" t="s">
        <v>138</v>
      </c>
      <c r="C73" s="77" t="s">
        <v>36</v>
      </c>
      <c r="D73" s="77"/>
      <c r="E73" s="77"/>
      <c r="F73" s="77"/>
      <c r="G73" s="77"/>
      <c r="H73" s="77"/>
      <c r="I73" s="77"/>
      <c r="J73" s="77"/>
      <c r="K73" s="77"/>
      <c r="L73" s="77"/>
      <c r="M73" s="77"/>
      <c r="N73" s="74"/>
      <c r="O73" s="74"/>
      <c r="P73" s="74" t="s">
        <v>21</v>
      </c>
      <c r="Q73" s="77"/>
      <c r="R73" s="77"/>
      <c r="S73" s="77"/>
      <c r="T73" s="77"/>
      <c r="U73" s="77"/>
      <c r="W73" s="23"/>
    </row>
    <row r="74" spans="1:23" ht="30" customHeight="1" x14ac:dyDescent="0.25">
      <c r="A74" s="55"/>
      <c r="B74" s="56" t="s">
        <v>139</v>
      </c>
      <c r="C74" s="77"/>
      <c r="D74" s="77"/>
      <c r="E74" s="77"/>
      <c r="F74" s="77"/>
      <c r="G74" s="77"/>
      <c r="H74" s="77"/>
      <c r="I74" s="77"/>
      <c r="J74" s="77"/>
      <c r="K74" s="77"/>
      <c r="L74" s="77"/>
      <c r="M74" s="77"/>
      <c r="N74" s="74"/>
      <c r="O74" s="74" t="s">
        <v>61</v>
      </c>
      <c r="P74" s="74"/>
      <c r="Q74" s="77"/>
      <c r="R74" s="77"/>
      <c r="S74" s="77"/>
      <c r="T74" s="77"/>
      <c r="U74" s="77"/>
      <c r="W74" s="23"/>
    </row>
    <row r="75" spans="1:23" ht="30" customHeight="1" x14ac:dyDescent="0.25">
      <c r="A75" s="55"/>
      <c r="B75" s="56" t="s">
        <v>140</v>
      </c>
      <c r="C75" s="77"/>
      <c r="D75" s="77"/>
      <c r="E75" s="77"/>
      <c r="F75" s="77"/>
      <c r="G75" s="77"/>
      <c r="H75" s="77"/>
      <c r="I75" s="77"/>
      <c r="J75" s="77"/>
      <c r="K75" s="77"/>
      <c r="L75" s="77"/>
      <c r="M75" s="77"/>
      <c r="N75" s="74" t="s">
        <v>61</v>
      </c>
      <c r="O75" s="74"/>
      <c r="P75" s="74"/>
      <c r="Q75" s="77"/>
      <c r="R75" s="77"/>
      <c r="S75" s="77"/>
      <c r="T75" s="77"/>
      <c r="U75" s="77"/>
      <c r="W75" s="23"/>
    </row>
    <row r="76" spans="1:23" ht="30" customHeight="1" x14ac:dyDescent="0.25">
      <c r="A76" s="55"/>
      <c r="B76" s="56" t="s">
        <v>141</v>
      </c>
      <c r="C76" s="77"/>
      <c r="D76" s="77"/>
      <c r="E76" s="77"/>
      <c r="F76" s="77"/>
      <c r="G76" s="77"/>
      <c r="H76" s="77"/>
      <c r="I76" s="77"/>
      <c r="J76" s="77"/>
      <c r="K76" s="77"/>
      <c r="L76" s="77"/>
      <c r="M76" s="77"/>
      <c r="N76" s="74"/>
      <c r="O76" s="74" t="s">
        <v>61</v>
      </c>
      <c r="P76" s="74"/>
      <c r="Q76" s="77"/>
      <c r="R76" s="77"/>
      <c r="S76" s="77"/>
      <c r="T76" s="77"/>
      <c r="U76" s="77"/>
      <c r="W76" s="23"/>
    </row>
    <row r="77" spans="1:23" ht="30" customHeight="1" x14ac:dyDescent="0.25">
      <c r="A77" s="55"/>
      <c r="B77" s="56" t="s">
        <v>142</v>
      </c>
      <c r="C77" s="77"/>
      <c r="D77" s="77"/>
      <c r="E77" s="77"/>
      <c r="F77" s="77"/>
      <c r="G77" s="77"/>
      <c r="H77" s="77"/>
      <c r="I77" s="77"/>
      <c r="J77" s="77"/>
      <c r="K77" s="77"/>
      <c r="L77" s="77"/>
      <c r="M77" s="77"/>
      <c r="N77" s="74" t="s">
        <v>61</v>
      </c>
      <c r="O77" s="74"/>
      <c r="P77" s="74"/>
      <c r="Q77" s="77"/>
      <c r="R77" s="77"/>
      <c r="S77" s="77"/>
      <c r="T77" s="77"/>
      <c r="U77" s="77"/>
      <c r="W77" s="23"/>
    </row>
    <row r="78" spans="1:23" ht="30" customHeight="1" x14ac:dyDescent="0.25">
      <c r="A78" s="55"/>
      <c r="B78" s="56" t="s">
        <v>143</v>
      </c>
      <c r="C78" s="77"/>
      <c r="D78" s="77"/>
      <c r="E78" s="77"/>
      <c r="F78" s="77"/>
      <c r="G78" s="77"/>
      <c r="H78" s="77"/>
      <c r="I78" s="77"/>
      <c r="J78" s="77"/>
      <c r="K78" s="77"/>
      <c r="L78" s="77"/>
      <c r="M78" s="77"/>
      <c r="N78" s="74"/>
      <c r="O78" s="74"/>
      <c r="P78" s="74" t="s">
        <v>61</v>
      </c>
      <c r="Q78" s="77"/>
      <c r="R78" s="77"/>
      <c r="S78" s="77"/>
      <c r="T78" s="77"/>
      <c r="U78" s="77"/>
      <c r="W78" s="23"/>
    </row>
    <row r="79" spans="1:23" ht="30" customHeight="1" x14ac:dyDescent="0.25">
      <c r="A79" s="55"/>
      <c r="B79" s="56" t="s">
        <v>144</v>
      </c>
      <c r="C79" s="77"/>
      <c r="D79" s="77"/>
      <c r="E79" s="77"/>
      <c r="F79" s="77"/>
      <c r="G79" s="77"/>
      <c r="H79" s="77"/>
      <c r="I79" s="77"/>
      <c r="J79" s="77"/>
      <c r="K79" s="77"/>
      <c r="L79" s="77"/>
      <c r="M79" s="77"/>
      <c r="N79" s="74" t="s">
        <v>61</v>
      </c>
      <c r="O79" s="74"/>
      <c r="P79" s="74"/>
      <c r="Q79" s="77"/>
      <c r="R79" s="77"/>
      <c r="S79" s="77"/>
      <c r="T79" s="77"/>
      <c r="U79" s="77"/>
      <c r="W79" s="23"/>
    </row>
    <row r="80" spans="1:23" ht="30" customHeight="1" x14ac:dyDescent="0.25">
      <c r="A80" s="55"/>
      <c r="B80" s="56" t="s">
        <v>145</v>
      </c>
      <c r="C80" s="77"/>
      <c r="D80" s="77"/>
      <c r="E80" s="77"/>
      <c r="F80" s="77"/>
      <c r="G80" s="77"/>
      <c r="H80" s="77"/>
      <c r="I80" s="77"/>
      <c r="J80" s="77"/>
      <c r="K80" s="77"/>
      <c r="L80" s="77"/>
      <c r="M80" s="77"/>
      <c r="N80" s="74"/>
      <c r="O80" s="74" t="s">
        <v>61</v>
      </c>
      <c r="P80" s="74"/>
      <c r="Q80" s="77"/>
      <c r="R80" s="77"/>
      <c r="S80" s="77"/>
      <c r="T80" s="77"/>
      <c r="U80" s="77"/>
      <c r="W80" s="23"/>
    </row>
    <row r="81" spans="1:23" ht="30" customHeight="1" x14ac:dyDescent="0.25">
      <c r="A81" s="55"/>
      <c r="B81" s="56" t="s">
        <v>146</v>
      </c>
      <c r="C81" s="77"/>
      <c r="D81" s="77"/>
      <c r="E81" s="77"/>
      <c r="F81" s="77"/>
      <c r="G81" s="77"/>
      <c r="H81" s="77"/>
      <c r="I81" s="77"/>
      <c r="J81" s="77"/>
      <c r="K81" s="77"/>
      <c r="L81" s="77"/>
      <c r="M81" s="77"/>
      <c r="N81" s="74"/>
      <c r="O81" s="74"/>
      <c r="P81" s="74" t="s">
        <v>61</v>
      </c>
      <c r="Q81" s="77"/>
      <c r="R81" s="77"/>
      <c r="S81" s="77"/>
      <c r="T81" s="77"/>
      <c r="U81" s="77"/>
      <c r="W81" s="23"/>
    </row>
    <row r="82" spans="1:23" ht="30" customHeight="1" x14ac:dyDescent="0.25">
      <c r="A82" s="55"/>
      <c r="B82" s="56" t="s">
        <v>147</v>
      </c>
      <c r="C82" s="77"/>
      <c r="D82" s="77"/>
      <c r="E82" s="77"/>
      <c r="F82" s="77"/>
      <c r="G82" s="77"/>
      <c r="H82" s="77"/>
      <c r="I82" s="77"/>
      <c r="J82" s="77"/>
      <c r="K82" s="77"/>
      <c r="L82" s="77"/>
      <c r="M82" s="77"/>
      <c r="N82" s="74"/>
      <c r="O82" s="74" t="s">
        <v>61</v>
      </c>
      <c r="P82" s="74"/>
      <c r="Q82" s="77"/>
      <c r="R82" s="77"/>
      <c r="S82" s="77"/>
      <c r="T82" s="77"/>
      <c r="U82" s="77"/>
      <c r="W82" s="23"/>
    </row>
    <row r="83" spans="1:23" ht="30" customHeight="1" x14ac:dyDescent="0.25">
      <c r="A83" s="55"/>
      <c r="B83" s="56" t="s">
        <v>148</v>
      </c>
      <c r="C83" s="77"/>
      <c r="D83" s="77"/>
      <c r="E83" s="77"/>
      <c r="F83" s="77"/>
      <c r="G83" s="77"/>
      <c r="H83" s="77"/>
      <c r="I83" s="77"/>
      <c r="J83" s="77"/>
      <c r="K83" s="77"/>
      <c r="L83" s="77"/>
      <c r="M83" s="77"/>
      <c r="N83" s="74" t="s">
        <v>61</v>
      </c>
      <c r="O83" s="74"/>
      <c r="P83" s="74"/>
      <c r="Q83" s="77"/>
      <c r="R83" s="77"/>
      <c r="S83" s="77"/>
      <c r="T83" s="77"/>
      <c r="U83" s="77"/>
      <c r="W83" s="23"/>
    </row>
    <row r="84" spans="1:23" ht="30" customHeight="1" x14ac:dyDescent="0.25">
      <c r="A84" s="55"/>
      <c r="B84" s="56" t="s">
        <v>149</v>
      </c>
      <c r="C84" s="77"/>
      <c r="D84" s="77"/>
      <c r="E84" s="77"/>
      <c r="F84" s="77"/>
      <c r="G84" s="77"/>
      <c r="H84" s="77"/>
      <c r="I84" s="77"/>
      <c r="J84" s="77"/>
      <c r="K84" s="77"/>
      <c r="L84" s="77"/>
      <c r="M84" s="77"/>
      <c r="N84" s="74"/>
      <c r="O84" s="74"/>
      <c r="P84" s="74" t="s">
        <v>61</v>
      </c>
      <c r="Q84" s="77"/>
      <c r="R84" s="77"/>
      <c r="S84" s="77"/>
      <c r="T84" s="77"/>
      <c r="U84" s="77"/>
      <c r="W84" s="23"/>
    </row>
    <row r="85" spans="1:23" ht="30" customHeight="1" x14ac:dyDescent="0.25">
      <c r="A85" s="58"/>
      <c r="B85" s="56" t="s">
        <v>150</v>
      </c>
      <c r="C85" s="77"/>
      <c r="D85" s="77"/>
      <c r="E85" s="77"/>
      <c r="F85" s="77"/>
      <c r="G85" s="77"/>
      <c r="H85" s="77"/>
      <c r="I85" s="77"/>
      <c r="J85" s="77"/>
      <c r="K85" s="77"/>
      <c r="L85" s="77"/>
      <c r="M85" s="77"/>
      <c r="N85" s="74"/>
      <c r="O85" s="74" t="s">
        <v>61</v>
      </c>
      <c r="P85" s="74"/>
      <c r="Q85" s="77"/>
      <c r="R85" s="77"/>
      <c r="S85" s="77"/>
      <c r="T85" s="77"/>
      <c r="U85" s="77"/>
      <c r="W85" s="23"/>
    </row>
    <row r="86" spans="1:23" ht="30" customHeight="1" x14ac:dyDescent="0.25">
      <c r="A86" s="57" t="s">
        <v>43</v>
      </c>
      <c r="B86" s="56" t="s">
        <v>184</v>
      </c>
      <c r="C86" s="77" t="s">
        <v>44</v>
      </c>
      <c r="D86" s="77"/>
      <c r="E86" s="77"/>
      <c r="F86" s="77"/>
      <c r="G86" s="77"/>
      <c r="H86" s="77"/>
      <c r="I86" s="77"/>
      <c r="J86" s="77"/>
      <c r="K86" s="77"/>
      <c r="L86" s="77"/>
      <c r="M86" s="77"/>
      <c r="N86" s="74"/>
      <c r="O86" s="74"/>
      <c r="P86" s="74" t="s">
        <v>21</v>
      </c>
      <c r="Q86" s="77"/>
      <c r="R86" s="77"/>
      <c r="S86" s="77"/>
      <c r="T86" s="77"/>
      <c r="U86" s="77"/>
      <c r="W86" s="23"/>
    </row>
    <row r="87" spans="1:23" ht="30" customHeight="1" x14ac:dyDescent="0.25">
      <c r="A87" s="55"/>
      <c r="B87" s="56" t="s">
        <v>185</v>
      </c>
      <c r="C87" s="77" t="s">
        <v>44</v>
      </c>
      <c r="D87" s="77"/>
      <c r="E87" s="77"/>
      <c r="F87" s="77"/>
      <c r="G87" s="77"/>
      <c r="H87" s="77"/>
      <c r="I87" s="77"/>
      <c r="J87" s="77"/>
      <c r="K87" s="77"/>
      <c r="L87" s="77"/>
      <c r="M87" s="77"/>
      <c r="N87" s="74"/>
      <c r="O87" s="74"/>
      <c r="P87" s="74" t="s">
        <v>21</v>
      </c>
      <c r="Q87" s="77"/>
      <c r="R87" s="77"/>
      <c r="S87" s="77"/>
      <c r="T87" s="77"/>
      <c r="U87" s="77"/>
      <c r="W87" s="23"/>
    </row>
    <row r="88" spans="1:23" ht="30" customHeight="1" x14ac:dyDescent="0.25">
      <c r="A88" s="55"/>
      <c r="B88" s="56" t="s">
        <v>186</v>
      </c>
      <c r="C88" s="77" t="s">
        <v>44</v>
      </c>
      <c r="D88" s="77"/>
      <c r="E88" s="77"/>
      <c r="F88" s="77"/>
      <c r="G88" s="77"/>
      <c r="H88" s="77"/>
      <c r="I88" s="77"/>
      <c r="J88" s="77"/>
      <c r="K88" s="77"/>
      <c r="L88" s="77"/>
      <c r="M88" s="77"/>
      <c r="N88" s="74"/>
      <c r="O88" s="74"/>
      <c r="P88" s="74" t="s">
        <v>21</v>
      </c>
      <c r="Q88" s="77"/>
      <c r="R88" s="77"/>
      <c r="S88" s="77"/>
      <c r="T88" s="77"/>
      <c r="U88" s="77"/>
      <c r="W88" s="23"/>
    </row>
    <row r="89" spans="1:23" ht="30" customHeight="1" x14ac:dyDescent="0.25">
      <c r="A89" s="55"/>
      <c r="B89" s="56" t="s">
        <v>187</v>
      </c>
      <c r="C89" s="77"/>
      <c r="D89" s="77"/>
      <c r="E89" s="77"/>
      <c r="F89" s="77"/>
      <c r="G89" s="77"/>
      <c r="H89" s="77"/>
      <c r="I89" s="77"/>
      <c r="J89" s="77"/>
      <c r="K89" s="77"/>
      <c r="L89" s="77"/>
      <c r="M89" s="77"/>
      <c r="N89" s="74" t="s">
        <v>61</v>
      </c>
      <c r="O89" s="74"/>
      <c r="P89" s="74"/>
      <c r="Q89" s="77"/>
      <c r="R89" s="77"/>
      <c r="S89" s="77"/>
      <c r="T89" s="77"/>
      <c r="U89" s="77"/>
      <c r="W89" s="23"/>
    </row>
    <row r="90" spans="1:23" ht="30" customHeight="1" x14ac:dyDescent="0.25">
      <c r="A90" s="55"/>
      <c r="B90" s="56" t="s">
        <v>188</v>
      </c>
      <c r="C90" s="77"/>
      <c r="D90" s="77"/>
      <c r="E90" s="77"/>
      <c r="F90" s="77"/>
      <c r="G90" s="77"/>
      <c r="H90" s="77"/>
      <c r="I90" s="77"/>
      <c r="J90" s="77"/>
      <c r="K90" s="77"/>
      <c r="L90" s="77"/>
      <c r="M90" s="77"/>
      <c r="N90" s="74"/>
      <c r="O90" s="74"/>
      <c r="P90" s="74" t="s">
        <v>61</v>
      </c>
      <c r="Q90" s="77"/>
      <c r="R90" s="77"/>
      <c r="S90" s="77"/>
      <c r="T90" s="77"/>
      <c r="U90" s="77"/>
      <c r="W90" s="23"/>
    </row>
    <row r="91" spans="1:23" ht="30" customHeight="1" x14ac:dyDescent="0.25">
      <c r="A91" s="55"/>
      <c r="B91" s="56" t="s">
        <v>189</v>
      </c>
      <c r="C91" s="77"/>
      <c r="D91" s="77"/>
      <c r="E91" s="77"/>
      <c r="F91" s="77"/>
      <c r="G91" s="77"/>
      <c r="H91" s="77"/>
      <c r="I91" s="77"/>
      <c r="J91" s="77"/>
      <c r="K91" s="77"/>
      <c r="L91" s="77"/>
      <c r="M91" s="77"/>
      <c r="N91" s="74"/>
      <c r="O91" s="74" t="s">
        <v>61</v>
      </c>
      <c r="P91" s="74"/>
      <c r="Q91" s="77"/>
      <c r="R91" s="77"/>
      <c r="S91" s="77"/>
      <c r="T91" s="77"/>
      <c r="U91" s="77"/>
      <c r="W91" s="23"/>
    </row>
    <row r="92" spans="1:23" ht="30" customHeight="1" x14ac:dyDescent="0.25">
      <c r="A92" s="55"/>
      <c r="B92" s="56" t="s">
        <v>190</v>
      </c>
      <c r="C92" s="77"/>
      <c r="D92" s="77"/>
      <c r="E92" s="77"/>
      <c r="F92" s="77"/>
      <c r="G92" s="77"/>
      <c r="H92" s="77"/>
      <c r="I92" s="77"/>
      <c r="J92" s="77"/>
      <c r="K92" s="77"/>
      <c r="L92" s="77"/>
      <c r="M92" s="77"/>
      <c r="N92" s="74" t="s">
        <v>61</v>
      </c>
      <c r="O92" s="74"/>
      <c r="P92" s="74"/>
      <c r="Q92" s="77"/>
      <c r="R92" s="77"/>
      <c r="S92" s="77"/>
      <c r="T92" s="77"/>
      <c r="U92" s="77"/>
      <c r="W92" s="23"/>
    </row>
    <row r="93" spans="1:23" ht="30" customHeight="1" x14ac:dyDescent="0.25">
      <c r="A93" s="55"/>
      <c r="B93" s="56" t="s">
        <v>191</v>
      </c>
      <c r="C93" s="77"/>
      <c r="D93" s="77"/>
      <c r="E93" s="77"/>
      <c r="F93" s="77"/>
      <c r="G93" s="77"/>
      <c r="H93" s="77"/>
      <c r="I93" s="77"/>
      <c r="J93" s="77"/>
      <c r="K93" s="77"/>
      <c r="L93" s="77"/>
      <c r="M93" s="77"/>
      <c r="N93" s="74"/>
      <c r="O93" s="74"/>
      <c r="P93" s="74" t="s">
        <v>61</v>
      </c>
      <c r="Q93" s="77"/>
      <c r="R93" s="77"/>
      <c r="S93" s="77"/>
      <c r="T93" s="77"/>
      <c r="U93" s="77"/>
      <c r="W93" s="23"/>
    </row>
    <row r="94" spans="1:23" ht="30" customHeight="1" x14ac:dyDescent="0.25">
      <c r="A94" s="55"/>
      <c r="B94" s="56" t="s">
        <v>192</v>
      </c>
      <c r="C94" s="77"/>
      <c r="D94" s="77"/>
      <c r="E94" s="77"/>
      <c r="F94" s="77"/>
      <c r="G94" s="77"/>
      <c r="H94" s="77"/>
      <c r="I94" s="77"/>
      <c r="J94" s="77"/>
      <c r="K94" s="77"/>
      <c r="L94" s="77"/>
      <c r="M94" s="77"/>
      <c r="N94" s="74"/>
      <c r="O94" s="74" t="s">
        <v>61</v>
      </c>
      <c r="P94" s="74"/>
      <c r="Q94" s="77"/>
      <c r="R94" s="77"/>
      <c r="S94" s="77"/>
      <c r="T94" s="77"/>
      <c r="U94" s="77"/>
      <c r="W94" s="23"/>
    </row>
    <row r="95" spans="1:23" ht="30" customHeight="1" x14ac:dyDescent="0.25">
      <c r="A95" s="55"/>
      <c r="B95" s="56" t="s">
        <v>193</v>
      </c>
      <c r="C95" s="77"/>
      <c r="D95" s="77"/>
      <c r="E95" s="77"/>
      <c r="F95" s="77"/>
      <c r="G95" s="77"/>
      <c r="H95" s="77"/>
      <c r="I95" s="77"/>
      <c r="J95" s="77"/>
      <c r="K95" s="77"/>
      <c r="L95" s="77"/>
      <c r="M95" s="77"/>
      <c r="N95" s="74"/>
      <c r="O95" s="74" t="s">
        <v>61</v>
      </c>
      <c r="P95" s="74"/>
      <c r="Q95" s="77"/>
      <c r="R95" s="77"/>
      <c r="S95" s="77"/>
      <c r="T95" s="77"/>
      <c r="U95" s="77"/>
      <c r="W95" s="23"/>
    </row>
    <row r="96" spans="1:23" ht="30" customHeight="1" x14ac:dyDescent="0.25">
      <c r="A96" s="55"/>
      <c r="B96" s="56" t="s">
        <v>194</v>
      </c>
      <c r="C96" s="77"/>
      <c r="D96" s="77"/>
      <c r="E96" s="77"/>
      <c r="F96" s="77"/>
      <c r="G96" s="77"/>
      <c r="H96" s="77"/>
      <c r="I96" s="77"/>
      <c r="J96" s="77"/>
      <c r="K96" s="77"/>
      <c r="L96" s="77"/>
      <c r="M96" s="77"/>
      <c r="N96" s="74" t="s">
        <v>61</v>
      </c>
      <c r="O96" s="74"/>
      <c r="P96" s="74"/>
      <c r="Q96" s="77"/>
      <c r="R96" s="77"/>
      <c r="S96" s="77"/>
      <c r="T96" s="77"/>
      <c r="U96" s="77"/>
      <c r="W96" s="23"/>
    </row>
    <row r="97" spans="1:23" ht="30" customHeight="1" x14ac:dyDescent="0.25">
      <c r="A97" s="55"/>
      <c r="B97" s="56" t="s">
        <v>195</v>
      </c>
      <c r="C97" s="77"/>
      <c r="D97" s="77"/>
      <c r="E97" s="77"/>
      <c r="F97" s="77"/>
      <c r="G97" s="77"/>
      <c r="H97" s="77"/>
      <c r="I97" s="77"/>
      <c r="J97" s="77"/>
      <c r="K97" s="77"/>
      <c r="L97" s="77"/>
      <c r="M97" s="77"/>
      <c r="N97" s="74"/>
      <c r="O97" s="74"/>
      <c r="P97" s="74" t="s">
        <v>61</v>
      </c>
      <c r="Q97" s="77"/>
      <c r="R97" s="77"/>
      <c r="S97" s="77"/>
      <c r="T97" s="77"/>
      <c r="U97" s="77"/>
      <c r="W97" s="23"/>
    </row>
    <row r="98" spans="1:23" ht="30" customHeight="1" x14ac:dyDescent="0.25">
      <c r="A98" s="55"/>
      <c r="B98" s="56" t="s">
        <v>196</v>
      </c>
      <c r="C98" s="77"/>
      <c r="D98" s="77"/>
      <c r="E98" s="77"/>
      <c r="F98" s="77"/>
      <c r="G98" s="77"/>
      <c r="H98" s="77"/>
      <c r="I98" s="77"/>
      <c r="J98" s="77"/>
      <c r="K98" s="77"/>
      <c r="L98" s="77"/>
      <c r="M98" s="77"/>
      <c r="N98" s="74"/>
      <c r="O98" s="74" t="s">
        <v>61</v>
      </c>
      <c r="P98" s="74"/>
      <c r="Q98" s="77"/>
      <c r="R98" s="77"/>
      <c r="S98" s="77"/>
      <c r="T98" s="77"/>
      <c r="U98" s="77"/>
      <c r="W98" s="23"/>
    </row>
    <row r="99" spans="1:23" ht="30" customHeight="1" x14ac:dyDescent="0.25">
      <c r="A99" s="55"/>
      <c r="B99" s="56" t="s">
        <v>197</v>
      </c>
      <c r="C99" s="77"/>
      <c r="D99" s="77"/>
      <c r="E99" s="77"/>
      <c r="F99" s="77"/>
      <c r="G99" s="77"/>
      <c r="H99" s="77"/>
      <c r="I99" s="77"/>
      <c r="J99" s="77"/>
      <c r="K99" s="77"/>
      <c r="L99" s="77"/>
      <c r="M99" s="77"/>
      <c r="N99" s="74" t="s">
        <v>61</v>
      </c>
      <c r="O99" s="74"/>
      <c r="P99" s="74"/>
      <c r="Q99" s="77"/>
      <c r="R99" s="77"/>
      <c r="S99" s="77"/>
      <c r="T99" s="77"/>
      <c r="U99" s="77"/>
      <c r="W99" s="23"/>
    </row>
    <row r="100" spans="1:23" ht="30" customHeight="1" x14ac:dyDescent="0.25">
      <c r="A100" s="58"/>
      <c r="B100" s="56" t="s">
        <v>198</v>
      </c>
      <c r="C100" s="77"/>
      <c r="D100" s="77"/>
      <c r="E100" s="77"/>
      <c r="F100" s="77"/>
      <c r="G100" s="77"/>
      <c r="H100" s="77"/>
      <c r="I100" s="77"/>
      <c r="J100" s="77"/>
      <c r="K100" s="77"/>
      <c r="L100" s="77"/>
      <c r="M100" s="77"/>
      <c r="N100" s="74"/>
      <c r="O100" s="74" t="s">
        <v>61</v>
      </c>
      <c r="P100" s="74"/>
      <c r="Q100" s="77"/>
      <c r="R100" s="77"/>
      <c r="S100" s="77"/>
      <c r="T100" s="77"/>
      <c r="U100" s="77"/>
      <c r="W100" s="23"/>
    </row>
    <row r="101" spans="1:23" ht="30" customHeight="1" x14ac:dyDescent="0.25">
      <c r="A101" s="57" t="s">
        <v>50</v>
      </c>
      <c r="B101" s="56" t="s">
        <v>199</v>
      </c>
      <c r="C101" s="77" t="s">
        <v>51</v>
      </c>
      <c r="D101" s="77"/>
      <c r="E101" s="77"/>
      <c r="F101" s="77"/>
      <c r="G101" s="77"/>
      <c r="H101" s="77"/>
      <c r="I101" s="77"/>
      <c r="J101" s="77"/>
      <c r="K101" s="77"/>
      <c r="L101" s="77"/>
      <c r="M101" s="77"/>
      <c r="N101" s="74"/>
      <c r="O101" s="74"/>
      <c r="P101" s="74" t="s">
        <v>21</v>
      </c>
      <c r="Q101" s="77"/>
      <c r="R101" s="77"/>
      <c r="S101" s="77"/>
      <c r="T101" s="77"/>
      <c r="U101" s="77"/>
      <c r="W101" s="23"/>
    </row>
    <row r="102" spans="1:23" ht="30" customHeight="1" x14ac:dyDescent="0.25">
      <c r="A102" s="55"/>
      <c r="B102" s="56" t="s">
        <v>200</v>
      </c>
      <c r="C102" s="77" t="s">
        <v>51</v>
      </c>
      <c r="D102" s="77"/>
      <c r="E102" s="77"/>
      <c r="F102" s="77"/>
      <c r="G102" s="77"/>
      <c r="H102" s="77"/>
      <c r="I102" s="77"/>
      <c r="J102" s="77"/>
      <c r="K102" s="77"/>
      <c r="L102" s="77"/>
      <c r="M102" s="77"/>
      <c r="N102" s="74"/>
      <c r="O102" s="74"/>
      <c r="P102" s="74" t="s">
        <v>21</v>
      </c>
      <c r="Q102" s="77"/>
      <c r="R102" s="77"/>
      <c r="S102" s="77"/>
      <c r="T102" s="77"/>
      <c r="U102" s="77"/>
      <c r="W102" s="23"/>
    </row>
    <row r="103" spans="1:23" ht="30" customHeight="1" x14ac:dyDescent="0.25">
      <c r="A103" s="55"/>
      <c r="B103" s="56" t="s">
        <v>201</v>
      </c>
      <c r="C103" s="77" t="s">
        <v>51</v>
      </c>
      <c r="D103" s="77"/>
      <c r="E103" s="77"/>
      <c r="F103" s="77"/>
      <c r="G103" s="77"/>
      <c r="H103" s="77"/>
      <c r="I103" s="77"/>
      <c r="J103" s="77"/>
      <c r="K103" s="77"/>
      <c r="L103" s="77"/>
      <c r="M103" s="77"/>
      <c r="N103" s="74"/>
      <c r="O103" s="74"/>
      <c r="P103" s="74" t="s">
        <v>21</v>
      </c>
      <c r="Q103" s="77"/>
      <c r="R103" s="77"/>
      <c r="S103" s="77"/>
      <c r="T103" s="77"/>
      <c r="U103" s="77"/>
      <c r="W103" s="23"/>
    </row>
    <row r="104" spans="1:23" ht="30" customHeight="1" x14ac:dyDescent="0.25">
      <c r="A104" s="55"/>
      <c r="B104" s="56" t="s">
        <v>202</v>
      </c>
      <c r="C104" s="77"/>
      <c r="D104" s="77"/>
      <c r="E104" s="77"/>
      <c r="F104" s="77"/>
      <c r="G104" s="77"/>
      <c r="H104" s="77"/>
      <c r="I104" s="77"/>
      <c r="J104" s="77"/>
      <c r="K104" s="77"/>
      <c r="L104" s="77"/>
      <c r="M104" s="77"/>
      <c r="N104" s="74"/>
      <c r="O104" s="74" t="s">
        <v>61</v>
      </c>
      <c r="P104" s="74"/>
      <c r="Q104" s="77"/>
      <c r="R104" s="77"/>
      <c r="S104" s="77"/>
      <c r="T104" s="77"/>
      <c r="U104" s="77"/>
      <c r="W104" s="23"/>
    </row>
    <row r="105" spans="1:23" ht="30" customHeight="1" x14ac:dyDescent="0.25">
      <c r="A105" s="55"/>
      <c r="B105" s="56" t="s">
        <v>203</v>
      </c>
      <c r="C105" s="77"/>
      <c r="D105" s="77"/>
      <c r="E105" s="77"/>
      <c r="F105" s="77"/>
      <c r="G105" s="77"/>
      <c r="H105" s="77"/>
      <c r="I105" s="77"/>
      <c r="J105" s="77"/>
      <c r="K105" s="77"/>
      <c r="L105" s="77"/>
      <c r="M105" s="77"/>
      <c r="N105" s="74"/>
      <c r="O105" s="74" t="s">
        <v>61</v>
      </c>
      <c r="P105" s="74"/>
      <c r="Q105" s="77"/>
      <c r="R105" s="77"/>
      <c r="S105" s="77"/>
      <c r="T105" s="77"/>
      <c r="U105" s="77"/>
      <c r="W105" s="23"/>
    </row>
    <row r="106" spans="1:23" ht="30" customHeight="1" x14ac:dyDescent="0.25">
      <c r="A106" s="55"/>
      <c r="B106" s="56" t="s">
        <v>204</v>
      </c>
      <c r="C106" s="77"/>
      <c r="D106" s="77"/>
      <c r="E106" s="77"/>
      <c r="F106" s="77"/>
      <c r="G106" s="77"/>
      <c r="H106" s="77"/>
      <c r="I106" s="77"/>
      <c r="J106" s="77"/>
      <c r="K106" s="77"/>
      <c r="L106" s="77"/>
      <c r="M106" s="77"/>
      <c r="N106" s="74"/>
      <c r="O106" s="74" t="s">
        <v>61</v>
      </c>
      <c r="P106" s="74"/>
      <c r="Q106" s="77"/>
      <c r="R106" s="77"/>
      <c r="S106" s="77"/>
      <c r="T106" s="77"/>
      <c r="U106" s="77"/>
      <c r="W106" s="23"/>
    </row>
    <row r="107" spans="1:23" ht="30" customHeight="1" x14ac:dyDescent="0.25">
      <c r="A107" s="55"/>
      <c r="B107" s="56" t="s">
        <v>205</v>
      </c>
      <c r="C107" s="77"/>
      <c r="D107" s="77"/>
      <c r="E107" s="77"/>
      <c r="F107" s="77"/>
      <c r="G107" s="77"/>
      <c r="H107" s="77"/>
      <c r="I107" s="77"/>
      <c r="J107" s="77"/>
      <c r="K107" s="77"/>
      <c r="L107" s="77"/>
      <c r="M107" s="77"/>
      <c r="N107" s="74"/>
      <c r="O107" s="74" t="s">
        <v>61</v>
      </c>
      <c r="P107" s="74"/>
      <c r="Q107" s="77"/>
      <c r="R107" s="77"/>
      <c r="S107" s="77"/>
      <c r="T107" s="77"/>
      <c r="U107" s="77"/>
      <c r="W107" s="23"/>
    </row>
    <row r="108" spans="1:23" ht="30" customHeight="1" x14ac:dyDescent="0.25">
      <c r="A108" s="55"/>
      <c r="B108" s="56" t="s">
        <v>206</v>
      </c>
      <c r="C108" s="77"/>
      <c r="D108" s="77"/>
      <c r="E108" s="77"/>
      <c r="F108" s="77"/>
      <c r="G108" s="77"/>
      <c r="H108" s="77"/>
      <c r="I108" s="77"/>
      <c r="J108" s="77"/>
      <c r="K108" s="77"/>
      <c r="L108" s="77"/>
      <c r="M108" s="77"/>
      <c r="N108" s="74"/>
      <c r="O108" s="74" t="s">
        <v>61</v>
      </c>
      <c r="P108" s="74"/>
      <c r="Q108" s="77"/>
      <c r="R108" s="77"/>
      <c r="S108" s="77"/>
      <c r="T108" s="77"/>
      <c r="U108" s="77"/>
      <c r="W108" s="23"/>
    </row>
    <row r="109" spans="1:23" ht="30" customHeight="1" x14ac:dyDescent="0.25">
      <c r="A109" s="55"/>
      <c r="B109" s="56" t="s">
        <v>207</v>
      </c>
      <c r="C109" s="77"/>
      <c r="D109" s="77"/>
      <c r="E109" s="77"/>
      <c r="F109" s="77"/>
      <c r="G109" s="77"/>
      <c r="H109" s="77"/>
      <c r="I109" s="77"/>
      <c r="J109" s="77"/>
      <c r="K109" s="77"/>
      <c r="L109" s="77"/>
      <c r="M109" s="77"/>
      <c r="N109" s="74"/>
      <c r="O109" s="74" t="s">
        <v>61</v>
      </c>
      <c r="P109" s="74"/>
      <c r="Q109" s="77"/>
      <c r="R109" s="77"/>
      <c r="S109" s="77"/>
      <c r="T109" s="77"/>
      <c r="U109" s="77"/>
      <c r="W109" s="23"/>
    </row>
    <row r="110" spans="1:23" ht="30" customHeight="1" x14ac:dyDescent="0.25">
      <c r="A110" s="55"/>
      <c r="B110" s="56" t="s">
        <v>208</v>
      </c>
      <c r="C110" s="77"/>
      <c r="D110" s="77"/>
      <c r="E110" s="77"/>
      <c r="F110" s="77"/>
      <c r="G110" s="77"/>
      <c r="H110" s="77"/>
      <c r="I110" s="77"/>
      <c r="J110" s="77"/>
      <c r="K110" s="77"/>
      <c r="L110" s="77"/>
      <c r="M110" s="77"/>
      <c r="N110" s="74"/>
      <c r="O110" s="74" t="s">
        <v>61</v>
      </c>
      <c r="P110" s="74"/>
      <c r="Q110" s="77"/>
      <c r="R110" s="77"/>
      <c r="S110" s="77"/>
      <c r="T110" s="77"/>
      <c r="U110" s="77"/>
      <c r="W110" s="23"/>
    </row>
    <row r="111" spans="1:23" ht="30" customHeight="1" x14ac:dyDescent="0.25">
      <c r="A111" s="55"/>
      <c r="B111" s="56" t="s">
        <v>209</v>
      </c>
      <c r="C111" s="77"/>
      <c r="D111" s="77"/>
      <c r="E111" s="77"/>
      <c r="F111" s="77"/>
      <c r="G111" s="77"/>
      <c r="H111" s="77"/>
      <c r="I111" s="77"/>
      <c r="J111" s="77"/>
      <c r="K111" s="77"/>
      <c r="L111" s="77"/>
      <c r="M111" s="77"/>
      <c r="N111" s="74"/>
      <c r="O111" s="74" t="s">
        <v>61</v>
      </c>
      <c r="P111" s="74"/>
      <c r="Q111" s="77"/>
      <c r="R111" s="77"/>
      <c r="S111" s="77"/>
      <c r="T111" s="77"/>
      <c r="U111" s="77"/>
      <c r="W111" s="23"/>
    </row>
    <row r="112" spans="1:23" ht="30" customHeight="1" x14ac:dyDescent="0.25">
      <c r="A112" s="55"/>
      <c r="B112" s="56" t="s">
        <v>210</v>
      </c>
      <c r="C112" s="77"/>
      <c r="D112" s="77"/>
      <c r="E112" s="77"/>
      <c r="F112" s="77"/>
      <c r="G112" s="77"/>
      <c r="H112" s="77"/>
      <c r="I112" s="77"/>
      <c r="J112" s="77"/>
      <c r="K112" s="77"/>
      <c r="L112" s="77"/>
      <c r="M112" s="77"/>
      <c r="N112" s="74"/>
      <c r="O112" s="74" t="s">
        <v>61</v>
      </c>
      <c r="P112" s="74"/>
      <c r="Q112" s="77"/>
      <c r="R112" s="77"/>
      <c r="S112" s="77"/>
      <c r="T112" s="77"/>
      <c r="U112" s="77"/>
      <c r="W112" s="23"/>
    </row>
    <row r="113" spans="1:23" ht="30" customHeight="1" x14ac:dyDescent="0.25">
      <c r="A113" s="55"/>
      <c r="B113" s="56" t="s">
        <v>211</v>
      </c>
      <c r="C113" s="77"/>
      <c r="D113" s="77"/>
      <c r="E113" s="77"/>
      <c r="F113" s="77"/>
      <c r="G113" s="77"/>
      <c r="H113" s="77"/>
      <c r="I113" s="77"/>
      <c r="J113" s="77"/>
      <c r="K113" s="77"/>
      <c r="L113" s="77"/>
      <c r="M113" s="77"/>
      <c r="N113" s="74"/>
      <c r="O113" s="74" t="s">
        <v>61</v>
      </c>
      <c r="P113" s="74"/>
      <c r="Q113" s="77"/>
      <c r="R113" s="77"/>
      <c r="S113" s="77"/>
      <c r="T113" s="77"/>
      <c r="U113" s="77"/>
      <c r="W113" s="23"/>
    </row>
    <row r="114" spans="1:23" ht="30" customHeight="1" x14ac:dyDescent="0.25">
      <c r="A114" s="55"/>
      <c r="B114" s="56" t="s">
        <v>212</v>
      </c>
      <c r="C114" s="77"/>
      <c r="D114" s="77"/>
      <c r="E114" s="77"/>
      <c r="F114" s="77"/>
      <c r="G114" s="77"/>
      <c r="H114" s="77"/>
      <c r="I114" s="77"/>
      <c r="J114" s="77"/>
      <c r="K114" s="77"/>
      <c r="L114" s="77"/>
      <c r="M114" s="77"/>
      <c r="N114" s="74"/>
      <c r="O114" s="74" t="s">
        <v>61</v>
      </c>
      <c r="P114" s="74"/>
      <c r="Q114" s="77"/>
      <c r="R114" s="77"/>
      <c r="S114" s="77"/>
      <c r="T114" s="77"/>
      <c r="U114" s="77"/>
      <c r="W114" s="23"/>
    </row>
    <row r="115" spans="1:23" ht="30" customHeight="1" x14ac:dyDescent="0.25">
      <c r="A115" s="58"/>
      <c r="B115" s="56" t="s">
        <v>213</v>
      </c>
      <c r="C115" s="77"/>
      <c r="D115" s="77"/>
      <c r="E115" s="77"/>
      <c r="F115" s="77"/>
      <c r="G115" s="77"/>
      <c r="H115" s="77"/>
      <c r="I115" s="77"/>
      <c r="J115" s="77"/>
      <c r="K115" s="77"/>
      <c r="L115" s="77"/>
      <c r="M115" s="77"/>
      <c r="N115" s="74"/>
      <c r="O115" s="74" t="s">
        <v>61</v>
      </c>
      <c r="P115" s="74"/>
      <c r="Q115" s="77"/>
      <c r="R115" s="77"/>
      <c r="S115" s="77"/>
      <c r="T115" s="77"/>
      <c r="U115" s="77"/>
      <c r="W115" s="23"/>
    </row>
    <row r="116" spans="1:23" ht="30" customHeight="1" x14ac:dyDescent="0.25">
      <c r="A116" s="57" t="s">
        <v>52</v>
      </c>
      <c r="B116" s="56" t="s">
        <v>214</v>
      </c>
      <c r="C116" s="77" t="s">
        <v>55</v>
      </c>
      <c r="D116" s="77"/>
      <c r="E116" s="77"/>
      <c r="F116" s="77"/>
      <c r="G116" s="77"/>
      <c r="H116" s="77"/>
      <c r="I116" s="77"/>
      <c r="J116" s="77"/>
      <c r="K116" s="77"/>
      <c r="L116" s="77"/>
      <c r="M116" s="77"/>
      <c r="N116" s="74"/>
      <c r="O116" s="74"/>
      <c r="P116" s="74" t="s">
        <v>21</v>
      </c>
      <c r="Q116" s="77"/>
      <c r="R116" s="77"/>
      <c r="S116" s="77"/>
      <c r="T116" s="77"/>
      <c r="U116" s="77"/>
      <c r="W116" s="23"/>
    </row>
    <row r="117" spans="1:23" ht="30" customHeight="1" x14ac:dyDescent="0.25">
      <c r="A117" s="55"/>
      <c r="B117" s="56" t="s">
        <v>215</v>
      </c>
      <c r="C117" s="77" t="s">
        <v>55</v>
      </c>
      <c r="D117" s="77"/>
      <c r="E117" s="77"/>
      <c r="F117" s="77"/>
      <c r="G117" s="77"/>
      <c r="H117" s="77"/>
      <c r="I117" s="77"/>
      <c r="J117" s="77"/>
      <c r="K117" s="77"/>
      <c r="L117" s="77"/>
      <c r="M117" s="77"/>
      <c r="N117" s="74"/>
      <c r="O117" s="74"/>
      <c r="P117" s="74" t="s">
        <v>21</v>
      </c>
      <c r="Q117" s="77"/>
      <c r="R117" s="77"/>
      <c r="S117" s="77"/>
      <c r="T117" s="77"/>
      <c r="U117" s="77"/>
      <c r="W117" s="23"/>
    </row>
    <row r="118" spans="1:23" ht="30" customHeight="1" x14ac:dyDescent="0.25">
      <c r="A118" s="55"/>
      <c r="B118" s="56" t="s">
        <v>216</v>
      </c>
      <c r="C118" s="77" t="s">
        <v>55</v>
      </c>
      <c r="D118" s="77"/>
      <c r="E118" s="77"/>
      <c r="F118" s="77"/>
      <c r="G118" s="77"/>
      <c r="H118" s="77"/>
      <c r="I118" s="77"/>
      <c r="J118" s="77"/>
      <c r="K118" s="77"/>
      <c r="L118" s="77"/>
      <c r="M118" s="77"/>
      <c r="N118" s="74"/>
      <c r="O118" s="74"/>
      <c r="P118" s="74" t="s">
        <v>21</v>
      </c>
      <c r="Q118" s="77"/>
      <c r="R118" s="77"/>
      <c r="S118" s="77"/>
      <c r="T118" s="77"/>
      <c r="U118" s="77"/>
      <c r="W118" s="23"/>
    </row>
    <row r="119" spans="1:23" ht="30" customHeight="1" x14ac:dyDescent="0.25">
      <c r="A119" s="55"/>
      <c r="B119" s="56" t="s">
        <v>217</v>
      </c>
      <c r="C119" s="77"/>
      <c r="D119" s="77"/>
      <c r="E119" s="77"/>
      <c r="F119" s="77"/>
      <c r="G119" s="77"/>
      <c r="H119" s="77"/>
      <c r="I119" s="77"/>
      <c r="J119" s="77"/>
      <c r="K119" s="77"/>
      <c r="L119" s="77"/>
      <c r="M119" s="77"/>
      <c r="N119" s="74" t="s">
        <v>61</v>
      </c>
      <c r="O119" s="74"/>
      <c r="P119" s="74"/>
      <c r="Q119" s="77"/>
      <c r="R119" s="77"/>
      <c r="S119" s="77"/>
      <c r="T119" s="77"/>
      <c r="U119" s="77"/>
      <c r="W119" s="23"/>
    </row>
    <row r="120" spans="1:23" ht="30" customHeight="1" x14ac:dyDescent="0.25">
      <c r="A120" s="55"/>
      <c r="B120" s="56" t="s">
        <v>218</v>
      </c>
      <c r="C120" s="77"/>
      <c r="D120" s="77"/>
      <c r="E120" s="77"/>
      <c r="F120" s="77"/>
      <c r="G120" s="77"/>
      <c r="H120" s="77"/>
      <c r="I120" s="77"/>
      <c r="J120" s="77"/>
      <c r="K120" s="77"/>
      <c r="L120" s="77"/>
      <c r="M120" s="77"/>
      <c r="N120" s="74"/>
      <c r="O120" s="74"/>
      <c r="P120" s="74" t="s">
        <v>61</v>
      </c>
      <c r="Q120" s="77"/>
      <c r="R120" s="77"/>
      <c r="S120" s="77"/>
      <c r="T120" s="77"/>
      <c r="U120" s="77"/>
      <c r="W120" s="23"/>
    </row>
    <row r="121" spans="1:23" ht="30" customHeight="1" x14ac:dyDescent="0.25">
      <c r="A121" s="55"/>
      <c r="B121" s="56" t="s">
        <v>219</v>
      </c>
      <c r="C121" s="77"/>
      <c r="D121" s="77"/>
      <c r="E121" s="77"/>
      <c r="F121" s="77"/>
      <c r="G121" s="77"/>
      <c r="H121" s="77"/>
      <c r="I121" s="77"/>
      <c r="J121" s="77"/>
      <c r="K121" s="77"/>
      <c r="L121" s="77"/>
      <c r="M121" s="77"/>
      <c r="N121" s="74" t="s">
        <v>61</v>
      </c>
      <c r="O121" s="74"/>
      <c r="P121" s="74"/>
      <c r="Q121" s="77"/>
      <c r="R121" s="77"/>
      <c r="S121" s="77"/>
      <c r="T121" s="77"/>
      <c r="U121" s="77"/>
      <c r="W121" s="23"/>
    </row>
    <row r="122" spans="1:23" ht="30" customHeight="1" x14ac:dyDescent="0.25">
      <c r="A122" s="55"/>
      <c r="B122" s="56" t="s">
        <v>220</v>
      </c>
      <c r="C122" s="77"/>
      <c r="D122" s="77"/>
      <c r="E122" s="77"/>
      <c r="F122" s="77"/>
      <c r="G122" s="77"/>
      <c r="H122" s="77"/>
      <c r="I122" s="77"/>
      <c r="J122" s="77"/>
      <c r="K122" s="77"/>
      <c r="L122" s="77"/>
      <c r="M122" s="77"/>
      <c r="N122" s="74"/>
      <c r="O122" s="74" t="s">
        <v>61</v>
      </c>
      <c r="P122" s="74"/>
      <c r="Q122" s="77"/>
      <c r="R122" s="77"/>
      <c r="S122" s="77"/>
      <c r="T122" s="77"/>
      <c r="U122" s="77"/>
      <c r="W122" s="23"/>
    </row>
    <row r="123" spans="1:23" ht="30" customHeight="1" x14ac:dyDescent="0.25">
      <c r="A123" s="55"/>
      <c r="B123" s="56" t="s">
        <v>221</v>
      </c>
      <c r="C123" s="77"/>
      <c r="D123" s="77"/>
      <c r="E123" s="77"/>
      <c r="F123" s="77"/>
      <c r="G123" s="77"/>
      <c r="H123" s="77"/>
      <c r="I123" s="77"/>
      <c r="J123" s="77"/>
      <c r="K123" s="77"/>
      <c r="L123" s="77"/>
      <c r="M123" s="77"/>
      <c r="N123" s="74"/>
      <c r="O123" s="74"/>
      <c r="P123" s="74" t="s">
        <v>61</v>
      </c>
      <c r="Q123" s="77"/>
      <c r="R123" s="77"/>
      <c r="S123" s="77"/>
      <c r="T123" s="77"/>
      <c r="U123" s="77"/>
      <c r="W123" s="23"/>
    </row>
    <row r="124" spans="1:23" ht="30" customHeight="1" x14ac:dyDescent="0.25">
      <c r="A124" s="55"/>
      <c r="B124" s="56" t="s">
        <v>222</v>
      </c>
      <c r="C124" s="77"/>
      <c r="D124" s="77"/>
      <c r="E124" s="77"/>
      <c r="F124" s="77"/>
      <c r="G124" s="77"/>
      <c r="H124" s="77"/>
      <c r="I124" s="77"/>
      <c r="J124" s="77"/>
      <c r="K124" s="77"/>
      <c r="L124" s="77"/>
      <c r="M124" s="77"/>
      <c r="N124" s="74"/>
      <c r="O124" s="74" t="s">
        <v>61</v>
      </c>
      <c r="P124" s="74"/>
      <c r="Q124" s="77"/>
      <c r="R124" s="77"/>
      <c r="S124" s="77"/>
      <c r="T124" s="77"/>
      <c r="U124" s="77"/>
      <c r="W124" s="23"/>
    </row>
    <row r="125" spans="1:23" ht="30" customHeight="1" x14ac:dyDescent="0.25">
      <c r="A125" s="55"/>
      <c r="B125" s="56" t="s">
        <v>223</v>
      </c>
      <c r="C125" s="77"/>
      <c r="D125" s="77"/>
      <c r="E125" s="77"/>
      <c r="F125" s="77"/>
      <c r="G125" s="77"/>
      <c r="H125" s="77"/>
      <c r="I125" s="77"/>
      <c r="J125" s="77"/>
      <c r="K125" s="77"/>
      <c r="L125" s="77"/>
      <c r="M125" s="77"/>
      <c r="N125" s="74"/>
      <c r="O125" s="74" t="s">
        <v>61</v>
      </c>
      <c r="P125" s="74"/>
      <c r="Q125" s="77"/>
      <c r="R125" s="77"/>
      <c r="S125" s="77"/>
      <c r="T125" s="77"/>
      <c r="U125" s="77"/>
      <c r="W125" s="23"/>
    </row>
    <row r="126" spans="1:23" ht="30" customHeight="1" x14ac:dyDescent="0.25">
      <c r="A126" s="55"/>
      <c r="B126" s="56" t="s">
        <v>224</v>
      </c>
      <c r="C126" s="77"/>
      <c r="D126" s="77"/>
      <c r="E126" s="77"/>
      <c r="F126" s="77"/>
      <c r="G126" s="77"/>
      <c r="H126" s="77"/>
      <c r="I126" s="77"/>
      <c r="J126" s="77"/>
      <c r="K126" s="77"/>
      <c r="L126" s="77"/>
      <c r="M126" s="77"/>
      <c r="N126" s="74"/>
      <c r="O126" s="74"/>
      <c r="P126" s="74" t="s">
        <v>61</v>
      </c>
      <c r="Q126" s="77"/>
      <c r="R126" s="77"/>
      <c r="S126" s="77"/>
      <c r="T126" s="77"/>
      <c r="U126" s="77"/>
      <c r="W126" s="23"/>
    </row>
    <row r="127" spans="1:23" ht="30" customHeight="1" x14ac:dyDescent="0.25">
      <c r="A127" s="55"/>
      <c r="B127" s="56" t="s">
        <v>225</v>
      </c>
      <c r="C127" s="77"/>
      <c r="D127" s="77"/>
      <c r="E127" s="77"/>
      <c r="F127" s="77"/>
      <c r="G127" s="77"/>
      <c r="H127" s="77"/>
      <c r="I127" s="77"/>
      <c r="J127" s="77"/>
      <c r="K127" s="77"/>
      <c r="L127" s="77"/>
      <c r="M127" s="77"/>
      <c r="N127" s="74" t="s">
        <v>61</v>
      </c>
      <c r="O127" s="74"/>
      <c r="P127" s="74"/>
      <c r="Q127" s="77"/>
      <c r="R127" s="77"/>
      <c r="S127" s="77"/>
      <c r="T127" s="77"/>
      <c r="U127" s="77"/>
      <c r="W127" s="23"/>
    </row>
    <row r="128" spans="1:23" ht="30" customHeight="1" x14ac:dyDescent="0.25">
      <c r="A128" s="55"/>
      <c r="B128" s="56" t="s">
        <v>226</v>
      </c>
      <c r="C128" s="77"/>
      <c r="D128" s="77"/>
      <c r="E128" s="77"/>
      <c r="F128" s="77"/>
      <c r="G128" s="77"/>
      <c r="H128" s="77"/>
      <c r="I128" s="77"/>
      <c r="J128" s="77"/>
      <c r="K128" s="77"/>
      <c r="L128" s="77"/>
      <c r="M128" s="77"/>
      <c r="N128" s="74"/>
      <c r="O128" s="74" t="s">
        <v>61</v>
      </c>
      <c r="P128" s="74"/>
      <c r="Q128" s="77"/>
      <c r="R128" s="77"/>
      <c r="S128" s="77"/>
      <c r="T128" s="77"/>
      <c r="U128" s="77"/>
      <c r="W128" s="23"/>
    </row>
    <row r="129" spans="1:23" ht="30" customHeight="1" x14ac:dyDescent="0.25">
      <c r="A129" s="55"/>
      <c r="B129" s="56" t="s">
        <v>227</v>
      </c>
      <c r="C129" s="77"/>
      <c r="D129" s="77"/>
      <c r="E129" s="77"/>
      <c r="F129" s="77"/>
      <c r="G129" s="77"/>
      <c r="H129" s="77"/>
      <c r="I129" s="77"/>
      <c r="J129" s="77"/>
      <c r="K129" s="77"/>
      <c r="L129" s="77"/>
      <c r="M129" s="77"/>
      <c r="N129" s="74"/>
      <c r="O129" s="74"/>
      <c r="P129" s="74" t="s">
        <v>61</v>
      </c>
      <c r="Q129" s="77"/>
      <c r="R129" s="77"/>
      <c r="S129" s="77"/>
      <c r="T129" s="77"/>
      <c r="U129" s="77"/>
      <c r="W129" s="23"/>
    </row>
    <row r="130" spans="1:23" ht="30" customHeight="1" x14ac:dyDescent="0.25">
      <c r="A130" s="58"/>
      <c r="B130" s="56" t="s">
        <v>228</v>
      </c>
      <c r="C130" s="77"/>
      <c r="D130" s="77"/>
      <c r="E130" s="77"/>
      <c r="F130" s="77"/>
      <c r="G130" s="77"/>
      <c r="H130" s="77"/>
      <c r="I130" s="77"/>
      <c r="J130" s="77"/>
      <c r="K130" s="77"/>
      <c r="L130" s="77"/>
      <c r="M130" s="77"/>
      <c r="N130" s="74"/>
      <c r="O130" s="74"/>
      <c r="P130" s="74" t="s">
        <v>61</v>
      </c>
      <c r="Q130" s="77"/>
      <c r="R130" s="77"/>
      <c r="S130" s="77"/>
      <c r="T130" s="77"/>
      <c r="U130" s="77"/>
      <c r="W130" s="23"/>
    </row>
    <row r="131" spans="1:23" ht="30" customHeight="1" x14ac:dyDescent="0.25">
      <c r="A131" s="57" t="s">
        <v>53</v>
      </c>
      <c r="B131" s="56" t="s">
        <v>229</v>
      </c>
      <c r="C131" s="77" t="s">
        <v>56</v>
      </c>
      <c r="D131" s="77"/>
      <c r="E131" s="77"/>
      <c r="F131" s="77"/>
      <c r="G131" s="77"/>
      <c r="H131" s="77"/>
      <c r="I131" s="77"/>
      <c r="J131" s="77"/>
      <c r="K131" s="77"/>
      <c r="L131" s="77"/>
      <c r="M131" s="77"/>
      <c r="N131" s="74"/>
      <c r="O131" s="74"/>
      <c r="P131" s="74" t="s">
        <v>21</v>
      </c>
      <c r="Q131" s="77"/>
      <c r="R131" s="77"/>
      <c r="S131" s="77"/>
      <c r="T131" s="77"/>
      <c r="U131" s="77"/>
      <c r="W131" s="23"/>
    </row>
    <row r="132" spans="1:23" ht="30" customHeight="1" x14ac:dyDescent="0.25">
      <c r="A132" s="55"/>
      <c r="B132" s="56" t="s">
        <v>230</v>
      </c>
      <c r="C132" s="77" t="s">
        <v>56</v>
      </c>
      <c r="D132" s="77"/>
      <c r="E132" s="77"/>
      <c r="F132" s="77"/>
      <c r="G132" s="77"/>
      <c r="H132" s="77"/>
      <c r="I132" s="77"/>
      <c r="J132" s="77"/>
      <c r="K132" s="77"/>
      <c r="L132" s="77"/>
      <c r="M132" s="77"/>
      <c r="N132" s="74"/>
      <c r="O132" s="74"/>
      <c r="P132" s="74" t="s">
        <v>21</v>
      </c>
      <c r="Q132" s="77"/>
      <c r="R132" s="77"/>
      <c r="S132" s="77"/>
      <c r="T132" s="77"/>
      <c r="U132" s="77"/>
      <c r="W132" s="23"/>
    </row>
    <row r="133" spans="1:23" ht="30" customHeight="1" x14ac:dyDescent="0.25">
      <c r="A133" s="55"/>
      <c r="B133" s="56" t="s">
        <v>231</v>
      </c>
      <c r="C133" s="77" t="s">
        <v>56</v>
      </c>
      <c r="D133" s="77"/>
      <c r="E133" s="77"/>
      <c r="F133" s="77"/>
      <c r="G133" s="77"/>
      <c r="H133" s="77"/>
      <c r="I133" s="77"/>
      <c r="J133" s="77"/>
      <c r="K133" s="77"/>
      <c r="L133" s="77"/>
      <c r="M133" s="77"/>
      <c r="N133" s="74"/>
      <c r="O133" s="74"/>
      <c r="P133" s="74" t="s">
        <v>21</v>
      </c>
      <c r="Q133" s="77"/>
      <c r="R133" s="77"/>
      <c r="S133" s="77"/>
      <c r="T133" s="77"/>
      <c r="U133" s="77"/>
      <c r="W133" s="23"/>
    </row>
    <row r="134" spans="1:23" ht="30" customHeight="1" x14ac:dyDescent="0.25">
      <c r="A134" s="55"/>
      <c r="B134" s="56" t="s">
        <v>232</v>
      </c>
      <c r="C134" s="77"/>
      <c r="D134" s="77"/>
      <c r="E134" s="77"/>
      <c r="F134" s="77"/>
      <c r="G134" s="77"/>
      <c r="H134" s="77"/>
      <c r="I134" s="77"/>
      <c r="J134" s="77"/>
      <c r="K134" s="77"/>
      <c r="L134" s="77"/>
      <c r="M134" s="77"/>
      <c r="N134" s="74" t="s">
        <v>61</v>
      </c>
      <c r="O134" s="74"/>
      <c r="P134" s="74"/>
      <c r="Q134" s="77"/>
      <c r="R134" s="77"/>
      <c r="S134" s="77"/>
      <c r="T134" s="77"/>
      <c r="U134" s="77"/>
      <c r="W134" s="23"/>
    </row>
    <row r="135" spans="1:23" ht="30" customHeight="1" x14ac:dyDescent="0.25">
      <c r="A135" s="55"/>
      <c r="B135" s="56" t="s">
        <v>233</v>
      </c>
      <c r="C135" s="77"/>
      <c r="D135" s="77"/>
      <c r="E135" s="77"/>
      <c r="F135" s="77"/>
      <c r="G135" s="77"/>
      <c r="H135" s="77"/>
      <c r="I135" s="77"/>
      <c r="J135" s="77"/>
      <c r="K135" s="77"/>
      <c r="L135" s="77"/>
      <c r="M135" s="77"/>
      <c r="N135" s="74"/>
      <c r="O135" s="74" t="s">
        <v>61</v>
      </c>
      <c r="P135" s="74"/>
      <c r="Q135" s="77"/>
      <c r="R135" s="77"/>
      <c r="S135" s="77"/>
      <c r="T135" s="77"/>
      <c r="U135" s="77"/>
      <c r="W135" s="23"/>
    </row>
    <row r="136" spans="1:23" ht="30" customHeight="1" x14ac:dyDescent="0.25">
      <c r="A136" s="55"/>
      <c r="B136" s="56" t="s">
        <v>234</v>
      </c>
      <c r="C136" s="77"/>
      <c r="D136" s="77"/>
      <c r="E136" s="77"/>
      <c r="F136" s="77"/>
      <c r="G136" s="77"/>
      <c r="H136" s="77"/>
      <c r="I136" s="77"/>
      <c r="J136" s="77"/>
      <c r="K136" s="77"/>
      <c r="L136" s="77"/>
      <c r="M136" s="77"/>
      <c r="N136" s="74"/>
      <c r="O136" s="74"/>
      <c r="P136" s="74" t="s">
        <v>61</v>
      </c>
      <c r="Q136" s="77"/>
      <c r="R136" s="77"/>
      <c r="S136" s="77"/>
      <c r="T136" s="77"/>
      <c r="U136" s="77"/>
      <c r="W136" s="23"/>
    </row>
    <row r="137" spans="1:23" ht="30" customHeight="1" x14ac:dyDescent="0.25">
      <c r="A137" s="55"/>
      <c r="B137" s="56" t="s">
        <v>235</v>
      </c>
      <c r="C137" s="77"/>
      <c r="D137" s="77"/>
      <c r="E137" s="77"/>
      <c r="F137" s="77"/>
      <c r="G137" s="77"/>
      <c r="H137" s="77"/>
      <c r="I137" s="77"/>
      <c r="J137" s="77"/>
      <c r="K137" s="77"/>
      <c r="L137" s="77"/>
      <c r="M137" s="77"/>
      <c r="N137" s="74" t="s">
        <v>61</v>
      </c>
      <c r="O137" s="74"/>
      <c r="P137" s="74"/>
      <c r="Q137" s="77"/>
      <c r="R137" s="77"/>
      <c r="S137" s="77"/>
      <c r="T137" s="77"/>
      <c r="U137" s="77"/>
      <c r="W137" s="23"/>
    </row>
    <row r="138" spans="1:23" ht="30" customHeight="1" x14ac:dyDescent="0.25">
      <c r="A138" s="55"/>
      <c r="B138" s="56" t="s">
        <v>236</v>
      </c>
      <c r="C138" s="77"/>
      <c r="D138" s="77"/>
      <c r="E138" s="77"/>
      <c r="F138" s="77"/>
      <c r="G138" s="77"/>
      <c r="H138" s="77"/>
      <c r="I138" s="77"/>
      <c r="J138" s="77"/>
      <c r="K138" s="77"/>
      <c r="L138" s="77"/>
      <c r="M138" s="77"/>
      <c r="N138" s="74"/>
      <c r="O138" s="74" t="s">
        <v>61</v>
      </c>
      <c r="P138" s="74"/>
      <c r="Q138" s="77"/>
      <c r="R138" s="77"/>
      <c r="S138" s="77"/>
      <c r="T138" s="77"/>
      <c r="U138" s="77"/>
      <c r="W138" s="23"/>
    </row>
    <row r="139" spans="1:23" ht="30" customHeight="1" x14ac:dyDescent="0.25">
      <c r="A139" s="55"/>
      <c r="B139" s="56" t="s">
        <v>237</v>
      </c>
      <c r="C139" s="77"/>
      <c r="D139" s="77"/>
      <c r="E139" s="77"/>
      <c r="F139" s="77"/>
      <c r="G139" s="77"/>
      <c r="H139" s="77"/>
      <c r="I139" s="77"/>
      <c r="J139" s="77"/>
      <c r="K139" s="77"/>
      <c r="L139" s="77"/>
      <c r="M139" s="77"/>
      <c r="N139" s="74"/>
      <c r="O139" s="74"/>
      <c r="P139" s="74" t="s">
        <v>61</v>
      </c>
      <c r="Q139" s="77"/>
      <c r="R139" s="77"/>
      <c r="S139" s="77"/>
      <c r="T139" s="77"/>
      <c r="U139" s="77"/>
      <c r="W139" s="23"/>
    </row>
    <row r="140" spans="1:23" ht="30" customHeight="1" x14ac:dyDescent="0.25">
      <c r="A140" s="55"/>
      <c r="B140" s="56" t="s">
        <v>238</v>
      </c>
      <c r="C140" s="77"/>
      <c r="D140" s="77"/>
      <c r="E140" s="77"/>
      <c r="F140" s="77"/>
      <c r="G140" s="77"/>
      <c r="H140" s="77"/>
      <c r="I140" s="77"/>
      <c r="J140" s="77"/>
      <c r="K140" s="77"/>
      <c r="L140" s="77"/>
      <c r="M140" s="77"/>
      <c r="N140" s="74"/>
      <c r="O140" s="74" t="s">
        <v>61</v>
      </c>
      <c r="P140" s="74"/>
      <c r="Q140" s="77"/>
      <c r="R140" s="77"/>
      <c r="S140" s="77"/>
      <c r="T140" s="77"/>
      <c r="U140" s="77"/>
      <c r="W140" s="23"/>
    </row>
    <row r="141" spans="1:23" ht="30" customHeight="1" x14ac:dyDescent="0.25">
      <c r="A141" s="55"/>
      <c r="B141" s="56" t="s">
        <v>239</v>
      </c>
      <c r="C141" s="77"/>
      <c r="D141" s="77"/>
      <c r="E141" s="77"/>
      <c r="F141" s="77"/>
      <c r="G141" s="77"/>
      <c r="H141" s="77"/>
      <c r="I141" s="77"/>
      <c r="J141" s="77"/>
      <c r="K141" s="77"/>
      <c r="L141" s="77"/>
      <c r="M141" s="77"/>
      <c r="N141" s="74" t="s">
        <v>61</v>
      </c>
      <c r="O141" s="74"/>
      <c r="P141" s="74"/>
      <c r="Q141" s="77"/>
      <c r="R141" s="77"/>
      <c r="S141" s="77"/>
      <c r="T141" s="77"/>
      <c r="U141" s="77"/>
      <c r="W141" s="23"/>
    </row>
    <row r="142" spans="1:23" ht="30" customHeight="1" x14ac:dyDescent="0.25">
      <c r="A142" s="55"/>
      <c r="B142" s="56" t="s">
        <v>240</v>
      </c>
      <c r="C142" s="77"/>
      <c r="D142" s="77"/>
      <c r="E142" s="77"/>
      <c r="F142" s="77"/>
      <c r="G142" s="77"/>
      <c r="H142" s="77"/>
      <c r="I142" s="77"/>
      <c r="J142" s="77"/>
      <c r="K142" s="77"/>
      <c r="L142" s="77"/>
      <c r="M142" s="77"/>
      <c r="N142" s="74"/>
      <c r="O142" s="74" t="s">
        <v>61</v>
      </c>
      <c r="P142" s="74"/>
      <c r="Q142" s="77"/>
      <c r="R142" s="77"/>
      <c r="S142" s="77"/>
      <c r="T142" s="77"/>
      <c r="U142" s="77"/>
      <c r="W142" s="23"/>
    </row>
    <row r="143" spans="1:23" ht="30" customHeight="1" x14ac:dyDescent="0.25">
      <c r="A143" s="55"/>
      <c r="B143" s="56" t="s">
        <v>241</v>
      </c>
      <c r="C143" s="77"/>
      <c r="D143" s="77"/>
      <c r="E143" s="77"/>
      <c r="F143" s="77"/>
      <c r="G143" s="77"/>
      <c r="H143" s="77"/>
      <c r="I143" s="77"/>
      <c r="J143" s="77"/>
      <c r="K143" s="77"/>
      <c r="L143" s="77"/>
      <c r="M143" s="77"/>
      <c r="N143" s="74"/>
      <c r="O143" s="74" t="s">
        <v>61</v>
      </c>
      <c r="P143" s="74"/>
      <c r="Q143" s="77"/>
      <c r="R143" s="77"/>
      <c r="S143" s="77"/>
      <c r="T143" s="77"/>
      <c r="U143" s="77"/>
      <c r="W143" s="23"/>
    </row>
    <row r="144" spans="1:23" ht="30" customHeight="1" x14ac:dyDescent="0.25">
      <c r="A144" s="55"/>
      <c r="B144" s="56" t="s">
        <v>242</v>
      </c>
      <c r="C144" s="77"/>
      <c r="D144" s="77"/>
      <c r="E144" s="77"/>
      <c r="F144" s="77"/>
      <c r="G144" s="77"/>
      <c r="H144" s="77"/>
      <c r="I144" s="77"/>
      <c r="J144" s="77"/>
      <c r="K144" s="77"/>
      <c r="L144" s="77"/>
      <c r="M144" s="77"/>
      <c r="N144" s="74"/>
      <c r="O144" s="74"/>
      <c r="P144" s="74" t="s">
        <v>61</v>
      </c>
      <c r="Q144" s="77"/>
      <c r="R144" s="77"/>
      <c r="S144" s="77"/>
      <c r="T144" s="77"/>
      <c r="U144" s="77"/>
      <c r="W144" s="23"/>
    </row>
    <row r="145" spans="1:23" ht="30" customHeight="1" x14ac:dyDescent="0.25">
      <c r="A145" s="58"/>
      <c r="B145" s="56" t="s">
        <v>243</v>
      </c>
      <c r="C145" s="77"/>
      <c r="D145" s="77"/>
      <c r="E145" s="77"/>
      <c r="F145" s="77"/>
      <c r="G145" s="77"/>
      <c r="H145" s="77"/>
      <c r="I145" s="77"/>
      <c r="J145" s="77"/>
      <c r="K145" s="77"/>
      <c r="L145" s="77"/>
      <c r="M145" s="77"/>
      <c r="N145" s="74" t="s">
        <v>61</v>
      </c>
      <c r="O145" s="74"/>
      <c r="P145" s="74"/>
      <c r="Q145" s="77"/>
      <c r="R145" s="77"/>
      <c r="S145" s="77"/>
      <c r="T145" s="77"/>
      <c r="U145" s="77"/>
      <c r="W145" s="23"/>
    </row>
    <row r="146" spans="1:23" ht="30" customHeight="1" x14ac:dyDescent="0.25">
      <c r="A146" s="57" t="s">
        <v>54</v>
      </c>
      <c r="B146" s="56" t="s">
        <v>244</v>
      </c>
      <c r="C146" s="77" t="s">
        <v>57</v>
      </c>
      <c r="D146" s="77"/>
      <c r="E146" s="77"/>
      <c r="F146" s="77"/>
      <c r="G146" s="77"/>
      <c r="H146" s="77"/>
      <c r="I146" s="77"/>
      <c r="J146" s="77"/>
      <c r="K146" s="77"/>
      <c r="L146" s="77"/>
      <c r="M146" s="77"/>
      <c r="N146" s="74"/>
      <c r="O146" s="74"/>
      <c r="P146" s="74" t="s">
        <v>21</v>
      </c>
      <c r="Q146" s="77"/>
      <c r="R146" s="77"/>
      <c r="S146" s="77"/>
      <c r="T146" s="77"/>
      <c r="U146" s="77"/>
      <c r="W146" s="23"/>
    </row>
    <row r="147" spans="1:23" ht="30" customHeight="1" x14ac:dyDescent="0.25">
      <c r="A147" s="55"/>
      <c r="B147" s="56" t="s">
        <v>245</v>
      </c>
      <c r="C147" s="77" t="s">
        <v>57</v>
      </c>
      <c r="D147" s="77"/>
      <c r="E147" s="77"/>
      <c r="F147" s="77"/>
      <c r="G147" s="77"/>
      <c r="H147" s="77"/>
      <c r="I147" s="77"/>
      <c r="J147" s="77"/>
      <c r="K147" s="77"/>
      <c r="L147" s="77"/>
      <c r="M147" s="77"/>
      <c r="N147" s="74"/>
      <c r="O147" s="74"/>
      <c r="P147" s="74" t="s">
        <v>21</v>
      </c>
      <c r="Q147" s="77"/>
      <c r="R147" s="77"/>
      <c r="S147" s="77"/>
      <c r="T147" s="77"/>
      <c r="U147" s="77"/>
      <c r="W147" s="23"/>
    </row>
    <row r="148" spans="1:23" ht="30" customHeight="1" x14ac:dyDescent="0.25">
      <c r="A148" s="55"/>
      <c r="B148" s="56" t="s">
        <v>246</v>
      </c>
      <c r="C148" s="77" t="s">
        <v>57</v>
      </c>
      <c r="D148" s="77"/>
      <c r="E148" s="77"/>
      <c r="F148" s="77"/>
      <c r="G148" s="77"/>
      <c r="H148" s="77"/>
      <c r="I148" s="77"/>
      <c r="J148" s="77"/>
      <c r="K148" s="77"/>
      <c r="L148" s="77"/>
      <c r="M148" s="77"/>
      <c r="N148" s="74"/>
      <c r="O148" s="74"/>
      <c r="P148" s="74" t="s">
        <v>21</v>
      </c>
      <c r="Q148" s="77"/>
      <c r="R148" s="77"/>
      <c r="S148" s="77"/>
      <c r="T148" s="77"/>
      <c r="U148" s="77"/>
      <c r="W148" s="23"/>
    </row>
    <row r="149" spans="1:23" ht="30" customHeight="1" x14ac:dyDescent="0.25">
      <c r="A149" s="55"/>
      <c r="B149" s="56" t="s">
        <v>247</v>
      </c>
      <c r="C149" s="77"/>
      <c r="D149" s="77"/>
      <c r="E149" s="77"/>
      <c r="F149" s="77"/>
      <c r="G149" s="77"/>
      <c r="H149" s="77"/>
      <c r="I149" s="77"/>
      <c r="J149" s="77"/>
      <c r="K149" s="77"/>
      <c r="L149" s="77"/>
      <c r="M149" s="77"/>
      <c r="N149" s="74"/>
      <c r="O149" s="74" t="s">
        <v>61</v>
      </c>
      <c r="P149" s="74"/>
      <c r="Q149" s="77"/>
      <c r="R149" s="77"/>
      <c r="S149" s="77"/>
      <c r="T149" s="77"/>
      <c r="U149" s="77"/>
      <c r="W149" s="23"/>
    </row>
    <row r="150" spans="1:23" ht="30" customHeight="1" x14ac:dyDescent="0.25">
      <c r="A150" s="55"/>
      <c r="B150" s="56" t="s">
        <v>248</v>
      </c>
      <c r="C150" s="77"/>
      <c r="D150" s="77"/>
      <c r="E150" s="77"/>
      <c r="F150" s="77"/>
      <c r="G150" s="77"/>
      <c r="H150" s="77"/>
      <c r="I150" s="77"/>
      <c r="J150" s="77"/>
      <c r="K150" s="77"/>
      <c r="L150" s="77"/>
      <c r="M150" s="77"/>
      <c r="N150" s="74" t="s">
        <v>61</v>
      </c>
      <c r="O150" s="74"/>
      <c r="P150" s="74"/>
      <c r="Q150" s="77"/>
      <c r="R150" s="77"/>
      <c r="S150" s="77"/>
      <c r="T150" s="77"/>
      <c r="U150" s="77"/>
      <c r="W150" s="23"/>
    </row>
    <row r="151" spans="1:23" ht="30" customHeight="1" x14ac:dyDescent="0.25">
      <c r="A151" s="55"/>
      <c r="B151" s="56" t="s">
        <v>249</v>
      </c>
      <c r="C151" s="77"/>
      <c r="D151" s="77"/>
      <c r="E151" s="77"/>
      <c r="F151" s="77"/>
      <c r="G151" s="77"/>
      <c r="H151" s="77"/>
      <c r="I151" s="77"/>
      <c r="J151" s="77"/>
      <c r="K151" s="77"/>
      <c r="L151" s="77"/>
      <c r="M151" s="77"/>
      <c r="N151" s="74"/>
      <c r="O151" s="74" t="s">
        <v>61</v>
      </c>
      <c r="P151" s="74"/>
      <c r="Q151" s="77"/>
      <c r="R151" s="77"/>
      <c r="S151" s="77"/>
      <c r="T151" s="77"/>
      <c r="U151" s="77"/>
      <c r="W151" s="23"/>
    </row>
    <row r="152" spans="1:23" ht="30" customHeight="1" x14ac:dyDescent="0.25">
      <c r="A152" s="55"/>
      <c r="B152" s="56" t="s">
        <v>250</v>
      </c>
      <c r="C152" s="77"/>
      <c r="D152" s="77"/>
      <c r="E152" s="77"/>
      <c r="F152" s="77"/>
      <c r="G152" s="77"/>
      <c r="H152" s="77"/>
      <c r="I152" s="77"/>
      <c r="J152" s="77"/>
      <c r="K152" s="77"/>
      <c r="L152" s="77"/>
      <c r="M152" s="77"/>
      <c r="N152" s="74"/>
      <c r="O152" s="74" t="s">
        <v>61</v>
      </c>
      <c r="P152" s="74"/>
      <c r="Q152" s="77"/>
      <c r="R152" s="77"/>
      <c r="S152" s="77"/>
      <c r="T152" s="77"/>
      <c r="U152" s="77"/>
      <c r="W152" s="23"/>
    </row>
    <row r="153" spans="1:23" ht="30" customHeight="1" x14ac:dyDescent="0.25">
      <c r="A153" s="55"/>
      <c r="B153" s="56" t="s">
        <v>251</v>
      </c>
      <c r="C153" s="77"/>
      <c r="D153" s="77"/>
      <c r="E153" s="77"/>
      <c r="F153" s="77"/>
      <c r="G153" s="77"/>
      <c r="H153" s="77"/>
      <c r="I153" s="77"/>
      <c r="J153" s="77"/>
      <c r="K153" s="77"/>
      <c r="L153" s="77"/>
      <c r="M153" s="77"/>
      <c r="N153" s="74"/>
      <c r="O153" s="74"/>
      <c r="P153" s="74" t="s">
        <v>61</v>
      </c>
      <c r="Q153" s="77"/>
      <c r="R153" s="77"/>
      <c r="S153" s="77"/>
      <c r="T153" s="77"/>
      <c r="U153" s="77"/>
      <c r="W153" s="23"/>
    </row>
    <row r="154" spans="1:23" ht="30" customHeight="1" x14ac:dyDescent="0.25">
      <c r="A154" s="55"/>
      <c r="B154" s="56" t="s">
        <v>252</v>
      </c>
      <c r="C154" s="77"/>
      <c r="D154" s="77"/>
      <c r="E154" s="77"/>
      <c r="F154" s="77"/>
      <c r="G154" s="77"/>
      <c r="H154" s="77"/>
      <c r="I154" s="77"/>
      <c r="J154" s="77"/>
      <c r="K154" s="77"/>
      <c r="L154" s="77"/>
      <c r="M154" s="77"/>
      <c r="N154" s="74" t="s">
        <v>61</v>
      </c>
      <c r="O154" s="74"/>
      <c r="P154" s="74"/>
      <c r="Q154" s="77"/>
      <c r="R154" s="77"/>
      <c r="S154" s="77"/>
      <c r="T154" s="77"/>
      <c r="U154" s="77"/>
      <c r="W154" s="23"/>
    </row>
    <row r="155" spans="1:23" ht="30" customHeight="1" x14ac:dyDescent="0.25">
      <c r="A155" s="55"/>
      <c r="B155" s="56" t="s">
        <v>253</v>
      </c>
      <c r="C155" s="77"/>
      <c r="D155" s="77"/>
      <c r="E155" s="77"/>
      <c r="F155" s="77"/>
      <c r="G155" s="77"/>
      <c r="H155" s="77"/>
      <c r="I155" s="77"/>
      <c r="J155" s="77"/>
      <c r="K155" s="77"/>
      <c r="L155" s="77"/>
      <c r="M155" s="77"/>
      <c r="N155" s="74"/>
      <c r="O155" s="74" t="s">
        <v>61</v>
      </c>
      <c r="P155" s="74"/>
      <c r="Q155" s="77"/>
      <c r="R155" s="77"/>
      <c r="S155" s="77"/>
      <c r="T155" s="77"/>
      <c r="U155" s="77"/>
      <c r="W155" s="23"/>
    </row>
    <row r="156" spans="1:23" ht="30" customHeight="1" x14ac:dyDescent="0.25">
      <c r="A156" s="55"/>
      <c r="B156" s="56" t="s">
        <v>254</v>
      </c>
      <c r="C156" s="77"/>
      <c r="D156" s="77"/>
      <c r="E156" s="77"/>
      <c r="F156" s="77"/>
      <c r="G156" s="77"/>
      <c r="H156" s="77"/>
      <c r="I156" s="77"/>
      <c r="J156" s="77"/>
      <c r="K156" s="77"/>
      <c r="L156" s="77"/>
      <c r="M156" s="77"/>
      <c r="N156" s="74"/>
      <c r="O156" s="74" t="s">
        <v>61</v>
      </c>
      <c r="P156" s="74"/>
      <c r="Q156" s="77"/>
      <c r="R156" s="77"/>
      <c r="S156" s="77"/>
      <c r="T156" s="77"/>
      <c r="U156" s="77"/>
      <c r="W156" s="23"/>
    </row>
    <row r="157" spans="1:23" ht="30" customHeight="1" x14ac:dyDescent="0.25">
      <c r="A157" s="55"/>
      <c r="B157" s="56" t="s">
        <v>255</v>
      </c>
      <c r="C157" s="77"/>
      <c r="D157" s="77"/>
      <c r="E157" s="77"/>
      <c r="F157" s="77"/>
      <c r="G157" s="77"/>
      <c r="H157" s="77"/>
      <c r="I157" s="77"/>
      <c r="J157" s="77"/>
      <c r="K157" s="77"/>
      <c r="L157" s="77"/>
      <c r="M157" s="77"/>
      <c r="N157" s="74"/>
      <c r="O157" s="74"/>
      <c r="P157" s="74" t="s">
        <v>61</v>
      </c>
      <c r="Q157" s="77"/>
      <c r="R157" s="77"/>
      <c r="S157" s="77"/>
      <c r="T157" s="77"/>
      <c r="U157" s="77"/>
      <c r="W157" s="23"/>
    </row>
    <row r="158" spans="1:23" ht="30" customHeight="1" x14ac:dyDescent="0.25">
      <c r="A158" s="55"/>
      <c r="B158" s="56" t="s">
        <v>256</v>
      </c>
      <c r="C158" s="77"/>
      <c r="D158" s="77"/>
      <c r="E158" s="77"/>
      <c r="F158" s="77"/>
      <c r="G158" s="77"/>
      <c r="H158" s="77"/>
      <c r="I158" s="77"/>
      <c r="J158" s="77"/>
      <c r="K158" s="77"/>
      <c r="L158" s="77"/>
      <c r="M158" s="77"/>
      <c r="N158" s="74"/>
      <c r="O158" s="74"/>
      <c r="P158" s="74" t="s">
        <v>61</v>
      </c>
      <c r="Q158" s="77"/>
      <c r="R158" s="77"/>
      <c r="S158" s="77"/>
      <c r="T158" s="77"/>
      <c r="U158" s="77"/>
      <c r="W158" s="23"/>
    </row>
    <row r="159" spans="1:23" ht="30" customHeight="1" x14ac:dyDescent="0.25">
      <c r="A159" s="55"/>
      <c r="B159" s="56" t="s">
        <v>257</v>
      </c>
      <c r="C159" s="77"/>
      <c r="D159" s="77"/>
      <c r="E159" s="77"/>
      <c r="F159" s="77"/>
      <c r="G159" s="77"/>
      <c r="H159" s="77"/>
      <c r="I159" s="77"/>
      <c r="J159" s="77"/>
      <c r="K159" s="77"/>
      <c r="L159" s="77"/>
      <c r="M159" s="77"/>
      <c r="N159" s="74"/>
      <c r="O159" s="74"/>
      <c r="P159" s="74" t="s">
        <v>61</v>
      </c>
      <c r="Q159" s="77"/>
      <c r="R159" s="77"/>
      <c r="S159" s="77"/>
      <c r="T159" s="77"/>
      <c r="U159" s="77"/>
      <c r="W159" s="23"/>
    </row>
    <row r="160" spans="1:23" ht="30" customHeight="1" x14ac:dyDescent="0.25">
      <c r="A160" s="58"/>
      <c r="B160" s="56" t="s">
        <v>258</v>
      </c>
      <c r="C160" s="77"/>
      <c r="D160" s="77"/>
      <c r="E160" s="77"/>
      <c r="F160" s="77"/>
      <c r="G160" s="77"/>
      <c r="H160" s="77"/>
      <c r="I160" s="77"/>
      <c r="J160" s="77"/>
      <c r="K160" s="77"/>
      <c r="L160" s="77"/>
      <c r="M160" s="77"/>
      <c r="N160" s="74"/>
      <c r="O160" s="74"/>
      <c r="P160" s="74" t="s">
        <v>61</v>
      </c>
      <c r="Q160" s="77"/>
      <c r="R160" s="77"/>
      <c r="S160" s="77"/>
      <c r="T160" s="77"/>
      <c r="U160" s="77"/>
      <c r="W160" s="23"/>
    </row>
    <row r="161" spans="1:23" x14ac:dyDescent="0.25">
      <c r="W161" s="23"/>
    </row>
    <row r="162" spans="1:23" x14ac:dyDescent="0.25">
      <c r="A162" s="23"/>
      <c r="B162" s="23"/>
      <c r="C162" s="23"/>
      <c r="D162" s="23"/>
      <c r="E162" s="23"/>
      <c r="F162" s="23"/>
      <c r="G162" s="23"/>
      <c r="H162" s="23"/>
      <c r="I162" s="23"/>
      <c r="J162" s="23"/>
      <c r="K162" s="23"/>
      <c r="L162" s="23"/>
      <c r="M162" s="23"/>
      <c r="N162" s="69"/>
      <c r="O162" s="69"/>
      <c r="P162" s="69"/>
      <c r="Q162" s="23"/>
      <c r="R162" s="23"/>
      <c r="S162" s="23"/>
      <c r="T162" s="23"/>
      <c r="U162" s="23"/>
      <c r="V162" s="23"/>
      <c r="W162" s="23"/>
    </row>
    <row r="163" spans="1:23" x14ac:dyDescent="0.25">
      <c r="A163" s="69"/>
      <c r="B163" s="69"/>
      <c r="C163" s="69"/>
      <c r="D163" s="23"/>
      <c r="E163" s="23"/>
      <c r="F163" s="23"/>
      <c r="G163" s="23"/>
      <c r="H163" s="23"/>
      <c r="I163" s="23"/>
      <c r="J163" s="23"/>
      <c r="K163" s="23"/>
      <c r="L163" s="23"/>
      <c r="M163" s="23"/>
      <c r="N163" s="23"/>
      <c r="O163" s="23"/>
      <c r="P163" s="23"/>
      <c r="Q163" s="23"/>
      <c r="R163" s="23"/>
      <c r="S163" s="23"/>
      <c r="T163" s="23"/>
      <c r="U163" s="23"/>
      <c r="V163" s="23"/>
      <c r="W163" s="23"/>
    </row>
    <row r="164" spans="1:23" x14ac:dyDescent="0.25">
      <c r="A164" s="72"/>
      <c r="B164" s="72"/>
      <c r="C164" s="72"/>
      <c r="N164" s="15"/>
      <c r="O164" s="15"/>
      <c r="P164" s="15"/>
    </row>
    <row r="165" spans="1:23" ht="26.25" customHeight="1" x14ac:dyDescent="0.25">
      <c r="A165" s="72"/>
      <c r="B165" s="72"/>
      <c r="C165" s="72"/>
      <c r="N165" s="15"/>
      <c r="O165" s="15"/>
      <c r="P165" s="15"/>
    </row>
    <row r="166" spans="1:23" ht="26.25" customHeight="1" x14ac:dyDescent="0.25">
      <c r="A166" s="72"/>
      <c r="B166" s="72"/>
      <c r="C166" s="72"/>
      <c r="N166" s="15"/>
      <c r="O166" s="15"/>
      <c r="P166" s="15"/>
    </row>
    <row r="167" spans="1:23" ht="43.5" customHeight="1" x14ac:dyDescent="0.25">
      <c r="A167" s="72"/>
      <c r="B167" s="72"/>
      <c r="C167" s="72"/>
      <c r="N167" s="15"/>
      <c r="O167" s="15"/>
      <c r="P167" s="15"/>
    </row>
    <row r="168" spans="1:23" x14ac:dyDescent="0.25">
      <c r="A168" s="72"/>
      <c r="B168" s="72"/>
      <c r="C168" s="72"/>
      <c r="N168" s="15"/>
      <c r="O168" s="15"/>
      <c r="P168" s="15"/>
    </row>
    <row r="169" spans="1:23" ht="15.75" customHeight="1" x14ac:dyDescent="0.25">
      <c r="A169" s="72"/>
      <c r="B169" s="72"/>
      <c r="C169" s="72"/>
      <c r="N169" s="15"/>
      <c r="O169" s="15"/>
      <c r="P169" s="15"/>
    </row>
    <row r="170" spans="1:23" x14ac:dyDescent="0.25">
      <c r="A170" s="72"/>
      <c r="B170" s="72"/>
      <c r="C170" s="72"/>
      <c r="N170" s="15"/>
      <c r="O170" s="15"/>
      <c r="P170" s="15"/>
    </row>
    <row r="171" spans="1:23" x14ac:dyDescent="0.25">
      <c r="A171" s="72"/>
      <c r="B171" s="72"/>
      <c r="C171" s="72"/>
      <c r="N171" s="15"/>
      <c r="O171" s="15"/>
      <c r="P171" s="15"/>
    </row>
    <row r="172" spans="1:23" x14ac:dyDescent="0.25">
      <c r="A172" s="72"/>
      <c r="B172" s="72"/>
      <c r="C172" s="72"/>
      <c r="N172" s="15"/>
      <c r="O172" s="15"/>
      <c r="P172" s="15"/>
    </row>
    <row r="173" spans="1:23" x14ac:dyDescent="0.25">
      <c r="A173" s="72"/>
      <c r="B173" s="72"/>
      <c r="C173" s="72"/>
      <c r="N173" s="15"/>
      <c r="O173" s="15"/>
      <c r="P173" s="15"/>
    </row>
    <row r="174" spans="1:23" x14ac:dyDescent="0.25">
      <c r="A174" s="72"/>
      <c r="B174" s="72"/>
      <c r="C174" s="72"/>
      <c r="N174" s="15"/>
      <c r="O174" s="15"/>
      <c r="P174" s="15"/>
    </row>
    <row r="175" spans="1:23" x14ac:dyDescent="0.25">
      <c r="A175" s="72"/>
      <c r="B175" s="72"/>
      <c r="C175" s="72"/>
      <c r="N175" s="15"/>
      <c r="O175" s="15"/>
      <c r="P175" s="15"/>
    </row>
    <row r="176" spans="1:23" x14ac:dyDescent="0.25">
      <c r="A176" s="72"/>
      <c r="B176" s="72"/>
      <c r="C176" s="72"/>
      <c r="N176" s="15"/>
      <c r="O176" s="15"/>
      <c r="P176" s="15"/>
    </row>
    <row r="177" spans="1:16" x14ac:dyDescent="0.25">
      <c r="A177" s="72"/>
      <c r="B177" s="72"/>
      <c r="C177" s="72"/>
      <c r="N177" s="15"/>
      <c r="O177" s="15"/>
      <c r="P177" s="15"/>
    </row>
    <row r="178" spans="1:16" x14ac:dyDescent="0.25">
      <c r="A178" s="72"/>
      <c r="B178" s="72"/>
      <c r="C178" s="72"/>
      <c r="N178" s="15"/>
      <c r="O178" s="15"/>
      <c r="P178" s="15"/>
    </row>
    <row r="179" spans="1:16" x14ac:dyDescent="0.25">
      <c r="A179" s="72"/>
      <c r="B179" s="72"/>
      <c r="C179" s="72"/>
      <c r="N179" s="15"/>
      <c r="O179" s="15"/>
      <c r="P179" s="15"/>
    </row>
    <row r="180" spans="1:16" s="50" customFormat="1" x14ac:dyDescent="0.25">
      <c r="A180" s="79"/>
      <c r="B180" s="79"/>
      <c r="C180" s="79"/>
    </row>
    <row r="181" spans="1:16" ht="15.75" customHeight="1" x14ac:dyDescent="0.25">
      <c r="A181" s="72"/>
      <c r="B181" s="72"/>
      <c r="C181" s="72"/>
      <c r="N181" s="15"/>
      <c r="O181" s="15"/>
      <c r="P181" s="15"/>
    </row>
    <row r="182" spans="1:16" ht="15" customHeight="1" x14ac:dyDescent="0.25">
      <c r="A182" s="72"/>
      <c r="B182" s="72"/>
      <c r="C182" s="72"/>
      <c r="N182" s="15"/>
      <c r="O182" s="15"/>
      <c r="P182" s="15"/>
    </row>
    <row r="183" spans="1:16" x14ac:dyDescent="0.25">
      <c r="A183" s="72"/>
      <c r="B183" s="72"/>
      <c r="C183" s="72"/>
      <c r="N183" s="15"/>
      <c r="O183" s="15"/>
      <c r="P183" s="15"/>
    </row>
    <row r="184" spans="1:16" x14ac:dyDescent="0.25">
      <c r="A184" s="72"/>
      <c r="B184" s="72"/>
      <c r="C184" s="72"/>
      <c r="N184" s="15"/>
      <c r="O184" s="15"/>
      <c r="P184" s="15"/>
    </row>
    <row r="185" spans="1:16" x14ac:dyDescent="0.25">
      <c r="A185" s="72"/>
      <c r="B185" s="72"/>
      <c r="C185" s="72"/>
      <c r="N185" s="15"/>
      <c r="O185" s="15"/>
      <c r="P185" s="15"/>
    </row>
    <row r="186" spans="1:16" x14ac:dyDescent="0.25">
      <c r="A186" s="72"/>
      <c r="B186" s="72"/>
      <c r="C186" s="72"/>
      <c r="N186" s="15"/>
      <c r="O186" s="15"/>
      <c r="P186" s="15"/>
    </row>
    <row r="187" spans="1:16" x14ac:dyDescent="0.25">
      <c r="A187" s="72"/>
      <c r="B187" s="72"/>
      <c r="C187" s="72"/>
      <c r="N187" s="15"/>
      <c r="O187" s="15"/>
      <c r="P187" s="15"/>
    </row>
    <row r="188" spans="1:16" x14ac:dyDescent="0.25">
      <c r="A188" s="72"/>
      <c r="B188" s="72"/>
      <c r="C188" s="72"/>
      <c r="N188" s="15"/>
      <c r="O188" s="15"/>
      <c r="P188" s="15"/>
    </row>
    <row r="189" spans="1:16" x14ac:dyDescent="0.25">
      <c r="A189" s="72"/>
      <c r="B189" s="72"/>
      <c r="C189" s="72"/>
      <c r="N189" s="15"/>
      <c r="O189" s="15"/>
      <c r="P189" s="15"/>
    </row>
    <row r="190" spans="1:16" x14ac:dyDescent="0.25">
      <c r="A190" s="72"/>
      <c r="B190" s="72"/>
      <c r="C190" s="72"/>
      <c r="N190" s="15"/>
      <c r="O190" s="15"/>
      <c r="P190" s="15"/>
    </row>
    <row r="191" spans="1:16" x14ac:dyDescent="0.25">
      <c r="A191" s="72"/>
      <c r="B191" s="72"/>
      <c r="C191" s="72"/>
      <c r="N191" s="15"/>
      <c r="O191" s="15"/>
      <c r="P191" s="15"/>
    </row>
    <row r="192" spans="1:16" x14ac:dyDescent="0.25">
      <c r="A192" s="72"/>
      <c r="B192" s="72"/>
      <c r="C192" s="72"/>
      <c r="N192" s="15"/>
      <c r="O192" s="15"/>
      <c r="P192" s="15"/>
    </row>
    <row r="193" spans="1:16" ht="15.75" customHeight="1" x14ac:dyDescent="0.25">
      <c r="A193" s="72"/>
      <c r="B193" s="72"/>
      <c r="C193" s="72"/>
      <c r="N193" s="15"/>
      <c r="O193" s="15"/>
      <c r="P193" s="15"/>
    </row>
    <row r="194" spans="1:16" ht="15" customHeight="1" x14ac:dyDescent="0.25">
      <c r="A194" s="72"/>
      <c r="B194" s="72"/>
      <c r="C194" s="72"/>
      <c r="N194" s="15"/>
      <c r="O194" s="15"/>
      <c r="P194" s="15"/>
    </row>
    <row r="195" spans="1:16" x14ac:dyDescent="0.25">
      <c r="A195" s="72"/>
      <c r="B195" s="72"/>
      <c r="C195" s="72"/>
      <c r="N195" s="15"/>
      <c r="O195" s="15"/>
      <c r="P195" s="15"/>
    </row>
    <row r="196" spans="1:16" x14ac:dyDescent="0.25">
      <c r="A196" s="72"/>
      <c r="B196" s="72"/>
      <c r="C196" s="72"/>
      <c r="N196" s="15"/>
      <c r="O196" s="15"/>
      <c r="P196" s="15"/>
    </row>
    <row r="197" spans="1:16" x14ac:dyDescent="0.25">
      <c r="A197" s="72"/>
      <c r="B197" s="72"/>
      <c r="C197" s="72"/>
      <c r="N197" s="15"/>
      <c r="O197" s="15"/>
      <c r="P197" s="15"/>
    </row>
    <row r="198" spans="1:16" x14ac:dyDescent="0.25">
      <c r="A198" s="72"/>
      <c r="B198" s="72"/>
      <c r="C198" s="72"/>
      <c r="N198" s="15"/>
      <c r="O198" s="15"/>
      <c r="P198" s="15"/>
    </row>
    <row r="199" spans="1:16" x14ac:dyDescent="0.25">
      <c r="A199" s="72"/>
      <c r="B199" s="72"/>
      <c r="C199" s="72"/>
      <c r="N199" s="15"/>
      <c r="O199" s="15"/>
      <c r="P199" s="15"/>
    </row>
    <row r="200" spans="1:16" x14ac:dyDescent="0.25">
      <c r="A200" s="72"/>
      <c r="B200" s="72"/>
      <c r="C200" s="72"/>
      <c r="N200" s="15"/>
      <c r="O200" s="15"/>
      <c r="P200" s="15"/>
    </row>
    <row r="201" spans="1:16" x14ac:dyDescent="0.25">
      <c r="A201" s="72"/>
      <c r="B201" s="72"/>
      <c r="C201" s="72"/>
      <c r="N201" s="15"/>
      <c r="O201" s="15"/>
      <c r="P201" s="15"/>
    </row>
    <row r="202" spans="1:16" x14ac:dyDescent="0.25">
      <c r="A202" s="72"/>
      <c r="B202" s="72"/>
      <c r="C202" s="72"/>
      <c r="N202" s="15"/>
      <c r="O202" s="15"/>
      <c r="P202" s="15"/>
    </row>
    <row r="203" spans="1:16" x14ac:dyDescent="0.25">
      <c r="A203" s="72"/>
      <c r="B203" s="72"/>
      <c r="C203" s="72"/>
      <c r="N203" s="15"/>
      <c r="O203" s="15"/>
      <c r="P203" s="15"/>
    </row>
    <row r="204" spans="1:16" s="50" customFormat="1" x14ac:dyDescent="0.25">
      <c r="A204" s="79"/>
      <c r="B204" s="79"/>
      <c r="C204" s="79"/>
    </row>
    <row r="205" spans="1:16" ht="15.75" customHeight="1" x14ac:dyDescent="0.25">
      <c r="A205" s="72"/>
      <c r="B205" s="72"/>
      <c r="C205" s="72"/>
      <c r="N205" s="15"/>
      <c r="O205" s="15"/>
      <c r="P205" s="15"/>
    </row>
    <row r="206" spans="1:16" x14ac:dyDescent="0.25">
      <c r="A206" s="72"/>
      <c r="B206" s="72"/>
      <c r="C206" s="72"/>
      <c r="N206" s="15"/>
      <c r="O206" s="15"/>
      <c r="P206" s="15"/>
    </row>
    <row r="207" spans="1:16" x14ac:dyDescent="0.25">
      <c r="A207" s="72"/>
      <c r="B207" s="72"/>
      <c r="C207" s="72"/>
      <c r="N207" s="15"/>
      <c r="O207" s="15"/>
      <c r="P207" s="15"/>
    </row>
    <row r="208" spans="1:16" x14ac:dyDescent="0.25">
      <c r="A208" s="72"/>
      <c r="B208" s="72"/>
      <c r="C208" s="72"/>
      <c r="N208" s="15"/>
      <c r="O208" s="15"/>
      <c r="P208" s="15"/>
    </row>
    <row r="209" spans="1:16" x14ac:dyDescent="0.25">
      <c r="A209" s="72"/>
      <c r="B209" s="72"/>
      <c r="C209" s="72"/>
      <c r="N209" s="15"/>
      <c r="O209" s="15"/>
      <c r="P209" s="15"/>
    </row>
    <row r="210" spans="1:16" x14ac:dyDescent="0.25">
      <c r="A210" s="72"/>
      <c r="B210" s="72"/>
      <c r="C210" s="72"/>
      <c r="N210" s="15"/>
      <c r="O210" s="15"/>
      <c r="P210" s="15"/>
    </row>
    <row r="211" spans="1:16" x14ac:dyDescent="0.25">
      <c r="A211" s="72"/>
      <c r="B211" s="72"/>
      <c r="C211" s="72"/>
      <c r="N211" s="15"/>
      <c r="O211" s="15"/>
      <c r="P211" s="15"/>
    </row>
    <row r="212" spans="1:16" x14ac:dyDescent="0.25">
      <c r="A212" s="72"/>
      <c r="B212" s="72"/>
      <c r="C212" s="72"/>
      <c r="N212" s="15"/>
      <c r="O212" s="15"/>
      <c r="P212" s="15"/>
    </row>
    <row r="213" spans="1:16" x14ac:dyDescent="0.25">
      <c r="A213" s="72"/>
      <c r="B213" s="72"/>
      <c r="C213" s="72"/>
      <c r="N213" s="15"/>
      <c r="O213" s="15"/>
      <c r="P213" s="15"/>
    </row>
    <row r="214" spans="1:16" x14ac:dyDescent="0.25">
      <c r="A214" s="72"/>
      <c r="B214" s="72"/>
      <c r="C214" s="72"/>
      <c r="N214" s="15"/>
      <c r="O214" s="15"/>
      <c r="P214" s="15"/>
    </row>
    <row r="215" spans="1:16" x14ac:dyDescent="0.25">
      <c r="A215" s="72"/>
      <c r="B215" s="72"/>
      <c r="C215" s="72"/>
      <c r="N215" s="15"/>
      <c r="O215" s="15"/>
      <c r="P215" s="15"/>
    </row>
    <row r="216" spans="1:16" x14ac:dyDescent="0.25">
      <c r="A216" s="72"/>
      <c r="B216" s="72"/>
      <c r="C216" s="72"/>
      <c r="N216" s="15"/>
      <c r="O216" s="15"/>
      <c r="P216" s="15"/>
    </row>
    <row r="217" spans="1:16" x14ac:dyDescent="0.25">
      <c r="A217" s="72"/>
      <c r="B217" s="72"/>
      <c r="C217" s="72"/>
      <c r="N217" s="15"/>
      <c r="O217" s="15"/>
      <c r="P217" s="15"/>
    </row>
    <row r="218" spans="1:16" x14ac:dyDescent="0.25">
      <c r="A218" s="72"/>
      <c r="B218" s="72"/>
      <c r="C218" s="72"/>
      <c r="N218" s="15"/>
      <c r="O218" s="15"/>
      <c r="P218" s="15"/>
    </row>
    <row r="219" spans="1:16" x14ac:dyDescent="0.25">
      <c r="A219" s="72"/>
      <c r="B219" s="72"/>
      <c r="C219" s="72"/>
      <c r="N219" s="15"/>
      <c r="O219" s="15"/>
      <c r="P219" s="15"/>
    </row>
    <row r="220" spans="1:16" x14ac:dyDescent="0.25">
      <c r="A220" s="72"/>
      <c r="B220" s="72"/>
      <c r="C220" s="72"/>
      <c r="N220" s="15"/>
      <c r="O220" s="15"/>
      <c r="P220" s="15"/>
    </row>
    <row r="221" spans="1:16" x14ac:dyDescent="0.25">
      <c r="A221" s="72"/>
      <c r="B221" s="72"/>
      <c r="C221" s="72"/>
      <c r="N221" s="15"/>
      <c r="O221" s="15"/>
      <c r="P221" s="15"/>
    </row>
    <row r="222" spans="1:16" x14ac:dyDescent="0.25">
      <c r="A222" s="72"/>
      <c r="B222" s="72"/>
      <c r="C222" s="72"/>
      <c r="N222" s="15"/>
      <c r="O222" s="15"/>
      <c r="P222" s="15"/>
    </row>
    <row r="223" spans="1:16" x14ac:dyDescent="0.25">
      <c r="A223" s="72"/>
      <c r="B223" s="72"/>
      <c r="C223" s="72"/>
      <c r="N223" s="15"/>
      <c r="O223" s="15"/>
      <c r="P223" s="15"/>
    </row>
    <row r="224" spans="1:16" x14ac:dyDescent="0.25">
      <c r="A224" s="72"/>
      <c r="B224" s="72"/>
      <c r="C224" s="72"/>
      <c r="N224" s="15"/>
      <c r="O224" s="15"/>
      <c r="P224" s="15"/>
    </row>
    <row r="225" spans="1:16" x14ac:dyDescent="0.25">
      <c r="A225" s="72"/>
      <c r="B225" s="72"/>
      <c r="C225" s="72"/>
      <c r="N225" s="15"/>
      <c r="O225" s="15"/>
      <c r="P225" s="15"/>
    </row>
    <row r="226" spans="1:16" x14ac:dyDescent="0.25">
      <c r="A226" s="72"/>
      <c r="B226" s="72"/>
      <c r="C226" s="72"/>
      <c r="N226" s="15"/>
      <c r="O226" s="15"/>
      <c r="P226" s="15"/>
    </row>
    <row r="227" spans="1:16" x14ac:dyDescent="0.25">
      <c r="A227" s="72"/>
      <c r="B227" s="72"/>
      <c r="C227" s="72"/>
      <c r="N227" s="15"/>
      <c r="O227" s="15"/>
      <c r="P227" s="15"/>
    </row>
    <row r="228" spans="1:16" x14ac:dyDescent="0.25">
      <c r="A228" s="72"/>
      <c r="B228" s="72"/>
      <c r="C228" s="72"/>
      <c r="N228" s="15"/>
      <c r="O228" s="15"/>
      <c r="P228" s="15"/>
    </row>
    <row r="229" spans="1:16" x14ac:dyDescent="0.25">
      <c r="A229" s="72"/>
      <c r="B229" s="72"/>
      <c r="C229" s="72"/>
      <c r="N229" s="15"/>
      <c r="O229" s="15"/>
      <c r="P229" s="15"/>
    </row>
    <row r="230" spans="1:16" x14ac:dyDescent="0.25">
      <c r="A230" s="72"/>
      <c r="B230" s="72"/>
      <c r="C230" s="72"/>
      <c r="N230" s="15"/>
      <c r="O230" s="15"/>
      <c r="P230" s="15"/>
    </row>
    <row r="231" spans="1:16" x14ac:dyDescent="0.25">
      <c r="A231" s="72"/>
      <c r="B231" s="72"/>
      <c r="C231" s="72"/>
      <c r="N231" s="15"/>
      <c r="O231" s="15"/>
      <c r="P231" s="15"/>
    </row>
    <row r="232" spans="1:16" x14ac:dyDescent="0.25">
      <c r="A232" s="72"/>
      <c r="B232" s="72"/>
      <c r="C232" s="72"/>
      <c r="N232" s="15"/>
      <c r="O232" s="15"/>
      <c r="P232" s="15"/>
    </row>
    <row r="233" spans="1:16" x14ac:dyDescent="0.25">
      <c r="A233" s="72"/>
      <c r="B233" s="72"/>
      <c r="C233" s="72"/>
      <c r="N233" s="15"/>
      <c r="O233" s="15"/>
      <c r="P233" s="15"/>
    </row>
    <row r="234" spans="1:16" x14ac:dyDescent="0.25">
      <c r="A234" s="72"/>
      <c r="B234" s="72"/>
      <c r="C234" s="72"/>
      <c r="N234" s="15"/>
      <c r="O234" s="15"/>
      <c r="P234" s="15"/>
    </row>
    <row r="235" spans="1:16" x14ac:dyDescent="0.25">
      <c r="A235" s="72"/>
      <c r="B235" s="72"/>
      <c r="C235" s="72"/>
      <c r="N235" s="15"/>
      <c r="O235" s="15"/>
      <c r="P235" s="15"/>
    </row>
    <row r="236" spans="1:16" x14ac:dyDescent="0.25">
      <c r="A236" s="72"/>
      <c r="B236" s="72"/>
      <c r="C236" s="72"/>
      <c r="N236" s="15"/>
      <c r="O236" s="15"/>
      <c r="P236" s="15"/>
    </row>
    <row r="237" spans="1:16" x14ac:dyDescent="0.25">
      <c r="A237" s="72"/>
      <c r="B237" s="72"/>
      <c r="C237" s="72"/>
      <c r="N237" s="15"/>
      <c r="O237" s="15"/>
      <c r="P237" s="15"/>
    </row>
    <row r="238" spans="1:16" x14ac:dyDescent="0.25">
      <c r="A238" s="72"/>
      <c r="B238" s="72"/>
      <c r="C238" s="72"/>
      <c r="N238" s="15"/>
      <c r="O238" s="15"/>
      <c r="P238" s="15"/>
    </row>
    <row r="239" spans="1:16" x14ac:dyDescent="0.25">
      <c r="A239" s="72"/>
      <c r="B239" s="72"/>
      <c r="C239" s="72"/>
      <c r="N239" s="15"/>
      <c r="O239" s="15"/>
      <c r="P239" s="15"/>
    </row>
    <row r="240" spans="1:16" x14ac:dyDescent="0.25">
      <c r="A240" s="72"/>
      <c r="B240" s="72"/>
      <c r="C240" s="72"/>
      <c r="N240" s="15"/>
      <c r="O240" s="15"/>
      <c r="P240" s="15"/>
    </row>
    <row r="241" spans="1:16" x14ac:dyDescent="0.25">
      <c r="A241" s="72"/>
      <c r="B241" s="72"/>
      <c r="C241" s="72"/>
      <c r="N241" s="15"/>
      <c r="O241" s="15"/>
      <c r="P241" s="15"/>
    </row>
    <row r="242" spans="1:16" x14ac:dyDescent="0.25">
      <c r="A242" s="72"/>
      <c r="B242" s="72"/>
      <c r="C242" s="72"/>
      <c r="N242" s="15"/>
      <c r="O242" s="15"/>
      <c r="P242" s="15"/>
    </row>
    <row r="243" spans="1:16" x14ac:dyDescent="0.25">
      <c r="A243" s="72"/>
      <c r="B243" s="72"/>
      <c r="C243" s="72"/>
      <c r="N243" s="15"/>
      <c r="O243" s="15"/>
      <c r="P243" s="15"/>
    </row>
    <row r="244" spans="1:16" x14ac:dyDescent="0.25">
      <c r="A244" s="72"/>
      <c r="B244" s="72"/>
      <c r="C244" s="72"/>
      <c r="N244" s="15"/>
      <c r="O244" s="15"/>
      <c r="P244" s="15"/>
    </row>
    <row r="245" spans="1:16" x14ac:dyDescent="0.25">
      <c r="A245" s="72"/>
      <c r="B245" s="72"/>
      <c r="C245" s="72"/>
      <c r="N245" s="15"/>
      <c r="O245" s="15"/>
      <c r="P245" s="15"/>
    </row>
    <row r="246" spans="1:16" x14ac:dyDescent="0.25">
      <c r="A246" s="72"/>
      <c r="B246" s="72"/>
      <c r="C246" s="72"/>
      <c r="N246" s="15"/>
      <c r="O246" s="15"/>
      <c r="P246" s="15"/>
    </row>
    <row r="247" spans="1:16" x14ac:dyDescent="0.25">
      <c r="A247" s="72"/>
      <c r="B247" s="72"/>
      <c r="C247" s="72"/>
      <c r="N247" s="15"/>
      <c r="O247" s="15"/>
      <c r="P247" s="15"/>
    </row>
    <row r="248" spans="1:16" x14ac:dyDescent="0.25">
      <c r="A248" s="72"/>
      <c r="B248" s="72"/>
      <c r="C248" s="72"/>
      <c r="N248" s="15"/>
      <c r="O248" s="15"/>
      <c r="P248" s="15"/>
    </row>
    <row r="249" spans="1:16" x14ac:dyDescent="0.25">
      <c r="A249" s="72"/>
      <c r="B249" s="72"/>
      <c r="C249" s="72"/>
      <c r="N249" s="15"/>
      <c r="O249" s="15"/>
      <c r="P249" s="15"/>
    </row>
    <row r="250" spans="1:16" x14ac:dyDescent="0.25">
      <c r="A250" s="72"/>
      <c r="B250" s="72"/>
      <c r="C250" s="72"/>
      <c r="N250" s="15"/>
      <c r="O250" s="15"/>
      <c r="P250" s="15"/>
    </row>
    <row r="251" spans="1:16" x14ac:dyDescent="0.25">
      <c r="A251" s="72"/>
      <c r="B251" s="72"/>
      <c r="C251" s="72"/>
      <c r="N251" s="15"/>
      <c r="O251" s="15"/>
      <c r="P251" s="15"/>
    </row>
    <row r="252" spans="1:16" x14ac:dyDescent="0.25">
      <c r="A252" s="72"/>
      <c r="B252" s="72"/>
      <c r="C252" s="72"/>
      <c r="N252" s="15"/>
      <c r="O252" s="15"/>
      <c r="P252" s="15"/>
    </row>
    <row r="253" spans="1:16" x14ac:dyDescent="0.25">
      <c r="A253" s="72"/>
      <c r="B253" s="72"/>
      <c r="C253" s="72"/>
      <c r="N253" s="15"/>
      <c r="O253" s="15"/>
      <c r="P253" s="15"/>
    </row>
    <row r="254" spans="1:16" x14ac:dyDescent="0.25">
      <c r="A254" s="72"/>
      <c r="B254" s="72"/>
      <c r="C254" s="72"/>
      <c r="N254" s="15"/>
      <c r="O254" s="15"/>
      <c r="P254" s="15"/>
    </row>
    <row r="255" spans="1:16" x14ac:dyDescent="0.25">
      <c r="A255" s="72"/>
      <c r="B255" s="72"/>
      <c r="C255" s="72"/>
      <c r="N255" s="15"/>
      <c r="O255" s="15"/>
      <c r="P255" s="15"/>
    </row>
    <row r="256" spans="1:16" x14ac:dyDescent="0.25">
      <c r="A256" s="72"/>
      <c r="B256" s="72"/>
      <c r="C256" s="72"/>
      <c r="N256" s="15"/>
      <c r="O256" s="15"/>
      <c r="P256" s="15"/>
    </row>
    <row r="257" spans="1:16" x14ac:dyDescent="0.25">
      <c r="A257" s="72"/>
      <c r="B257" s="72"/>
      <c r="C257" s="72"/>
      <c r="N257" s="15"/>
      <c r="O257" s="15"/>
      <c r="P257" s="15"/>
    </row>
    <row r="258" spans="1:16" x14ac:dyDescent="0.25">
      <c r="A258" s="72"/>
      <c r="B258" s="72"/>
      <c r="C258" s="72"/>
      <c r="N258" s="15"/>
      <c r="O258" s="15"/>
      <c r="P258" s="15"/>
    </row>
    <row r="259" spans="1:16" x14ac:dyDescent="0.25">
      <c r="A259" s="72"/>
      <c r="B259" s="72"/>
      <c r="C259" s="72"/>
      <c r="N259" s="15"/>
      <c r="O259" s="15"/>
      <c r="P259" s="15"/>
    </row>
    <row r="260" spans="1:16" x14ac:dyDescent="0.25">
      <c r="A260" s="72"/>
      <c r="B260" s="72"/>
      <c r="C260" s="72"/>
      <c r="N260" s="15"/>
      <c r="O260" s="15"/>
      <c r="P260" s="15"/>
    </row>
    <row r="261" spans="1:16" x14ac:dyDescent="0.25">
      <c r="A261" s="72"/>
      <c r="B261" s="72"/>
      <c r="C261" s="72"/>
      <c r="N261" s="15"/>
      <c r="O261" s="15"/>
      <c r="P261" s="15"/>
    </row>
    <row r="262" spans="1:16" x14ac:dyDescent="0.25">
      <c r="A262" s="72"/>
      <c r="B262" s="72"/>
      <c r="C262" s="72"/>
      <c r="N262" s="15"/>
      <c r="O262" s="15"/>
      <c r="P262" s="15"/>
    </row>
    <row r="263" spans="1:16" x14ac:dyDescent="0.25">
      <c r="A263" s="72"/>
      <c r="B263" s="72"/>
      <c r="C263" s="72"/>
      <c r="N263" s="15"/>
      <c r="O263" s="15"/>
      <c r="P263" s="15"/>
    </row>
    <row r="264" spans="1:16" x14ac:dyDescent="0.25">
      <c r="A264" s="72"/>
      <c r="B264" s="72"/>
      <c r="C264" s="72"/>
      <c r="N264" s="15"/>
      <c r="O264" s="15"/>
      <c r="P264" s="15"/>
    </row>
    <row r="265" spans="1:16" x14ac:dyDescent="0.25">
      <c r="A265" s="72"/>
      <c r="B265" s="72"/>
      <c r="C265" s="72"/>
      <c r="N265" s="15"/>
      <c r="O265" s="15"/>
      <c r="P265" s="15"/>
    </row>
    <row r="266" spans="1:16" x14ac:dyDescent="0.25">
      <c r="A266" s="72"/>
      <c r="B266" s="72"/>
      <c r="C266" s="72"/>
      <c r="N266" s="15"/>
      <c r="O266" s="15"/>
      <c r="P266" s="15"/>
    </row>
    <row r="267" spans="1:16" x14ac:dyDescent="0.25">
      <c r="A267" s="72"/>
      <c r="B267" s="72"/>
      <c r="C267" s="72"/>
      <c r="N267" s="15"/>
      <c r="O267" s="15"/>
      <c r="P267" s="15"/>
    </row>
    <row r="268" spans="1:16" x14ac:dyDescent="0.25">
      <c r="A268" s="72"/>
      <c r="B268" s="72"/>
      <c r="C268" s="72"/>
      <c r="N268" s="15"/>
      <c r="O268" s="15"/>
      <c r="P268" s="15"/>
    </row>
    <row r="269" spans="1:16" x14ac:dyDescent="0.25">
      <c r="A269" s="72"/>
      <c r="B269" s="72"/>
      <c r="C269" s="72"/>
      <c r="N269" s="15"/>
      <c r="O269" s="15"/>
      <c r="P269" s="15"/>
    </row>
    <row r="270" spans="1:16" x14ac:dyDescent="0.25">
      <c r="A270" s="72"/>
      <c r="B270" s="72"/>
      <c r="C270" s="72"/>
      <c r="N270" s="15"/>
      <c r="O270" s="15"/>
      <c r="P270" s="15"/>
    </row>
    <row r="271" spans="1:16" x14ac:dyDescent="0.25">
      <c r="A271" s="72"/>
      <c r="B271" s="72"/>
      <c r="C271" s="72"/>
      <c r="N271" s="15"/>
      <c r="O271" s="15"/>
      <c r="P271" s="15"/>
    </row>
    <row r="272" spans="1:16" x14ac:dyDescent="0.25">
      <c r="A272" s="72"/>
      <c r="B272" s="72"/>
      <c r="C272" s="72"/>
      <c r="N272" s="15"/>
      <c r="O272" s="15"/>
      <c r="P272" s="15"/>
    </row>
    <row r="273" spans="1:16" x14ac:dyDescent="0.25">
      <c r="A273" s="72"/>
      <c r="B273" s="72"/>
      <c r="C273" s="72"/>
      <c r="N273" s="15"/>
      <c r="O273" s="15"/>
      <c r="P273" s="15"/>
    </row>
    <row r="274" spans="1:16" x14ac:dyDescent="0.25">
      <c r="A274" s="72"/>
      <c r="B274" s="72"/>
      <c r="C274" s="72"/>
      <c r="N274" s="15"/>
      <c r="O274" s="15"/>
      <c r="P274" s="15"/>
    </row>
    <row r="275" spans="1:16" x14ac:dyDescent="0.25">
      <c r="A275" s="72"/>
      <c r="B275" s="72"/>
      <c r="C275" s="72"/>
      <c r="N275" s="15"/>
      <c r="O275" s="15"/>
      <c r="P275" s="15"/>
    </row>
    <row r="276" spans="1:16" x14ac:dyDescent="0.25">
      <c r="A276" s="72"/>
      <c r="B276" s="72"/>
      <c r="C276" s="72"/>
      <c r="N276" s="15"/>
      <c r="O276" s="15"/>
      <c r="P276" s="15"/>
    </row>
    <row r="277" spans="1:16" x14ac:dyDescent="0.25">
      <c r="A277" s="72"/>
      <c r="B277" s="72"/>
      <c r="C277" s="72"/>
      <c r="N277" s="15"/>
      <c r="O277" s="15"/>
      <c r="P277" s="15"/>
    </row>
    <row r="278" spans="1:16" x14ac:dyDescent="0.25">
      <c r="A278" s="72"/>
      <c r="B278" s="72"/>
      <c r="C278" s="72"/>
      <c r="N278" s="15"/>
      <c r="O278" s="15"/>
      <c r="P278" s="15"/>
    </row>
    <row r="279" spans="1:16" x14ac:dyDescent="0.25">
      <c r="A279" s="72"/>
      <c r="B279" s="72"/>
      <c r="C279" s="72"/>
      <c r="N279" s="15"/>
      <c r="O279" s="15"/>
      <c r="P279" s="15"/>
    </row>
    <row r="280" spans="1:16" x14ac:dyDescent="0.25">
      <c r="A280" s="72"/>
      <c r="B280" s="72"/>
      <c r="C280" s="72"/>
      <c r="N280" s="15"/>
      <c r="O280" s="15"/>
      <c r="P280" s="15"/>
    </row>
    <row r="281" spans="1:16" x14ac:dyDescent="0.25">
      <c r="A281" s="72"/>
      <c r="B281" s="72"/>
      <c r="C281" s="72"/>
      <c r="N281" s="15"/>
      <c r="O281" s="15"/>
      <c r="P281" s="15"/>
    </row>
    <row r="282" spans="1:16" x14ac:dyDescent="0.25">
      <c r="A282" s="72"/>
      <c r="B282" s="72"/>
      <c r="C282" s="72"/>
      <c r="N282" s="15"/>
      <c r="O282" s="15"/>
      <c r="P282" s="15"/>
    </row>
    <row r="283" spans="1:16" x14ac:dyDescent="0.25">
      <c r="A283" s="72"/>
      <c r="B283" s="72"/>
      <c r="C283" s="72"/>
      <c r="N283" s="15"/>
      <c r="O283" s="15"/>
      <c r="P283" s="15"/>
    </row>
    <row r="284" spans="1:16" x14ac:dyDescent="0.25">
      <c r="A284" s="72"/>
      <c r="B284" s="72"/>
      <c r="C284" s="72"/>
      <c r="N284" s="15"/>
      <c r="O284" s="15"/>
      <c r="P284" s="15"/>
    </row>
    <row r="285" spans="1:16" x14ac:dyDescent="0.25">
      <c r="A285" s="72"/>
      <c r="B285" s="72"/>
      <c r="C285" s="72"/>
      <c r="N285" s="15"/>
      <c r="O285" s="15"/>
      <c r="P285" s="15"/>
    </row>
    <row r="286" spans="1:16" x14ac:dyDescent="0.25">
      <c r="A286" s="72"/>
      <c r="B286" s="72"/>
      <c r="C286" s="72"/>
      <c r="N286" s="15"/>
      <c r="O286" s="15"/>
      <c r="P286" s="15"/>
    </row>
    <row r="287" spans="1:16" x14ac:dyDescent="0.25">
      <c r="A287" s="72"/>
      <c r="B287" s="72"/>
      <c r="C287" s="72"/>
      <c r="N287" s="15"/>
      <c r="O287" s="15"/>
      <c r="P287" s="15"/>
    </row>
    <row r="288" spans="1:16" x14ac:dyDescent="0.25">
      <c r="A288" s="72"/>
      <c r="B288" s="72"/>
      <c r="C288" s="72"/>
      <c r="N288" s="15"/>
      <c r="O288" s="15"/>
      <c r="P288" s="15"/>
    </row>
    <row r="289" spans="1:16" x14ac:dyDescent="0.25">
      <c r="A289" s="72"/>
      <c r="B289" s="72"/>
      <c r="C289" s="72"/>
      <c r="N289" s="15"/>
      <c r="O289" s="15"/>
      <c r="P289" s="15"/>
    </row>
    <row r="290" spans="1:16" x14ac:dyDescent="0.25">
      <c r="A290" s="72"/>
      <c r="B290" s="72"/>
      <c r="C290" s="72"/>
      <c r="N290" s="15"/>
      <c r="O290" s="15"/>
      <c r="P290" s="15"/>
    </row>
    <row r="291" spans="1:16" x14ac:dyDescent="0.25">
      <c r="A291" s="72"/>
      <c r="B291" s="72"/>
      <c r="C291" s="72"/>
      <c r="N291" s="15"/>
      <c r="O291" s="15"/>
      <c r="P291" s="15"/>
    </row>
    <row r="292" spans="1:16" x14ac:dyDescent="0.25">
      <c r="A292" s="72"/>
      <c r="B292" s="72"/>
      <c r="C292" s="72"/>
      <c r="N292" s="15"/>
      <c r="O292" s="15"/>
      <c r="P292" s="15"/>
    </row>
    <row r="293" spans="1:16" x14ac:dyDescent="0.25">
      <c r="A293" s="72"/>
      <c r="B293" s="72"/>
      <c r="C293" s="72"/>
      <c r="N293" s="15"/>
      <c r="O293" s="15"/>
      <c r="P293" s="15"/>
    </row>
    <row r="294" spans="1:16" x14ac:dyDescent="0.25">
      <c r="A294" s="72"/>
      <c r="B294" s="72"/>
      <c r="C294" s="72"/>
      <c r="N294" s="15"/>
      <c r="O294" s="15"/>
      <c r="P294" s="15"/>
    </row>
    <row r="295" spans="1:16" x14ac:dyDescent="0.25">
      <c r="A295" s="72"/>
      <c r="B295" s="72"/>
      <c r="C295" s="72"/>
      <c r="N295" s="15"/>
      <c r="O295" s="15"/>
      <c r="P295" s="15"/>
    </row>
    <row r="296" spans="1:16" x14ac:dyDescent="0.25">
      <c r="A296" s="72"/>
      <c r="B296" s="72"/>
      <c r="C296" s="72"/>
      <c r="N296" s="15"/>
      <c r="O296" s="15"/>
      <c r="P296" s="15"/>
    </row>
    <row r="297" spans="1:16" x14ac:dyDescent="0.25">
      <c r="A297" s="72"/>
      <c r="B297" s="72"/>
      <c r="C297" s="72"/>
      <c r="N297" s="15"/>
      <c r="O297" s="15"/>
      <c r="P297" s="15"/>
    </row>
    <row r="298" spans="1:16" x14ac:dyDescent="0.25">
      <c r="A298" s="72"/>
      <c r="B298" s="72"/>
      <c r="C298" s="72"/>
      <c r="N298" s="15"/>
      <c r="O298" s="15"/>
      <c r="P298" s="15"/>
    </row>
    <row r="299" spans="1:16" x14ac:dyDescent="0.25">
      <c r="A299" s="72"/>
      <c r="B299" s="72"/>
      <c r="C299" s="72"/>
      <c r="N299" s="15"/>
      <c r="O299" s="15"/>
      <c r="P299" s="15"/>
    </row>
    <row r="300" spans="1:16" x14ac:dyDescent="0.25">
      <c r="A300" s="72"/>
      <c r="B300" s="72"/>
      <c r="C300" s="72"/>
      <c r="N300" s="15"/>
      <c r="O300" s="15"/>
      <c r="P300" s="15"/>
    </row>
    <row r="301" spans="1:16" x14ac:dyDescent="0.25">
      <c r="A301" s="72"/>
      <c r="B301" s="72"/>
      <c r="C301" s="72"/>
      <c r="N301" s="15"/>
      <c r="O301" s="15"/>
      <c r="P301" s="15"/>
    </row>
    <row r="302" spans="1:16" x14ac:dyDescent="0.25">
      <c r="A302" s="72"/>
      <c r="B302" s="72"/>
      <c r="C302" s="72"/>
      <c r="N302" s="15"/>
      <c r="O302" s="15"/>
      <c r="P302" s="15"/>
    </row>
    <row r="303" spans="1:16" x14ac:dyDescent="0.25">
      <c r="A303" s="72"/>
      <c r="B303" s="72"/>
      <c r="C303" s="72"/>
      <c r="N303" s="15"/>
      <c r="O303" s="15"/>
      <c r="P303" s="15"/>
    </row>
    <row r="304" spans="1:16" x14ac:dyDescent="0.25">
      <c r="A304" s="72"/>
      <c r="B304" s="72"/>
      <c r="C304" s="72"/>
      <c r="N304" s="15"/>
      <c r="O304" s="15"/>
      <c r="P304" s="15"/>
    </row>
    <row r="305" spans="1:16" x14ac:dyDescent="0.25">
      <c r="A305" s="72"/>
      <c r="B305" s="72"/>
      <c r="C305" s="72"/>
      <c r="N305" s="15"/>
      <c r="O305" s="15"/>
      <c r="P305" s="15"/>
    </row>
    <row r="306" spans="1:16" x14ac:dyDescent="0.25">
      <c r="A306" s="72"/>
      <c r="B306" s="72"/>
      <c r="C306" s="72"/>
      <c r="N306" s="15"/>
      <c r="O306" s="15"/>
      <c r="P306" s="15"/>
    </row>
    <row r="307" spans="1:16" x14ac:dyDescent="0.25">
      <c r="A307" s="72"/>
      <c r="B307" s="72"/>
      <c r="C307" s="72"/>
      <c r="N307" s="15"/>
      <c r="O307" s="15"/>
      <c r="P307" s="15"/>
    </row>
    <row r="308" spans="1:16" x14ac:dyDescent="0.25">
      <c r="A308" s="72"/>
      <c r="B308" s="72"/>
      <c r="C308" s="72"/>
      <c r="N308" s="15"/>
      <c r="O308" s="15"/>
      <c r="P308" s="15"/>
    </row>
    <row r="309" spans="1:16" x14ac:dyDescent="0.25">
      <c r="A309" s="72"/>
      <c r="B309" s="72"/>
      <c r="C309" s="72"/>
      <c r="N309" s="15"/>
      <c r="O309" s="15"/>
      <c r="P309" s="15"/>
    </row>
    <row r="310" spans="1:16" x14ac:dyDescent="0.25">
      <c r="A310" s="72"/>
      <c r="B310" s="72"/>
      <c r="C310" s="72"/>
      <c r="N310" s="15"/>
      <c r="O310" s="15"/>
      <c r="P310" s="15"/>
    </row>
    <row r="311" spans="1:16" x14ac:dyDescent="0.25">
      <c r="A311" s="72"/>
      <c r="B311" s="72"/>
      <c r="C311" s="72"/>
      <c r="N311" s="15"/>
      <c r="O311" s="15"/>
      <c r="P311" s="15"/>
    </row>
    <row r="312" spans="1:16" x14ac:dyDescent="0.25">
      <c r="A312" s="72"/>
      <c r="B312" s="72"/>
      <c r="C312" s="72"/>
      <c r="N312" s="15"/>
      <c r="O312" s="15"/>
      <c r="P312" s="15"/>
    </row>
    <row r="313" spans="1:16" x14ac:dyDescent="0.25">
      <c r="A313" s="72"/>
      <c r="B313" s="72"/>
      <c r="C313" s="72"/>
      <c r="N313" s="15"/>
      <c r="O313" s="15"/>
      <c r="P313" s="15"/>
    </row>
    <row r="314" spans="1:16" x14ac:dyDescent="0.25">
      <c r="A314" s="72"/>
      <c r="B314" s="72"/>
      <c r="C314" s="72"/>
      <c r="N314" s="15"/>
      <c r="O314" s="15"/>
      <c r="P314" s="15"/>
    </row>
    <row r="315" spans="1:16" x14ac:dyDescent="0.25">
      <c r="A315" s="72"/>
      <c r="B315" s="72"/>
      <c r="C315" s="72"/>
      <c r="N315" s="15"/>
      <c r="O315" s="15"/>
      <c r="P315" s="15"/>
    </row>
    <row r="316" spans="1:16" x14ac:dyDescent="0.25">
      <c r="A316" s="72"/>
      <c r="B316" s="72"/>
      <c r="C316" s="72"/>
      <c r="N316" s="15"/>
      <c r="O316" s="15"/>
      <c r="P316" s="15"/>
    </row>
    <row r="317" spans="1:16" x14ac:dyDescent="0.25">
      <c r="A317" s="72"/>
      <c r="B317" s="72"/>
      <c r="C317" s="72"/>
      <c r="N317" s="15"/>
      <c r="O317" s="15"/>
      <c r="P317" s="15"/>
    </row>
    <row r="318" spans="1:16" x14ac:dyDescent="0.25">
      <c r="A318" s="72"/>
      <c r="B318" s="72"/>
      <c r="C318" s="72"/>
      <c r="N318" s="15"/>
      <c r="O318" s="15"/>
      <c r="P318" s="15"/>
    </row>
    <row r="319" spans="1:16" x14ac:dyDescent="0.25">
      <c r="A319" s="72"/>
      <c r="B319" s="72"/>
      <c r="C319" s="72"/>
      <c r="N319" s="15"/>
      <c r="O319" s="15"/>
      <c r="P319" s="15"/>
    </row>
    <row r="320" spans="1:16" x14ac:dyDescent="0.25">
      <c r="A320" s="72"/>
      <c r="B320" s="72"/>
      <c r="C320" s="72"/>
      <c r="N320" s="15"/>
      <c r="O320" s="15"/>
      <c r="P320" s="15"/>
    </row>
    <row r="321" spans="1:16" x14ac:dyDescent="0.25">
      <c r="A321" s="72"/>
      <c r="B321" s="72"/>
      <c r="C321" s="72"/>
      <c r="N321" s="15"/>
      <c r="O321" s="15"/>
      <c r="P321" s="15"/>
    </row>
    <row r="322" spans="1:16" x14ac:dyDescent="0.25">
      <c r="A322" s="72"/>
      <c r="B322" s="72"/>
      <c r="C322" s="72"/>
      <c r="N322" s="15"/>
      <c r="O322" s="15"/>
      <c r="P322" s="15"/>
    </row>
    <row r="323" spans="1:16" x14ac:dyDescent="0.25">
      <c r="A323" s="72"/>
      <c r="B323" s="72"/>
      <c r="C323" s="72"/>
      <c r="N323" s="15"/>
      <c r="O323" s="15"/>
      <c r="P323" s="15"/>
    </row>
    <row r="324" spans="1:16" x14ac:dyDescent="0.25">
      <c r="A324" s="72"/>
      <c r="B324" s="72"/>
      <c r="C324" s="72"/>
      <c r="N324" s="15"/>
      <c r="O324" s="15"/>
      <c r="P324" s="15"/>
    </row>
  </sheetData>
  <mergeCells count="25">
    <mergeCell ref="S9:S10"/>
    <mergeCell ref="O9:O10"/>
    <mergeCell ref="N8:U8"/>
    <mergeCell ref="J9:J10"/>
    <mergeCell ref="T9:T10"/>
    <mergeCell ref="U9:U10"/>
    <mergeCell ref="P9:P10"/>
    <mergeCell ref="K9:L9"/>
    <mergeCell ref="M9:M10"/>
    <mergeCell ref="N9:N10"/>
    <mergeCell ref="Q9:Q10"/>
    <mergeCell ref="R9:R10"/>
    <mergeCell ref="A1:M1"/>
    <mergeCell ref="A2:M2"/>
    <mergeCell ref="B4:G4"/>
    <mergeCell ref="B6:C6"/>
    <mergeCell ref="A8:M8"/>
    <mergeCell ref="F9:G9"/>
    <mergeCell ref="H9:H10"/>
    <mergeCell ref="I9:I10"/>
    <mergeCell ref="A9:A10"/>
    <mergeCell ref="B9:B10"/>
    <mergeCell ref="C9:C10"/>
    <mergeCell ref="D9:D10"/>
    <mergeCell ref="E9:E10"/>
  </mergeCells>
  <conditionalFormatting sqref="Z6:Z7">
    <cfRule type="cellIs" dxfId="4" priority="10" stopIfTrue="1" operator="equal">
      <formula>$Z$6</formula>
    </cfRule>
  </conditionalFormatting>
  <conditionalFormatting sqref="N11:N160">
    <cfRule type="cellIs" dxfId="3" priority="8" operator="equal">
      <formula>"x"</formula>
    </cfRule>
  </conditionalFormatting>
  <conditionalFormatting sqref="P11:P160">
    <cfRule type="cellIs" dxfId="2" priority="5" operator="equal">
      <formula>"x"</formula>
    </cfRule>
  </conditionalFormatting>
  <conditionalFormatting sqref="O11:O160">
    <cfRule type="cellIs" dxfId="1" priority="1" operator="equal">
      <formula>"x"</formula>
    </cfRule>
  </conditionalFormatting>
  <pageMargins left="0.511811024" right="0.511811024" top="0.78740157499999996" bottom="0.78740157499999996" header="0.31496062000000002" footer="0.31496062000000002"/>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10</vt:i4>
      </vt:variant>
    </vt:vector>
  </HeadingPairs>
  <TitlesOfParts>
    <vt:vector size="10" baseType="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Final</vt:lpstr>
      <vt:lpstr>Painel de Gestão Final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Renata Navega</dc:creator>
  <cp:lastModifiedBy>Elizabeth</cp:lastModifiedBy>
  <cp:lastPrinted>2016-10-03T20:35:04Z</cp:lastPrinted>
  <dcterms:created xsi:type="dcterms:W3CDTF">2012-07-30T00:05:19Z</dcterms:created>
  <dcterms:modified xsi:type="dcterms:W3CDTF">2019-01-21T19:40:59Z</dcterms:modified>
</cp:coreProperties>
</file>