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drawings/drawing4.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drawings/drawing5.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6.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7.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aPastaDeTrabalho" defaultThemeVersion="124226"/>
  <mc:AlternateContent xmlns:mc="http://schemas.openxmlformats.org/markup-compatibility/2006">
    <mc:Choice Requires="x15">
      <x15ac:absPath xmlns:x15ac="http://schemas.microsoft.com/office/spreadsheetml/2010/11/ac" url="C:\Users\BarbaraAlmeidadeCarv\Downloads\"/>
    </mc:Choice>
  </mc:AlternateContent>
  <xr:revisionPtr revIDLastSave="0" documentId="13_ncr:1_{1BA4A0E1-A01F-4184-A0F4-EF6850C9FA3F}" xr6:coauthVersionLast="47" xr6:coauthVersionMax="47" xr10:uidLastSave="{00000000-0000-0000-0000-000000000000}"/>
  <bookViews>
    <workbookView xWindow="28680" yWindow="-120" windowWidth="29040" windowHeight="15720" tabRatio="793" activeTab="2" xr2:uid="{00000000-000D-0000-FFFF-FFFF00000000}"/>
  </bookViews>
  <sheets>
    <sheet name="LEGENDA" sheetId="50" r:id="rId1"/>
    <sheet name="Monitoria Anual - 1" sheetId="1" r:id="rId2"/>
    <sheet name="Painel de Gestão - 1" sheetId="2" r:id="rId3"/>
    <sheet name="Monitoria Anual - 2" sheetId="44" r:id="rId4"/>
    <sheet name="Monitoria Anual - 3" sheetId="46" r:id="rId5"/>
    <sheet name="Painel de Gestão - 2" sheetId="45" r:id="rId6"/>
    <sheet name="Painel de Gestão - 3" sheetId="47" r:id="rId7"/>
    <sheet name="Monitoria Anual - 4" sheetId="48" r:id="rId8"/>
    <sheet name="Painel de Gestão - 4" sheetId="49" r:id="rId9"/>
    <sheet name="Monitoria Final" sheetId="35" r:id="rId10"/>
    <sheet name="Painel de Gestão Final" sheetId="36" r:id="rId11"/>
    <sheet name="Painel Comparativo" sheetId="54" r:id="rId12"/>
  </sheets>
  <definedNames>
    <definedName name="_xlnm._FilterDatabase" localSheetId="1" hidden="1">'Monitoria Anual - 1'!$A$10:$AQ$68</definedName>
    <definedName name="_xlnm._FilterDatabase" localSheetId="3" hidden="1">'Monitoria Anual - 2'!$A$10:$AQ$160</definedName>
    <definedName name="_xlnm._FilterDatabase" localSheetId="4" hidden="1">'Monitoria Anual - 3'!$A$10:$AQ$160</definedName>
    <definedName name="_xlnm._FilterDatabase" localSheetId="7" hidden="1">'Monitoria Anual - 4'!$A$10:$AQ$160</definedName>
    <definedName name="Ação">'Monitoria Anual - 1'!$C$9</definedName>
    <definedName name="Andamento">'Monitoria Anual - 1'!$U$26</definedName>
    <definedName name="Início">'Monitoria Anual - 1'!$F$10</definedName>
    <definedName name="Planejamento">'Monitoria Anual - 1'!$A$8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6" i="2" l="1"/>
  <c r="E25" i="36"/>
  <c r="D7" i="36"/>
  <c r="D7" i="49"/>
  <c r="D7" i="47"/>
  <c r="D7" i="45"/>
  <c r="D11" i="54"/>
  <c r="D10" i="54"/>
  <c r="D9" i="54"/>
  <c r="D8" i="54"/>
  <c r="D7" i="54"/>
  <c r="D5" i="54"/>
  <c r="B3" i="54"/>
  <c r="F25" i="36"/>
  <c r="G25" i="36"/>
  <c r="F26" i="36"/>
  <c r="G26" i="36"/>
  <c r="F27" i="36"/>
  <c r="G27" i="36"/>
  <c r="F28" i="36"/>
  <c r="G28" i="36"/>
  <c r="F29" i="36"/>
  <c r="G29" i="36"/>
  <c r="F30" i="36"/>
  <c r="G30" i="36"/>
  <c r="F31" i="36"/>
  <c r="G31" i="36"/>
  <c r="F32" i="36"/>
  <c r="G32" i="36"/>
  <c r="F33" i="36"/>
  <c r="G33" i="36"/>
  <c r="F34" i="36"/>
  <c r="G34" i="36"/>
  <c r="E34" i="36"/>
  <c r="E33" i="36"/>
  <c r="E32" i="36"/>
  <c r="E31" i="36"/>
  <c r="E30" i="36"/>
  <c r="E29" i="36"/>
  <c r="E28" i="36"/>
  <c r="E27" i="36"/>
  <c r="E26" i="36"/>
  <c r="D15" i="36"/>
  <c r="D17" i="36"/>
  <c r="D16" i="36"/>
  <c r="AA20" i="49" a="1"/>
  <c r="AA20" i="49" s="1"/>
  <c r="Z20" i="49" a="1"/>
  <c r="Z20" i="49" s="1"/>
  <c r="AA19" i="49" a="1"/>
  <c r="AA19" i="49" s="1"/>
  <c r="Z19" i="49" a="1"/>
  <c r="Z19" i="49" s="1"/>
  <c r="AA18" i="49" a="1"/>
  <c r="AA18" i="49" s="1"/>
  <c r="Z18" i="49" a="1"/>
  <c r="Z18" i="49" s="1"/>
  <c r="AA17" i="49" a="1"/>
  <c r="AA17" i="49" s="1"/>
  <c r="Z17" i="49" a="1"/>
  <c r="Z17" i="49" s="1"/>
  <c r="AA16" i="49"/>
  <c r="Z16" i="49"/>
  <c r="AA20" i="47" a="1"/>
  <c r="AA20" i="47" s="1"/>
  <c r="Z20" i="47" a="1"/>
  <c r="Z20" i="47" s="1"/>
  <c r="AA19" i="47" a="1"/>
  <c r="AA19" i="47" s="1"/>
  <c r="Z19" i="47" a="1"/>
  <c r="Z19" i="47" s="1"/>
  <c r="AA18" i="47" a="1"/>
  <c r="AA18" i="47" s="1"/>
  <c r="Z18" i="47" a="1"/>
  <c r="Z18" i="47" s="1"/>
  <c r="AA17" i="47" a="1"/>
  <c r="AA17" i="47" s="1"/>
  <c r="Z17" i="47" a="1"/>
  <c r="Z17" i="47" s="1"/>
  <c r="AA16" i="47"/>
  <c r="Z16" i="47"/>
  <c r="AA20" i="45" a="1"/>
  <c r="AA20" i="45" s="1"/>
  <c r="Z20" i="45" a="1"/>
  <c r="Z20" i="45" s="1"/>
  <c r="AA19" i="45" a="1"/>
  <c r="AA19" i="45" s="1"/>
  <c r="Z19" i="45" a="1"/>
  <c r="Z19" i="45" s="1"/>
  <c r="AA18" i="45" a="1"/>
  <c r="AA18" i="45" s="1"/>
  <c r="Z18" i="45" a="1"/>
  <c r="Z18" i="45" s="1"/>
  <c r="AA17" i="45" a="1"/>
  <c r="AA17" i="45" s="1"/>
  <c r="Z17" i="45" a="1"/>
  <c r="Z17" i="45" s="1"/>
  <c r="AA16" i="45"/>
  <c r="Z16" i="45"/>
  <c r="J41" i="49"/>
  <c r="J40" i="49"/>
  <c r="J39" i="49"/>
  <c r="J38" i="49"/>
  <c r="J37" i="49"/>
  <c r="J36" i="49"/>
  <c r="J35" i="49"/>
  <c r="J34" i="49"/>
  <c r="J33" i="49"/>
  <c r="J32" i="49"/>
  <c r="I41" i="49"/>
  <c r="I40" i="49"/>
  <c r="I39" i="49"/>
  <c r="I38" i="49"/>
  <c r="I37" i="49"/>
  <c r="I36" i="49"/>
  <c r="I35" i="49"/>
  <c r="I34" i="49"/>
  <c r="I33" i="49"/>
  <c r="I32" i="49"/>
  <c r="H41" i="49"/>
  <c r="H40" i="49"/>
  <c r="H39" i="49"/>
  <c r="H38" i="49"/>
  <c r="H37" i="49"/>
  <c r="H36" i="49"/>
  <c r="H35" i="49"/>
  <c r="H34" i="49"/>
  <c r="H33" i="49"/>
  <c r="H32" i="49"/>
  <c r="G41" i="49"/>
  <c r="G40" i="49"/>
  <c r="G39" i="49"/>
  <c r="G38" i="49"/>
  <c r="G37" i="49"/>
  <c r="G36" i="49"/>
  <c r="G35" i="49"/>
  <c r="G34" i="49"/>
  <c r="G33" i="49"/>
  <c r="G32" i="49"/>
  <c r="F41" i="49"/>
  <c r="F40" i="49"/>
  <c r="F39" i="49"/>
  <c r="F38" i="49"/>
  <c r="F37" i="49"/>
  <c r="F36" i="49"/>
  <c r="F35" i="49"/>
  <c r="F34" i="49"/>
  <c r="F33" i="49"/>
  <c r="F32" i="49"/>
  <c r="E41" i="49"/>
  <c r="E40" i="49"/>
  <c r="E39" i="49"/>
  <c r="E38" i="49"/>
  <c r="E37" i="49"/>
  <c r="E36" i="49"/>
  <c r="E35" i="49"/>
  <c r="E34" i="49"/>
  <c r="E33" i="49"/>
  <c r="E32" i="49"/>
  <c r="D29" i="49"/>
  <c r="F15" i="49"/>
  <c r="D24" i="49"/>
  <c r="D23" i="49"/>
  <c r="D20" i="49"/>
  <c r="D19" i="49"/>
  <c r="D18" i="49"/>
  <c r="D17" i="49"/>
  <c r="D16" i="49"/>
  <c r="J41" i="47"/>
  <c r="J40" i="47"/>
  <c r="J39" i="47"/>
  <c r="J38" i="47"/>
  <c r="J37" i="47"/>
  <c r="J36" i="47"/>
  <c r="J35" i="47"/>
  <c r="J34" i="47"/>
  <c r="J33" i="47"/>
  <c r="J32" i="47"/>
  <c r="I41" i="47"/>
  <c r="I40" i="47"/>
  <c r="I39" i="47"/>
  <c r="I38" i="47"/>
  <c r="I37" i="47"/>
  <c r="I36" i="47"/>
  <c r="I35" i="47"/>
  <c r="I34" i="47"/>
  <c r="I33" i="47"/>
  <c r="I32" i="47"/>
  <c r="H41" i="47"/>
  <c r="H40" i="47"/>
  <c r="H39" i="47"/>
  <c r="H38" i="47"/>
  <c r="H37" i="47"/>
  <c r="H36" i="47"/>
  <c r="H35" i="47"/>
  <c r="H34" i="47"/>
  <c r="H33" i="47"/>
  <c r="H32" i="47"/>
  <c r="G41" i="47"/>
  <c r="G40" i="47"/>
  <c r="G39" i="47"/>
  <c r="G38" i="47"/>
  <c r="G37" i="47"/>
  <c r="G36" i="47"/>
  <c r="G35" i="47"/>
  <c r="G34" i="47"/>
  <c r="G33" i="47"/>
  <c r="G32" i="47"/>
  <c r="F41" i="47"/>
  <c r="F40" i="47"/>
  <c r="F39" i="47"/>
  <c r="F38" i="47"/>
  <c r="F37" i="47"/>
  <c r="F36" i="47"/>
  <c r="F35" i="47"/>
  <c r="F34" i="47"/>
  <c r="F33" i="47"/>
  <c r="F32" i="47"/>
  <c r="E41" i="47"/>
  <c r="E40" i="47"/>
  <c r="E39" i="47"/>
  <c r="E38" i="47"/>
  <c r="E37" i="47"/>
  <c r="E36" i="47"/>
  <c r="E35" i="47"/>
  <c r="E34" i="47"/>
  <c r="E33" i="47"/>
  <c r="E32" i="47"/>
  <c r="F15" i="47"/>
  <c r="D24" i="47"/>
  <c r="D23" i="47"/>
  <c r="D20" i="47"/>
  <c r="D19" i="47"/>
  <c r="D18" i="47"/>
  <c r="D17" i="47"/>
  <c r="D16" i="47"/>
  <c r="J41" i="45"/>
  <c r="J40" i="45"/>
  <c r="J39" i="45"/>
  <c r="J38" i="45"/>
  <c r="J37" i="45"/>
  <c r="J36" i="45"/>
  <c r="J35" i="45"/>
  <c r="J34" i="45"/>
  <c r="J33" i="45"/>
  <c r="J32" i="45"/>
  <c r="I41" i="45"/>
  <c r="I40" i="45"/>
  <c r="I39" i="45"/>
  <c r="I38" i="45"/>
  <c r="I37" i="45"/>
  <c r="I36" i="45"/>
  <c r="I35" i="45"/>
  <c r="I34" i="45"/>
  <c r="I33" i="45"/>
  <c r="I32" i="45"/>
  <c r="H41" i="45"/>
  <c r="H40" i="45"/>
  <c r="H39" i="45"/>
  <c r="H38" i="45"/>
  <c r="H37" i="45"/>
  <c r="H36" i="45"/>
  <c r="H35" i="45"/>
  <c r="H34" i="45"/>
  <c r="H33" i="45"/>
  <c r="H32" i="45"/>
  <c r="G41" i="45"/>
  <c r="G40" i="45"/>
  <c r="G39" i="45"/>
  <c r="G38" i="45"/>
  <c r="G37" i="45"/>
  <c r="G36" i="45"/>
  <c r="G35" i="45"/>
  <c r="G34" i="45"/>
  <c r="G33" i="45"/>
  <c r="G32" i="45"/>
  <c r="F41" i="45"/>
  <c r="F40" i="45"/>
  <c r="F39" i="45"/>
  <c r="E32" i="45"/>
  <c r="F32" i="45"/>
  <c r="E33" i="45"/>
  <c r="F33" i="45"/>
  <c r="E34" i="45"/>
  <c r="F34" i="45"/>
  <c r="E35" i="45"/>
  <c r="F35" i="45"/>
  <c r="E36" i="45"/>
  <c r="F36" i="45"/>
  <c r="E37" i="45"/>
  <c r="F37" i="45"/>
  <c r="E38" i="45"/>
  <c r="F38" i="45"/>
  <c r="E39" i="45"/>
  <c r="E40" i="45"/>
  <c r="E41" i="45"/>
  <c r="AB16" i="47" l="1"/>
  <c r="AB18" i="47"/>
  <c r="AB20" i="47"/>
  <c r="AB19" i="47"/>
  <c r="AB16" i="45"/>
  <c r="AB17" i="45"/>
  <c r="AB19" i="45"/>
  <c r="AB18" i="45"/>
  <c r="AB20" i="45"/>
  <c r="AB17" i="47"/>
  <c r="D32" i="45"/>
  <c r="D29" i="45"/>
  <c r="D24" i="45"/>
  <c r="D23" i="45"/>
  <c r="D20" i="45"/>
  <c r="D19" i="45"/>
  <c r="D18" i="45"/>
  <c r="D17" i="45"/>
  <c r="F15" i="45"/>
  <c r="D16" i="45"/>
  <c r="A2" i="35"/>
  <c r="A2" i="48"/>
  <c r="A2" i="46"/>
  <c r="A2" i="44"/>
  <c r="B3" i="45" s="1"/>
  <c r="B4" i="35"/>
  <c r="B4" i="48"/>
  <c r="B4" i="46"/>
  <c r="B4" i="44"/>
  <c r="D5" i="45" s="1"/>
  <c r="D41" i="49" l="1"/>
  <c r="D40" i="49"/>
  <c r="D39" i="49"/>
  <c r="D38" i="49"/>
  <c r="D37" i="49"/>
  <c r="D36" i="49"/>
  <c r="D35" i="49"/>
  <c r="D34" i="49"/>
  <c r="D33" i="49"/>
  <c r="D32" i="49"/>
  <c r="AB18" i="49"/>
  <c r="F18" i="49" s="1"/>
  <c r="AB16" i="49"/>
  <c r="F16" i="49" s="1"/>
  <c r="D22" i="49"/>
  <c r="E19" i="49" s="1"/>
  <c r="D5" i="49"/>
  <c r="B3" i="49"/>
  <c r="D41" i="47"/>
  <c r="D40" i="47"/>
  <c r="D39" i="47"/>
  <c r="D38" i="47"/>
  <c r="D37" i="47"/>
  <c r="D36" i="47"/>
  <c r="D35" i="47"/>
  <c r="D34" i="47"/>
  <c r="D33" i="47"/>
  <c r="D32" i="47"/>
  <c r="D29" i="47"/>
  <c r="F18" i="47"/>
  <c r="F17" i="47"/>
  <c r="D22" i="47"/>
  <c r="E20" i="47" s="1"/>
  <c r="D5" i="47"/>
  <c r="B3" i="47"/>
  <c r="D41" i="45"/>
  <c r="D40" i="45"/>
  <c r="D39" i="45"/>
  <c r="D37" i="45"/>
  <c r="D35" i="45"/>
  <c r="D34" i="45"/>
  <c r="D33" i="45"/>
  <c r="F21" i="49"/>
  <c r="C166" i="46"/>
  <c r="F21" i="47" s="1"/>
  <c r="C166" i="44"/>
  <c r="F21" i="45" s="1"/>
  <c r="D5" i="2"/>
  <c r="J32" i="2"/>
  <c r="AB17" i="49" l="1"/>
  <c r="F17" i="49" s="1"/>
  <c r="F20" i="45"/>
  <c r="AB20" i="49"/>
  <c r="F20" i="49" s="1"/>
  <c r="F19" i="47"/>
  <c r="E18" i="49"/>
  <c r="E17" i="49"/>
  <c r="AB19" i="49"/>
  <c r="F19" i="49" s="1"/>
  <c r="E16" i="49"/>
  <c r="E20" i="49"/>
  <c r="F20" i="47"/>
  <c r="E17" i="47"/>
  <c r="E16" i="47"/>
  <c r="E18" i="47"/>
  <c r="E19" i="47"/>
  <c r="F16" i="47"/>
  <c r="F16" i="45"/>
  <c r="D22" i="45"/>
  <c r="E20" i="45" s="1"/>
  <c r="F19" i="45"/>
  <c r="D36" i="45"/>
  <c r="D38" i="45"/>
  <c r="F18" i="45"/>
  <c r="F17" i="45"/>
  <c r="F15" i="2"/>
  <c r="E18" i="45" l="1"/>
  <c r="E16" i="45"/>
  <c r="E17" i="45"/>
  <c r="E22" i="49"/>
  <c r="E19" i="45"/>
  <c r="F22" i="49"/>
  <c r="G16" i="49" s="1"/>
  <c r="E22" i="47"/>
  <c r="F22" i="47"/>
  <c r="G20" i="47" s="1"/>
  <c r="F33" i="2"/>
  <c r="G33" i="2"/>
  <c r="H33" i="2"/>
  <c r="I33" i="2"/>
  <c r="J33" i="2"/>
  <c r="AA16" i="2"/>
  <c r="AB16" i="2" s="1"/>
  <c r="Z17" i="2" a="1"/>
  <c r="Z17" i="2" s="1"/>
  <c r="E22" i="45" l="1"/>
  <c r="G19" i="49"/>
  <c r="G16" i="47"/>
  <c r="G17" i="49"/>
  <c r="G15" i="49"/>
  <c r="G21" i="49"/>
  <c r="G18" i="49"/>
  <c r="G20" i="49"/>
  <c r="G21" i="47"/>
  <c r="G17" i="47"/>
  <c r="G18" i="47"/>
  <c r="G15" i="47"/>
  <c r="G19" i="47"/>
  <c r="D33" i="2"/>
  <c r="AA20" i="2" a="1"/>
  <c r="AA20" i="2" s="1"/>
  <c r="Z20" i="2" a="1"/>
  <c r="Z20" i="2" s="1"/>
  <c r="AA19" i="2" a="1"/>
  <c r="AA19" i="2" s="1"/>
  <c r="Z19" i="2" a="1"/>
  <c r="Z19" i="2" s="1"/>
  <c r="AA18" i="2" a="1"/>
  <c r="AA18" i="2" s="1"/>
  <c r="Z18" i="2" a="1"/>
  <c r="Z18" i="2" s="1"/>
  <c r="AA17" i="2" a="1"/>
  <c r="AA17" i="2" s="1"/>
  <c r="AB17" i="2" s="1"/>
  <c r="G22" i="49" l="1"/>
  <c r="G22" i="47"/>
  <c r="AB18" i="2"/>
  <c r="AB20" i="2"/>
  <c r="AB19" i="2"/>
  <c r="D5" i="36"/>
  <c r="D29" i="36"/>
  <c r="D22" i="36"/>
  <c r="D24" i="2"/>
  <c r="D23" i="2"/>
  <c r="D27" i="36" l="1"/>
  <c r="D33" i="36"/>
  <c r="D31" i="36"/>
  <c r="D26" i="36"/>
  <c r="D25" i="36"/>
  <c r="D28" i="36"/>
  <c r="D30" i="36"/>
  <c r="D32" i="36"/>
  <c r="D34" i="36"/>
  <c r="D20" i="2"/>
  <c r="F20" i="2" s="1"/>
  <c r="D19" i="2"/>
  <c r="F19" i="2" s="1"/>
  <c r="D18" i="2"/>
  <c r="D16" i="2"/>
  <c r="F16" i="2" s="1"/>
  <c r="D17" i="2"/>
  <c r="F17" i="2" s="1"/>
  <c r="B3" i="36"/>
  <c r="F21" i="2"/>
  <c r="F22" i="45" l="1"/>
  <c r="G21" i="45" s="1"/>
  <c r="F18" i="2"/>
  <c r="D18" i="36"/>
  <c r="E17" i="36" s="1"/>
  <c r="D7" i="2"/>
  <c r="G18" i="45" l="1"/>
  <c r="G16" i="45"/>
  <c r="G19" i="45"/>
  <c r="G20" i="45"/>
  <c r="G15" i="45"/>
  <c r="G17" i="45"/>
  <c r="E15" i="36"/>
  <c r="E16" i="36"/>
  <c r="D22" i="2"/>
  <c r="E18" i="2" s="1"/>
  <c r="G22" i="45" l="1"/>
  <c r="E18" i="36"/>
  <c r="E19" i="2"/>
  <c r="E16" i="2"/>
  <c r="E20" i="2"/>
  <c r="E17" i="2"/>
  <c r="E32" i="2"/>
  <c r="G32" i="2"/>
  <c r="H32" i="2"/>
  <c r="I32" i="2"/>
  <c r="G34" i="2"/>
  <c r="H34" i="2"/>
  <c r="I34" i="2"/>
  <c r="J34" i="2"/>
  <c r="G35" i="2"/>
  <c r="H35" i="2"/>
  <c r="I35" i="2"/>
  <c r="J35" i="2"/>
  <c r="G36" i="2"/>
  <c r="H36" i="2"/>
  <c r="I36" i="2"/>
  <c r="J36" i="2"/>
  <c r="G37" i="2"/>
  <c r="H37" i="2"/>
  <c r="I37" i="2"/>
  <c r="J37" i="2"/>
  <c r="G38" i="2"/>
  <c r="H38" i="2"/>
  <c r="I38" i="2"/>
  <c r="J38" i="2"/>
  <c r="G39" i="2"/>
  <c r="H39" i="2"/>
  <c r="I39" i="2"/>
  <c r="J39" i="2"/>
  <c r="G40" i="2"/>
  <c r="H40" i="2"/>
  <c r="I40" i="2"/>
  <c r="J40" i="2"/>
  <c r="F40" i="2"/>
  <c r="F39" i="2"/>
  <c r="F38" i="2"/>
  <c r="F37" i="2"/>
  <c r="F36" i="2"/>
  <c r="F35" i="2"/>
  <c r="F34" i="2"/>
  <c r="F32" i="2"/>
  <c r="E40" i="2"/>
  <c r="E39" i="2"/>
  <c r="E38" i="2"/>
  <c r="E37" i="2"/>
  <c r="E36" i="2"/>
  <c r="E35" i="2"/>
  <c r="E34" i="2"/>
  <c r="E33" i="2"/>
  <c r="D29" i="2"/>
  <c r="B3" i="2"/>
  <c r="D36" i="2" l="1"/>
  <c r="D34" i="2"/>
  <c r="D40" i="2"/>
  <c r="D32" i="2"/>
  <c r="D39" i="2"/>
  <c r="D35" i="2"/>
  <c r="D38" i="2"/>
  <c r="D37" i="2"/>
  <c r="F22" i="2"/>
  <c r="G15" i="2" l="1"/>
  <c r="G21" i="2"/>
  <c r="G19" i="2"/>
  <c r="G18" i="2"/>
  <c r="G16" i="2"/>
  <c r="G20" i="2"/>
  <c r="G17" i="2"/>
  <c r="E22" i="2" l="1"/>
  <c r="G22" i="2"/>
</calcChain>
</file>

<file path=xl/sharedStrings.xml><?xml version="1.0" encoding="utf-8"?>
<sst xmlns="http://schemas.openxmlformats.org/spreadsheetml/2006/main" count="2959" uniqueCount="868">
  <si>
    <t xml:space="preserve">                              CONCEITOS DA MATRIZ DE MONITORIA</t>
  </si>
  <si>
    <r>
      <rPr>
        <b/>
        <sz val="14"/>
        <color theme="0"/>
        <rFont val="Calibri"/>
        <family val="2"/>
        <scheme val="minor"/>
      </rPr>
      <t>Planejamento das ações</t>
    </r>
    <r>
      <rPr>
        <b/>
        <sz val="12"/>
        <color theme="0"/>
        <rFont val="Calibri"/>
        <family val="2"/>
        <scheme val="minor"/>
      </rPr>
      <t xml:space="preserve">
</t>
    </r>
    <r>
      <rPr>
        <sz val="12"/>
        <color theme="0"/>
        <rFont val="Calibri"/>
        <family val="2"/>
        <scheme val="minor"/>
      </rPr>
      <t>Devem ser inseridos os dados da Matriz de Planejameno do PAN, informando o objetivo específico, a ação, o produto, os resultados esperados, o período (data de início e data de término), o articulador, o custo estimado, os colaboradores, a localização (localidades e área de relevância) e as observações da ação.</t>
    </r>
  </si>
  <si>
    <t>Ação</t>
  </si>
  <si>
    <t>Representa o que deve ser feito para alcançar o Objetivo Específico, buscando reverter as ameaças a ele associadas. As ações devem ser específicas, mensuráveis, relevantes, exequíveis e ter efeito dentro do tempo determinado para o ciclo de gestão do PAN, e estar situadas dentro da esfera de atribuições e competências dos participantes da Oficina de Planejamento.</t>
  </si>
  <si>
    <t>Produto</t>
  </si>
  <si>
    <t>Aquilo que é obtido pela realização da ação. Deve ser mensurável, tangível, comprovar a execução da ação e estar situado dentro da esfera de atribuições e competências dos participantes da Oficina de Planejamento.</t>
  </si>
  <si>
    <t>Resultados esperados</t>
  </si>
  <si>
    <t>Indica qual resultado pretende-se alcançar com a execução da ação. Diferente do produto, este item pode estar fora da esfera de atribuições e competências dos participantes da oficina e não é de preenchimento obrigatório.</t>
  </si>
  <si>
    <t>Período</t>
  </si>
  <si>
    <t>Datas de início e término da implementação da ação, sendo que o término deve estar dentro do tempo determinado para o ciclo de gestão do PAN.</t>
  </si>
  <si>
    <t>Articulador</t>
  </si>
  <si>
    <t>Pessoa responsável por articular a implementação da ação e apresentar o produto obtido. No entanto, ele não é o único responsável pela execução da ação.</t>
  </si>
  <si>
    <t>Colaboradores</t>
  </si>
  <si>
    <t xml:space="preserve">Pessoas ou instituições corresponsáveis pela execução da ação, que auxiliam nas diferentes etapas de sua implementação. </t>
  </si>
  <si>
    <t>Custo estimado (R$)</t>
  </si>
  <si>
    <t xml:space="preserve">É um campo numérico com a estimativa dos recursos financeiros necessários para a implementação da ação. </t>
  </si>
  <si>
    <t>Localização (Localidade)</t>
  </si>
  <si>
    <t>Localização geográfica onde será executada a ação durante o ciclo de gestão vigente. Geralmente, a localidade possui menor escala e está relacionada com a área de atuação do articulador e colaboradores da ação, sendo a unidade geográfica mínima o município ou a bacia/tributário onde a ação será realizada.</t>
  </si>
  <si>
    <t>Localização (Área de Relevância)</t>
  </si>
  <si>
    <t>Localização geográfica de todas as áreas importantes para a execução da ação, independente da área de atuação do articulador e colaboradores. Assim, a Área de Relevância é aquela onde a execução da ação é necessária, ainda que não seja viável no atual ciclo de gestão.</t>
  </si>
  <si>
    <t>Observações</t>
  </si>
  <si>
    <t>Informações relevantes para a execução da ação.</t>
  </si>
  <si>
    <t>Linha Temática</t>
  </si>
  <si>
    <t xml:space="preserve">É um campo para a classificação temática da ação, a partir de uma lista suspensa pré-definida. (Definição de cada linha temática abaixo) </t>
  </si>
  <si>
    <r>
      <rPr>
        <b/>
        <sz val="14"/>
        <color rgb="FF000000"/>
        <rFont val="Calibri"/>
        <family val="2"/>
        <scheme val="minor"/>
      </rPr>
      <t>Situação atual das ações</t>
    </r>
    <r>
      <rPr>
        <sz val="12"/>
        <color rgb="FF000000"/>
        <rFont val="Calibri"/>
        <family val="2"/>
        <scheme val="minor"/>
      </rPr>
      <t xml:space="preserve">
Sinaliza a situação da ação no período relativo à monitoria informando se a ação está em andamento, concluída no prazo previsto ou com problemas de realização. Descreve o andamento da ação, o produto obtido (parcial ou final), os problemas enfrentados e a(s) pessoa(s) responsável(is) pela informação sobre o andamento da ação.</t>
    </r>
  </si>
  <si>
    <t>Ação cujo início planejado é posterior ao período monitorado</t>
  </si>
  <si>
    <t>São ações que estão planejadas para iniciar em uma data futura à da monitoria, e que portanto não precisam ser analisadas detalhadamente. Elas são indicadas para permitir a visualização da situação do PAN como um todo.</t>
  </si>
  <si>
    <t>Ação não iniciada ou não concluída</t>
  </si>
  <si>
    <t>Gerencialmente, significa um alerta para compreender a razão do atraso e estabelecer medidas que favoreçam a boa execução do PAN. Tanto a situação da ação cujo prazo de conclusão expirou sem que tenha sido finalizada, quanto à ação que não foi iniciada na data planejada, devem ser tratadas com atenção, indicando a necessidade de uma reformulação ou reprogramação.</t>
  </si>
  <si>
    <t>Ação em andamento com problemas de realização</t>
  </si>
  <si>
    <t>É a ação que foi iniciada e cujo prazo de conclusão ainda não expirou, mas que, de acordo com o andamento de sua execução, provavelmente não será possível concluir no prazo estipulado. Em termos de cronograma, o GAT deve compreender os problemas e propor uma reprogramação de período, maior engajamento do articulador e colaboradores, ou outras soluções que possam melhorar a execução da ação.</t>
  </si>
  <si>
    <t xml:space="preserve">Ação em andamento no período previsto </t>
  </si>
  <si>
    <t>Ação iniciada cujo prazo de conclusão ainda não expirou e, considerando o grau de execução, provavelmente será finalizada dentro do prazo estipulado.
Este tipo de ação não necessita de reprogramação significativa.</t>
  </si>
  <si>
    <t>Ação concluída</t>
  </si>
  <si>
    <t>Ação finalizada, com os produtos entregues. Mostra o quanto do PAN já está concluído. Neste caso, não importará, no gráfico, se a ação atrasou ou não para ser concluída, lembrando que a memória da execução nos anos anteriores</t>
  </si>
  <si>
    <t>Ação excluída ou agrupada</t>
  </si>
  <si>
    <t>Ações que foram excluídas do PAN ou agrupadas em outras ações cujo escopo é semelhante ou mais abrangente. As ações que se enquadram nesta categoria devem indicar, na aba da matriz de monitoria, a situação que se encontravam no momento da monitoria com as cores anteriormente citadas, além de serem marcadas no campo de agrupada ou excluída. No campo de observação da reprogramação deve ser informado o motivo da exclusão/agrupamento e em qual ação ela foi agrupada (no caso de agrupamento).</t>
  </si>
  <si>
    <t>Ação iniciada e não concluída no período previsto</t>
  </si>
  <si>
    <t>Essa categoria foi criada para diferenciar, na última monitoria, as ações não iniciadas (vermelhas) das iniciadas mas não concluídas (roxas). É utilizada para ações que foram iniciadas e tiveram bom andamento durante o PAN, com a entrega de produtos intermediários, mas que não foram totalmente concluídas (o produto final não foi obtido).</t>
  </si>
  <si>
    <t>Novas ações</t>
  </si>
  <si>
    <t>Ação que foi inserida no plano de ação no momento da monitoria. Essa ação deve ser analisada e validada com o GAT e ter todas as informações previtas na matriz de planejamento (produto, resultado esperado, período, articulador, custo estimado, colaboradores, localização, área de abrangência, observações)</t>
  </si>
  <si>
    <t>Descrição do andamento da ação</t>
  </si>
  <si>
    <t>Colocar as informações de andamento da ação, como foi feito, destaques da implementação, informações relevantes do andamento da ação. Observação: lembre-se que esse campo é importante para a análise das ações e servirá como um histórico de andamento da ação</t>
  </si>
  <si>
    <t>Produto obtido</t>
  </si>
  <si>
    <t xml:space="preserve">Citar os produtos que foram obtidos durante a execução da ação. Se o produto não for o planejado, justificar a integração ou ajustar o produto no campo de reprogramação. 
Observação: aqui não é para descrever o produto, somente citá-lo. Os produtos devem ser inseridos no SEI. </t>
  </si>
  <si>
    <t>Problemas enfrentados que justificam a não execução, a execução parcial da ação, a exclusão ou o agrupamento</t>
  </si>
  <si>
    <t xml:space="preserve">Registrar quais foram os problemas enfrentados para execução da ação. Caso já tenha alguma sugestão para soluciona-lo, colocar no campo Recomendações ou Observações. </t>
  </si>
  <si>
    <t>Responsável pela informação sobre o andamento da ação</t>
  </si>
  <si>
    <t xml:space="preserve">Inserir quem registrou as informações de descrição, produto, problemas e recomendações. </t>
  </si>
  <si>
    <t xml:space="preserve">Recomendações ou Observações </t>
  </si>
  <si>
    <t>Informações ou sugestões relevantes para a execução da ação.</t>
  </si>
  <si>
    <r>
      <rPr>
        <b/>
        <sz val="14"/>
        <color rgb="FF000000"/>
        <rFont val="Calibri"/>
        <family val="2"/>
        <scheme val="minor"/>
      </rPr>
      <t>Reprogramação das ações</t>
    </r>
    <r>
      <rPr>
        <sz val="12"/>
        <color rgb="FF000000"/>
        <rFont val="Calibri"/>
        <family val="2"/>
        <scheme val="minor"/>
      </rPr>
      <t xml:space="preserve">
Indica as reprogramações das ações relativas à revisão de: texto da ação, produto, resultado esperado, período (data de início e data de término), articulador, estimativa de custo, colaboradores, localização (localidades e área de relevância) e recomendações gerais/observações.</t>
    </r>
  </si>
  <si>
    <t>Revisão do texto da ação</t>
  </si>
  <si>
    <t>Ajuste das informações referente ao texto da ação</t>
  </si>
  <si>
    <t>Revisão do produto da ação</t>
  </si>
  <si>
    <t>Ajuste das informações referente ao produto da ação</t>
  </si>
  <si>
    <t>Revisão do resultado esperado</t>
  </si>
  <si>
    <t>Ajuste das informações referente ao resultado esperado</t>
  </si>
  <si>
    <t>Revisão da data de início</t>
  </si>
  <si>
    <t>Ajuste referente a data de início da ação</t>
  </si>
  <si>
    <t>Revisão da data de término</t>
  </si>
  <si>
    <t>Ajuste referente a data final da ação</t>
  </si>
  <si>
    <t>Revisão do articulador da ação</t>
  </si>
  <si>
    <t>Ajuste referente ao articulador da ação</t>
  </si>
  <si>
    <t>Revisão do custo estimado</t>
  </si>
  <si>
    <t>Ajuste referente ao custo estimado da ação</t>
  </si>
  <si>
    <t>Revisão dos colaboradores</t>
  </si>
  <si>
    <t>Ajustes referente aos colaboradores da ação</t>
  </si>
  <si>
    <t>Revisão das localidades</t>
  </si>
  <si>
    <t>Ajuste referente a localidade da ação</t>
  </si>
  <si>
    <t>Revisão Área de Relevância</t>
  </si>
  <si>
    <t>Ajuste referente a área de abrangência da ação</t>
  </si>
  <si>
    <t>Revisão das Observações</t>
  </si>
  <si>
    <t>Ajuste referente às observações da ação</t>
  </si>
  <si>
    <t>Revisão da Linha Temática</t>
  </si>
  <si>
    <t>Ajuste referente à classificação temática da ação</t>
  </si>
  <si>
    <t>LINHAS TEMÁTICAS</t>
  </si>
  <si>
    <r>
      <t>Capacitação e EA</t>
    </r>
    <r>
      <rPr>
        <sz val="12"/>
        <color rgb="FF000000"/>
        <rFont val="Calibri"/>
        <family val="2"/>
      </rPr>
      <t> </t>
    </r>
  </si>
  <si>
    <r>
      <rPr>
        <u/>
        <sz val="12"/>
        <rFont val="Calibri"/>
        <family val="2"/>
      </rPr>
      <t>Capacitação</t>
    </r>
    <r>
      <rPr>
        <sz val="12"/>
        <rFont val="Calibri"/>
        <family val="2"/>
      </rPr>
      <t xml:space="preserve">: Processo de aprendizagem, que visa contribuir para o desenvolvimento de competências. (Adaptado do PNDP, 2006); 
</t>
    </r>
    <r>
      <rPr>
        <u/>
        <sz val="12"/>
        <rFont val="Calibri"/>
        <family val="2"/>
      </rPr>
      <t>Educação ambiental</t>
    </r>
    <r>
      <rPr>
        <sz val="12"/>
        <rFont val="Calibri"/>
        <family val="2"/>
      </rPr>
      <t xml:space="preserve">: práticas voltadas à sensibilização da coletividade sobre as questões ambientais, formação de multiplicadores e engajamento em prol do meio ambiente (PNEA - Lei nº 9795/1999) </t>
    </r>
  </si>
  <si>
    <r>
      <t>Comunicação e Divulgação</t>
    </r>
    <r>
      <rPr>
        <sz val="12"/>
        <color rgb="FF000000"/>
        <rFont val="Calibri"/>
        <family val="2"/>
      </rPr>
      <t> </t>
    </r>
  </si>
  <si>
    <t>Ações voltadas para difundir, promover ou publicar assuntos relacionados ao PAN, tornando-os acessíveis para o público em geral.  </t>
  </si>
  <si>
    <t>Espécies Exóticas Invasoras  </t>
  </si>
  <si>
    <t>Atividades que envolvem prevenção, detecção, controle ou erradicação de espécie exótica cuja introdução ou dispersão ameaça a diversidade biológica. Como espécie exótica entende-se espécie, subespécie ou táxon de hierarquia inferior ocorrendo fora de sua área de distribuição natural, incluindo qualquer parte do indivíduo que possa sobreviver e reproduzir-se, como gametas, sementes, ovos ou propágulos (IN ICMBio Nº 6/2019).  </t>
  </si>
  <si>
    <t>Financiamento</t>
  </si>
  <si>
    <t>Identificação de fontes de captação de recursos financeiros para execução das ações.  </t>
  </si>
  <si>
    <r>
      <t>Fiscalização</t>
    </r>
    <r>
      <rPr>
        <sz val="12"/>
        <color rgb="FF000000"/>
        <rFont val="Calibri"/>
        <family val="2"/>
      </rPr>
      <t> </t>
    </r>
  </si>
  <si>
    <t>Controle e vigilância destinados a impedir estabelecimento ou continuidade de atividades consideradas lesivas ao meio ambiente ou em desconformidade com que foi autorizado. (IAP – Instituto Ambiental do Paraná).  </t>
  </si>
  <si>
    <t>Gestão da Informação</t>
  </si>
  <si>
    <t>Geração, organização, disponibilização e análise de dados sobre biodiversidade.   </t>
  </si>
  <si>
    <t>Licenciamento</t>
  </si>
  <si>
    <t>Proposição de medidas facilitadoras, mitigadoras ou compensatórias relacionadas ao processo de licenciamento ambiental.   </t>
  </si>
  <si>
    <t>Manejo de Habitat</t>
  </si>
  <si>
    <t>Atividades relacionadas à recuperação, manutenção, restauração ou conectividade de ambientes naturais. </t>
  </si>
  <si>
    <r>
      <rPr>
        <b/>
        <sz val="12"/>
        <color rgb="FF000000"/>
        <rFont val="Calibri"/>
        <family val="2"/>
      </rPr>
      <t>Manejo</t>
    </r>
    <r>
      <rPr>
        <b/>
        <i/>
        <sz val="12"/>
        <color rgb="FF000000"/>
        <rFont val="Calibri"/>
        <family val="2"/>
      </rPr>
      <t xml:space="preserve"> ex situ</t>
    </r>
  </si>
  <si>
    <t>Intervenção sobre espécimes da fauna em ambiente controlado sob interferência e cuidado humano com a finalidade de manter e/ou reproduzir tais espécimes em cativeiro (IN ICMBio Nº 5/2021).  </t>
  </si>
  <si>
    <r>
      <rPr>
        <b/>
        <sz val="12"/>
        <color rgb="FF000000"/>
        <rFont val="Calibri"/>
        <family val="2"/>
      </rPr>
      <t xml:space="preserve">Manejo </t>
    </r>
    <r>
      <rPr>
        <b/>
        <i/>
        <sz val="12"/>
        <color rgb="FF000000"/>
        <rFont val="Calibri"/>
        <family val="2"/>
      </rPr>
      <t>in situ</t>
    </r>
    <r>
      <rPr>
        <sz val="12"/>
        <color rgb="FF000000"/>
        <rFont val="Calibri"/>
        <family val="2"/>
      </rPr>
      <t> </t>
    </r>
  </si>
  <si>
    <t>Intervenção sobre espécimes da fauna em seu habitat natural visando à manutenção e recuperação de populações viáveis (IN ICMBio Nº 5/2021).  </t>
  </si>
  <si>
    <t>Manejo integrado</t>
  </si>
  <si>
    <r>
      <rPr>
        <sz val="12"/>
        <color rgb="FF000000"/>
        <rFont val="Calibri"/>
        <family val="2"/>
      </rPr>
      <t>Toda ação planejada visando à conservação de um táxon, que inclua a movimentação de espécimes em condição</t>
    </r>
    <r>
      <rPr>
        <i/>
        <sz val="12"/>
        <color rgb="FF000000"/>
        <rFont val="Calibri"/>
        <family val="2"/>
      </rPr>
      <t xml:space="preserve"> in situ</t>
    </r>
    <r>
      <rPr>
        <sz val="12"/>
        <color rgb="FF000000"/>
        <rFont val="Calibri"/>
        <family val="2"/>
      </rPr>
      <t xml:space="preserve"> e </t>
    </r>
    <r>
      <rPr>
        <i/>
        <sz val="12"/>
        <color rgb="FF000000"/>
        <rFont val="Calibri"/>
        <family val="2"/>
      </rPr>
      <t>ex situ</t>
    </r>
    <r>
      <rPr>
        <sz val="12"/>
        <color rgb="FF000000"/>
        <rFont val="Calibri"/>
        <family val="2"/>
      </rPr>
      <t>, considerando-os como uma
população integrada (IN ICMBio Nº 5/2021).</t>
    </r>
  </si>
  <si>
    <r>
      <t>Normativas</t>
    </r>
    <r>
      <rPr>
        <sz val="12"/>
        <color rgb="FF000000"/>
        <rFont val="Calibri"/>
        <family val="2"/>
      </rPr>
      <t> </t>
    </r>
  </si>
  <si>
    <t>Proposição de elaboração, revisão ou alteração de diretrizes, regras ou normas e articulação com outros órgãos nas diferentes esferas para sua efetiva incorporação e implementação em seus instrumentos legais.    </t>
  </si>
  <si>
    <r>
      <t>Ordenamento e gestão territorial</t>
    </r>
    <r>
      <rPr>
        <sz val="12"/>
        <color rgb="FF000000"/>
        <rFont val="Calibri"/>
        <family val="2"/>
      </rPr>
      <t> </t>
    </r>
  </si>
  <si>
    <t>Estratégias que orientem a priorização das ações necessárias para uma gestão adequada do território (ordenamento territorial, áreas prioritárias, zoneamento urbano)  </t>
  </si>
  <si>
    <r>
      <t>Pesquisa </t>
    </r>
    <r>
      <rPr>
        <sz val="12"/>
        <color rgb="FF000000"/>
        <rFont val="Calibri"/>
        <family val="2"/>
      </rPr>
      <t> </t>
    </r>
  </si>
  <si>
    <t>Monitoramento, investigação e produção de conhecimento técnico-científico. </t>
  </si>
  <si>
    <t xml:space="preserve">Unidade de Conservação </t>
  </si>
  <si>
    <t>Unidades de Conservação- Criação, implementação, ampliação de unidades do SNUC e áreas protegidas. </t>
  </si>
  <si>
    <r>
      <t>Uso Sustentável</t>
    </r>
    <r>
      <rPr>
        <sz val="12"/>
        <color rgb="FF000000"/>
        <rFont val="Calibri"/>
        <family val="2"/>
      </rPr>
      <t> </t>
    </r>
  </si>
  <si>
    <t>Utilização racional de componentes da biodiversidade, mantendo seu potencial para atender às necessidades das gerações presentes e futuras (Adaptado da CDB - Decreto Legislativo nº 2, de 1994) - Mitigação e melhoria em equipamentos e estrutura.  </t>
  </si>
  <si>
    <t>PLANO DE AÇÃO NACIONAL DE CONSERVAÇÃO DE ESPÉCIES AMEAÇADAS DE EXTINÇÃO - PAN</t>
  </si>
  <si>
    <t>Plano de Ação Nacional para a Conservação dos Primatas da Mata Atlântica e das Preguiças-de-coleira - PAN Primatas da Mata Atlântica e das Preguiças-de-coleira</t>
  </si>
  <si>
    <t>Objetivo geral do PAN</t>
  </si>
  <si>
    <t>Intensificar a proteção e restauração de hábitats, reduzir o declínio de populações e envolver a sociedade na conservação de primatas e preguiças ameaçados da Mata Atlântica</t>
  </si>
  <si>
    <t>Data da monitoria</t>
  </si>
  <si>
    <t>Data da Monitoria 1 (11/08/2026) - Virtual</t>
  </si>
  <si>
    <t>Agrupada</t>
  </si>
  <si>
    <t>Excluída</t>
  </si>
  <si>
    <t>PLANEJAMENTO DO PAN</t>
  </si>
  <si>
    <t xml:space="preserve">SITUAÇÃO ATUAL </t>
  </si>
  <si>
    <t>REPROGRAMAÇÃO DO PAN</t>
  </si>
  <si>
    <t>OBJETIVOS ESPECÍFICOS</t>
  </si>
  <si>
    <t>Nº</t>
  </si>
  <si>
    <t>Localização</t>
  </si>
  <si>
    <t>Ação não iniciada ou não concluída no prazo previsto</t>
  </si>
  <si>
    <t>Revisão das observações</t>
  </si>
  <si>
    <t>Início</t>
  </si>
  <si>
    <t>Fim</t>
  </si>
  <si>
    <t>Localidades</t>
  </si>
  <si>
    <t>Área de Relevância</t>
  </si>
  <si>
    <t xml:space="preserve">1. Manutenção e restauração de hábitats e sua conectividade para a conservação das espécies-alvo </t>
  </si>
  <si>
    <t>1.1</t>
  </si>
  <si>
    <t>Compilar, refinar e divulgar as áreas importantes para a conservação das espécies-alvo do PAN, inclusive para a restauração e a conectividade de hábitats</t>
  </si>
  <si>
    <t>Mapa das áreas importantes;
Shapefiles disponíveis;
Materiais publicados e disponibilizados no site do PAN.</t>
  </si>
  <si>
    <t>Ter as áreas importantes disponíveis para uso pelo PAN, por órgãos ambientais e pela sociedade</t>
  </si>
  <si>
    <t>Gaston Giné (UESC)</t>
  </si>
  <si>
    <t>Leonardo Oliveira (BMIP-UESC); Joanison Vicente (AMAP); Rodrigo Carvalho (PREA); Laila Mureb (AMLD); Robson Hack (NeoPrim); Márcia Jardim (SEMA-RS/Programa Macacos Urbanos)</t>
  </si>
  <si>
    <t>Área de abrangência do PAN</t>
  </si>
  <si>
    <t>Em 2 anos apresentar uma primeira versão e realizar os refinamentos até o final; 
Considerar as áreas que já foram identificadas para algumas das espécies. 
Divulgar por meio de reuniões.
Considerar áreas afetadas por desastres ambientais</t>
  </si>
  <si>
    <t>x</t>
  </si>
  <si>
    <t>1. Para Mico-leão-da-cara-dourada, a equipe que faria a modelagem mudou de assunto da tese.
2. Apesar da existência de diversos estudos voltados à identificação das áreas importantes, ainda se faz necessária a articulação com os colaboradores para a compilação dos dados e consolidação do produto</t>
  </si>
  <si>
    <t>Robson Hack (Neoprim); Rodrigo Carvalho (PREA); Gabriela Rezende (IPÊ); Leonardo Oliveira (BMIP); Gastón Giné (UESC); Elenise Sipinski (SPVS); Fabiano Melo (UFV)</t>
  </si>
  <si>
    <t>1. Para  Mico-leão-da-cara-dourada, essa info deve estar disponível até o meio de 2027.
2. Paraná: nove áreas importantes para conservação dos muriquis-do-sul identificadas (solicitar as coordenadas geográficas ao Robson para auxiliar na elaboração dos mapas);
2. Os colaboradores devem encaminhar os shapes, mapas e artigos até dezembro/2026. Será marcada uma reunião para discutir a ação no primeiro trimestre de 2027.
3. Estudos indicados como subsídios para esta ação: PACHECO, F. S. Modelagens ecológicas para o sagui-da-serra-escuro, Callithrix aurita (É. Geoffroy Saint-Hilaire, 1812): implicações para a conservação deste primata ameaçado e endêmico da Mata Atlântica. Tese (Doutorado em Biologia Animal) Universidade Federal de Viçosa, Viçosa, MG. 2024. 121 f.
PACHECO, F. S.; MIRANDA, C. L.; SARCINELLI, R. C.; CABRAL, P.; BRANDÃO, L.; SIQUEIRA, F. R.; MELO, F. R. Nicho ecológico e cenários futuros para a conservação do sagui-da-serra-escuro (Callithrix aurita) em São José dos Campos, SP. II SIMBA - Simpósio da Pós-Graduação em Biologia Animal, Universidade Federal de Viçosa, 2026.</t>
  </si>
  <si>
    <t>Janaína Aguiar (IEF-MG)</t>
  </si>
  <si>
    <t>1.2</t>
  </si>
  <si>
    <t>Propor a criação de Unidades de Conservação para a proteção de hábitats das espécies-alvo e auxiliar no processo de criação</t>
  </si>
  <si>
    <t>Propostas elaboradas e encaminhadas para as instâncias competentes</t>
  </si>
  <si>
    <t>Ter um maior número de populações das espécies-alvo protegidas em UCs</t>
  </si>
  <si>
    <t>Leandro Jerusalinsky (ICMBio/CPB)</t>
  </si>
  <si>
    <t xml:space="preserve">Leonardo C Oliveira (BMIP-UESC); Joanison Vicente (AMAP); Rodrigo Carvalho (PREA); Mariane Kaizer (INMA e EcoDiversa); Robson Hack (NeoPrim), Letícia Koproski (IAT), Edson Montilha (FF-SP). </t>
  </si>
  <si>
    <t xml:space="preserve">1. Criação da UC Municipal Parque Natural Municipal Dr. João Carlos Bello Lisboa em Rio Casca, MG, com aproximadamente 1000 hectares, em junho 2026. Ocorrência do sagui-da-serra-escuro (Callithrix aurita),  sauá (Callicebus nigrifrons), e o macaco-prego-preto (Sapajus nigritus). 
2. Em processo de criação da ARIE Monos de Castro, em Casto, junto às divisas com os municípios de Campo Largo, Itaperuçu e Rio Branco do Sul, na região do Vale do Ribeira Paranaense. A área proposta possui 6.282,52 hectares. O processo encontra-se em fase de georreferenciamento para delimitação da UC. 
3. Em processo criação da ARIE dos Monos de Cerro Azul que se localiza majoritariamente na porção oeste do município de Cerro Azul, possuindo uma porção menor inserida no município de Castro, Paraná. A área proposta possui 5.097,17 hectares. O processo encontra-se em fase de consulta pública.
4. Instruído processo 02070.001604/2008-31 pelo ICMBio, para criação de duas Unidades de Conservação - APA e REVIS Mico-Leão-Preto, localizadas no Pontal do Paranapanema. Esta UC, caso criada, favorecerá a conservação do mico-leão-preto (Leontopithecus chrysopygus) e Bugio-ruivo (Alouatta guariba).
5. Criação de 3 RPPNs no município de Silva Jardim/RJ, na área de ocorrência do mico-leão-dourado (Leontopithecus rosalia), bugio-ruivo (Alouatta guariba) e preguiça-de-coleira-do-sudeste (Bradypus crinitus), totalizando 850 hectares. Pedido de desapropriação de Fazenda contígua à REBIO de Poço das Antas enviado, para ampliação da UC em 300 hectares. 
6. Não foi feito para Mico-leão-da-cara-dourada.
7. Criação do Parque Estadual do Morro Grande-SP na região de Cotia; área para a manutenção de população de A. guariba.
8. O Instituto Preguiça-de-coleira (IPDC) está articulando/incentivando proposta para criação de 2 RPPNs no município de Mata de São João /BA e Itanagra, na área de ocorrência da preguiça-de-coleira-do-nordeste  (Bradypus torquatus), totalizando 340 hectares. As propostas estão em processo de compra/avaliação.
9. No RJ em São Pedro da Aldeia, em andamento a criação de um REVIS da Ilha dos Macacos, para proteção de A. guariba e de um remanescente florestal.
10. Proposta de criação de Unidade de Proteção integral federal na Serra de Poncianos que abrange São Francisco Xavier, Sapucaí-Mirím e Camanducaia nos estados de São Paulo e Minas Gerais, que protege 5 espécies de primatas (muriqui-do-sul, sagui-da-serra-escuro, guigó, bugio ruivo e macaco-prego). Processo da proposta de UC federal de proteção integral na Serra de Poncianos 02070.002976/2009-65
11. Ampliação de área de UC. Decreto Estadual 12.402 de 12 de janeiro de 2026, amplia em 708 hectares a área do Parque Estadual Roberto Ribas Lange, no município de Antonina, Paraná, que é área de distribuição do bugio-ruivo, Alouatta guariba. </t>
  </si>
  <si>
    <t xml:space="preserve">1. Processo para criação do REVIS Mico-leão-preto enfrenta falta de apoio dos proprietários das áreas propostas de serem incluídas, o que poderia prejudicar os processos de restauração de habitat em andamento na região do Pontal do Paranapanema.
2. No RJ, a proposta da  REVIS da Ilha dos Macacos está enfrentando alguns entraves com o INCRA. </t>
  </si>
  <si>
    <t xml:space="preserve">Fabiano Melo  (UFV), Letícia Koproski (IAT), CPB/ICMBio, Laila Mureb (AMLD), Edson Montilha (FF-SP), Gastón Giné (UESC); Silvia Moreira (CPRJ/INEA-RJ), Letícia Brandão (ICMBio); </t>
  </si>
  <si>
    <t>Para Mico-leão-da-cara-dourada, essa informação deve estar disponível até o meio de 2027.</t>
  </si>
  <si>
    <t>1.3</t>
  </si>
  <si>
    <t>Contribuir com a implementação e gestão de Unidades de Conservação</t>
  </si>
  <si>
    <t>Planos de Manejo utilizando informações geradas pelas ações do PAN;
Conselhos de UCs com participação de colaboradores do PAN;
Câmaras Técnicas Específicas com com participação de colaboradores do PAN</t>
  </si>
  <si>
    <t>UCs atuando mais/melhor para a conservação das espécies-alvo</t>
  </si>
  <si>
    <t>Robson Hack (NeoPrim)</t>
  </si>
  <si>
    <t>Mariane Kaizer (INMA e EcoDiversa), Marianna Pinho (INEMA-BA), Carlos Alvarenga (AMLD); Robson Hack (NeoPrim), Letícia Koproski (IAT); Elenise Sipinski (SPVS)</t>
  </si>
  <si>
    <t>Pesquisas realizadas irão contribuir com as ações de manejo e gestão da UC</t>
  </si>
  <si>
    <t>1.4</t>
  </si>
  <si>
    <t>Ampliar o conhecimento sobre parâmetros  ecológicos e preditores ambientais relacionados às espécies-alvo do PAN</t>
  </si>
  <si>
    <t>Relatórios e publicações técnico científicas</t>
  </si>
  <si>
    <t>Informações obtidas sendo utilizadas para propor melhores soluções de conectividade e restauração de hábitats</t>
  </si>
  <si>
    <t>Waldney Martins (UNIMONTES)</t>
  </si>
  <si>
    <t>Janaína Aguiar (IEF-MG), Gastón Giné (UESC), Leonardo Oliveira (BMIP-UESC); Rodrigo Carvalho (PREA); Carla Possamai (MIB); Robson Hack (NeoPrim); Márcia  Jardim (SEMA-RS/Programa Macacos Urbanos); Elenise Sipinski (SPVS)</t>
  </si>
  <si>
    <t>Identificar espécies ou regiões com maior carência de informações para direcionar os esforços de pesquisa
 áreas de vida, densidade, ocorrência e ocupação</t>
  </si>
  <si>
    <t>Pesquisa  </t>
  </si>
  <si>
    <t>Elenise Sipinski (SPVS), Gabriela Rezende (IPÊ), Leonardo Oliveira (BMIP), Marianna Pinho (INEMA-BA), Waldney Martins (UNIMONTES), Letícia Koproski (IAT), Fabiano Melo (UFV)</t>
  </si>
  <si>
    <t>1.5</t>
  </si>
  <si>
    <t>Implementar projetos de restauração ecológica para promover a conectividade de fragmentos ou a ampliação de área e/ou de qualidade de hábitat</t>
  </si>
  <si>
    <t>Projetos elaborados e/ou iniciados contemplando áreas de ocorrência das espécies-alvo;
Relatórios dos projetos</t>
  </si>
  <si>
    <t>Aumento da área de hábitat disponível para as espécies-alvo</t>
  </si>
  <si>
    <t>Gabriela Rezende (IPÊ)</t>
  </si>
  <si>
    <t>Carla Possamai (MIB),  Mariane Kaizer (INMA e EcoDiversa); Leonardo Oliveira (BMIP-UESC); Eduardo Ciriello (Futuro Florestal); Rodrigo Carvalho (PREA); Carlos Alvarenga (AMLD); Robson Hack (NeoPrim), Letícia Koproski (IAT); ICMBio/CBC</t>
  </si>
  <si>
    <t>Considerar áreas afetadas por desastres ambientais</t>
  </si>
  <si>
    <t xml:space="preserve">1. Entre julho de 2025 e julho de 2026, foram plantados pela AMLD 51 hectares na APA São João, em duas RPPNs e duas propriedades particulares, em duas áreas de conexão para populações de mico-leão-dourado (Leontopithecus rosalia). Foram garantidos recursos para o plantio de 86 hectares, que se iniciarão em novembro de 2026. A prefeitura de Casimiro de Abreu (RJ) aprovou o TAC Praião, para restauração de 5 hectares na restinga de Barra de São João, área de ocorrência de mico-leão-dourado, preguiça-de-coleira-do-sudeste (Bradypus crinitus) e bugio-ruivo (Alouatta guariba).
2. Entre julho de 2025 e julho de 2026, foram restaurados 1.668 hectares de corredores florestais no Pontal do Paranapanema, como parte do plano de conectividade estabelecido para a região, totalizando 7.857 hectares restaurados pelo IPÊ.
</t>
  </si>
  <si>
    <t>Laila Mureb (AMLD), Gabriela Rezende (IPÊ), Rodrigo Carvalho (PREA), Leonardo Oliveira (BMIP), Fabiano Melo (UFV), Janaína Aguiar (IEF-MG), Letícia Koproski (IAT)</t>
  </si>
  <si>
    <t>1. Na regiao de São José dos Campos (SP) um estudo grande do CCSS em parceria com o Município e com o Ecomuseu vai dar base para avaliar a necessidade da promoção de conectividade entre fragmentos. E outro sendo iniciado pela articulação de um projeto de conservação a longo prazo para Callithrix aurita junto a COPEL, como condicionante ambiental. Em sua primeira etapa, o projeto prevê levantamento, caracterização e hierarquização de áreas e populaçoes da espécie na área de influência do empreendimento. Esse projeto prevê a avaliação de necessidades de implementação de corredores entre fragmentos.
2. Possibilidade de criação de corredores entre áreas dentro do escopo da ICMLB usando árvores-chave para o Leontopithecus chrysomelas em associação com Mogno Africano em um projeto para credito de carbono.
3. Corredor oficial para Muriqui do Norte em MG – Tem projeto de restauração, financiamento previsto, mas ainda não saiu.
4. Restauração na Bacia do Rio Doce – Projetos envolvem primatas da região.
5. Ação realizada pelo IAT de Criação do Corredor dos Monos entre as ARIES que estão em processo de criação no vale do rio Ribeira paranaense que vai beneficiar monos e guaribas. Está em fase de mapeamento</t>
  </si>
  <si>
    <t>1.6</t>
  </si>
  <si>
    <t>Articular a implementação de instrumentos para o pagamento de créditos de biodiversidade e serviços ambientais que contemplem áreas de ocorrência das espécies-alvo</t>
  </si>
  <si>
    <t>Documentos com subsídios para a criação de normas e editais;
Pagamentos por seviços ambientais criados.</t>
  </si>
  <si>
    <t>Maior número de proprietários mantendo e conservando os hábitats das espécies-alvo</t>
  </si>
  <si>
    <t>Leticia Koproski (IAT)</t>
  </si>
  <si>
    <t>Robson Hack (NeoPrim), Laila Mureb (AMLD), Patricia Calderari (IAT)</t>
  </si>
  <si>
    <t>Instrumentos: bolsa verde, SAF (Sistemas Agroflorestais) e demais listados no PSA (pagamento por serviços ambientais)</t>
  </si>
  <si>
    <t>1. Foram publicadas 3 resoluções referentes as modalidades de PSA (Pagamentos por Serviços Ambientais) no estado do Paraná: PSA Biodiversidade (Resolução SEDEST 30/2026), Restauração (Resolução SEDEST 31/2026) e Unidades de Conservação (Resolução SEDEST 32/2026). Todas elas podem beneficiar espécies do PAN.
2. Parceria entre AMLD e SPVS para desenvolvimento de projeto de créditos de biodiversidade (metodologia Life) para propriedades rurais na APA Bacia do Rio São João/Mico-Leão-Dourado, e articulação com prefeituras de Casimiro de Abreu e Silva Jardim para implementação de Programas de PSA municipais para RPPNistas, focado em repasse de parte do ICMS Ecológico para gestão de UCs. 
3. Divulgação das Cotas de Reserva Ambiental (CRA), PSA desenvolvido pelo SFB e implementado pelo INEA no estado do RJ, para RPPNistas da região.</t>
  </si>
  <si>
    <t>Letícia Koproski (IAT), Laila Mureb (AMLD)</t>
  </si>
  <si>
    <t>1.7</t>
  </si>
  <si>
    <t xml:space="preserve">Propor políticas públicas e iniciativas privadas de planejamento territorial para a proteção, restauração e conectividade de hábitats visando à conservação das espécies-alvo. </t>
  </si>
  <si>
    <t>Propostas de instrumentos legais (normas, INs), programas (ex. Refloresta e Nascentes em SP), reuniões realizadas, materiais produzidos</t>
  </si>
  <si>
    <t>Fabiano Melo (UFV)</t>
  </si>
  <si>
    <t>Mariane Kaizer (INMA e EcoDiversa), Marianna Pinho (INEMA-BA), Carlos Alvarenga (AMLD), Letícia Koproski (IAT)</t>
  </si>
  <si>
    <t xml:space="preserve">Subsidiar a elaboração de planos diretores municipais para a manutenção de hábitats e sua conectividade. 
Considerar atividades de agrossilvicultura.
Subsidiar Zoneamento Ecológico-Econômico (ZEE)
</t>
  </si>
  <si>
    <t>Ordenamento e gestão territorial </t>
  </si>
  <si>
    <t>Letícia Koproski (IAT), Laila Mureb (AMLD), Gastón Giné (UESC), Fabiano Melo (UFV), Janaina Aguiar (IEF-MG), Letícia Brandão (ICMBio)</t>
  </si>
  <si>
    <t>1.8</t>
  </si>
  <si>
    <t>Elaborar e articular a inclusão de diretrizes, protocolos e medidas mitigadoras dos impactos sobre os táxons alvo do PAN, nos processos de autorização e licenciamento ambiental</t>
  </si>
  <si>
    <t>Diretrizes e protocolos elaborados para os termos de referência e no plano básico ambiental (detecção, resgate, afugetamento e monitoramento específico);
Documento com medidas preventivas e mitigadoras de impactos sobre as espécies-alvo no licenciamento e autorização de empreendimentos produzido e encaminhado para os órgãos do SISNAMA .</t>
  </si>
  <si>
    <t>Processos de licenciamento considerando medidas de mitigação de impactos mais direcionadas às espécies-alvo</t>
  </si>
  <si>
    <t>Janaína Aguiar (IEF-MG), Maria Luiza De Deus (INEMA-BA), Thais Guimarães (SEMIL-SP), Gastón Giné (UESC); Elenise Sipinski (SPVS); Claudia Schaalmann (CETESB)</t>
  </si>
  <si>
    <t>Considerar o licenciamento de empreendimentos em áreas urbanas.
Subsidiar a elaboração de planos diretores municipais para a manutenção de hábitats e sua conectividade. 
Considerar atividades de agrossilvicultura.
Subsidiar Zoneamento Ecológico-Econômico (ZEE).
Prazo para elaborar as diretrizes e protocolos junho 2025</t>
  </si>
  <si>
    <t>1. Resolução SEDEST 30/2026, prevê o PSA para a conservação de espécies ameaçadas de extinção no estado do Paraná e de seus habitats, em áreas estratégicas de sua ocorrência.
2. Foi encaminhado, pelo Instituto Preguiça-de-Coleira de Pesquisa e Conservação (IPDC) para equipe da Diretoria de Regulação do INEMA o artigo "Detection of South American porcupines (Rodentia: Erethizontidae) by thermal drones: A new opportunity for surveying and monitoring of elusive species" recomendando que o uso de drones com câmera térmica seja incorporado como um requisito nos estudos para Autorizações de Supressão de Vegetação.
3. Foi feita uma Nota Técnica, através da prefeitura de São José dos Campos, indicando protocolos específicos para monitoramento e manejo de saguis-da-serra-escuro (C. aurita), em empreendimentos imobiliários.
4. Foi elaborado um projeto de monitoramento de sagui-da-serra (C. flaviceps), como compensação de uma LT em construção, a pedido do IBAMA. O protocolo de áreas prioritárias foi utilizado para definir os fragmentos que serão monitorados, no ES e em MG.
5. A pedido da Engie, como compensação de outra LT, há uma previsão de repasse financeiro para um projeto de monitoramento de primatas ameaçados na região do vale Jequitinhonha, em especial a REBIO Mata Escura e o Parna do Alto Cariri. 
6. Pesquisadores integrantes da câmara técnica do Mico-leão-preto, vinculada ao Conselho da FLONA Capão Bonito, apoiando a elaboração do termo de referência para a concessão florestal da FLONA de Capão de Bonito, em parceria com a UFSCar e o Serviço Florestal, para inclusão de um protocolo que oriente os monitoramentos de fauna que o concessionário terá que contemplar.
7. Inclusão de pontes copa-a-copa como medida mitigadora no processo de licenciamento de asfaltamento da RJ-162, que corta a REBIO União (Rio das Ostras - RJ), área de ocorrência do mico-leão-dourado (Leontopithecus rosalia), preguiça-de-coleira-do-sudeste (Bradypus crinitus) e bugio-ruivo (Alouatta guariba).</t>
  </si>
  <si>
    <t>Letícia Koproski (IAT), Marianna Pinho (INEMA-BA), Fabiano Melo (UFV), Gabriela Rezende (IPÊ), Laila Mureb (AMLD)</t>
  </si>
  <si>
    <t>1.9</t>
  </si>
  <si>
    <t>Incentivar junto a proprietários rurais o direcionamento da disposição de Reservas Legais para manter e restaurar a conectividade dos hábitats</t>
  </si>
  <si>
    <t>Reuniões com proprietários e órgãos fiscalizadores</t>
  </si>
  <si>
    <t>Manutenção/aumento da área de hábitat disponível para as espécies-alvo</t>
  </si>
  <si>
    <t>Leonardo C. Oliveira (UERJ)</t>
  </si>
  <si>
    <t>Marianna Pinho (INEMA-BA), Laila Mureb (AMLD)</t>
  </si>
  <si>
    <t>Influenciar na disposição de Reservas Legais, visando manter  a conectividade dos hábitats</t>
  </si>
  <si>
    <t xml:space="preserve">1. Resolução SEDEST 32/2026 é a que utilizaremos para o PSA dos Monos nas UCs do Paraná.
2. Restauração de Reservas Legais em duas propriedades privadas em locais de conexão para populações de mico-leão-dourado (Leontopithecus rosalia), preguiça-de-coleira-do-sudeste (Bradypus crinitus) e bugio-ruivo (Alouatta guariba).
3. Áreas restauradas no Pontal do Paranapanema constituem Reservas Legais cuja localização na propriedade foi proposta e adequada visando restauração de conectividade entre as áreas de ocorrência de mico-leão-preto na região.
4. Essa é uma ação prevista para ser realizada dentro da Iniciativa para a Conservação do mico-leão baiano, mas que não foi realizada ainda por falta de recursos para o mapeamento da área. 
</t>
  </si>
  <si>
    <t>Falta de recurso para mapeamento.</t>
  </si>
  <si>
    <t>1. Letícia Koproski (IAT); 2. Laila Mureb (AMLD); 3. Gabriela Rezende (IPÊ); Leonardo Oliveira (BMIP)</t>
  </si>
  <si>
    <t>1.10</t>
  </si>
  <si>
    <t>Incentivar alternativas de geração de renda para as comunidades locais, compatíveis com a manutenção e restauração de hábitats para as espécies-alvo</t>
  </si>
  <si>
    <t xml:space="preserve">Cursos/eventos realizados com comunidades locais sobre o tema
</t>
  </si>
  <si>
    <t>Danilo Simonini (UESC)</t>
  </si>
  <si>
    <t>Iniciativas realizadas em conformidade com as ditetrizes do PAN</t>
  </si>
  <si>
    <t>Laila Mureb (AMLD), Gabriela Rezende (IPÊ), Leonardo Oliveira (BMIP), Luciana Franco Verissimo (IPDC), Janaína Aguiar (IEF-MG), Elenise Sipinski (SPVS)</t>
  </si>
  <si>
    <t>2. Manejo de populações (in situ, ex situ ou de forma integrada) das espécies-alvo visando à sua viabilidade</t>
  </si>
  <si>
    <t>2.1</t>
  </si>
  <si>
    <r>
      <t>Elaborar os Programas de Manejo Populacional para</t>
    </r>
    <r>
      <rPr>
        <i/>
        <sz val="15"/>
        <color theme="1"/>
        <rFont val="Calibri"/>
        <family val="2"/>
      </rPr>
      <t xml:space="preserve"> Callithrix aurita, Leontopithecus chrysomelas, Leontopithecus caissara</t>
    </r>
    <r>
      <rPr>
        <sz val="15"/>
        <color theme="1"/>
        <rFont val="Calibri"/>
        <family val="2"/>
      </rPr>
      <t xml:space="preserve"> e </t>
    </r>
    <r>
      <rPr>
        <i/>
        <sz val="15"/>
        <color theme="1"/>
        <rFont val="Calibri"/>
        <family val="2"/>
      </rPr>
      <t>Brachyteles arachnoides</t>
    </r>
  </si>
  <si>
    <t xml:space="preserve">Programas de Manejo Populacional (PMPs) oficialmente reconhecidos </t>
  </si>
  <si>
    <r>
      <t>Atender às demandas do 1</t>
    </r>
    <r>
      <rPr>
        <vertAlign val="superscript"/>
        <sz val="15"/>
        <color theme="1"/>
        <rFont val="Calibri"/>
        <family val="2"/>
      </rPr>
      <t>0</t>
    </r>
    <r>
      <rPr>
        <sz val="15"/>
        <color theme="1"/>
        <rFont val="Calibri"/>
        <family val="2"/>
      </rPr>
      <t xml:space="preserve"> ciclo do PAN em relação à criação de PMPs</t>
    </r>
  </si>
  <si>
    <t>Mônica Montenegro (ICMBio/CPB)</t>
  </si>
  <si>
    <t xml:space="preserve">Robson Hack (NeoPrim), Gabriela Rezende (IPÊ), Cláudia Igayara (Zoo Guarulhos e AZAB), Zelinda Hirano (FURB), Mariane Kaizer (INMA e EcoDiversa), Elenise Sipinski (SPVS),  Silvia Moreira (CPRJ), Thais Guimarães (SEMIL-SP), Cauê Monticelli (SEMIL-SP), Danila Veluza (SPVS), Fabiano Melo (UFV), Leonardo Oliveira (BMIP e UESC), Rodrigo Carvalho (PREA), Mara Marques (Zoo de São Paulo), Carlos Ruiz-Miranda (UENF), Giannina Piatto Clerici (SEMIL - SP), Edson Montilha (FF-SP)
</t>
  </si>
  <si>
    <t xml:space="preserve">2025: C. aurita, L. chrysomelas
2025: B. arachnoides (incluindo reavaliação do objetivo do PMP)
2026: L. caissara
2025: L. caissara (Elaborar planejamento detalhado considerando todas informações e atividades necessárias antes, durante e após a captura dos primeiros fundadores, minimizando riscos para a população de vida livre e visando um bom início de estabelecimento da população de segurança; Elaborar rapidamente um Plano de Manejo Emergencial para resgate de indivíduos/grupos/populações que venham a ficar em risco iminente de extinção, principalmente devido à probabilidade de catástrofes (febre amarela, eventos climáticos) na área. A elaboração destes Programas são resultado do  Relatório "Avaliação do Manejo ex situ para 15 primatas e a preguiça-de-coleira", disponível em https://www.gov.br/icmbio/pt-br/assuntos/biodiversidade/pan/pan-primatas-ma-e-preguica-de-coleira/1-ciclo/produtos/2024-pan-primatas-ma-e-preguica-de-coleira-relatorio-final-avaliacao-manejo-ex-situ-portugues.pdf
</t>
  </si>
  <si>
    <r>
      <t xml:space="preserve">Os Programas de Manejo Populacional de C. aurita, B. arachnoides e L. chrysomelas já foram elaborados e reconhecidos pelo ICMBio. Oficina de elaboração do PMP de  </t>
    </r>
    <r>
      <rPr>
        <i/>
        <sz val="15"/>
        <color theme="1"/>
        <rFont val="Calibri"/>
        <family val="2"/>
        <scheme val="minor"/>
      </rPr>
      <t>Leontopithecus caissara</t>
    </r>
    <r>
      <rPr>
        <sz val="15"/>
        <color theme="1"/>
        <rFont val="Calibri"/>
        <family val="2"/>
        <scheme val="minor"/>
      </rPr>
      <t xml:space="preserve"> prevista para ser realizada em novembro/2026. </t>
    </r>
  </si>
  <si>
    <t>Declaração ICMBio/DIBIO de reconhecimento e documento do Programa com objetivos, ações, Grupo de Acompanhamento e principais diretrizes, publicados e disponíveis no site do ICMBio</t>
  </si>
  <si>
    <t>Mônica Montenegro (ICMBio/CPB), Elenise Sipinski (SPVS)</t>
  </si>
  <si>
    <t>2.2</t>
  </si>
  <si>
    <t>Implementar os Programas de Manejo Populacional oficialmente reconhecidos  das espécies-alvo do PAN</t>
  </si>
  <si>
    <t>Relatórios anuais de implementação dos PMPs</t>
  </si>
  <si>
    <t>Populações das espécies-alvo sendo manejadas de acordo com diretrizes do PAN</t>
  </si>
  <si>
    <t>Rafael Rossato (ICMBio/CPB)</t>
  </si>
  <si>
    <t>Zelinda Hirano (FURB), Gabriela Rezende (IPÊ), Fabiana Voorwald (UFV), Carlos Ruiz-Miranda (UENF); Rodrigo Carvalho (PREA); Robson Hack (NeoPrim); Márcia Jardim (SEMA-RS/Programa Macacos Urbanos), Cauê Monticelli (SEMIL - SP), Giannina Piatto Clerici (SEMIL - SP), Edson Montilha (FF-SP)</t>
  </si>
  <si>
    <r>
      <rPr>
        <b/>
        <sz val="15"/>
        <color theme="1"/>
        <rFont val="Calibri"/>
        <family val="2"/>
        <scheme val="minor"/>
      </rPr>
      <t xml:space="preserve">PMP de </t>
    </r>
    <r>
      <rPr>
        <b/>
        <i/>
        <sz val="15"/>
        <color theme="1"/>
        <rFont val="Calibri"/>
        <family val="2"/>
        <scheme val="minor"/>
      </rPr>
      <t xml:space="preserve">Alouatta guariba </t>
    </r>
    <r>
      <rPr>
        <b/>
        <sz val="15"/>
        <color theme="1"/>
        <rFont val="Calibri"/>
        <family val="2"/>
        <scheme val="minor"/>
      </rPr>
      <t>(aprovado em fevereiro/2023)</t>
    </r>
    <r>
      <rPr>
        <sz val="15"/>
        <color theme="1"/>
        <rFont val="Calibri"/>
        <family val="2"/>
        <scheme val="minor"/>
      </rPr>
      <t xml:space="preserve">: o CMAG tem realizado reuniões mensais para implementação do Programa. Atualmente existem quatro projetos em execução (reforço populacional no Parque Estadual da Cantareira/SP; reintrodução em Florianópolis/SC; reintrodução no Parque Nacional da Tijuca/RJ; reforço populacional em São Francisco Xavier/SP). Além disso, o CMAG tem apoiado o Programa de Manejo Populacional da Argentina. A população ex situ conhecida e cadastrada é de 300 indivíduos.
</t>
    </r>
    <r>
      <rPr>
        <b/>
        <sz val="15"/>
        <color theme="1"/>
        <rFont val="Calibri"/>
        <family val="2"/>
        <scheme val="minor"/>
      </rPr>
      <t xml:space="preserve">PMP de </t>
    </r>
    <r>
      <rPr>
        <b/>
        <i/>
        <sz val="15"/>
        <color theme="1"/>
        <rFont val="Calibri"/>
        <family val="2"/>
        <scheme val="minor"/>
      </rPr>
      <t>Leontopithecus chrysopygus</t>
    </r>
    <r>
      <rPr>
        <b/>
        <sz val="15"/>
        <color theme="1"/>
        <rFont val="Calibri"/>
        <family val="2"/>
        <scheme val="minor"/>
      </rPr>
      <t xml:space="preserve"> (aprovado em março/2024)</t>
    </r>
    <r>
      <rPr>
        <sz val="15"/>
        <color theme="1"/>
        <rFont val="Calibri"/>
        <family val="2"/>
        <scheme val="minor"/>
      </rPr>
      <t xml:space="preserve">: nesse primeiro ano do PAN foi realizada uma oficina presencial em março/26, para monitoria das ações e implementação de ações do Programa. Até o momento, não foi submetido nenhum projeto ao PMP, mas há previsão de pelo menos um a ser iniciado até o primeiro semestre de 2027 (translocação de grupos da Flona Capão Bonito para a ESEC Caetetus).
</t>
    </r>
    <r>
      <rPr>
        <b/>
        <sz val="15"/>
        <color theme="1"/>
        <rFont val="Calibri"/>
        <family val="2"/>
        <scheme val="minor"/>
      </rPr>
      <t xml:space="preserve">PMP de </t>
    </r>
    <r>
      <rPr>
        <b/>
        <i/>
        <sz val="15"/>
        <color theme="1"/>
        <rFont val="Calibri"/>
        <family val="2"/>
        <scheme val="minor"/>
      </rPr>
      <t>Leontopithecus rosalia</t>
    </r>
    <r>
      <rPr>
        <b/>
        <sz val="15"/>
        <color theme="1"/>
        <rFont val="Calibri"/>
        <family val="2"/>
        <scheme val="minor"/>
      </rPr>
      <t xml:space="preserve"> (aprovado em outubro/2025): </t>
    </r>
    <r>
      <rPr>
        <sz val="15"/>
        <color theme="1"/>
        <rFont val="Calibri"/>
        <family val="2"/>
        <scheme val="minor"/>
      </rPr>
      <t xml:space="preserve">foi realizada uma primeira reunião em junho de 2026 para organização/planejamento do Grupo de Acompanhamento.
</t>
    </r>
    <r>
      <rPr>
        <b/>
        <sz val="15"/>
        <color theme="1"/>
        <rFont val="Calibri"/>
        <family val="2"/>
        <scheme val="minor"/>
      </rPr>
      <t xml:space="preserve">PMP de </t>
    </r>
    <r>
      <rPr>
        <b/>
        <i/>
        <sz val="15"/>
        <color theme="1"/>
        <rFont val="Calibri"/>
        <family val="2"/>
        <scheme val="minor"/>
      </rPr>
      <t xml:space="preserve">Callithrix aurita </t>
    </r>
    <r>
      <rPr>
        <b/>
        <sz val="15"/>
        <color theme="1"/>
        <rFont val="Calibri"/>
        <family val="2"/>
        <scheme val="minor"/>
      </rPr>
      <t>(aprovado em janeiro/2026)</t>
    </r>
    <r>
      <rPr>
        <sz val="15"/>
        <color theme="1"/>
        <rFont val="Calibri"/>
        <family val="2"/>
        <scheme val="minor"/>
      </rPr>
      <t xml:space="preserve">: o Grupo de Acompanhamento realiza reuniões bimestrais, sendo que a primeira reunião foi em abril de 2026 para estruturação do funcionamento do Grupo e do Programa. As instituições de manejo ex situ foram convidadas a aderir oficialmente ao Programa, sendo que três mandaram a documentação: CECFau, CCSS e Criadouro Arca de Noé. Atualmente, a população ex situ cadastrada é de 99 indivíduos. Destaca-se que um projeto de conservação a longo prazo está sendo articulado junto a COPEL, como condicionante ambiental. Esse projeto envolverá levantamento e caracterização de hábitat e populações na área de influência do empreendimento; análise de saúde e genética das populações; projetos de restauração populacional; e ações de educação ambiental. Estão ocorrendo ações preparatórias par o manejo de C. aurita em São José dos Campos (SP) Cordeiro (RJ) e na RPPN Chapadão da Serra Negra da Mantiqueira (MG), esse projetos precisa, se adequar às condições do PMP.
</t>
    </r>
    <r>
      <rPr>
        <b/>
        <sz val="15"/>
        <color theme="1"/>
        <rFont val="Calibri"/>
        <family val="2"/>
        <scheme val="minor"/>
      </rPr>
      <t xml:space="preserve">PMP de </t>
    </r>
    <r>
      <rPr>
        <b/>
        <i/>
        <sz val="15"/>
        <color theme="1"/>
        <rFont val="Calibri"/>
        <family val="2"/>
        <scheme val="minor"/>
      </rPr>
      <t xml:space="preserve">Callithrix flaviceps </t>
    </r>
    <r>
      <rPr>
        <b/>
        <sz val="15"/>
        <color theme="1"/>
        <rFont val="Calibri"/>
        <family val="2"/>
        <scheme val="minor"/>
      </rPr>
      <t xml:space="preserve"> (aprovado em janeiro/2026)</t>
    </r>
    <r>
      <rPr>
        <sz val="15"/>
        <color theme="1"/>
        <rFont val="Calibri"/>
        <family val="2"/>
        <scheme val="minor"/>
      </rPr>
      <t xml:space="preserve">: o Grupo de Acompanhamento realiza reuniões bimestrais, sendo a primeira reunião em maio de 2026 para estruturação do funcionamento do Grupo e do Programa. A única instituição de manejo ex situ que atualmente detêm a espécie (CCSS), já encaminhou a documentação para adesão oficial. Atualmente, a população ex situ cadastrada é de 16 indivíduos. 
</t>
    </r>
    <r>
      <rPr>
        <b/>
        <sz val="15"/>
        <color theme="1"/>
        <rFont val="Calibri"/>
        <family val="2"/>
        <scheme val="minor"/>
      </rPr>
      <t xml:space="preserve">PMP de </t>
    </r>
    <r>
      <rPr>
        <b/>
        <i/>
        <sz val="15"/>
        <color theme="1"/>
        <rFont val="Calibri"/>
        <family val="2"/>
        <scheme val="minor"/>
      </rPr>
      <t xml:space="preserve">Brachyteles arachnoides </t>
    </r>
    <r>
      <rPr>
        <b/>
        <sz val="15"/>
        <color theme="1"/>
        <rFont val="Calibri"/>
        <family val="2"/>
        <scheme val="minor"/>
      </rPr>
      <t>(aprovado em janeiro/2026)</t>
    </r>
    <r>
      <rPr>
        <sz val="15"/>
        <color theme="1"/>
        <rFont val="Calibri"/>
        <family val="2"/>
        <scheme val="minor"/>
      </rPr>
      <t>: foi criado um grupo zap onde houve a discussão de um caso, mas ainda não foi realizada nenhuma reunião.</t>
    </r>
    <r>
      <rPr>
        <sz val="15"/>
        <color rgb="FFFF0000"/>
        <rFont val="Calibri"/>
        <family val="2"/>
        <scheme val="minor"/>
      </rPr>
      <t xml:space="preserve"> 
</t>
    </r>
    <r>
      <rPr>
        <b/>
        <sz val="15"/>
        <color theme="1"/>
        <rFont val="Calibri"/>
        <family val="2"/>
        <scheme val="minor"/>
      </rPr>
      <t>PMP de</t>
    </r>
    <r>
      <rPr>
        <b/>
        <i/>
        <sz val="15"/>
        <color theme="1"/>
        <rFont val="Calibri"/>
        <family val="2"/>
        <scheme val="minor"/>
      </rPr>
      <t xml:space="preserve"> Brachyteles hypoxanthus </t>
    </r>
    <r>
      <rPr>
        <b/>
        <sz val="15"/>
        <color theme="1"/>
        <rFont val="Calibri"/>
        <family val="2"/>
        <scheme val="minor"/>
      </rPr>
      <t>(aprovado em janeiro/2026)</t>
    </r>
    <r>
      <rPr>
        <sz val="15"/>
        <color theme="1"/>
        <rFont val="Calibri"/>
        <family val="2"/>
        <scheme val="minor"/>
      </rPr>
      <t>: foi realizada uma primeira reunião em maio de 2026 para organização/planejamento do Grupo de Acompanhamento e discussão de algumas ações de manejo que haviam sido acordadas e iniciadas antes do PMP (Ibitipoca e Peçanha).</t>
    </r>
    <r>
      <rPr>
        <sz val="15"/>
        <color rgb="FFFF0000"/>
        <rFont val="Calibri"/>
        <family val="2"/>
        <scheme val="minor"/>
      </rPr>
      <t xml:space="preserve">
</t>
    </r>
    <r>
      <rPr>
        <b/>
        <sz val="15"/>
        <color theme="1"/>
        <rFont val="Calibri"/>
        <family val="2"/>
        <scheme val="minor"/>
      </rPr>
      <t xml:space="preserve">PMP de </t>
    </r>
    <r>
      <rPr>
        <b/>
        <i/>
        <sz val="15"/>
        <color theme="1"/>
        <rFont val="Calibri"/>
        <family val="2"/>
        <scheme val="minor"/>
      </rPr>
      <t>Leontopithecus chrysomelas</t>
    </r>
    <r>
      <rPr>
        <b/>
        <sz val="15"/>
        <color theme="1"/>
        <rFont val="Calibri"/>
        <family val="2"/>
        <scheme val="minor"/>
      </rPr>
      <t xml:space="preserve"> (aprovado em abril/2026): </t>
    </r>
    <r>
      <rPr>
        <sz val="15"/>
        <color theme="1"/>
        <rFont val="Calibri"/>
        <family val="2"/>
        <scheme val="minor"/>
      </rPr>
      <t xml:space="preserve">foi criado um grupo zap onde houve a discussão de um caso de destinação, mas ainda não foi realizada nenhuma reunião.  
</t>
    </r>
    <r>
      <rPr>
        <b/>
        <sz val="15"/>
        <color theme="1"/>
        <rFont val="Calibri"/>
        <family val="2"/>
        <scheme val="minor"/>
      </rPr>
      <t>Ações de manejo iniciadas antes da oficialização/implementação dos Programas de Manejo Populacional</t>
    </r>
    <r>
      <rPr>
        <sz val="15"/>
        <color theme="1"/>
        <rFont val="Calibri"/>
        <family val="2"/>
        <scheme val="minor"/>
      </rPr>
      <t>: 
1. Translocação de Muriquis em Peçanha MG realizado com apoio de transporte aereo e terrestre do IEF/MG. Animais translocados para região de Ibitipoca para reintrodução da espécie.
2. Realização de soltura de um indivíduo macho de MLCD em seu grupo de origem, e em fase de monitoramento de um segundo indivíduo (fêmea) que foi liberada no local de origem (onde foi encontrada) e já reintegrada ao grupo. 
3. Captura dos 2 primeiros grupos de C. flaviceps para iniciar a população de segurança no CCSS; já houve reprodução.
4. Formação e reintrodução de 6 casais de MLD em Macaé, no segundo semestre de 2025 (casais formados por animais confiscados e repatriados - Suriname e Togo);
5. Monitoramento pós-translocação em andamento dos dois grupos de micos-leões-pretos translocados do Parque Estadual Morro do Diabo para a reserva legal da Fazenda San Maria em 2024 e 2025, incluindo monitoramento demográfico, mostrando formação de dois novos grupos misturando indivíduos de ambos os grupos translocados e da população residente e monitoramento de uso do espaço visando estabelecimento de área de vida.</t>
    </r>
  </si>
  <si>
    <t>A adesão oficial das instituições de manejo ex situ aos Programas tem sido uma dificuldade para a implementação da maioria dos PMPs.</t>
  </si>
  <si>
    <t>Rafael Rossato (ICMBio/CPB), Mônica Montenegro (ICMBio/CPB), Danilo Simonini (UESC), Janaína Aguiar (IEF), Gabriela Rezende (IPÊ)</t>
  </si>
  <si>
    <t>2.3</t>
  </si>
  <si>
    <r>
      <t xml:space="preserve">Realizar as recomendações de manejo da Oficina de Avaliação da Necessidade de Manejo Populacional para </t>
    </r>
    <r>
      <rPr>
        <i/>
        <sz val="15"/>
        <color theme="1"/>
        <rFont val="Calibri"/>
        <family val="2"/>
      </rPr>
      <t>Bradypus, Sapajus</t>
    </r>
    <r>
      <rPr>
        <sz val="15"/>
        <color theme="1"/>
        <rFont val="Calibri"/>
        <family val="2"/>
      </rPr>
      <t xml:space="preserve"> e </t>
    </r>
    <r>
      <rPr>
        <i/>
        <sz val="15"/>
        <color theme="1"/>
        <rFont val="Calibri"/>
        <family val="2"/>
      </rPr>
      <t>Callicebus</t>
    </r>
  </si>
  <si>
    <t>Documentos com recomendações elaborados e publicados</t>
  </si>
  <si>
    <t>Recomendações realizadas e sendo aplicadas</t>
  </si>
  <si>
    <t>Mara Marques (AZAB)</t>
  </si>
  <si>
    <t>Gastón Giné (UESC), Waldney Martins (UNIMONTES), Mariane Kaizer (INMA e EcoDiversa), Cláudia Igayara (Zoo Guarulhos e AZAB), Silvia Moreira (CPRJ), Laila Mureb (AMLD), Paloma Marques (Instituto Tamanduá); Robson Hack (NeoPrim)</t>
  </si>
  <si>
    <t>Recomendações de acordo com o Relatório "Avaliação do Manejo ex situ para 15 primatas e a preguiça-de-coleira", disponível em https://www.gov.br/icmbio/pt-br/assuntos/biodiversidade/pan/pan-primatas-ma-e-preguica-de-coleira/1-ciclo/produtos/2024-pan-primatas-ma-e-preguica-de-coleira-relatorio-final-avaliacao-manejo-ex-situ-portugues.pdf</t>
  </si>
  <si>
    <t>Para as preguiças-de-coleira, em 2026, foi publicado os "Protocolos de Manejo das Preguiças-de-coleira (Bradypus torquatus e Bradypus crinitus)".</t>
  </si>
  <si>
    <t xml:space="preserve">Falta de articulação para realizar as recomendações sugeridas na oficina de avaliação </t>
  </si>
  <si>
    <t>ICMBio/CPB</t>
  </si>
  <si>
    <t>Claúdia Igayara vai ajudar a fazer o levantamento do que existe de informação referente às recomendações que foram feitas.</t>
  </si>
  <si>
    <t>2.4</t>
  </si>
  <si>
    <t>Realizar pesquisas para levantamento/atualização de informações populacionais das espécies-alvo do PAN (p.ex: densidade, genética, ocorrência, saúde)</t>
  </si>
  <si>
    <t>Artigos, teses, dissertações, relatórios técnicos com as informações</t>
  </si>
  <si>
    <t>Maior conhecimento sobre informações populacionais das espécies-alvo disponíveis para melhorar o manejo</t>
  </si>
  <si>
    <t xml:space="preserve">Mariane Kaizer (INMA e EcoDiversa), Patrícia Freitas (UFSCar), Laurence Culot (UNESP), Elenise Sipinski (SPVS), Thais Guimarães (SEMIL-SP), Carlos Ruiz (UENF), Danilo Simonini (UESC), Leonardo Oliveira (BMIP-UESC), Paloma Marques (Instituto Tamanduá), Gastón Giné (UESC); Rodrigo Carvalho (PREA); Carla Possamai (MIB); Márcia Jardim (SEMA-RS/Programa Macacos Urbanos), Paloma Arakaki (SEMIL - SP)
</t>
  </si>
  <si>
    <t xml:space="preserve">Para MLCD, Equipe que faria o estudo em 2025 assumiu um cargo publico e desistiu de realizar o estudo.
</t>
  </si>
  <si>
    <t>André Alonso (CPB/ICMBio), Elenise Sipinski (SPVS), Gabriela Rezende (IPÊ), Leonardo Oliveira (BMIP), Gerson Buss (CPB-ICMBio), Rodrigo Carvalho (PREA), Silvia Moreira (CPRJ/INEA-RJ), Fabiano Melo (UFV), Gastón Giné (UESC), Zelinda Hirano (FURB)</t>
  </si>
  <si>
    <t>2.5</t>
  </si>
  <si>
    <t>Orientar e alinhar as ações de resgate e destinação das espécies-alvo do PAN</t>
  </si>
  <si>
    <t>Fluxo de destinação elaborado, orientações realizadas, material de orientação produzido, eventos realizados.</t>
  </si>
  <si>
    <t>Melhor fluxo de informações e destinação correta dos indivíduos</t>
  </si>
  <si>
    <t>Andrea Takitani (INEA-RJ)</t>
  </si>
  <si>
    <t>Cauê Monticelli (SEMIL-SP), Márcia Jardim (SEMA-RS), Letícia Koproski (IAT-PR), Thais Guimarães (SEMIL-SP), Janaína Aguiar (IEF-MG), Gastón Giné (UESC); Rodrigo Carvalho (PREA); Marianna Pinho (INEMA-BA); Márcia Jardim (SEMA-RS/Programa Macacos Urbanos), Pedro Camargo (IAT)</t>
  </si>
  <si>
    <t>Público-alvo: ABEMA, AZAB, Polícia Ambiental, ICMBio, IBAMA, guardas civis, secretarias municipais, OEMAs, Centros de Triagem, Bombeiros e Defesa Civil. Utilizar as chaves de decisão do 1o ciclo.</t>
  </si>
  <si>
    <t>Alguns estados não têm seguido o fluxo de destinação.</t>
  </si>
  <si>
    <t>Letícia Koproski (IAT), Mônica Montenegro (CPB), Rafael Rossato (CPB/ICMBio), Gastón Giné (UESC), Zelinda Hirando (FURB)</t>
  </si>
  <si>
    <t>1. Em relação ao PCSS foi feito o seguinte: Os estudos realizados em São José dos Campos (SP) e em Cordeiro (RJ) estão produzindo resultados que servirão em breve para indicações de resgate e destinação. 
2. Criar uma planilha on-line para sugestão de áreas para soltura e destinação.
3. No Rio Grande do Sul foi feito um bom alinhamento no que se refere ao bugio, inclusive na definição de áreas para soltura.</t>
  </si>
  <si>
    <t>2.6</t>
  </si>
  <si>
    <t>Realizar capacitações com agentes de instituições que participam de ações de fiscalização e manejo de fauna, sobre identificação taxonômica de primatas e preguiças</t>
  </si>
  <si>
    <t>Capacitações realizadas</t>
  </si>
  <si>
    <t>Profissionais capacitados na identificação de primatas e preguiças</t>
  </si>
  <si>
    <t>Alessandro Romano (CGCIVS/DEMSP/MS), Janaína Aguiar (IEF-MG), Carla Possamai (MIB), Maria Luiza de Deus (INEMA-BA), Cauê Monticelli (SEMIL-SP); Rodrigo Carvalho (PREA).</t>
  </si>
  <si>
    <t>Público-alvo: ABEMA, Polícia Ambiental, IBAMA, guardas civis, secretarias municipais de meio ambiente e saúde, OEMAs, Bombeiros, Defesa Civil, empreendimentos de fauna. Importante integrar essa ação com outros PANs.</t>
  </si>
  <si>
    <t>Capacitação e EA </t>
  </si>
  <si>
    <t>Fabiano Melo (UFV); Janaína Aguiar (IEF); Elenise Sipinski (SPVS)</t>
  </si>
  <si>
    <t>3. Redução da presença de primatas exóticos e invasores (alóctones) para a conservação das espécies-alvo</t>
  </si>
  <si>
    <t>3.1</t>
  </si>
  <si>
    <r>
      <t xml:space="preserve">Revisar e selecionar áreas potenciais para erradicação de espécies exóticas e invasoras (alóctones) para a conservação de </t>
    </r>
    <r>
      <rPr>
        <i/>
        <sz val="15"/>
        <color theme="1"/>
        <rFont val="Calibri"/>
        <family val="2"/>
      </rPr>
      <t>Callithrix aurita</t>
    </r>
    <r>
      <rPr>
        <sz val="15"/>
        <color theme="1"/>
        <rFont val="Calibri"/>
        <family val="2"/>
      </rPr>
      <t xml:space="preserve"> e </t>
    </r>
    <r>
      <rPr>
        <i/>
        <sz val="15"/>
        <color theme="1"/>
        <rFont val="Calibri"/>
        <family val="2"/>
      </rPr>
      <t>Callithrix flaviceps</t>
    </r>
  </si>
  <si>
    <t>Relatório e mapa da áreas identificadas</t>
  </si>
  <si>
    <t>Áreas de erradicação identificadas</t>
  </si>
  <si>
    <t>Orlando Vital (UFV)</t>
  </si>
  <si>
    <t>Rodrigo Carvalho (PREA), Fabiano Melo (UFV), Carla Possamai (MIB), Dilmar (SEMIL-SP), Edson Montilha (FF-SP), Janaina Aguiar (IEF-MG), Andrea Takitani (INEA-RJ), Savana Nunes (IEMA-ES), Mariane Kaizer (INMA e EcoDiversa), Maurício Talebi (UNIFESP-Diadema)</t>
  </si>
  <si>
    <r>
      <t xml:space="preserve">Áreas de distribuição de </t>
    </r>
    <r>
      <rPr>
        <i/>
        <sz val="15"/>
        <color theme="1"/>
        <rFont val="Calibri"/>
        <family val="2"/>
      </rPr>
      <t>C. aurita</t>
    </r>
    <r>
      <rPr>
        <sz val="15"/>
        <color theme="1"/>
        <rFont val="Calibri"/>
        <family val="2"/>
      </rPr>
      <t xml:space="preserve"> e de </t>
    </r>
    <r>
      <rPr>
        <i/>
        <sz val="15"/>
        <color theme="1"/>
        <rFont val="Calibri"/>
        <family val="2"/>
      </rPr>
      <t>C. flaviceps</t>
    </r>
  </si>
  <si>
    <t>1. Além do documento do PCSS publicado em 2025, os estudos que vêm sendo realizados em São José dos Campos (SP), Cordeiro (RJ), e Rio Doce estão refinando e hierarquizando áreas para o manejo de saguis alóctones.</t>
  </si>
  <si>
    <t>Rodrigo Carvalho (PREA)</t>
  </si>
  <si>
    <t>3.2</t>
  </si>
  <si>
    <r>
      <t xml:space="preserve">Estabelecer parcerias para manter áreas de </t>
    </r>
    <r>
      <rPr>
        <i/>
        <sz val="15"/>
        <color theme="1"/>
        <rFont val="Calibri"/>
        <family val="2"/>
      </rPr>
      <t xml:space="preserve">Callithrix aurita e Callithrix flaviceps </t>
    </r>
    <r>
      <rPr>
        <sz val="15"/>
        <color theme="1"/>
        <rFont val="Calibri"/>
        <family val="2"/>
      </rPr>
      <t>livres de primatas exóticos e invasores (alóctones)</t>
    </r>
  </si>
  <si>
    <t xml:space="preserve">Termos de compromisso assinados
</t>
  </si>
  <si>
    <t>Parcerias estabelecidas</t>
  </si>
  <si>
    <t xml:space="preserve">Dilmar (DEFAU/SEMIL), Edson Montilha (FF-SP), Janaina Aguiar (IEF-MG), Andrea Takitani (INEA-RJ), Savana Nunes (IEMA-ES), Carla Possamai(MIB); Paula Cabral (Prefeitura de São José dos Campos) </t>
  </si>
  <si>
    <t xml:space="preserve">1. Convênio UFV x Prefeitura de SJC para manutenção de área livre para proteção de C. aurita no Parque Natural Municipal Augusto Ruschi, em SJC, SP </t>
  </si>
  <si>
    <t>Muitas áreas são públicas, muitas não estão mapeadas</t>
  </si>
  <si>
    <t xml:space="preserve">1. Foi iniciada uma conversa com as prefeituras de Natividade e Varre-Sai mas não foi iniciada a parceria </t>
  </si>
  <si>
    <t>3.3</t>
  </si>
  <si>
    <t>Captar recursos para manejo e monitoramento, visando a conservação das populações afetadas pela presença de espécies exóticas e invasoras (alóctones)</t>
  </si>
  <si>
    <t xml:space="preserve">Financiamentos obtidos
</t>
  </si>
  <si>
    <t>Recursos disponíveis para realização do manejo e monitoramento</t>
  </si>
  <si>
    <t>Fabiano Melo (UFV), Carla Possamai (MIB), Orlando Vital (UFV), Edson Montilha (FF-SP), Mariane Kaizer (INMA e EcoDiversa)</t>
  </si>
  <si>
    <t>Rafael Rossato (CPB), Fabiano Melo (UFV)</t>
  </si>
  <si>
    <t>3.4</t>
  </si>
  <si>
    <t>Manejar espécies exóticas e invasoras (alóctones) presentes nas áreas de erradicação identificadas</t>
  </si>
  <si>
    <t xml:space="preserve">Relatórios das atividades de manejo
</t>
  </si>
  <si>
    <t>Manejo de invasores sendo realizado</t>
  </si>
  <si>
    <t xml:space="preserve">Rodrigo Carvalho (PREA), Carla Possamai (MIB), Claudia Igayara (Zoo Guarulhos e AZAB), Daniel Gomes Pereira (Universidade de Vassouras), Mariane Kaizer (INMA e EcoDiversa), Silvia Bahadian (CPRJ) </t>
  </si>
  <si>
    <t>1. O manejo de saguis exóticos tem sido feito no Municipio de São José dos Campos (SP), Viçosa (MG) e Cordeiro (RJ).
2. Renovada a parceria entre PREA (PCSS), Projeto Aventura Animal e a Prefeitura de Cordeiro (RJ) para a esterilização de saguis exóticos presentes no município e acompanhamento dos endêmicos. 
3. Prefeitura de SJC + Ecomuseu + UFV (CCSS) para manejo de alóctones e híbridos em SJC, SP, para C. aurita; Manejo de híbridos de C. flaviceps no entorno da RPPN Faz. Macedônia, Ipaba, MG (Cenibra - UFV - CCSS); Manejo de híbridos em Viçosa (UFV - CCSS e Hospital Veterinário), visando a liberação de áreas para soltura e reintrodução de C. aurita; Manejo de híbridos e alóctones no âmbito do Programa de Reparação da Bacia do Rio Doce, para C. aurita e C. flaviceps (Reparação - Samarco - CCSS/UFV - Hospital Universitário UFV)
4. Projeto “Conservação e manejo de espécies da fauna ameaçadas de extinção na bacia do rio Doce, Minas Gerais”, financiamento para Reparação do rio Doce: manejo de alóctones em Bom Jesus do Galho, Conselheiro Pena, Itueta e Rio Doce (Bacia do Rio Doce/MG).</t>
  </si>
  <si>
    <t>Fabiano Melo (UFV), Rodrigo Carvalho (PREA)</t>
  </si>
  <si>
    <t>3.5</t>
  </si>
  <si>
    <r>
      <t xml:space="preserve">Monitorar a presença de </t>
    </r>
    <r>
      <rPr>
        <i/>
        <sz val="15"/>
        <color theme="1"/>
        <rFont val="Calibri"/>
        <family val="2"/>
      </rPr>
      <t>Callithrix</t>
    </r>
    <r>
      <rPr>
        <sz val="15"/>
        <color theme="1"/>
        <rFont val="Calibri"/>
        <family val="2"/>
      </rPr>
      <t xml:space="preserve"> invasoras  em áreas de </t>
    </r>
    <r>
      <rPr>
        <i/>
        <sz val="15"/>
        <color theme="1"/>
        <rFont val="Calibri"/>
        <family val="2"/>
      </rPr>
      <t>Leontopithecus</t>
    </r>
  </si>
  <si>
    <t>Relatórios 
Teses
Artigos
Dissertações
Monografias</t>
  </si>
  <si>
    <t>Presença de invasores sendo monitorada</t>
  </si>
  <si>
    <t>Laila Mureb (AMLD)</t>
  </si>
  <si>
    <t>Rodrigo Carvalho (PREA); Valéria Romano (IRD), Carlos Ruiz (UENF)</t>
  </si>
  <si>
    <r>
      <t xml:space="preserve">Áreas de distribuição de </t>
    </r>
    <r>
      <rPr>
        <i/>
        <sz val="15"/>
        <color theme="1"/>
        <rFont val="Calibri"/>
        <family val="2"/>
      </rPr>
      <t>Leontopithecus</t>
    </r>
  </si>
  <si>
    <t>1. Grupo de estudos da Valéria Romano fez um mapa da ocupação de Callithrix invasores na Bacia do Rio São João atual, e um mapa preditivo de ocupação futura.
2. Controle de Callithrix na REBIO Tinguá, além disso registros de presença de Callithrix em área de MLD.</t>
  </si>
  <si>
    <t>3.6</t>
  </si>
  <si>
    <r>
      <t xml:space="preserve">Manejar os </t>
    </r>
    <r>
      <rPr>
        <i/>
        <sz val="15"/>
        <color theme="1"/>
        <rFont val="Calibri"/>
        <family val="2"/>
      </rPr>
      <t>Leontopithecus chrysomelas</t>
    </r>
    <r>
      <rPr>
        <sz val="15"/>
        <color theme="1"/>
        <rFont val="Calibri"/>
        <family val="2"/>
      </rPr>
      <t xml:space="preserve"> invasores presentes nas áreas de distribuição de</t>
    </r>
    <r>
      <rPr>
        <i/>
        <sz val="15"/>
        <color theme="1"/>
        <rFont val="Calibri"/>
        <family val="2"/>
      </rPr>
      <t xml:space="preserve"> Leontopithecus rosalia</t>
    </r>
  </si>
  <si>
    <r>
      <t xml:space="preserve">Indivíduos de </t>
    </r>
    <r>
      <rPr>
        <i/>
        <sz val="15"/>
        <color theme="1"/>
        <rFont val="Calibri"/>
        <family val="2"/>
      </rPr>
      <t>L. chrysomelas</t>
    </r>
    <r>
      <rPr>
        <sz val="15"/>
        <color theme="1"/>
        <rFont val="Calibri"/>
        <family val="2"/>
      </rPr>
      <t xml:space="preserve"> erradicados das áreas de </t>
    </r>
    <r>
      <rPr>
        <i/>
        <sz val="15"/>
        <color theme="1"/>
        <rFont val="Calibri"/>
        <family val="2"/>
      </rPr>
      <t>L. rosalia</t>
    </r>
  </si>
  <si>
    <t>Cecília Kierulff (PriMatas)</t>
  </si>
  <si>
    <t>Danilo Simonini (UESC), Carlos Ruiz (UENF)</t>
  </si>
  <si>
    <r>
      <t xml:space="preserve">Áreas de distribuição de </t>
    </r>
    <r>
      <rPr>
        <i/>
        <sz val="15"/>
        <color theme="1"/>
        <rFont val="Calibri"/>
        <family val="2"/>
      </rPr>
      <t>Leontopithecus</t>
    </r>
    <r>
      <rPr>
        <sz val="15"/>
        <color theme="1"/>
        <rFont val="Calibri"/>
        <family val="2"/>
      </rPr>
      <t xml:space="preserve"> </t>
    </r>
    <r>
      <rPr>
        <i/>
        <sz val="15"/>
        <color theme="1"/>
        <rFont val="Calibri"/>
        <family val="2"/>
      </rPr>
      <t>rosalia</t>
    </r>
  </si>
  <si>
    <t>1. AMLD está monitorando, através da equipe de campo e de rede de ciência cidadã, se há presença de Leontopithecus chrysomelas na APA Bacia do Rio São João/Mico-Leão-Dourado. Até o momento, nenhum registro informado.
2. Cecília Kierulff informou ao CPB que extinguiu a PriMatas e não está mais coordenando as ações de controle de MLCD em Niterói. Porém, o INEA informou que pode disponibilizar recursos, via conversão de multas, para retomada do projeto.</t>
  </si>
  <si>
    <t xml:space="preserve">Falta de pessoas e recursos para dar continuidade ao manejo </t>
  </si>
  <si>
    <t>Laila Mureb (AMLD), Mônica M. (ICMBio/CPB)</t>
  </si>
  <si>
    <t>Marcar uma reunião emergencial.novo plano de trabalho para o controle dos MLCD em Niteroi e repassar para o Inea-RJ. Sugestão de pensar esse plano em blocos (pacotes), para caso não se consiga um financiamento completo para todo o plano, o projeto seria realizado em etapas.</t>
  </si>
  <si>
    <t>3.7</t>
  </si>
  <si>
    <t>Elaborar protocolo contendo fluxograma para agir em situações emergenciais de soltura indevida de espécies exóticas e invasoras de primatas</t>
  </si>
  <si>
    <t xml:space="preserve">Protocolo elaborado e disponibilizado
</t>
  </si>
  <si>
    <t>Evitar a introdução de novos indivíduos de espécies exóticas e invasoras de primatas</t>
  </si>
  <si>
    <t>Sílvia Bahadian (CPRJ)</t>
  </si>
  <si>
    <t>Rodrigo Carvalho (PREA); Carla Possamai(MIB).</t>
  </si>
  <si>
    <r>
      <t xml:space="preserve">Identificar pontos focais regionais para acionar quando os casos acontecerem
Já existe um fluxograma para detecção e manejo de </t>
    </r>
    <r>
      <rPr>
        <i/>
        <sz val="15"/>
        <color theme="1"/>
        <rFont val="Calibri"/>
        <family val="2"/>
      </rPr>
      <t>Callithrix</t>
    </r>
    <r>
      <rPr>
        <sz val="15"/>
        <color theme="1"/>
        <rFont val="Calibri"/>
        <family val="2"/>
      </rPr>
      <t xml:space="preserve"> (protocolos do Programa de Conservação dos Saguis-da-Serra) que pode auxiliar nestes casos emergenciais</t>
    </r>
  </si>
  <si>
    <t xml:space="preserve">1. Em relação ao PCSS não houve avanço, além do protocolo de manejo e chave de decisão publicados como produto do workshop de conservação dos saguis-da-serra. </t>
  </si>
  <si>
    <t>Falta de articulação para realizar a elaboração do fluxograma.</t>
  </si>
  <si>
    <t>Silvia Bahadian Moreira (CPRJ/INEA-RJ)</t>
  </si>
  <si>
    <t>4. Redução da remoção da natureza de indivíduos das espécies-alvo devido à caça, à apanha e a ataques por animais domésticos</t>
  </si>
  <si>
    <t>4.1</t>
  </si>
  <si>
    <t>Criar estratégias integradas (intra e interinstitucional) para o combate à apanha e ao tráfico das espécies-alvo do PAN</t>
  </si>
  <si>
    <t>Relatórios das articulações, memórias de reuniões, atas;
Relação das estratégias definidas</t>
  </si>
  <si>
    <t>Rede interinstitucional (com fluxo de informações e alinhamento interinstitucional) atuando no combate à apanha e ao tráfico das espécies-alvo</t>
  </si>
  <si>
    <t>Leonardo Oliveira (BMIP e UESC), Vincent Lo (IBAMA-SP), Bruno Duar (perito da PF), Janaína Aguiar (IEF-MG), Silvia Moreira (CPRJ), Fábio Eller (PF), Andrea Takitani (INEA-RJ), Elenise Sipinski (SPVS), Thais Guimarães (SEMIL-SP), Cláudia Igayara (Zoo Guarulhos e AZAB), Zelinda Hirano (FURB), Antônio Carvalho (WCS), Robson Hack (NeoPrim); Márcia Jardim (SEMA-RS/Programa Macacos Urbanos)</t>
  </si>
  <si>
    <t>Instituições: PF, PRF, IBAMA, OEMAs, guardas e secretarias municipais, ICMBio, Polícia Ambiental, Interpol, CITES, RENCTAS, MMA, WCS, Freelander.
Realizar uma oficina de alinhamento de informações com todas as instituições (PAN herpeto do sudeste tem oficinas previstas). Identificar regiões com maior incidência de apanha para o tráfico. Estabelecer informações mínimas a serem coletadas em denúncias, apreensões e entregas voluntárias.</t>
  </si>
  <si>
    <t>Fiscalização </t>
  </si>
  <si>
    <t>1. Realização de Seminário contra Tráfico de Animais Silvestres em agosto de 2025 na Bacia do Rio São João reunindo AMLD, CPB, CPRJ, INEA, PF, Freeland Brasil, NGI ICMBio Mico-Leão-Dourado, PRF, e guardas ambientais dos municípios de Macaé, Casimiro de Abreu, Rio das Ostras e Cabo Frio. Foi relatado que a integração entre PF e CPB vem ocorrendo ao longo da investigação do maior fluxo de destinação de animais traficados (internacionalmente).
2. Para o MLCD estamos apenas dicutindo os relatos fornecidos pela PF, mas sem articular uma ação/estratégia específica</t>
  </si>
  <si>
    <t>Não houve um momento para discutir esse assunto</t>
  </si>
  <si>
    <t>4.2</t>
  </si>
  <si>
    <r>
      <t>Aquisição de equipamentos</t>
    </r>
    <r>
      <rPr>
        <sz val="15"/>
        <color rgb="FFFF0000"/>
        <rFont val="Calibri"/>
        <family val="2"/>
      </rPr>
      <t xml:space="preserve"> </t>
    </r>
    <r>
      <rPr>
        <sz val="15"/>
        <color rgb="FF000000"/>
        <rFont val="Calibri"/>
        <family val="2"/>
      </rPr>
      <t>para auxiliar as Unidades de Conservação no monitoramento remoto das atividades de caça, apanha e presença de animais domésticos</t>
    </r>
  </si>
  <si>
    <t>Equipamentos adquiridos e em uso</t>
  </si>
  <si>
    <t>Registros de ilícitos obtidos de forma mais segura para as equipes, em tempo real</t>
  </si>
  <si>
    <t>Gabriela Rezende (IPÊ), Mariane Kaizer (INMA e EcoDiversa)</t>
  </si>
  <si>
    <t>Equipamentos: câmeras e/ou drones</t>
  </si>
  <si>
    <t>Fabiano Melo (UFV), Leonardo Oliveira (BMIP)</t>
  </si>
  <si>
    <t>4.3</t>
  </si>
  <si>
    <t>Articular com executores de projetos de controle populacional e posse responsável de animais domésticos, a realização de ações efetivas em áreas importantes para a conservação de espécies-alvo do PAN</t>
  </si>
  <si>
    <t>Registros de campanhas realizadas, relatórios, atas de reuniões.</t>
  </si>
  <si>
    <t>Redução da presença de animais domésticos nas áreas das espécies-alvo</t>
  </si>
  <si>
    <t>Mariane Kaizer (INMA e EcoDiversa)</t>
  </si>
  <si>
    <t>Márcia Jardim (SEMA-RS/Programa Macacos Urbanos), Janaína Aguiar (IEF-MG), Andrea Takitani (INEA-RJ), Hélia Piedade (SEMIL-SP), Leonardo Alcantara (UFMG), Daniel Felippi (IPÊ), Rafaella Martine (UFPR), Aaron Ramathan (UFPR), Luciana Verissimo (ARUÁ), Aaronson Ramathan Freitas (UFPR)</t>
  </si>
  <si>
    <r>
      <t xml:space="preserve">Ataque por cães é uma ameaça para </t>
    </r>
    <r>
      <rPr>
        <i/>
        <sz val="15"/>
        <color theme="1"/>
        <rFont val="Calibri"/>
        <family val="2"/>
      </rPr>
      <t>L. caissara, Alouatta guariba, C. aurita, L. chrysopygus</t>
    </r>
    <r>
      <rPr>
        <sz val="15"/>
        <color theme="1"/>
        <rFont val="Calibri"/>
        <family val="2"/>
      </rPr>
      <t xml:space="preserve"> e preguiças (Chaves, O. 2022; Santos, S.A. 2023). Lembrar de animais ferais e vacinação. As ações efetivas seriam castrações em número suficiente para redução populacional dos animais domésticos, além de vacinação.</t>
    </r>
  </si>
  <si>
    <t xml:space="preserve">1. Ações de vacinação de cães e gatos domésticos estão sendo realizadas no entorno do Parque Nacional do Caparaó. Em 2026, já foram vacinados 85 cães domésticos com a vacina V8.
2. Ações de educação ambiental realizadas com comunidades do entorno do PARNA Caparaó para guarda responsável de cães e gatos domésticos. "três projetos PIBIC/ICMBio implementados nesta temática (2023, 2024, e 2025)."
3. Foi submetido uma proposta de projeto solicitando financiamento para monitorar e mitigar a invasão de cães domésticos na REBIO Augusto Ruschi em Santa Teresa, ES (aguardando resultado final).
4. Ação de controle de animais domésticos (castração e vacinação)  e retirada de gatos ferais (via projetos FunBio) em parceria com a gestão da NGI de Guaraqueçaba). Ação contínua  e intensificada no PARNA do Superagui. </t>
  </si>
  <si>
    <t>Mariane Kaizer (INMA e EcoDiversa), Elenise Sipinski (SPVS)</t>
  </si>
  <si>
    <t>4.4</t>
  </si>
  <si>
    <t>Realizar campanhas educativas para desestimular a apanha, a posse, o tráfico/comércio, a soltura irregular e a habituação e humanização das espécies-alvo do PAN.</t>
  </si>
  <si>
    <t>Material elaborado para as campanhas;
Registros das campanhas realizadas</t>
  </si>
  <si>
    <t>Sociedade mais envolvida no combate a estas ameaças</t>
  </si>
  <si>
    <t>Moira Ansolch (SEMA-RS)</t>
  </si>
  <si>
    <t>Bruno Aranda (SEMIL-SP), Márcia Jardim (SEMA-RS/Programa Macacos Urbanos), Gastón Giné (UESC), Zelinda Hirano (FURB), Silvia Moreira (CPRJ), Laila Mureb (AMLD), Maria Carolina Manzano (IPÊ); Rodrigo Carvalho (PREA); Lou Ann Dietz (SGLT), Cauê Monticelli (SEMIL - SP), Paloma Arakaki (SEMIL - SP); Elenise Sipinski (SPVS)</t>
  </si>
  <si>
    <t>Importante realizar ações de informação, monitoramento e combate em redes sociais. Habituação é quando as pessoas fornecem alimentos aos animais. Apanha e soltura irregulares é quando a pessoa pega um animal e leva para outro lugar da sua cabeça, ocorre muito com preguiças.</t>
  </si>
  <si>
    <t>1. Foi distribuído material informativo contra alimentação de micos-leões-dourados (Leontopithecus rosalia) na APA Bacia do Rio São João/Mico-Leão-Dourado ao longo do ano.
2. O CCSS, em parceria com o Ecomuseu, tem feito campanhas regulares de não alimentação de saguis no município de SJC, SP
3. O CCSS realiza campanhas periódicas de educação ambiental na região de Viçosa, MG, realizando atividades em praças públicas, escolas estaduais e municipais e durante a Semana do Aurita, que este ano de 2026, contou com a participação da Prefeitura Municipal de Viçosa, através da Secretaria de Meio Ambiente do município.</t>
  </si>
  <si>
    <t>Laila Mureb (AMLD), Fabiano Melo (UFV)</t>
  </si>
  <si>
    <t>Poucas iniciativas realizadas para esta ação, sendo necessário expandir as campanhas em outras localidades.</t>
  </si>
  <si>
    <t>5. Redução dos impactos decorrentes de empreendimentos lineares sobre as espécies-alvo</t>
  </si>
  <si>
    <t>5.1</t>
  </si>
  <si>
    <t>Identificar e mapear os pontos de maior impacto de empreendimentos lineares sobre as espécies alvo do PAN</t>
  </si>
  <si>
    <t>Banco de dados dos registros e mapas</t>
  </si>
  <si>
    <t>Áreas de maior risco identificadas</t>
  </si>
  <si>
    <t>Gerson Buss (ICMBio/CPB)</t>
  </si>
  <si>
    <t>Gastón Giné (UESC); Leonardo Oliveira (BMIP-UESC), Luciana Verissimo (ARUÁ), Carlos Ruiz Miranda (UENF); Márcia Jardim (SEMA-RS/Programa Macacos Urbanos); Patrícia Dias (Programa Macacos Urbanos); Fernanda Teixeira (Center for Large Landscape Conservation/Programa Macacos Urbanos), Waldney Martins (UNIMONTES).</t>
  </si>
  <si>
    <t>1. Para o MLCD, estamos mapeando os casos de atropelamento da espécie e a possibilidade de novos empreendimentos da região para propor medidas antes do licenciamento.
2.Foi realizado o levantamento de registros de atropelamentos de primatas ameaçados no SISS-GEO, entre 2025 e 2026: 27 registros, sendo 19 Alouatta guariba e 8 Callithrix aurita (informações compiladas em planilha)
3. Dois atropelamentos de micos-leões em Saquarema/RJ. 
4. Segue em andamento estudo de compilação e mapeamento de registros de acidentes (ex. choques elétricos, atropelamentos e ataque de cães) envolvendo a espécie Alouatta guariba no RS realizado pelo Programa Macacos Urbanos em parceria com Museu de Ciências Naturais (SEMA/RS). Com relação aos registros de atropelamentos e choques elétricos no período de julho 2025/2026 temos compilados 38 casos de choques elétrico e 14 casos de atropelamentos com bugios no RS
5. Estão em andamento dois projetos de mestrados relacionados aos choques elétricos em  bugios ruivos (Alouatta guariba) no RS: “IDENTIFICAÇÃO DE ÁREAS DE MAIOR INCIDÊNCIA DE CHOQUES ELÉTRICOS DE BUGIOS-RUIVOS (ALOUATTA GUARIBA) EM UMA MATRIZ URBANO-RURAL NO SUL DO BRASIL", sob orientação da Dra. Márcia Maria de Assis Jardim e coorientação da Dra.  Ana Luiza Leichter Matte. "O BUGIO LEVOU CHOQUE: QUEM SE IMPORTA COM ISSO?", sob orientação da Dra. Márcia Maria de Assis Jardim e coorientação da Dra. Yanina Micaela Sammarco. As pesquisas fazem parte do Programa de Pós-Graduação em Sistemática e Conservação da Diversidade Biológica (PPGSCBio), mestrado acadêmico de forma associativa entre a Universidade Estadual do Rio Grande do Sul e a Secretaria do Meio Ambiente e Infraestrutura (UERGS/SEMA-RS).
6. Estudo de ciencia cidada conduzido pelo IPDC e LEAC/UESC tem levantado em dois anos ~200 registros de travessias de preguiça-de-coleira-do-nordeste pelo chão sobre a rede viária e  mais de 20 eletrocussões na região da Praia do Forte. Os dados estão sendo analisados dentro de uma dissertação de mestrado para identificação de pontos sensíveis e dar suporte ao planejamento e execução de ações de mitigação dos impactos das infraestruturas lineares.</t>
  </si>
  <si>
    <t>Leonardo Oliveira (BMIP), CPB/ICMBio, Márcia Jardim (SEMA-RS/Programa Macacos Urbanos), Gastón Giné (UESC)</t>
  </si>
  <si>
    <t>5.2</t>
  </si>
  <si>
    <t>Propor, articular e implementar ações complementares para minimizar o impacto de empreendimentos lineares na conectividade de populações das espécies-alvo</t>
  </si>
  <si>
    <t>Passagens de fauna iniciadas ou em implantação; 
Rotas alternativas propostas e implementadas;
Iniciativas para alteamento de redes elétricas.</t>
  </si>
  <si>
    <t>Maior número de medidas mitigadoras sendo implementadas</t>
  </si>
  <si>
    <t>Gastón Giné (UESC); Leonardo Oliveira (BMIP-UESC), Luciana Verissimo (ARUÁ), Carlos Ruiz Miranda (UENF); Márcia Jardim (SEMA-RS/Programa Macacos Urbanos); Patrícia Dias (Programa Macacos Urbanos); Fernanda Teixeira (Center for Large Landscape Conservation/Programa Macacos Urbanos), Gerson Buss (ICMBio/CPB)</t>
  </si>
  <si>
    <r>
      <t xml:space="preserve">1. Instalação da primeira passagem superior de fauna na região do Pontal do Paranapanema, na rodovia vicinal SPV-035, no ponto que liga o fragmento florestal da Fazenda San Maria (área de ocorrência de </t>
    </r>
    <r>
      <rPr>
        <i/>
        <sz val="15"/>
        <color rgb="FF000000"/>
        <rFont val="Calibri"/>
        <family val="2"/>
        <scheme val="minor"/>
      </rPr>
      <t>Leontopithecus chrysopygus</t>
    </r>
    <r>
      <rPr>
        <sz val="15"/>
        <color rgb="FF000000"/>
        <rFont val="Calibri"/>
        <family val="2"/>
        <scheme val="minor"/>
      </rPr>
      <t xml:space="preserve"> e </t>
    </r>
    <r>
      <rPr>
        <i/>
        <sz val="15"/>
        <color rgb="FF000000"/>
        <rFont val="Calibri"/>
        <family val="2"/>
        <scheme val="minor"/>
      </rPr>
      <t>Sapajus nigritus</t>
    </r>
    <r>
      <rPr>
        <sz val="15"/>
        <color rgb="FF000000"/>
        <rFont val="Calibri"/>
        <family val="2"/>
        <scheme val="minor"/>
      </rPr>
      <t xml:space="preserve">) com um corredor de floresta restaurado que chega à ESEC Mico-leão-preto (gleba Santa Maria).
2. Foi aprovado na Câmara dos Deputados o Projeto de Lei 466/2015. Esse projeto cria o Plano Nacional de Segurança Viária para a Fauna Silvestre. A proposta foi encaminhada para o Senado Federal.
3. Ana Rubia Rossi, doutoranda do Programa de Pós-graduação em Ecologia e Conservação da Biodiversidade da Universidade Estadual de Santa Cruz (UESC) está instalando passagens de dossel ao longo da rodovia BA-262, área de ocorrência de Leontopithecus chrysomelas.
4. Ao longo do período julho 2025/2026 foram instaladas 06 pontes dossel (03 foram em pontos novos e 03 substituindo pontes antigas) para travessia de bugios-ruivos (Alouatta guariba) nos municípios de Porto Alegre e Viamão, RS. A confecção e instalação foi feita equipe do Programa Macacos Urbanos em parceria com Museu de Ciências Naturais (SEMA/RS) e Unidades de conservação da região.
5. O IPDC e LEAC/UESC instalaram 20 cordas de travessia na região do Praia do Forte em locais de alta prioridade para a manutenção da conectividade da paisagem para a preguiça-de-coleira-do-nordeste, e prevê a colocação de outra 40 em novembro de 2026. O IPDC está articulando junto a CLN a colocação de redutores eletrônicos de velocidade na BA099 em pontos de reincidência de travessia de preguiças, próximo a reserva Sapiranga.
6. Instalação de 10 pontes suspensas no município de São José dos Campos/SP, através da prefeitura de São José dos Campos/SP e Ecomuseu, como resultado dos dados coletados pelos projetos coordenados pelo CCSS/UFV, nos últimos anos, envolvendo o ICMBio (APA Federal Mananciais do Paraíba do Sul) e recursos da prefeitura e da REVAP (Ecomuseu). Espécie-alvo: sagui-da-serra-escuro (C. aurita).
</t>
    </r>
  </si>
  <si>
    <t>Para MLCD, não temos o mapeamento dos pontos ainda.</t>
  </si>
  <si>
    <t>Gabriela Rezende (IPÊ), Leonardo Oliveira (BMIP), Gerson Buss (CPB), Márcia Jardim (SEMA-RS/Programa Macacos Urbanos), Gastón Giné (UESC), Fabiano Melo (UFV), Silvia Moreira (CPRJ/INEA-RJ)</t>
  </si>
  <si>
    <t>5.3</t>
  </si>
  <si>
    <t>Elaborar diretrizes técnicas para minimizar os impactos de empreendimentos lineares em áreas com presença de populações das espécies-alvo do PAN, considerando as iniciativas já existentes</t>
  </si>
  <si>
    <t xml:space="preserve">Diretrizes técnicas elaboradas
</t>
  </si>
  <si>
    <t>Ter um documento com as principais diretrizes disponíveis</t>
  </si>
  <si>
    <t>Marcia Jardim (SEMA-RS)</t>
  </si>
  <si>
    <t xml:space="preserve">Leonardo Oliveira (BMIP-UESC), Gerson Buss (ICMBio/CPB), Fernanda Teixeira (Center for Large Landscape Conservation/Programa Macacos Urbanos); Andreas Kindel (Núcleo de Ecologia de Rodovias e Ferrovias/UFRGS); Mozart da Silva Lauxen (IBAMA/RS); Carlos Ruiz Miranda (UENF); Zelinda Hirano (FURB). </t>
  </si>
  <si>
    <t>Considerar impactos de gasodutos, 
eletrocuções em redes elétricas, atropelamentos em rodovias</t>
  </si>
  <si>
    <t>Márcia Jardim (SEMA RS), Gabriela Rezende (IPÊ), Fernanda Abra (VIAFAUNA), Leonardo Oliveira (BMIP), Gastón Giné (UESC)</t>
  </si>
  <si>
    <t>5.4</t>
  </si>
  <si>
    <t>Articular, com os órgãos competentes, a adoção das diretrizes técnicas elaboradas para a adequação da instalação dos empreendimentos lineares</t>
  </si>
  <si>
    <t>Reuniões realizadas
Documentos enviados
Ações junto ao MP
TACs firmados</t>
  </si>
  <si>
    <t>Diretrizes sendo consideradas durante a instalação dos empreendimentos</t>
  </si>
  <si>
    <t>Zelinda Hirano (FURB)</t>
  </si>
  <si>
    <t>Gaston Gine (UESC),  Márcia Jardim (SEMA-RS/Programa Macacos Urbanos), Gerson Buss (CPB ICMbio), Moira Ansolch (SEMA-RS), Aline Naissa Dada (FURB), Giseli Lagurdia Cheim (ANAA), Julio Cesar Souza Junior (FURB).</t>
  </si>
  <si>
    <t>1. Em abril/2025, promulgada a Lei municipal 14.211/2025 de Porto Alegre, RS. Programa de Prevenção de Acidentes Elétricos com Animais.</t>
  </si>
  <si>
    <t>Gerson Buss (CPB/ICMBio)</t>
  </si>
  <si>
    <t>5.5</t>
  </si>
  <si>
    <r>
      <t xml:space="preserve">Avaliar e monitorar os potenciais impactos da dragagem do Canal do Varadouro (Paraná) sobre </t>
    </r>
    <r>
      <rPr>
        <i/>
        <sz val="15"/>
        <color theme="1"/>
        <rFont val="Calibri"/>
        <family val="2"/>
      </rPr>
      <t>Leontopithecus caissara,</t>
    </r>
    <r>
      <rPr>
        <sz val="15"/>
        <color theme="1"/>
        <rFont val="Calibri"/>
        <family val="2"/>
      </rPr>
      <t xml:space="preserve"> e propor medidas mitigadoras no processo de licenciamento ambiental</t>
    </r>
  </si>
  <si>
    <t>Manifestação do GAT
Nota técnica com proposta de medidas mitigadoras</t>
  </si>
  <si>
    <t>Redução dos impactos da dragagem sobre a espécie</t>
  </si>
  <si>
    <t>Elenise Sipinski (SPVS)</t>
  </si>
  <si>
    <t>Robson Hack (NeoPrim); Thaís Guimarães (SEMIL-SP)</t>
  </si>
  <si>
    <r>
      <t xml:space="preserve">Área de ocorrência de </t>
    </r>
    <r>
      <rPr>
        <i/>
        <sz val="15"/>
        <color theme="1"/>
        <rFont val="Calibri"/>
        <family val="2"/>
      </rPr>
      <t>L. caissara</t>
    </r>
    <r>
      <rPr>
        <sz val="15"/>
        <color theme="1"/>
        <rFont val="Calibri"/>
        <family val="2"/>
      </rPr>
      <t xml:space="preserve"> </t>
    </r>
  </si>
  <si>
    <t>O processo para obtenção de licença para estudos de impactos ambientais foi indeferido pelo Ibama. O ICMBio elaborou nota técnica contraria a dragagem do Canal do Varadouro. O projeto está parado.</t>
  </si>
  <si>
    <t>6. Prevenção e mitigação dos impactos de desastres ambientais sobre as espécies-alvo</t>
  </si>
  <si>
    <t>6.1</t>
  </si>
  <si>
    <t>Mapear e identificar áreas de risco para desastres ambientais, com potencial impacto sobre as espécies-alvo</t>
  </si>
  <si>
    <t>Mapas elaborados e disponibilizados com as áreas de risco identificadas</t>
  </si>
  <si>
    <t>Conhecimento das áreas prioritárias para agir preventivamente ou ativamente, em casos de desastres ambientais</t>
  </si>
  <si>
    <t>Leticia Koproski (IAT-PR)</t>
  </si>
  <si>
    <t xml:space="preserve">Rodrigo Carvalho (PREA); Carla Possamai (MIB); Mariane Rocha (IAT); </t>
  </si>
  <si>
    <t>Desastres ambientais já identificados: incêndios florestais, inundações, ciclones, secas, rompimento de barragens.</t>
  </si>
  <si>
    <t>1. Incendio no PARNASO (julho/26).
2. Elaboração de mapa com a distribuição das espécies alvo do PAN e incêndios florestais atendidos pelo Corpo de Bombeiros, no Paraná. 
3. Em maio/2026 houve a passagem de um tornado pela região de Gália (SP), afetando uma área na parte norte da ESEC Caetetus, cujos impactos estão sendo avaliados.</t>
  </si>
  <si>
    <t>Rodrigo Carvalho, Letícia Koproski (IAT), Gabriela Rezende (IPÊ)</t>
  </si>
  <si>
    <t>6.2</t>
  </si>
  <si>
    <t xml:space="preserve">Diagnosticar os impactos de desastres ambientais sobre as espécies-alvo
</t>
  </si>
  <si>
    <t>Diagnósticos elaborados;
Relatórios;
Publicações.</t>
  </si>
  <si>
    <t>Identificação dos principais impactos para agir preventivamente ou ativamente, em casos de desatres ambientais</t>
  </si>
  <si>
    <t>Rodrigo Carvalho (PREA);</t>
  </si>
  <si>
    <t>Ex. projeto impactos de inundações sobre primatas no RS</t>
  </si>
  <si>
    <t>1. Projeto intitulado "Avaliação dos efeitos do desastre natural decorrente das mudanças climáticas na biodiversidade do Estado do Rio Grande do Sul" está em execução pelo ICMBio e parceiros. O CPB está executando a avaliação dos efeitos das inundações ocorridas no Rio Grande do Sul sobre as populações de primatas.
2. Em maio/2026 houve a passagem de um tornado pela região de Gália (SP), afetando uma área na parte norte da ESEC Caetetus, cujos impactos estão sendo avaliados.</t>
  </si>
  <si>
    <t>Rafael Rossato (CPB), Gabriela Rezende (IPÊ)</t>
  </si>
  <si>
    <t>6.3</t>
  </si>
  <si>
    <t>Elaborar um modelo de Plano de Contingência para mitigação de impactos de desastres ambientais sobre as espécies-alvo</t>
  </si>
  <si>
    <t>Modelo de Plano de Contingência elaborado</t>
  </si>
  <si>
    <t>Orientações para atuação mais direcionada em casos de desatres ambientais</t>
  </si>
  <si>
    <t>Carla Possamai (MIB); Rodrigo Carvalho (PREA); Daniel Lorenzetto (CEDEC-PR); Thaís Guimarães (SEMIL-SP)</t>
  </si>
  <si>
    <t>Considerar o resgate de  de animais em risco extremo.</t>
  </si>
  <si>
    <t>Normativas </t>
  </si>
  <si>
    <t xml:space="preserve">1. Elaborada versão preliminar do Plano de Contingência, que encontra-se em avaliação.  </t>
  </si>
  <si>
    <t>Letícia Koproski (IAT)</t>
  </si>
  <si>
    <t>6.4</t>
  </si>
  <si>
    <t>Promover cursos específicos voltados para o afugentamento e resgate referentes às espécies-alvo do PAN, em áreas mapeadas na ação 6.1</t>
  </si>
  <si>
    <t xml:space="preserve">Cursos realizados
</t>
  </si>
  <si>
    <t xml:space="preserve">Equipes capacitadas atuando no afugentamento e resgate das espécies em áreas de risco </t>
  </si>
  <si>
    <t>Leticia Koproski (IAT), Thais Guimarães (SEMIL-SP), Robson Hack (NeoPrim), Daniel Vilela(IBAMA)</t>
  </si>
  <si>
    <t>Ainda não iniciada.</t>
  </si>
  <si>
    <t>Janaína Aguiar (IEF)</t>
  </si>
  <si>
    <t>6.5</t>
  </si>
  <si>
    <t xml:space="preserve">Participar de campanhas informativas para prevenção de incêndios florestais
</t>
  </si>
  <si>
    <t>Campanhas realizadas</t>
  </si>
  <si>
    <t>Redução de incêndios florestais nas áreas das espécies-alvo</t>
  </si>
  <si>
    <t>Rodrigo Carvalho (PREA); Fabíola Cotrim (INEMA-BA)</t>
  </si>
  <si>
    <t>Comunicação e Divulgação </t>
  </si>
  <si>
    <t xml:space="preserve">1. Não houve campanhas educativas no período (PCSS) 
2. Participação na Campanha anual Paraná Contra Incêndios com a inclusão do personagem Gio, o bugio na cartilha infantil e inserção de imagens de Alouatta guariba no material informativo. </t>
  </si>
  <si>
    <t>Rodrigo Carvalho (PREA), Letícia Koproski (IAT)</t>
  </si>
  <si>
    <t>6.6</t>
  </si>
  <si>
    <t>Avaliar os impactos das  mudanças climáticas sobre as espécies-alvo e seus hábitats e identificar medidas para mitigação destes impactos</t>
  </si>
  <si>
    <t>Artigos e publicações diversas</t>
  </si>
  <si>
    <t>Ações implementadas para minimizar os riscos à conservação das espécies-alvo, a partir das informações geradas</t>
  </si>
  <si>
    <t xml:space="preserve"> Mariane Kaizer (INMA e EcoDiversa), Gastón Giné (UESC); Rodrigo Carvalho (PREA);</t>
  </si>
  <si>
    <t>Modelagens, estabelecimento de monitoramentos de longo prazo (fenologia, demografia, comportamento, fisiologia)</t>
  </si>
  <si>
    <t>Gastón Giné (UESC), Leonardo Oliveira (BMIP)</t>
  </si>
  <si>
    <t>7. Avaliação, prevenção e mitigação dos impactos de doenças de importância para a conservação de primatas e preguiças da Mata Atlântica, considerando a abordagem de "Uma Só Saúde"</t>
  </si>
  <si>
    <t>7.1</t>
  </si>
  <si>
    <t>Realizar o monitoramento ecológico e sanitário de populações das espécies-alvo do PAN identificadas como prioritárias</t>
  </si>
  <si>
    <t>Relatórios (resultado das espécies identificadas e monitoramentos realizados)</t>
  </si>
  <si>
    <t>Maior conhecimento ecológico e sanitário de populações das espécies-alvo</t>
  </si>
  <si>
    <t>Robson Hack (NeoPrim), Leonardo Oliveira (BMIP e UESC), Gastón Giné (UESC), Daniel Felippi (IPÊ), Gabriela Rezende (IPÊ), Mariane Kaizer (INMA e EcoDiversa), Andresa Guimarães (UFRRJ), Laurence Culot (UNESP), Zelinda Hirano (FURB), Thais Guimarães (SEMIL-SP), Silvia Moreira (CPRJ), Carla Possamai (MIB), Fabiano Melo (UFV); Rodrigo Carvalho (PREA); Letícia Koproski (IAT), Paulo Mangini (Tríade); Elenise Sipinski (SPVS)</t>
  </si>
  <si>
    <t>É a complementação a ação 2.4. O banco do SISS-Geo pode ser utilizado como subsídio. Considerar o uso da Análise de Risco.</t>
  </si>
  <si>
    <t xml:space="preserve">Para o MLCD, a falta de equipe e recurso para coleta das amostras e análises </t>
  </si>
  <si>
    <t>Carla Possamai (MIB), Elenise Sipinski (SPVS), Letícia Koproski (IAT), Gabriela Rezende e Daniel Felippi (IPÊ), Laila Mureb (AMLD), Leonardo Oliveira (BMIP), Gastón Giné (UESC), Silvia Moreira (CPRJ/INEA/RJ), Fabiano Melo (UFV)</t>
  </si>
  <si>
    <t>7.2</t>
  </si>
  <si>
    <t>Estimular a vigilância em saúde das espécies-alvo do PAN por meio da ciência cidadã, utilizando plataformas digitais existentes</t>
  </si>
  <si>
    <t xml:space="preserve">Relatórios das plataformas digitais com as informações </t>
  </si>
  <si>
    <t>Registros de eventos de epizootias afetando as espécies-alvo</t>
  </si>
  <si>
    <t>Alessandro Romano (MS)</t>
  </si>
  <si>
    <t>Camila Cassano (UESC), Letícia Koproski (IAT), Márcia Jardim (SEMA-RS/Programa Macacos Urbanos), Rafael Rossato (ICMBio/CPB), Gastón Giné (UESC), Márcia Chame (Fiocruz), Danilo Simonini (UESC), Andrea Takitani (INEA-RJ), Daniel Felippi (IPÊ), Zelinda Hirano (FURB), Silvia Moreira (CPRJ), Thais Guimarães (SEMIL-SP), Felipe Abreu (IFNMG), Laila Mureb (AMLD)</t>
  </si>
  <si>
    <t>Exemplo de plataforma digital: SISS-Geo</t>
  </si>
  <si>
    <t>Rafael Rossato (CPB), Letícia Koproski (IAT), Gabriela Rezende (IPÊ) e Daniel Felippi (IPÊ), Laila Mureb (AMLD), Alessandro Romano (SVSA/MS), Sílvia Moreira (CPRJ/INEA-RJ), Márcia Jardim (SEMA-RS e Macacos Urbanos), Gastón Giné (UESC)</t>
  </si>
  <si>
    <t>6. Fazer um levantamento quantitativo e qualitativo das ações incluindo possíveis impactos referente as especies e áreas alvo do PAN.</t>
  </si>
  <si>
    <t>7.3</t>
  </si>
  <si>
    <t xml:space="preserve">Articular o desenvolvimento de capacitações para os profissionais de saúde sobre os princípios de "Uma Só Saúde" e a importância para conservação das espécies-alvo do PAN
</t>
  </si>
  <si>
    <t>Eventos realizados</t>
  </si>
  <si>
    <t>Maior número de colaboradores capacitados no tema</t>
  </si>
  <si>
    <t>Rafael Rossato (ICMBio/CPB), Daniel Felippi (IPÊ), Danilo Simonini (UESC)</t>
  </si>
  <si>
    <t>Alessandro Romano (SVSA), Thaís Guimarães (SEMIL-SP)</t>
  </si>
  <si>
    <t>1. Sugiro manter a ação e provocar uma reunião formal com grupo com interesse em cooperar para articular no proximo ano.
Quanto a proposta da ação, sugiro retomar, provocando um momento formal com representantes das instituições com interesse em colaborar para articularmos para o proximo ciclo. Sugiro envolver a rede de laboratorios de referência, grupo de Uma só saúde do MS e do departamento de emergências do MS, além dos já mobilizados CGARB, UVTV e SISS-Geo. 
2. Previsto até o fim do ano: capacitação com gestores de UCs em áreas de risco para FA no estado do RJ,  em conjunto com gestores de saúde nesses municípios</t>
  </si>
  <si>
    <t>Articular o desenvolvimento e participar de capacitações com profissionais de saúde sobre os princípios de "Uma Só Saúde" e a importância para conservação das espécies-alvo do PAN</t>
  </si>
  <si>
    <t>7.4</t>
  </si>
  <si>
    <t>Articular a inclusão das demandas do PAN no "Plano Nacional de Uma Só Saúde"</t>
  </si>
  <si>
    <t>Relatório das demandas incluídas</t>
  </si>
  <si>
    <t>Demandas contempladas e atendidas</t>
  </si>
  <si>
    <t>Alessandro Romano (MS), Danilo Simonini (UESC), Thaís Guimarães (SEMIL-SP)</t>
  </si>
  <si>
    <t xml:space="preserve">Demandas principais:
1. Ter rede de laboratórios de referência para realização de exames importantes para as espécies-alvo do PAN;
2. Ter acesso aos resultados dos exames realizados pelos laboratórios de referência. </t>
  </si>
  <si>
    <r>
      <t xml:space="preserve">1. O Plano de Ação Nacional de Uma Só Saúde foi elaborado e feita ampla consulta pública. Ainda não foi publicado oficialmente porque o Ministério da Saúde está aguardando a manifestação de aprovação de todas as instituições que compõe o Comitê Técnico Interinstitucional (CTI) de Uma Só Saúde. Este Plano estabelece ações estratégicas, que posteriormente serão destrinchadas em planos tático-operacionais. Destaco algumas ações que se relacionam com demandas do PAN PPMA:
</t>
    </r>
    <r>
      <rPr>
        <b/>
        <sz val="15"/>
        <color theme="1"/>
        <rFont val="Calibri"/>
        <family val="2"/>
        <scheme val="minor"/>
      </rPr>
      <t>Ação 1.2.3</t>
    </r>
    <r>
      <rPr>
        <sz val="15"/>
        <color theme="1"/>
        <rFont val="Calibri"/>
        <family val="2"/>
        <scheme val="minor"/>
      </rPr>
      <t xml:space="preserve">. </t>
    </r>
    <r>
      <rPr>
        <b/>
        <sz val="15"/>
        <color theme="1"/>
        <rFont val="Calibri"/>
        <family val="2"/>
        <scheme val="minor"/>
      </rPr>
      <t>Integrar as redes de laboratórios e plataformas tecnológicas dos diversos setores,</t>
    </r>
    <r>
      <rPr>
        <sz val="15"/>
        <color theme="1"/>
        <rFont val="Calibri"/>
        <family val="2"/>
        <scheme val="minor"/>
      </rPr>
      <t xml:space="preserve"> visando otimizar a capacidade laboratorial, além da diversidade e agilidade de exames laboratoriais com base na abordagem de Uma Só Saúde.
</t>
    </r>
    <r>
      <rPr>
        <b/>
        <sz val="15"/>
        <color theme="1"/>
        <rFont val="Calibri"/>
        <family val="2"/>
        <scheme val="minor"/>
      </rPr>
      <t>Ação 1.2.4.</t>
    </r>
    <r>
      <rPr>
        <sz val="15"/>
        <color theme="1"/>
        <rFont val="Calibri"/>
        <family val="2"/>
        <scheme val="minor"/>
      </rPr>
      <t xml:space="preserve"> </t>
    </r>
    <r>
      <rPr>
        <b/>
        <sz val="15"/>
        <color theme="1"/>
        <rFont val="Calibri"/>
        <family val="2"/>
        <scheme val="minor"/>
      </rPr>
      <t>Incentivar o desenvolvimento e a produção nacional de vacinas</t>
    </r>
    <r>
      <rPr>
        <sz val="15"/>
        <color theme="1"/>
        <rFont val="Calibri"/>
        <family val="2"/>
        <scheme val="minor"/>
      </rPr>
      <t xml:space="preserve">, medicamentos e </t>
    </r>
    <r>
      <rPr>
        <b/>
        <sz val="15"/>
        <color theme="1"/>
        <rFont val="Calibri"/>
        <family val="2"/>
        <scheme val="minor"/>
      </rPr>
      <t>métodos diagnósticos adaptado às realidades locais na perspectiva de Uma Só Saúde.
Ação 1.3.1</t>
    </r>
    <r>
      <rPr>
        <sz val="15"/>
        <color theme="1"/>
        <rFont val="Calibri"/>
        <family val="2"/>
        <scheme val="minor"/>
      </rPr>
      <t xml:space="preserve"> Promover</t>
    </r>
    <r>
      <rPr>
        <b/>
        <sz val="15"/>
        <color theme="1"/>
        <rFont val="Calibri"/>
        <family val="2"/>
        <scheme val="minor"/>
      </rPr>
      <t xml:space="preserve"> a formação e educação permanente e continuada em Uma Só Saúde, de gestores, profissionais, técnicos, pesquisadores e população no âmbito das três esferas</t>
    </r>
    <r>
      <rPr>
        <sz val="15"/>
        <color theme="1"/>
        <rFont val="Calibri"/>
        <family val="2"/>
        <scheme val="minor"/>
      </rPr>
      <t xml:space="preserve">, sobre o pensamento sistêmico e as interligações entre a saúde humana-animal-vegetal-ambiental.
</t>
    </r>
    <r>
      <rPr>
        <b/>
        <sz val="15"/>
        <color theme="1"/>
        <rFont val="Calibri"/>
        <family val="2"/>
        <scheme val="minor"/>
      </rPr>
      <t xml:space="preserve">Ação 2.2.5 </t>
    </r>
    <r>
      <rPr>
        <sz val="15"/>
        <color theme="1"/>
        <rFont val="Calibri"/>
        <family val="2"/>
        <scheme val="minor"/>
      </rPr>
      <t>Desenvolver</t>
    </r>
    <r>
      <rPr>
        <b/>
        <sz val="15"/>
        <color theme="1"/>
        <rFont val="Calibri"/>
        <family val="2"/>
        <scheme val="minor"/>
      </rPr>
      <t xml:space="preserve"> diretrizes intersetoriais e incentivar inovações e novas tecnologias de prevenção, preparação, vigilância e resposta</t>
    </r>
    <r>
      <rPr>
        <sz val="15"/>
        <color theme="1"/>
        <rFont val="Calibri"/>
        <family val="2"/>
        <scheme val="minor"/>
      </rPr>
      <t xml:space="preserve">, baseadas em evidência, para </t>
    </r>
    <r>
      <rPr>
        <b/>
        <sz val="15"/>
        <color theme="1"/>
        <rFont val="Calibri"/>
        <family val="2"/>
        <scheme val="minor"/>
      </rPr>
      <t>buscar melhorias contínuas no controle de doenças zoonóticas e vetoriais de potencial epidêmico e pandêmico</t>
    </r>
    <r>
      <rPr>
        <sz val="15"/>
        <color theme="1"/>
        <rFont val="Calibri"/>
        <family val="2"/>
        <scheme val="minor"/>
      </rPr>
      <t xml:space="preserve">, a partir de abordagem da Uma Só Saúde.
Para discutir e dar continuidade na implementação do Plano, foram criados subgrupos para cada uma das sete linhas de ação (1. Fortalecimento das capacidades institucionais; 2. Epidemias e pandemias; 3. Doenças endêmicas zoonoticas; 4. Segurança de alimentos; 5. Resitenca antimicrobiana; 6. Meio ambiente; e 7. Participação social), sendo que o CPB participa ou indicou colaboradores para participar dos subgrupos 2, 3, 5 e 6.
</t>
    </r>
  </si>
  <si>
    <t xml:space="preserve">Articulações interinstitucionais, envolvendo diversos órgãos e atores sociais de diferentes setores, é sempre um desafio e o processo é mais demorado. Não obstante, a baixa participação de representantes dos órgãos ambientais acaba por fazer o Plano ter, ainda, um foco maior na saúde humana. Por sua vez, esse foco maior na saúde humana pode ser um dos fatores que leva a baixa participação/menor interesse do setor ambiental. </t>
  </si>
  <si>
    <t>Rafael Rossato (CPB)</t>
  </si>
  <si>
    <t>7.5</t>
  </si>
  <si>
    <r>
      <t xml:space="preserve">Realizar levantamento e sistematização das enfermidades que estão afetando as populações das espécies-alvo mantidas </t>
    </r>
    <r>
      <rPr>
        <i/>
        <sz val="15"/>
        <color theme="1"/>
        <rFont val="Calibri"/>
        <family val="2"/>
      </rPr>
      <t>ex situ,</t>
    </r>
    <r>
      <rPr>
        <sz val="15"/>
        <color theme="1"/>
        <rFont val="Calibri"/>
        <family val="2"/>
      </rPr>
      <t xml:space="preserve"> para direcionar estratégias de prevenção e mitigação</t>
    </r>
  </si>
  <si>
    <t>Banco de dados das enfermidades e indicação das estratégias de prevenção e mitigação</t>
  </si>
  <si>
    <t>Medidas de prevenção e tratamentos realizados de forma mais assertiva</t>
  </si>
  <si>
    <t>Cláudia Igayara (Zoo de Guarulhos e AZAB)</t>
  </si>
  <si>
    <t>Danilo Simonini (UESC); Rodrigo Carvalho (PREA); Letícia Koproski (IAT), Paulo Rogerio Mangini (Tríade), Giannina Clerici (SEMIL - SP), Thaís Guimarães (SEMIL-SP)</t>
  </si>
  <si>
    <t>Esse levantamento pode gerar perguntas para projetos de pesquisas. A pesquisa com a vacina para toxoplasmose está sendo articulada. Considerar o uso da Análise de Risco. Possibilidade de utilizar o módulo DESFECHO do SISS-Geo para registros de diagnósticos (módulo SUS).</t>
  </si>
  <si>
    <t>Questionário em elaboração</t>
  </si>
  <si>
    <t>A maior dificuldade é elaborar um questionário que sirva a todas as espécies do PAN mas será concluído no prazo</t>
  </si>
  <si>
    <t>Cláudia Igayara (AZAB)</t>
  </si>
  <si>
    <t>A ideia é fazer um questionário ou tabela única, de preenchimento simples, com as enfermidades conhecidas já listadas, para serem apenas marcadas e relacionadas às espécies. Um campo “outros” para informações novas.</t>
  </si>
  <si>
    <t>7.6</t>
  </si>
  <si>
    <t>Articular com o Ministério da Saúde a obtenção da vacina contra Febre Amarela para uso nas espécies-alvo do PAN, quando houver indicação</t>
  </si>
  <si>
    <t>Vacinas obtidas</t>
  </si>
  <si>
    <t>Vacina utilizada nas espécies/populações indicadas</t>
  </si>
  <si>
    <t>Indicação refere-se a animais manejados e pesquisas necessárias previstos em PMPs</t>
  </si>
  <si>
    <r>
      <t xml:space="preserve">1. O fluxo para obtenção de vacinas para Febre Amarela para primatas ameaçados de extinção, com previsão em PAN e/ou PMP foi estabelecido pelo CPB, CGARB e DPNI. De maneira resumida, a demanda de vacinas deve chegar ao CPB, que avalia e faz a solicitação a CGARB; CGARB avalia e encaminha para DPNI; o DPNI articula a disponibilização de vacinas junto aos estados e municípios envolvidos. Outra via acordada para obtenção das vacinas é através da Biomanguinhos, seguindo o fluxo de avaliação pelo CPB. É fundamental que o CPB e CGARB mantenha atualizado um banco de dados de todos os animais vacinados. Esse fluxo precisa ser formalizado através de um ACT entre ICMBio e Ministério da Saúde, sendo que a minuta do ACT e Plano deTrabalho já foram elaboradas pela equipe do CPB e encaminhadas a CGARB para avaliação e complementação.
2. Destaca-se que, através deste fluxo estabelecido, foram obtidas vacinas em dois momentos junto a CGARB para </t>
    </r>
    <r>
      <rPr>
        <i/>
        <sz val="15"/>
        <color theme="1"/>
        <rFont val="Calibri"/>
        <family val="2"/>
        <scheme val="minor"/>
      </rPr>
      <t>Alouatta guariba</t>
    </r>
    <r>
      <rPr>
        <sz val="15"/>
        <color theme="1"/>
        <rFont val="Calibri"/>
        <family val="2"/>
        <scheme val="minor"/>
      </rPr>
      <t xml:space="preserve"> (agosto/2025 e abril/2026) ; e uma vez junto a Biomanguinhos para </t>
    </r>
    <r>
      <rPr>
        <i/>
        <sz val="15"/>
        <color theme="1"/>
        <rFont val="Calibri"/>
        <family val="2"/>
        <scheme val="minor"/>
      </rPr>
      <t xml:space="preserve">Leontopithecus caissara </t>
    </r>
    <r>
      <rPr>
        <sz val="15"/>
        <color theme="1"/>
        <rFont val="Calibri"/>
        <family val="2"/>
        <scheme val="minor"/>
      </rPr>
      <t xml:space="preserve">(outubro 2025).
3. Recomendação de vacinação oportunística de indivíduos de </t>
    </r>
    <r>
      <rPr>
        <i/>
        <sz val="15"/>
        <color theme="1"/>
        <rFont val="Calibri"/>
        <family val="2"/>
        <scheme val="minor"/>
      </rPr>
      <t>L. chrysopygus</t>
    </r>
    <r>
      <rPr>
        <sz val="15"/>
        <color theme="1"/>
        <rFont val="Calibri"/>
        <family val="2"/>
        <scheme val="minor"/>
      </rPr>
      <t xml:space="preserve"> na região de Buri e Capão Bonito, considerando as áreas de circulação do vírus previstas para 2026 e 2027.</t>
    </r>
  </si>
  <si>
    <t>O maior desafio tem sido a disponibilidade de tempo dos servidores da CGARB e DPNI, tanto para realizar reuniões e encaminhar a formalização do ACT, quanto para uma avaliação e disponibilização das vacinas de maneira mais ágil e que não dependa de tantas recobranças, considerando que o prazo de 30 dias que eles haviam solicitado não tem sido cumprido.
Outro desafio importante de se destacar é a necessidade de retomar as pesquisas com o uso da vacina em primatas, tanto para aumentar o n.amostral das espécies que já possuem estudos, quanto para realizar estudos com novas espécies, especialmente os calitriquídeos.</t>
  </si>
  <si>
    <t>Em julho/2026 foram vacinados 3 individuos capturados na Ilha de Superagui (SPVS)</t>
  </si>
  <si>
    <t>7.7</t>
  </si>
  <si>
    <t>Articular com o Centro de Informações Estratégicas de Vigilância em Saúde a comunicação de eventos que possam afetar as espécies-alvo do PAN</t>
  </si>
  <si>
    <t>Fluxograma de comunicação estabelecido</t>
  </si>
  <si>
    <t>Adoção de medidas em tempo breve, para reduzir impacto de epizootias sobre as espécies-alvo</t>
  </si>
  <si>
    <t>Rafael Rossato (ICMBio/CPB), Danilo Simonini (UESC)</t>
  </si>
  <si>
    <t>Integração com o CIEVS para comunicação de risco e impactos diretos e indiretos (criminalização de primatas)</t>
  </si>
  <si>
    <t xml:space="preserve">Atualmente, há uma discussão entre a CGARB/PNI e CPB para celebração de um ACT, para o qual está se propondo ampliar as atividades do Plano de trabalho, no qual pode ser a definição de comunicação e compartilhamento de dados entre SVSA/CPB, incluindo CIEVS e outros, caso seja adequado a luz dos interlocutores e gestores institucionais - Status em articulação. </t>
  </si>
  <si>
    <t>As opoortunidades de diálogo entre os entes foram limitadas.</t>
  </si>
  <si>
    <t>Alessandro Romano (SVSA)</t>
  </si>
  <si>
    <t xml:space="preserve">Provocar reunião formal com grupo SVSA, envolvendo DEMSP/CGCIEVS e do Comitê e Vigilância de Uma só saúde para avançar com a proposta que pode incluir fluxo direto e alertas, via SISS-Geo. </t>
  </si>
  <si>
    <t>8. Prevenção e mitigação dos impactos negativos do turismo sobre as espécies-alvo</t>
  </si>
  <si>
    <t>8.1</t>
  </si>
  <si>
    <t>Realizar levantamento de estudos sobre os impactos do turismo de fauna</t>
  </si>
  <si>
    <t>Diagnóstico
Artigos
Dissertações
Teses</t>
  </si>
  <si>
    <t>Diagnóstico de impactos negativos e positivos</t>
  </si>
  <si>
    <t>Leandro Moreira (MIB)</t>
  </si>
  <si>
    <t>Carla Possamai (MIB); Rodrigo Carvalho (PREA);</t>
  </si>
  <si>
    <t xml:space="preserve">Não avançou. </t>
  </si>
  <si>
    <t>Carla Possamai (MIB)</t>
  </si>
  <si>
    <t>8.2</t>
  </si>
  <si>
    <t>Estabelecer protocolo de boas práticas para o turismo de observação de primatas e preguiças, com base em publicação da IUCN sobre turismo sustentável em áreas protegidas</t>
  </si>
  <si>
    <t>Protocolo elaborado e divulgado</t>
  </si>
  <si>
    <t>Turismo de observação sendo realizado de acordo com os protocolos</t>
  </si>
  <si>
    <t>Maurício Talebi (UNIFESP-Diadema)</t>
  </si>
  <si>
    <t>Edson Montilha (FF-SP), Carlos Ruiz-Miranda (UENF), Rodrigo Carvalho (PREA), Gastón Giné (UESC); Leonardo Oliveira (BMIP-UESC); Rodrigo Carvalho (PREA); Carla Possamai (MIB), Luciana Verissimo (ARUÁ); Laila Mureb (AMLD), Paloma Arakaki (SEMIL - SP); Elenise Sipinski (SPVS)</t>
  </si>
  <si>
    <t xml:space="preserve">1. Condicionar a observação de primatas à presença de guias credenciados;
2. GAT elaborar recomendação para o ICMBio para que na trilha da Ararapira, no PARNA do Superagui, seja obrigatória a presença de guias credenciados;
3. Sustainable tourism in protected areas : guidelines for planning and management (IUCN, 2022).
</t>
  </si>
  <si>
    <t>NA - Ação cujo início planejado é posterior ao período monitorado</t>
  </si>
  <si>
    <t>Laila Mureb (AMLD), Leonardo Oliveira (BMIP);  Janaína Aguiar (IEF)</t>
  </si>
  <si>
    <t>1. No Parna de Superagui na trilha  de uso público  de Ararapira (parceria entre SPVS e NGI Guaraqueçaba) /ação em andamento
2. Divulgação do protocolo de boas práticas para observação de primatas da IUCN para proprietários rurais e RPPNistas que desenvolvem atividades de turismo na Bacia do rio São João, planejada para o segundo semestre de 2026. 
3. Para o MLCD estamos identificando no inicio das discussões com alguns interessados em ter Primate Watching em suas áreas.
4. A articulação das normativas federais devem ser realizadas apenas quando as diretrizes de boas práticas estiverem bem estabelecidas.
5. Sugestão: Reunir esforços com o PAN Primatas Amazônicos, pois este Plano tem uma ação muito parecida "Ação 3.2 - Adaptar o protocolo da IUCN de práticas responsáveis para observação de primatas para a realidade amazônica."
6. Considerando o início do Turismo de Primatas no PE Rio Doce o gerente Vinícius, se dispôs a ser colaborador da ação. Em janeiro de 2025 foi realizada a capacitação de observação de primatas no PERD (linktr.ee/primatasperdidos)</t>
  </si>
  <si>
    <t>8.3</t>
  </si>
  <si>
    <t xml:space="preserve">Articular normativa federal para ordenar o turismo de observação de primatas e preguiças
</t>
  </si>
  <si>
    <t xml:space="preserve">Articulações
Reuniões
Proposta de normativa
</t>
  </si>
  <si>
    <t>Normativa federal publicada</t>
  </si>
  <si>
    <t xml:space="preserve">
Fabiano Melo (MIB)</t>
  </si>
  <si>
    <t>Gustavo Malacco (ANGA); Maurício Talebi (UNIFESP-Diadema); Luciana Verissimo (ARUÁ)</t>
  </si>
  <si>
    <t>1. Que tenha um olhar para as áreas fora de UCs federais
2. Articular no âmbito do ICMBio, com a coordenação de uso público
3. Articular via CONAMA
4. Ter o envolvimento da ABEMA e ANAMA</t>
  </si>
  <si>
    <t>8.4</t>
  </si>
  <si>
    <t>Articular o apoio ao turismo de base comunitária ou de projetos de conservação, que dêem retorno financeiro para a conservação das espécies do PAN</t>
  </si>
  <si>
    <t>Atividades implementadas</t>
  </si>
  <si>
    <t>Conservação das espécies-alvo sendo beneficiada pelas atividades de turismos</t>
  </si>
  <si>
    <t>Rodrigo Carvalho (PREA); Zelinda Hirano (FURB); Aline Naissa Dada (FURB), Alessandra Beirith FURB); Luciana Verissimo (ARUÁ)</t>
  </si>
  <si>
    <t>Uso Sustentável </t>
  </si>
  <si>
    <t xml:space="preserve">Em relação ao turismo de base comunitária foi elaborado um estudo de percepção nas comunidades da área de ocorrência do MLCP. Foram realizadas entrevistas semiestruturadas com 100 moradores de cinco comunidades da área de ocorrência da espécie, (Barra do Superagui, Ararapira, Barbados, Puruquara e Síbui), combinando questões fechadas, abertas e estímulos visuais. A maioria dos entrevistados reconheceu benefícios decorrentes das pesquisas científicas, não se considerou prejudicada por sua realização e demonstrou apoio ao turismo de observação, desde que planejado e orientado. A análise de estímulos visuais indicou predominância de interpretações positivas do manejo científico, associado ao cuidado e à proteção da espécie. Atualmente não há uma ação voltada ao turismo de base comunitária com a espécie, as ações realizadas são de educação ambiental e relacionamento  (no PR e SP/pelos dois projetos) para engajamento dos moradores locais nas ações de conservação da espécie.  
</t>
  </si>
  <si>
    <t>8.5</t>
  </si>
  <si>
    <t>Articular o apoio às atividades de turismo científico nas áreas que já desenvolvem essas atividades de interesse para as espécies do PAN</t>
  </si>
  <si>
    <t>Edson Montilha (FF-SP)</t>
  </si>
  <si>
    <t>Rodrigo Carvalho (PREA); Mariane Kaizer (INMA); Gastón Giné (UESC); Luciana Verissimo (ARUÁ); Laila Mureb (AMLD)</t>
  </si>
  <si>
    <t>Laila Mureb (AMLD), Rodrigo Carvalho (PREA), Edson Montilha (FF-SP)</t>
  </si>
  <si>
    <t>8.6</t>
  </si>
  <si>
    <t>Articular com órgãos ambientais estaduais o estabelecimento/adequação de normativas para a observação de primatas e preguiças</t>
  </si>
  <si>
    <t>Articulações
Reuniões
Propostas de normativas</t>
  </si>
  <si>
    <t>Normativas estaduais publicadas</t>
  </si>
  <si>
    <t>Cauê Monticelli (SEMIL-SP)</t>
  </si>
  <si>
    <t>Luciana Verissimo (ARUÁ); Marianna Pinho (INEMA-BA); Elenise Sipinski (SPVS); Giannina Piatto Clerici (SEMIL - SP); Thaís Guimarães (SEMIL-SP); Edson Montilha (FF-SP)</t>
  </si>
  <si>
    <t xml:space="preserve">1. GAT elaborar recomendação para a FF-SP para que na trilha da Canela, no Parque Estadual Carlos Botelho, seja  obrigatória a presença de guias credenciados. Pensar em estratégias de monitoramento da trilha (monitoramento por câmeras, por exemplo);
2. Parque Estadual da Serra do Brigadeiro - motos nas trilhas
3. Ter o envolvimento da ABEMA, ANAMA e CONAMA
</t>
  </si>
  <si>
    <t xml:space="preserve">2) Ainda não houve resposta oficial da consulta por parte das coordenações da ABEMA. Em caso de permanência da situação, outra estratégia de comunicação será adotada. </t>
  </si>
  <si>
    <t>Elenise Sipinski (SPVS), Cauê Monticelli (SEMIL)</t>
  </si>
  <si>
    <t>9. Desenvolvimento de estratégias e realização de ações de comunicação e educação para a conservação, que favoreçam as espécies-alvo</t>
  </si>
  <si>
    <t>9.1</t>
  </si>
  <si>
    <t xml:space="preserve">Realizar atividades de comunicação e educação para conservação, em comunidades e escolas de ensino fundamental e médio, nas áreas de ocorrência das espécies-alvo </t>
  </si>
  <si>
    <t xml:space="preserve">Lista das atividades  realizadas </t>
  </si>
  <si>
    <t>Comunidades e estudantes envolvidos com a conservação das espécies-alvo</t>
  </si>
  <si>
    <t>Márcia Jardim (SEMA-RS/Programa Macacos Urbanos); Leonardo Oliveira (BMIP/UESC); Camila Cassano (UESC); Gastón Giné (UESC); Luciana Verissimo (ARUÁ); Ana Claudia Fandi (Bicho do Mato); Rodrigo Carvalho (PREA); Mariane Kaizer (INMA e EcoDiversa); Alessandra Beirith (FURB); ZelindaHirano(FURB); Aline Naissa Dada (FURB); Nandia Xavier (AMLD); Rosane Barreto (INEMA-BA); Elenise Sipinski (SPVS)</t>
  </si>
  <si>
    <t>Aline Naissa Dada (FURB), Elenise Sipinski (SPVS), Gabriela Rezende (IPÊ), Laila Mureb (AMLD); Leonardo Oliveira (BMIP), Márcia Jardim (SEMA-RS e Macacos Urbanos), Gastón Giné (UESC), Janaína Aguiar (IEF-MG)</t>
  </si>
  <si>
    <t>9.2</t>
  </si>
  <si>
    <t>Integrar as iniciativas de educação para conservação desenvolvidas pelos projetos relacionados com as espécies-alvo</t>
  </si>
  <si>
    <t>Workshop
Rede
Mesa-redonda em eventos maiores
Guideline 
Materiais integrados/compartilhados</t>
  </si>
  <si>
    <t xml:space="preserve">Integração entre as atividades de educação dos vários projetos de conservação das espécies -alvo </t>
  </si>
  <si>
    <t>Alessandro Antunes da Silva (PREA)</t>
  </si>
  <si>
    <t>Márcia Jardim (SEMA-RS/Programa Macacos Urbanos); Leonardo Oliveira (BMIP); Camila Cassano (UESC);  Luciana Verissimo (ARUÁ); Ana Claudia Fandi (BMIP); Robson Hack (NeoPrim); Rodrigo Carvalho (PREA); Mariane Kaizer (INMA)</t>
  </si>
  <si>
    <t>Promover encontro presencial para vivenciar as atividades propostas pelos grupos.</t>
  </si>
  <si>
    <t>Não houve articulação para integrar as ações de educação.</t>
  </si>
  <si>
    <t>O articulador não está mais atuando no PAN e nenhum dos colaboradores se disponibilizou a articular a ação. Por isso e por não ter havido enhum andamento no primeiro ano,  a ação foi excluída.</t>
  </si>
  <si>
    <t>9.3</t>
  </si>
  <si>
    <t>Integrar as ações de educação para conservação nas atividades desenvolvidas nas unidades de conservação dentro das áreas de ocorrência das espécies-alvo</t>
  </si>
  <si>
    <t>Relatório das ações implementadas</t>
  </si>
  <si>
    <t>Integração entre as atividades de educação realizadas pelas UCs nas áreas das espécies-alvo</t>
  </si>
  <si>
    <t>Mariane Kaizer (INMA)</t>
  </si>
  <si>
    <t>1. O estudo de percepção realizado nas comunidades (descrito na ação 8.5) foi a base para o planejamento e as ações de educação ambiental que vem sendo realizadas com o MLCP nas comunidades de Superagui  Os resultados evidenciaram diferenças regionais em relação ao conhecimento sobre a espécie e os avistamentos por parte dos moradores. As ações em andamento: oficina de teatro, atividades educativas nas escolas, reuniões com moradores para compartilhar os resultados da pesquisa/monitoramento. As ações são realizadas por moradores locais.
2. Os temas de ameaças e medidas de conservação da biodiversidade são tratados nas visitas pedagógicas realizadas na REBIO União, em Rio das Ostras, pela consultoria ambiental Environlink, em parceria com o NGI ICMBio Mico-Leão-Dourado.
3. Desenvolvimento e instalação de banners sobre ecologia e biologia do mico-leão-preto na trilha do mico-leão-preto no Parque Estadual do Morro do Diabo, extremo oeste de São Paulo. Ao todo, quatro placas foram instaladas na trilha: 1) habitat e status de conservação; 2) ocos naturais; 3) ocos artificiais e 4) dieta. As placas tornam a trilha do mico-leão-preto um roteiro autoguiado. No entanto, a condução de grupos com monitores acontece semanalmente por meio de agendamentos pelo sistema da fundação florestal. O IPÊ promoveu em 2024 uma formação com os monitores da Fundação Florestal, de modo que eles ficaram aptos a conduzir a trilha e disseminar informações sobre o mico-leão-preto.</t>
  </si>
  <si>
    <t>Elenise Sipinski (SPVS), Laila Mureb (AMLD), Gabriela Rezende (IPÊ)</t>
  </si>
  <si>
    <t>A ação está sendo implementada para apenas 3 espécies e em apenas 3 UCs</t>
  </si>
  <si>
    <t>9.4</t>
  </si>
  <si>
    <t>Apoiar a elaboração de materiais direcionados para o público geral sobre as espécies-alvo</t>
  </si>
  <si>
    <t>Guias de bolso
Cartilhas, aplicativos</t>
  </si>
  <si>
    <t>Material disponível para ações de educação</t>
  </si>
  <si>
    <t>Gabriela Rezende (IPÊ); Edson Montilha (FF-SP); Ana Carolina Manzano (IPÊ); Fabiano Melo (UFV); Gastón Giné (UESC); Leonardo Oliveira (BMIP-UESC); Rodrigo Carvalho (PREA); Mariane Kaizer (INMA e EcoDiversa); Nandia Xavier (AMLD); Giannina Clerici (SEMIL - SP)</t>
  </si>
  <si>
    <t>Guias para UCs, para comunidades específicas
Adequar a linguagem ao público alvo
*Pocket guides são em inglês e trazem somente ilustrações</t>
  </si>
  <si>
    <t>Elenise Sipinski (SPVS), Cauê Monticelli, Gabriela Rezende (IPÊ), Leonardo Oliveira (BMIP), Letícia Koproski (IAT)</t>
  </si>
  <si>
    <t>9.5</t>
  </si>
  <si>
    <t>Estimular os municípios a criarem leis que reconheçam as espécies-alvo como patrimônio da biodiversidade promovendo a sua conservação</t>
  </si>
  <si>
    <t>Leis decretadas</t>
  </si>
  <si>
    <t>Mais recursos e iniciativas voltados para a conservação das espécies nestes municípios</t>
  </si>
  <si>
    <t>Leonardo Oliveira (BMIP-UESC); Mariane Kaizer (INMA e EcoDiversa); Letícia Koproski (IAT)</t>
  </si>
  <si>
    <t>1. Em 2025, por meio de articulação do IPÊ, a prefeitura municipal de Teodoro Sampaio instituiu, por meio de lei municipal, a espécie mico-leão-preto como espécie símbolo da cidade. Atualmente, está tramitando na câmara dos vereadores um projeto de lei para escolha de espécie de ave símbolo do município. O mico-leao-preto já é reconhecido espécie simbolo e patrimonio ambiental do estado de São Paulo.
2. Em 2025, na Bahia, o município de Una adotou o MLCD como seu mascote (o municipio de ilhéus, Lei Municipal n°. 4.315, adotou em 2024). Arataca será o próximo município a ser incentivado.</t>
  </si>
  <si>
    <t>Gabriela Rezende (IPÊ), Leonardo Oliveira (BMIP)</t>
  </si>
  <si>
    <t>9.6</t>
  </si>
  <si>
    <t>Fomentar o uso dos materiais produzidos no PAN sobre as espécies-alvo, nas ações de comunicação e educação para conservação e na formação continuada de professores</t>
  </si>
  <si>
    <t>Lista de materiais disponibilizados para cada tipo de ação;
Relatórios com a relação das estratégias que assimilaram os materiais</t>
  </si>
  <si>
    <t>Materiais sendo utilizados em ações de comunicação, educação e formação</t>
  </si>
  <si>
    <t>Leonardo Oliveira (BMIP-UESC); Laila Mureb (AMLD)</t>
  </si>
  <si>
    <t>Através da inclusão do material no conteúdo curricular; Pode ser em formato EAD</t>
  </si>
  <si>
    <t>1. Em 2025, não utilizamos materiais produzidos no PAN no curso de formação em educação ambiental "Redescobrindo a Mata Atlântica", mas divulgamos o documento em duas das oito oficinas do curso, como ferramenta de conservação de espécies. 
2. Nos últimos 12 meses, 8 professores foram treinados para aplicar o "Manual de Apoio Pedagógico" para educadores com foco no mico-leão-preto. Mais de mil estudantes já participaram de atividades presentes nos três eixos do Manual de Apoio. Mais dois eixos estão em produção, abordando os temas Saúde e Manejo de Populações. A previsão de aplicação é no início de 2027 e 2028.
3. Não foi feito para o MLCD.</t>
  </si>
  <si>
    <t>Laila Mureb (AMLD), Gabriela Rezende (IPÊ), Leonardo Oliveira (BMIP)</t>
  </si>
  <si>
    <t>9.7</t>
  </si>
  <si>
    <t>Divulgar as ações do PAN nas redes sociais dos colaboradores e outras mídias</t>
  </si>
  <si>
    <t>Relatório das ações divulgadas</t>
  </si>
  <si>
    <t>PAN, espécies e ações amplamente divulgados</t>
  </si>
  <si>
    <t>Rodrigo Carvalho (PREA); Carla Possamai (MIB); Luciana Verissimo (ARUÁ); Laila Mureb (AMLD); Elenise Sipinski (SPVS)</t>
  </si>
  <si>
    <t>Divulgar as ações do PAN na plataforma web e redes sociais do Centro de Informações de Saúde Silvestre - CISS</t>
  </si>
  <si>
    <t>X</t>
  </si>
  <si>
    <t>1. MIB, PREA, CCSS, INMA, Eco-Diversa, entre outros parceiros, têm feito muitas divulgações associadas ao PAN 
2. Nas redes sociais da SPVS, quando o tema é primatas, a divulgação é feita associando ao PAN. Nos materias educativos ou de divulgação da SPVS citamos o PAN.</t>
  </si>
  <si>
    <t xml:space="preserve"> Fabiano Melo (UFV), Elenise Sipinski (SPVS)</t>
  </si>
  <si>
    <t>É preciso listar as postagens para cada mídia social e relacionar com as ações do PAN.</t>
  </si>
  <si>
    <t>PLANEJAMENTO DE NOVAS AÇÕES</t>
  </si>
  <si>
    <t>NOVAS AÇÕES:</t>
  </si>
  <si>
    <t>OBJETIVO ESPECÍFICO</t>
  </si>
  <si>
    <t>Área de relevância</t>
  </si>
  <si>
    <t>INSERIR O NOME DO OBJETIVO ESPECÍFICO</t>
  </si>
  <si>
    <t>Inserir nova ação</t>
  </si>
  <si>
    <t>OBJETIVO</t>
  </si>
  <si>
    <t>Objetivo Geral do PAN</t>
  </si>
  <si>
    <t>PAINEL DE GESTÃO DO PAN</t>
  </si>
  <si>
    <t>RESUMO DA SITUAÇÃO DAS AÇÕES DO PAN</t>
  </si>
  <si>
    <t>SITUAÇÃO ATUAL DAS AÇÕES - 1ª MONITORIA</t>
  </si>
  <si>
    <t>SITUAÇÃO DAS AÇÕES</t>
  </si>
  <si>
    <t xml:space="preserve">MONITORIA </t>
  </si>
  <si>
    <t>%</t>
  </si>
  <si>
    <t>PÓS MONITORIA</t>
  </si>
  <si>
    <t xml:space="preserve"> Excluída ou Agrupada - Pós-monitoria</t>
  </si>
  <si>
    <t xml:space="preserve"> Início planejado é posterior ao período monitorado</t>
  </si>
  <si>
    <t xml:space="preserve"> Não iniciada ou não concluída</t>
  </si>
  <si>
    <t xml:space="preserve"> Em andamento com problemas de realização</t>
  </si>
  <si>
    <t xml:space="preserve"> Em andamento no período previsto </t>
  </si>
  <si>
    <t xml:space="preserve"> Concluída</t>
  </si>
  <si>
    <t xml:space="preserve"> Ações Novas - Pós-monitoria</t>
  </si>
  <si>
    <r>
      <t xml:space="preserve"> </t>
    </r>
    <r>
      <rPr>
        <b/>
        <sz val="11"/>
        <color theme="0"/>
        <rFont val="Calibri"/>
        <family val="2"/>
        <scheme val="minor"/>
      </rPr>
      <t>TOTAL DE AÇÕES DO PAN</t>
    </r>
  </si>
  <si>
    <t xml:space="preserve"> Ações Agrupadas na Monitoria</t>
  </si>
  <si>
    <t xml:space="preserve"> Ações Excluídas na Monitoria</t>
  </si>
  <si>
    <t>PAINEL DE OBJETIVOS ESPECÍFICOS DO PAN</t>
  </si>
  <si>
    <t>Número de Objetivos Específicos</t>
  </si>
  <si>
    <t>Objetivos Específicos</t>
  </si>
  <si>
    <t>Ações</t>
  </si>
  <si>
    <t>OBJETIVO 1</t>
  </si>
  <si>
    <t>OBJETIVO 2</t>
  </si>
  <si>
    <t>OBJETIVO 3</t>
  </si>
  <si>
    <t>OBJETIVO 4</t>
  </si>
  <si>
    <t>OBJETIVO 5</t>
  </si>
  <si>
    <t>OBJETIVO 6</t>
  </si>
  <si>
    <t>OBJETIVO 7</t>
  </si>
  <si>
    <t>OBJETIVO 8</t>
  </si>
  <si>
    <t>OBJETIVO 9</t>
  </si>
  <si>
    <t>Data da Monitoria 2</t>
  </si>
  <si>
    <t>Texto objetivo 1</t>
  </si>
  <si>
    <t>1.11</t>
  </si>
  <si>
    <t>1.12</t>
  </si>
  <si>
    <t>1.13</t>
  </si>
  <si>
    <t>1.14</t>
  </si>
  <si>
    <t>1.15</t>
  </si>
  <si>
    <t>Texto objetivo 2</t>
  </si>
  <si>
    <t>2.7</t>
  </si>
  <si>
    <t>2.8</t>
  </si>
  <si>
    <t>2.9</t>
  </si>
  <si>
    <t>2.10</t>
  </si>
  <si>
    <t>2.11</t>
  </si>
  <si>
    <t>2.12</t>
  </si>
  <si>
    <t>2.13</t>
  </si>
  <si>
    <t>2.14</t>
  </si>
  <si>
    <t>2.15</t>
  </si>
  <si>
    <t>Texto objetivo 3</t>
  </si>
  <si>
    <t>ação 3</t>
  </si>
  <si>
    <t>3.8</t>
  </si>
  <si>
    <t>3.9</t>
  </si>
  <si>
    <t>3.10</t>
  </si>
  <si>
    <t>3.11</t>
  </si>
  <si>
    <t>3.12</t>
  </si>
  <si>
    <t>3.13</t>
  </si>
  <si>
    <t>3.14</t>
  </si>
  <si>
    <t>3.15</t>
  </si>
  <si>
    <t>Texto objetivo 4</t>
  </si>
  <si>
    <t>ação 4</t>
  </si>
  <si>
    <t>4.5</t>
  </si>
  <si>
    <t>4.6</t>
  </si>
  <si>
    <t>4.7</t>
  </si>
  <si>
    <t>4.8</t>
  </si>
  <si>
    <t>4.9</t>
  </si>
  <si>
    <t>4.10</t>
  </si>
  <si>
    <t>4.11</t>
  </si>
  <si>
    <t>4.12</t>
  </si>
  <si>
    <t>4.13</t>
  </si>
  <si>
    <t>4.14</t>
  </si>
  <si>
    <t>4.15</t>
  </si>
  <si>
    <t>Texto objetivo 5</t>
  </si>
  <si>
    <t>ação 5</t>
  </si>
  <si>
    <t>5.6</t>
  </si>
  <si>
    <t>5.7</t>
  </si>
  <si>
    <t>5.8</t>
  </si>
  <si>
    <t>5.9</t>
  </si>
  <si>
    <t>5.10</t>
  </si>
  <si>
    <t>5.11</t>
  </si>
  <si>
    <t>5.12</t>
  </si>
  <si>
    <t>5.13</t>
  </si>
  <si>
    <t>5.14</t>
  </si>
  <si>
    <t>5.15</t>
  </si>
  <si>
    <t>Texto objetivo 6</t>
  </si>
  <si>
    <t>ação 6</t>
  </si>
  <si>
    <t>6.7</t>
  </si>
  <si>
    <t>6.8</t>
  </si>
  <si>
    <t>6.9</t>
  </si>
  <si>
    <t>6.10</t>
  </si>
  <si>
    <t>6.11</t>
  </si>
  <si>
    <t>6.12</t>
  </si>
  <si>
    <t>6.13</t>
  </si>
  <si>
    <t>6.14</t>
  </si>
  <si>
    <t>6.15</t>
  </si>
  <si>
    <t>Texto objetivo 7</t>
  </si>
  <si>
    <t>ação 7</t>
  </si>
  <si>
    <t>7.8</t>
  </si>
  <si>
    <t>7.9</t>
  </si>
  <si>
    <t>7.10</t>
  </si>
  <si>
    <t>7.11</t>
  </si>
  <si>
    <t>7.12</t>
  </si>
  <si>
    <t>7.13</t>
  </si>
  <si>
    <t>7.14</t>
  </si>
  <si>
    <t>7.15</t>
  </si>
  <si>
    <t>Texto objetivo 8</t>
  </si>
  <si>
    <t>ação 8</t>
  </si>
  <si>
    <t>8.7</t>
  </si>
  <si>
    <t>8.8</t>
  </si>
  <si>
    <t>8.9</t>
  </si>
  <si>
    <t>8.10</t>
  </si>
  <si>
    <t>8.11</t>
  </si>
  <si>
    <t>8.12</t>
  </si>
  <si>
    <t>8.13</t>
  </si>
  <si>
    <t>8.14</t>
  </si>
  <si>
    <t>8.15</t>
  </si>
  <si>
    <t>Texto objetivo 9</t>
  </si>
  <si>
    <t>ação 9</t>
  </si>
  <si>
    <t>9.8</t>
  </si>
  <si>
    <t>9.9</t>
  </si>
  <si>
    <t>9.10</t>
  </si>
  <si>
    <t>9.11</t>
  </si>
  <si>
    <t>9.12</t>
  </si>
  <si>
    <t>9.13</t>
  </si>
  <si>
    <t>9.14</t>
  </si>
  <si>
    <t>9.15</t>
  </si>
  <si>
    <t>Texto objetivo 10</t>
  </si>
  <si>
    <t>10.1</t>
  </si>
  <si>
    <t>ação 10</t>
  </si>
  <si>
    <t>10.2</t>
  </si>
  <si>
    <t>10.3</t>
  </si>
  <si>
    <t>10.4</t>
  </si>
  <si>
    <t>10.5</t>
  </si>
  <si>
    <t>10.6</t>
  </si>
  <si>
    <t>10.7</t>
  </si>
  <si>
    <t>10.8</t>
  </si>
  <si>
    <t>10.9</t>
  </si>
  <si>
    <t>10.10</t>
  </si>
  <si>
    <t>10.11</t>
  </si>
  <si>
    <t>10.12</t>
  </si>
  <si>
    <t>10.13</t>
  </si>
  <si>
    <t>10.14</t>
  </si>
  <si>
    <t>10.15</t>
  </si>
  <si>
    <t>Data da Monitoria 3</t>
  </si>
  <si>
    <t>SITUAÇÃO ATUAL DAS AÇÕES - 2ª MONITORIA</t>
  </si>
  <si>
    <t xml:space="preserve"> Não iniciada ou não concluída no prazo previsto</t>
  </si>
  <si>
    <t>OBJETIVO 10</t>
  </si>
  <si>
    <t>SITUAÇÃO ATUAL DAS AÇÕES - 3ª MONITORIA</t>
  </si>
  <si>
    <t>Data da Monitoria 4</t>
  </si>
  <si>
    <t>SITUAÇÃO ATUAL DAS AÇÕES - 4ª MONITORIA</t>
  </si>
  <si>
    <t>Data da Monitoria Final</t>
  </si>
  <si>
    <t>Ação iniciada, mas não concluída no período previsto</t>
  </si>
  <si>
    <t>SITUAÇÃO ATUAL DAS AÇÕES - MONITORIA FINAL</t>
  </si>
  <si>
    <t>Não iniciada ou não concluída</t>
  </si>
  <si>
    <t>Iniciada e não concluída no período previsto</t>
  </si>
  <si>
    <t>Concluída</t>
  </si>
  <si>
    <t>TOTAL DE AÇÕES DO PAN</t>
  </si>
  <si>
    <t>Data da monitoria 1</t>
  </si>
  <si>
    <t>Data da monitoria 2</t>
  </si>
  <si>
    <t>Data da monitoria 3</t>
  </si>
  <si>
    <t>Data da monitoria 4</t>
  </si>
  <si>
    <t>Data da monitoria 5</t>
  </si>
  <si>
    <t>1. Paraná: nove áreas importantes para conservação dos muriquis-do-sul identificadas. 
2. Dissertação da Andressa Zapaterra Bassalobre - fez um estudo de modelagem do habitat do Leontopithecus caissara (Análise ecológica e estratégias de conservação para o mico-leão-da-cara-preta (Leontopithecus caissara) - 2025.
2. Para Callithrix aurita e C. flaviceps: publicação dos Protocolos do PCSS em 2025; e o PCSS definiu áreas chave para levantamento de C. flaviceps baseadas em áreas prioritarias de levantamento do protocolo do PCSS e em modelos de adequabilidade ambiental feitos recentemente.
3. A partir da publicação Rezende et al., 2020, iniciamos avaliação das áreas importantes para conservação de mico-leão-preto. Em andamento: Avaliação da ESEC Mico-leão-preto, ESEC Caetetus e região de Lençóis Paulista, com o objetivo de identificar a presença ou ausência da espécie, e potenciais áreas para manejo populacional e de habitat. Resultados preliminares indicam a ausência da espécie em três dos quatro fragmentos da ESEC MLP, e baixa densidade populacional na ESEC Caetetus. Na região de Lençóis Paulista, dados ainda estão sendo triados.
4. Para o mico-leão-da-cara-dourada, está sendo feita uma modelagem para identificar essas áreas. 
5. Modelagem para preguiça-de-coleira e outras 20 espécies de arborícolas da Mata Atlântica foram feitas, coordenadas pelo Gaston Gine (UESC e IPDC), e as publicações estão em andamento.
6. IAT realizou estudo da paisagem que resultou em 10 mapas temáticos sobre os usos, as áreas protegidas, o nível de conservação e o potencial de fluxo dos monos no Paraná.
7. Indicação de áreas e ações prioritárias para a conservação de Callithrix aurita, incluindo priorizações para a restauração de hábitats, para o manejo populacional e para novos levantamentos (Pacheco, 2024). 
8. Indicação de áreas prioritárias para a conservação, incluindo priorizações para a restauração de hábitats, para o manejo populacional, para a mitigação da febre amarela, para a implementação de passagens de fauna e para novos levantamentos dos táxons com ocorrência na bacia do rio Doce: Alouatta guariba, Brachyteles hypoxanthus, Callithrix aurita, Callithrix flaviceps, Callithrix geoffroyi, Callicebus nigrifrons, Callicebus personatus, Sapajus nigritus e Sapajus robustus (Pacheco et al.  – RENOVA e FUNBIO, que não foi publicado ainda)</t>
  </si>
  <si>
    <t>Incluir Janaína Aguiar (IEF-MG)</t>
  </si>
  <si>
    <r>
      <t xml:space="preserve">1. Conselho da NGI Guaraqueçaba (PARNA de Superagui, ESEC Guaraqueçaba, APA Guaraqueçaba e Rebio Bom Jesus) criado, cerimônia de posse do conselho ocorreu no dia 13/julho/2026 - SPVS tem cadeira titular.
2. CPB está na equipe de supervisão da revisão do Plano de Manejo e Plano de Gestão e Compatibilização de Direitos (PGDC) do Parque Nacional e Histórico do Monte Pascoal. Estes planejamentos estão na fase de consolidação.
3. CPB está na equipe de supervisão da revisão/elaboração dos Planos de Manejo das UC de Una: Parque Nacional Serra das Lontras (fase final para publicação), Reserva Biológica de Una (fase inicial com oficinas preparatórias) e Refúgio da Vida Silvestre de Una (fase inicial com oficinas preparatórias).
4. Associação Mico-leão-dourado (AMLD) atua nas CTs de Restauração Ecológica e Monitoramento e Pesquisa do Conselho da NGI Mico-Leão-Dourado (REBIO União, REBIO Poço das Antas, APA São João), na revisão do Plano de Manejo do Parque Municipal do Atalaia (Macaé, RJ), e nos CODEMAS de Silva Jardim (RJ) e Casimiro de Abreu (RJ). AMLD está construindo uma base ambiental em parceria com INEA para apoiar a fiscalização do Parque Estadual dos Três Picos.
5. Estudos de levantamento de fauna através de técnicas de monitoramento remoto (cameras e gravadores), com foco na confirmação de ocorrência do mico-leão-preto nos fragmentos da ESEC Mico-leão-preto. Resultados confirmaram extinção local da espécie em 3 dos 4 fragmentos e serão usados para orientar ações de manejo populacional. Também encaminhamos a lista de espécies registradas nas áreas à gestão da UC e estamos trabalhando na publicaçao dos resultados.
6. Monitoramento de mico-leão-preto na ESEC Caetetus indicou prioridade de manejo populacional nessa área. Articulações estão sendo feitas via PMP-Mico-leão-Preto para planejamento e execução do manejo.
7. IPÊ integra o Conselho Consultivo da FLONA Capão Bonito e a Câmara Técnica do Mico-leão-preto vinculada a esse conselho. A FLONA Capão está em processo de concessão florestal, no qual mais de 3000 ha de </t>
    </r>
    <r>
      <rPr>
        <i/>
        <sz val="15"/>
        <color theme="1"/>
        <rFont val="Calibri"/>
        <family val="2"/>
        <scheme val="minor"/>
      </rPr>
      <t>Pinus</t>
    </r>
    <r>
      <rPr>
        <sz val="15"/>
        <color theme="1"/>
        <rFont val="Calibri"/>
        <family val="2"/>
        <scheme val="minor"/>
      </rPr>
      <t xml:space="preserve"> serão suprimidos, área essa ocupada atualmente pela espécie. Proposições de manejo estão em discussão no PMP-Mico-leão-Preto.
8. Bicho do Mato Instituto de Pesquisa está participando das reuniões do Conselho da Rebio e da Revis de Una sobre os planos de Manejo dessas áreas.</t>
    </r>
  </si>
  <si>
    <t>Elenise Sipinski (SPVS), Rafael Rossato (CPB), Laila Mureb (AMLD), Gabriela Rezende (IPÊ), Leonardo Oliveira (BMIP)</t>
  </si>
  <si>
    <r>
      <t xml:space="preserve">1. Estudo sobre área de vida, densidade, ocupação (SPVS) e uso de caixas instaladas para abrigo (PBIC/apoio Zoo SP) em Superagui, </t>
    </r>
    <r>
      <rPr>
        <i/>
        <sz val="15"/>
        <color rgb="FF000000"/>
        <rFont val="Calibri"/>
        <family val="2"/>
        <scheme val="minor"/>
      </rPr>
      <t xml:space="preserve">Leontopithecus caissara.
</t>
    </r>
    <r>
      <rPr>
        <sz val="15"/>
        <color rgb="FF000000"/>
        <rFont val="Calibri"/>
        <family val="2"/>
        <scheme val="minor"/>
      </rPr>
      <t>2. Avaliação da qualidade do habitat para mico-leão-preto, com foco em manejo (populacional e de habitat), na ESEC Mico-leão-preto, ESEC Catetus, RPPN Mosquito e região de Lençóis Paulista. Parâmetros ecológicos, como ocupação do habitat, presença de uma espécie competidora (</t>
    </r>
    <r>
      <rPr>
        <i/>
        <sz val="15"/>
        <color rgb="FF000000"/>
        <rFont val="Calibri"/>
        <family val="2"/>
        <scheme val="minor"/>
      </rPr>
      <t>Sapajus nigritus</t>
    </r>
    <r>
      <rPr>
        <sz val="15"/>
        <color rgb="FF000000"/>
        <rFont val="Calibri"/>
        <family val="2"/>
        <scheme val="minor"/>
      </rPr>
      <t>), comunidade de mamíferos simpátricos e uso e compartilhamento de recursos, também estão sendo avaliados nas áreas.
3. Monitoramento pós-translocação no fragmento da Fazenda San Maria, para avaliação de sucesso do manejo de dois grupos de micos-leões-pretos para suplementação populacional na área, inclui parâmetros de demografia, saúde, área de vida e uso do espaço.
4. Para  MLCD, tivemos resultados importantes em relação às cabrucas com a identificação do número mínimo de árvores de sombra (100 árvores de sombra) para a ocorrência dos animais (Dekegel et al. 2025).
5. Contratação do Instituto Tamanduá, visando à execução do projeto “Ecologia e Conservação da Preguiça-de-Coleira-do-Nordeste (Bradypus torquatus) na Mata Atlântica da Bahia”, com recursos do TCSA Porto Sul.
6. Para B.torquatus, o LEAC-UESC e IPDC publicaram estudo mostrando um limiar de cobertura florestal alto (~50%) sobre a ocupação das preguiças-de-coleira-do-nordeste em matrizes urbanas e periurbanas (Giné et al. 2026), bem como tem gerado as primeiras estimativas de densidade da espécie com uso de drones termais (Santos et al. 2025), os quais servirão como marco zero para acompanhamento da população do litoral de Mata de São João ao longo do tempo, e comparação com outras regiões. Estudos similares (ocupação e densidade) estão sendo na região cacaueira do sul da Bahia pelo LEAC-UESC.
7. Contratação do Bicho do Mato Instituto de Pesquisa para o projeto monitoramento de Leontopithecus chrysomelas e outros primatas em duas UCs estaduais com recursos TCSA.
8. Inserido componente de monitoramento demográfico em um projeto em fase de licitação pelo IAT/PR e em processos de licenciamento, sendo dois com Brachyteles arachnoides e dois de Alouatta guariba.
9. Estudo com Callicebus sp., provavelmente Callicebus personatus, para ampliação da distribuição geográfica (UNIMONTES).
10. Análise de preditores de ocorrência de Callithrix aurita na Zona da Mata de Minas Gerais (Pacheco, 2024); Análise de preditores de ocorrência de Callithrix aurita em área urbana, em São José dos Campos, SP (Pacheco et al., 2026); Análise de preditores de ocorrência de Callithrix flaviceps (Pacheco et al.  – FUNBIO, que não foi publicado ainda); Modelagem de nicho, considerando as mudanças climáticas, para Callithrix aurita (Pacheco, 2024); Modelagem de nicho, considerando as mudanças climáticas, para Callithrix flaviceps (Pacheco et al.– FUNBIO, que não foi publicado ainda)</t>
    </r>
  </si>
  <si>
    <t>1. Está sendo preparando um artigo com os preditores para floresta e cabrucas e da paisagem para a ocorrência dos Mico-leão-da-cara-dourada.</t>
  </si>
  <si>
    <t xml:space="preserve">1. Articulação com a Prefeitura Municipal de Curitiba sobre iniciativas para a proteção dos bugios de vida livre no município.
2. Participação da AMLD na revisão do Plano Diretor e no Plano Local de Ação Climática de Silva Jardim (RJ).
3. O IPDC está em negociação com a diretoria de licenciamento do INEMA/BA (2 reuniões já realizadas) para que condicionantes específicas de proteção à preguiça-de-coleira sejam inseridas nas autorizações de supressão de vegetação, bem como, seja usado o protocolo de manejo in situ elaborado pelo PAN e publicado pelo ICMBio no diagnóstico da presença e ações de resgate/afugentamento de fauna. Essa necessidade é subsidiada pelo trabalho técnico-científico de pesquisa e monitoramento que o Instituto desenvolve na região, voltado à qualificação de políticas públicas de conservação. Paralelamente, o IPDC atua por via judicial em Ação Civil Pública contra a concessionária Neoenergia Coelba devido às eletrocussões de preguiças-de-coleira na rede elétrica, processo que resultou na condenação da empresa, na suspensão temporária de novas expansões da rede e na imposição de um plano de adequação da rede, configurando medida mitigadora análoga às que se busca inserir nos processos de licenciamento, ainda que obtida por meio distinto.
4. Fund. Biodiversitas e gestão REBIO Mata Escura (ICMBio) estão em contato com proprietários rurais para criação de RPPNs na região do Médio Vale do Jequitinhonha, entre a REBIO e o PARNA do Alto Cariri.
5. Iniciativas da Prefeitura Municipal de São José dos Campos (SP) para políticas públicas voltadas para a conservação de Callithrix aurita no município.
6. Em Minas Gerais, está sendo implementado o projeto " Rio Doce Mais Vida" e PESQPROB que fazem parte do Acordo Judicial para reparação integral e definitiva relativa ao rompimento da barragem de Fundão e prevê que as espécies de primatas ameaçadas sejam consideradas na priorização de áreas a serem recuperadas. Os projetos estão em fase de elaboração dos editais.
</t>
  </si>
  <si>
    <t xml:space="preserve">1. Implementação de Trilha de Longo Curso Travessia Mico-Leão-Dourado na APA Bacia do Rio São João/Mico-Leão-Dourado, pela AMLD em parceria com NGI ICMBio Mico-Leão-Dourado, para fomentar turismo sustentável e ações de restauração ao longo do trajeto no território.
2. Micro-empresas envolvidas no plantio de áreas em restauração e viveiros para produção de mudas tem gerado renda, diretamente, para 365 pessoas da comunidade local no Pontal do Paranapanema.
3. Na região de Una, estamos trabalhando em parceria com a Futuro Florestal;
4. O projeto BioBrasil tem ações em relação a isso no município de Una e um projeto de trilha (de longo curso ) está em discussão na região com o escopo.
5. Foi implementado a trilha de uso público do Parque Nacional do Superagui/PR, a trilha da Ararapira, que apoia o turismo de base comunitária das comunidades do entorno do PARNA.
6. A ação avança por meio da consolidação do turismo de observação de preguiças-de-coleira pela da Aruá Observação de Vida Silvestre, iniciativa comunitária reconhecida pela UNESCO que está no litoral norte da Bahia, região de maior atuação do IPDC. Com base nos dados de mais de 2 anos de atividades de turismo de observação da preguiça-de-coleira, o IPDC aplicou a metodologia TEMPA identificando impactos econômicos e sociais muito positivos associados à atividade. Esses resultados vêm sendo utilizados, de forma ainda restrita a parceiros estratégicos, para subsidiar a replicação responsável da iniciativa em outras comunidades do Litoral Norte da Bahia, priorizando critérios de conservação e a prevenção do turismo predatório
</t>
  </si>
  <si>
    <t xml:space="preserve"> Incluir André Alonso (ICMBio/CPB)</t>
  </si>
  <si>
    <r>
      <t>1. Vem sendo realizado o levantamento da ocorrência de Alouatta guariba (também Alouatta caraya e Sapajus cucullatus) nas áreas afetadas pelas inundações ocorridas no Rio Grande do Sul sobre as populações de primatas pelo projeto intitulado "Avaliação dos efeitos do desastre natural decorrente das mudanças climáticas na biodiversidade do Estado do Rio Grande do Sul".   
2. Estudo de atualização da estimativa populacional do</t>
    </r>
    <r>
      <rPr>
        <i/>
        <sz val="15"/>
        <color rgb="FF000000"/>
        <rFont val="Calibri"/>
        <family val="2"/>
        <scheme val="minor"/>
      </rPr>
      <t xml:space="preserve"> L. caissara </t>
    </r>
    <r>
      <rPr>
        <sz val="15"/>
        <color rgb="FF000000"/>
        <rFont val="Calibri"/>
        <family val="2"/>
        <scheme val="minor"/>
      </rPr>
      <t xml:space="preserve">realizado, dados do Paraná foram analisados e serão apresentados no Congresso de Primatologia. Próximo passo será publicação do artigo (PR e SP), manuscrito em fase de elaboração.
3. </t>
    </r>
    <r>
      <rPr>
        <sz val="15"/>
        <rFont val="Calibri"/>
        <family val="2"/>
        <scheme val="minor"/>
      </rPr>
      <t>Em relação ao PCSS foram realizados os seguintes fatos: a) informações ocorrência provenientes de ciência cidadã têm sido enviadas para as midias do PCSS/CCSS; b) Genética: realizado o sequenciamento de centenas de amostras de saguis de diferentes projetos vinculados ao CCSS para identificação da linhagem genética materna dos indivíduos através de sequências mitocondriais visando identificar possíveis hibridações e direcionar as ações de conservação dos espécimes. Avaliados 117 indivíduos, todos identificados morfologicamente e classificados como "puros" ou híbridos. c) Saúde: em relação a saúde temos trabalhado no monitoramento da saúde da população ex situ do CCSS, e das populações de vida livre de C. aurita e C. flaviceps que têm sido manejadas em diferentes projetos de pesquisa. Animais provenientes da bacia do Rio Doce (C. aurita e C. flaviceps), animais do leste de minas (C. flaviceps funbio), C. aurita de SJC. Esse monitoramento envolve avaliação clínica completa, hemogramas, esfregaços sanguíneos, vigilância de patógenos (ex.: febre amarela e malária) e exames copro-parasitológicos. Essas informações têm sido integradas em uma base de dados que viabilizam pesquisas em curso (padrões fisiológicos, valores de referência, perfil epidemiológico, análise de risco de doenças) e futuras, além de formação de um banco de amostras para futuras análises.</t>
    </r>
    <r>
      <rPr>
        <sz val="15"/>
        <color rgb="FF000000"/>
        <rFont val="Calibri"/>
        <family val="2"/>
        <scheme val="minor"/>
      </rPr>
      <t xml:space="preserve">
4. Áreas de ocorrência de mico-leão-preto sendo atualizadas, com a confirmação da extinção local em três de quatro fragmentos da ESEC Mico-leão-preto, e estudos de densidade populacional na ESEC Caetetus e RPPN Mosquito e de extensão de ocorrência em Lençois Paulista (IPÊ) e Parque Estadual Carlos Botelho (LaP/UNESP). Estudos genéticos incluem nove populações </t>
    </r>
    <r>
      <rPr>
        <i/>
        <sz val="15"/>
        <color rgb="FF000000"/>
        <rFont val="Calibri"/>
        <family val="2"/>
        <scheme val="minor"/>
      </rPr>
      <t>in situ</t>
    </r>
    <r>
      <rPr>
        <sz val="15"/>
        <color rgb="FF000000"/>
        <rFont val="Calibri"/>
        <family val="2"/>
        <scheme val="minor"/>
      </rPr>
      <t xml:space="preserve"> amostradas e analisadas com marcadores nucleares e mitocondriais, e estudos genômicos totalizam 100 indivíduos de todas as populações </t>
    </r>
    <r>
      <rPr>
        <i/>
        <sz val="15"/>
        <color rgb="FF000000"/>
        <rFont val="Calibri"/>
        <family val="2"/>
        <scheme val="minor"/>
      </rPr>
      <t xml:space="preserve">in situ </t>
    </r>
    <r>
      <rPr>
        <sz val="15"/>
        <color rgb="FF000000"/>
        <rFont val="Calibri"/>
        <family val="2"/>
        <scheme val="minor"/>
      </rPr>
      <t xml:space="preserve">e </t>
    </r>
    <r>
      <rPr>
        <i/>
        <sz val="15"/>
        <color rgb="FF000000"/>
        <rFont val="Calibri"/>
        <family val="2"/>
        <scheme val="minor"/>
      </rPr>
      <t xml:space="preserve">ex situ </t>
    </r>
    <r>
      <rPr>
        <sz val="15"/>
        <color rgb="FF000000"/>
        <rFont val="Calibri"/>
        <family val="2"/>
        <scheme val="minor"/>
      </rPr>
      <t xml:space="preserve">sequenciados até o momento (UFSCar). Avaliação sanitária de indivíduos do Parque Estadual Morro do Diabo (PEMD), Fazenda San Maria e ESEC Caetetus, incluindo exames parasitológicos e hemograma, análises moleculares para tripanossomatídeos, Leptospira spp. e outros patógenos, bem como a sorologia para Febre Amarela (previstas para o segundo semestre/2026). Também foi realizada a necropsia e a coleta de amostras biológicas de um mico-leão-preto resgatado em Lençóis Paulista (SP) após ataque por cães e encaminhado ao CEMPAS/UNESP–Botucatu, para investigação de Febre Amarela e Raiva. 
5. Para o MLCD um estudo ecologia será iniciado em Floresta de Cipó (Município de Boa Nova), habitat até então não considerado como ocorrência para a espécie. A informação deve estar disponível em 2028.
</t>
    </r>
    <r>
      <rPr>
        <sz val="15"/>
        <rFont val="Calibri"/>
        <family val="2"/>
        <scheme val="minor"/>
      </rPr>
      <t>6. Populações de sete espécies do PAN (B. arachnoides, C. aurita, L. caissara, L. chrysomelas, L. chrysopygus, S. robustus, A. guariba) têm sido registradas nas UCs do Programa Monitora do ICMBio. A. guariba está sendo monitorada em quatro UCs, e as demais espécies, em apenas uma. Está sendo desenvolvido um protocolo pela equipe do ICMBio para amostragem por transecções de 2,5 km, o que possibilitará a ampliação do Programa Monitora para novas UCs federais na Mata Atlântica.
7. Todos os L. rosalia e A. guariba de vida livre que vieram à óbito no CPRJ passaram por necropsia e coleta de amostras biológicas e para genética.
8. Estudo da UESC com Alouatta guariba na Bahia (sanitário e genético, principalmente).
9. Levantamento populacional de Muriqui-do-norte realizado na Costa Verde, Serra do Mar (RJ). A espécie foi detectada 121 vezes em 270 voos. As localidades com ocorrência conhecida subiram de 4 para 21 (18 no PARNA da Serra da Bocaina e 3 no PE do Cunhambebe) (Felipe Brandão et al., dados não publicados).
10.  Para Bradypus torquatus, um estudo (Projeto Drones &amp; Preguiças) do LEAC/UESC realizou levantamento da ocupação de preguiças em florestas e plantações sombreadas de cacau na região cacaueira do sul da Bahia através de levantamento com uso de drone termal (do município de Belmonte a Ibirapitanga), com análises em andamento. No período também foi realizado estudo de ocupação e densidade populacional na Praia do Forte com drone termal, já publicados (Giné et al. 2026; dos Santos et al. 2025), bem como, estão sendo coletados dados por captura-marcação-recaptura, telemetria e ciência cidadã pelo IPDC + LEAC/UESC.  Os dados vem dando suporte a ações de conservação. 
11. Detectando populações de bugios pré e pos surto de Febre Amarela no Vale do Itajai (autores: Yasmim leaão Barbosa, Aline Naissa Dada, Mateus da Silva Santos, Alessandra Beirith, Zelina Maria Braga Hirano)</t>
    </r>
  </si>
  <si>
    <t>1. Articulação junto à SESA referente ao resgate e atendimento de bugios no estado do Paraná.
2. Resgates e destinações de Alouatta guariba em vários estados: 5 Paraná; 3 no Rio de Janeiro; 2 em São Paulo e 1 em Santa Catarina;
3. Resgate de 2 micos-leões-dourados (um atropelamento) na região de Saquarema. Encaminhados para o CETRAS da BW e depois de restabelecidos, enviados ao CPRJ
4. Três indivíduos de Leontopithecus chrysomelas destinados ao Zoo de São Paulo, com recomendação do CPB e Studbook keeper (Processos SEI 046.2781.2025.0024048-92 e 046.2781.2025.0017865-11);
5. O IPDC através de grupo de ciência-cidadã tem sido alertado pela população civil em caso de preguiças-de-coleira-do-nordeste em risco e assim realizado dezenas de resgates e intervenções para destinar animais a áreas com menor risco (rodovia, área urbana e área de supressão de vegetação), bem como orientado instituições (COELBA, Policia Ambiental, Corpo de Bombeiros e INEMA) e a população, caso a caso, para o manejo correto da situação quando animais estão em situação de risco. O IPDC tem atuado em parceria com o INEMA, auxiliando na destinação e acompanhamento de preguiças em CETAS/Salvador, diagnóstico de causa de morte/lesão e soltura adequada dos animais. Foram realizadas 2 reuniões com o INEMA, onde acordos foram estabelecidos e foi incentivado o uso e divulgação do protocolo de manejo in situ/ex situ da preguiça-de-coleira recém publicado pelo ICMBIO
6. No RS, foram resgatados 14 indivíduos de Alouatta guariba no período referente a esta monitoria.
7. O fluxo tem funcionado  nos estados do RJ, BA, SP, MG PR.</t>
  </si>
  <si>
    <t xml:space="preserve">1. Treinamento de pessoal da academia e IEF/MG para revisão da lista de espécies ameaçadas do estado de MG.
2. A SPVS realiza capacitação voltada a polícia ambiental do estado do PR (cerca de 30 policiais) voltada à conservação de áreas naturais e fauna ameaçada, principalmente mamíferos e aves (as espécies do PAN são contempladas na capacitação).  A capacitação faz parte do treinamento anual que a polícia ambiental realiza no estado. 
</t>
  </si>
  <si>
    <t xml:space="preserve">Definir um protocolo para a agilizar a comunicação de casos de apanha (ou suspeita)
</t>
  </si>
  <si>
    <t>1. Empréstimo de traps e drones para as UCs do Complexo Alto Cariri, no nordeste de MG e extremo sul da BA. Além disso, para esta região e para a REBIO Mata Escura, bem como a "Mata do Passarinho", estamos pleiteando um recurso  de compensação ambiental, onde será possível ter mais equipamentos para todas as UCs contempladas.
2. Nas UCs estaduais da Bahia Serra do Condurú e Ponta da Tulha, estão sendo compradas Armadilhas fotográficas para monitoramento, mas que podem ser usadas para fiscalização.</t>
  </si>
  <si>
    <t>Incluir Ana Rúbia Rossi (UESC)</t>
  </si>
  <si>
    <t xml:space="preserve">1. Sobre as passagens de fauna do Parnaso: a quantidade de passagens de fauna que serão instaladas não foram definidas ainda. A concessionária fez uma proposta inicial, mas o PARNA fez alguns questionamentos e eles estão fechando a contraproposta já com essas alterações. Ou seja, ainda estão em tratativas pra definir a estratégia. </t>
  </si>
  <si>
    <t>1. Criar uma planilha compartilhada para inserir as informações. Além da planilha online para todos contribuírem, seria interessante ter um arquivo de Geo, com todos os pontos, para ver os locais de maior risco.
2. Houve a publicação do artigo Baccon, et al. 2025. Choques elétricos com Alouatta guariba em paisagens periurbanas no sul do brasil: subsídios para políticas públicas. Neotropical Primates 31(1), June 2025 https://primate.socgen.ucla.edu/index.php/multivitaminic/article/view/817/817</t>
  </si>
  <si>
    <t>1. Até o momento foram feitos apenas contatos iniciais com  alguns dos colaboradores para explicar e contextualizar a ação. Apesar da ação não ter tido avanço efetivo no âmbito do PAN, houve ao menos uma iniciativa regional que pode contribuir para a elaboração das diretrizes. No RS, houve cinco ciclos de workshops para revisão da diretriz 06/2018 da FEPAM/, que trata da avaliação de mortalidade de vertebrados em rodovias do RS e planejamento da mitigação. Os ciclos foram realizados entre agosto de 2025 e maio de 2026  pela FEPAM/SEMA e NERF-UFRGS, com a participação de técnicos dos múltiplos setores envolvidos no planejamento, implantação e operação da malha rodoviária do Estado do Rio Grande do Sul. Dentre os aspectos metodológicos discutidos, houveram tópicos especifícos aos primatas que podem ser úteis na elaboração de um documento nacional visando as espécies alvo do PAN.
2. Publicação da Smithsonian, junto ao DNIT, do "Guia técnico de pontes artificiais de dossel para rodovias brasileiras".
3. Ação movida pelo MP-BA e IPDC contra a Neoenergia devido a eletrocussões sucessivas de mais de 20 preguiças-de-coleira tem pressionado para a resolução do problema, mas diretrizes e soluções técnicas estão a cargo da empresa.</t>
  </si>
  <si>
    <t xml:space="preserve">1. Na Bahia, estamos monitorando a liberação de uma rodovia estadual (região de Ilhéus e Itabuna) para propor medidas (pontes) mitigadoras.
2. Aproveitar a oportunidade do Congresso de Primatologia, onde haverá um simpósio sobre passagens de fauna, e criar um grupo de pessoas interessadas em construir essas diretrizes. Incluir também a eletrocussões/rede elétrica.
</t>
  </si>
  <si>
    <t>Continuar monitorando o processo e avaliar, na próxima monitoria, se a ação deve ser excluída.</t>
  </si>
  <si>
    <t>Incluir Luciana Pacca (ICMBio/CPB)</t>
  </si>
  <si>
    <t xml:space="preserve"> Incluir Gabriela Rezende (IPÊ)</t>
  </si>
  <si>
    <t>Incluir: Elenise Sipinski (SPVS), Janaína Aguiar (IEF-MG), Andrea Takitani (INEA-RJ), Márcia Jardim (SEMA-RS/Programa Macacos Urbanos), Marianna Pinho (INEMA)</t>
  </si>
  <si>
    <t>1. Um aluno do Leonardo Oliveira está realizando o doutorado usando modelagem para Mico-leão-da-cara-dourada.
2. Foram realizadas modelagens para avaliar o impacto de mudanças climáticas sobre 21 espécies de mamíferos arborícolas, incluindo a maior parte das espécies do PAN; O trabalho está sendo desengavetado para publicação de artigo. Coordenador Gastón Giné (UESC).</t>
  </si>
  <si>
    <t xml:space="preserve">1. Em Caratinga/MG, continua o monitoramento dos primatas.
2. Inserido o componente de avaliação sanitária em um projeto de monitoramento de muriquis-do-sul em fase de licitação pelo IAT/PR, e em quatro processos vinculados ao licenciamento ambiental no Paraná, sendo dois com Alouatta guariba e dois com Brachyteles arachnoides.  
3. Na ilha do Superagui (PARNA de Superagui) foram capturados dois grupos de MLCP com instalação de radio-colar e avaliação sanitária e reprodutiva. Resutados preliminares serão apresentados no Congresso de Primatologia (SPVS). 
4. Um grupo de C. aurita está sendo acompanhado em SJ  dos Campos (SP) e já foi identificado o consumo de água de riacho poluído.
5.  Monitoramento contínuo de grupos de mico-baianos na região de ocorrência (Ilhéus, Una. Uruçuca, Itororó), e Boa Nova/BA, que iniciará em 2027.
6.  Monitoramento contínuo de populações de Alouatta guariba e localização de novas populações a norte do Rio Pardo (Itapetinga, Itambé, Itororó, Maiquinique, Macarani)
7. Avaliação sanitária de micos-leões-pretos (Leontopithecus chrysopygus) do Parque Estadual Morro do Diabo (PEMD), Fazenda San Maria e ESEC Caetetus, incluindo exames parasitológicos e hemograma. As análises moleculares para tripanossomatídeos, Leptospira spp. e outros patógenos, bem como a sorologia para Febre Amarela, estão previstas para o segundo semestre/2026. Também foi realizada a necropsia e a coleta de amostras biológicas de um mico-leão-preto resgatado em Lençóis Paulista (SP) após ataque por cães e encaminhado ao CEMPAS/UNESP–Botucatu, para investigação de Febre Amarela e Raiva.
8. Monitoramento contínuo de micos-leões-dourados (Leontopithecus rosalia) e preguiças-de-coleira-do-sudeste (Bradypus crinitus) na Bacia do Rio São João e Macaé, e por ciência cidadã das duas espécies e bugios-ruivo (Alouatta guariba) pela AMLD. Monitoramento contínuo de L. rosalia na região metropolitana do Rio de Janeiro pela Associação Pantharpia. 
9. Para o MLCD uma tese de doutorado começou a coleta de amostras para análises sanitárias. Um novo projeto (se aprovado) prevê coletas de amostras para análises sanitárias e genéticas ao longo da extensão  de ocorrência da espécie.
10. Para B. torquatus, o monitoramento populacional continuo tem sido feito via drone, telemetria, ciência cidadã e captura-marcação-recaptura pelo IPDC + LEAC/UESC, pelo segundo ano consecutivo no litoral de Mata de São João, Bahia. A saúde tem sido investigada para casos pontuais de animais doentes, feridos e mortos.
11. Sobre a população de MLCD de Niterói, tem um projeto doutorado sendo realizado com investigação de filarideos e tripanossomatideos.
12. Monitoramento contínuo de grupos de vida livre de C. aurita e C. flaviceps, pelo CCSS, através dos projetos em conjunto com a profa. Dra Fabiana Voorwald, com deteção significativa de parasitas intestinais e de sistema circulatório, além de análises constantes de coproparasitológicos e ectoparasitas. Isso envolve C. aurita de SJC, SP, em projetos parceiros, do Ecomuseu e da Prefeitura de SJC.
13. Captura de muriquis-do-norte (B. hypoxanthus) de vida livre, com detecção de diferentes parasitas, incluindo uma publicação recente sobre o tema (Dib et al., 2025). Mais recentemente, animais translocados apresentaram análises mais precisas, com exames de sangue, e nova detecção de parasitas conhecidos para outros primatas.
</t>
  </si>
  <si>
    <r>
      <t>1. No ambito do projeto "Avaliação dos efeitos do desastre natural decorrente das mudanças climáticas na biodiversidade do Estado do Rio Grande do Sul", foi promovido um webnário para capacitação/sensibilização no uso do aplicativo SISS-Geo  para vigilância da saúde da fauna, especialmente dos primatas. Este webnário foi realizado pelo CPB, CGARB, Fiocruz e CIEVS-RS para equipes gestoras de UCs federais, estaduais e municipais do RS, pesquisadores e órgãos parceiros. Esse webnário foi gravado e encontra-se disponível na página do Youtube do CPB.
2. Foi feita Informação Técnica nº 15/2026-CPB/DIBIO/ICMBio (SEI 023874251) com orientações para as UC Federais localizadas em áreas afetadas (e ampliadas) pela Febre Amarela, sendo que uma das medidas é aumentar a vigilância de epizootias em primatas com o uso do SISS-Geo. 
3. Elaborada informação técnica no IAT sobre recomendações de resgate e destinação de primatas no Paraná, com a inserção de recomendação para o uso do SISS-Geo.
4. Realizadas notificações no SISS-Geo de dois óbitos de mico-leão-preto (</t>
    </r>
    <r>
      <rPr>
        <i/>
        <sz val="15"/>
        <color theme="1"/>
        <rFont val="Calibri"/>
        <family val="2"/>
        <scheme val="minor"/>
      </rPr>
      <t>Leontopithecus chrysopygus</t>
    </r>
    <r>
      <rPr>
        <sz val="15"/>
        <color theme="1"/>
        <rFont val="Calibri"/>
        <family val="2"/>
        <scheme val="minor"/>
      </rPr>
      <t>), referentes a um indivíduo da ESEC-Caetetus e outro de Lençóis Paulista (SP).
5. Não tivemos registros de óbitos de micos-leões-dourados (Leontopithecus rosalia) na Bacia do rio São João no período, que não fossem atropelamentos e eletrocussão. A AMLD lançou uma rede de ciência cidadã e monitoramento participativo para recebimento de avistamentos de L. rosalia, Bradypus crinitus e Alouatta guariba na região, e obter informações do estado do animal (vivo ou morto), ou algum comportamento atípico.
6.  Foram realizadas diversas oficinas com unidades de conservação, grupos de jovens, de caminhadas e trilhas, além de outros no âmbito do Programa Institucional Biodiversidade e Saúde (PIBS) da Fiocruz/RJ além de muito treinamentos à profiisionais de saúde e colaboradores em nível nacional, incluindo a na área do PAN. O número de instituições, de insituições de saúde e de registros tem aumentado sginificativamente na plataforma e somam dezenas de milhares de registros, com mais de cinco centenas de instituições de saúde cadastradas, a maioria nos estados do PR, SC, SP, MS, RS. O levantamento do número mais preciso de ações, instituições mobilizads e cadastradas, registros e profissionais está pendente. Adicionalmente é possivel verificar o n de registros de especies e em area do PAN visando avaliar impacto específico das ações no âmbito do PAN PPMA.
7. No RS, O programa Macacos Urbanos tem utilizado o aplicativo “Olha o Macaco!” para obter informações através da Ciência cidadã e monitoramento participativo.
8. O IPDC no ambito do programa Conecta-Vidas possui um grupo ativo de ciencia-cidadã via WhatsApp de 350 membros, com 1027 registros de preguiças-de-coleira-do-nordeste foram obtidos entre abril/2024 e julho/2026 na região litoranea de Mata de São João (Praia do Forte e entorno), com 32 óbitos, 200 travessias, 180 resgates e 157 animais marcados. Animais mortos, feridos e doentes são resgatados e enviados para o INEMA-BA ou NAPAS/UESC e animais em situação de risco são realocados quando pertinente.
9. Realizado em abril/26 treinamento e capacitação do CPRJ com Ministério da Saúde, Secretaria Estadual RJ e Municipais de Saúde, para uso do SISS-GEO (módulo SUS), treinamento de investigação epidemiológica e coleta de amostras com biosegurança. Foi realizado em 2025 hora técnica sobre febre amarela e uso de SISS-GEO com gestores de UCs estaduais/RJ; 
10. Em andamento, a formalização de um  ACT entre INEA e Fiocruz para implementação do SISSGEO como instrumento de ciência cidadã oficial nas UCs estaduais/RJ.</t>
    </r>
  </si>
  <si>
    <t>Faltou gerar oportunidade para evoluir com a proposta da ação. Sugiro manter para avançar no proximo ciclo conforme sugestão na descrição da situação atual.</t>
  </si>
  <si>
    <t xml:space="preserve">1. Não avançou especificamente com essa pauta, mas o tema e a abordagem tem sido estimulada em diversos movimentos das áres técnicas dos departamentos de doenças transmissíveis que seguem articulando suas redes, ainda que não esteja quantificao o referido esforço. 
2. Dissertação de Mestrado da Thaís " Vigilância da febre amarela : desafios e oportunidades para a implementação da Saúde Única / Uma Só Saúde". O estudo gerou um modelo lógico que foi efetivo como instrumento de sistematização e análise do programa. Concluiu-se que o Program de Vigilância Prevenção e Controle e de Febre Amarela no Brasil - PVPCFA não atende plenamente aos princípios da abordagem de “Uma Só Saúde”, sob a perspectiva da conservação da biodiversidade, mas apresenta elevado potencial para a implementação intencional da abordagem, sendo a coordenação multissetorial um ponto crítico a ser desenvolvido para o alcance de objetivos comuns entre os setores. O “Comitê Técnico Interinstitucional de Uma Só Saúde” foi indicado como um espaço estratégico de diálogo para tal articulação intersetorial. Por fim, o trabalho sugere arranjos de implementação que integrem objetivos de natureza ambiental às estratégias de enfrentamento da febre amarela no bioma Mata Atlântica, em um cenário de mudanças climáticas, evidenciando o papel central da biodiversidade no fortalecimento da abordagem de “Uma Só Saúde” no Brasil.
3. Palestra ministrada em reunião técnica com todas as regionais da SESA PR sobre conservação de bugios e diretrizes de atendimento de primatas no Paraná.
4. Apresentação na XVIII Expoepi promovido pelo Ministerio da Saúde em Brasilia, falando o tema Conservação de primatas e vigilancia integrada  um Elo estratégico para Saúde Unica, foi dia 16/04/2026. Participavam profissionais de todas as unidades de saúde de todas as regiões do Brasil. </t>
  </si>
  <si>
    <t>Relatório com a lista de eventos realizados e de participações dos colaboradores do PAN</t>
  </si>
  <si>
    <t>A questão é complexa demais ser considerada pelo CONAMA</t>
  </si>
  <si>
    <t>Não avançou. A questão é complexa demais ser considerada pelo CONAMA.</t>
  </si>
  <si>
    <t>Em razão da complexidade envolvida na articulação para a elaboração da normativa, aliada às incertezas relativas ao processo de fiscalização, o GAT optou pela exclusão desta ação. Neste momento inicial, a prioridade deve ser o estabelecimento das diretrizes de boas práticas.
Porém, em níveis estaduais, MG e SP a questão tem avançado, bem como no município de São José dos Campos, SP.</t>
  </si>
  <si>
    <t>1. Em relação às espécies C. aurita e C. flaviceps, o PREA recebeu dois grupos no periodo para visitar áreas de avistamento de C. aurita, contudo não há articulação para criação de protocolos.
2. Implementação da Travessia Mico-Leão-Dourado na APA São João para fomento do turismo sustentável na região. Recepção de escolas, universidades, e turistas individuais para observação de micos-leões-dourados. Recepção de públicos diversos na RPPN Parque do Mico (aproximadamente 3.000 visitantes no período).
3. Foram elaborados os Guias de Campo para observação de Primatas do estado de São Paulo e o desenvolvimento do APP "Que Macaco é Esse"?
4. O turismo de observação de preguiças tem sido realizado de forma responsável na região da Praia do Forte pela Aruá Observação de Vida Silvestre. Todos os registros são repassados ao IPDC que apoia tal iniciativa, além de haver modalidades de visitação associadas ao turismo científico, com recepção de voluntários, universitários e disponibilidade de espaços para aulas práticas de universidades. Também está sendo inaugurada em agosto/2026 o espaço preguiça no centro de recepção do projeto baleia jubarte da Praia do Forte.</t>
  </si>
  <si>
    <t xml:space="preserve">1. No Parna de Superagui na trilha de uso público de Ararapira (parceria entre SPVS e NGI Guaraqueçaba) esta ação está em andamento; 
2. No dia 23/06/2026 foi enviado email para ABEMA pedindo apoio na articulação com os estados contemplados pelo PAN PPMA. Em 25/06/2026 a ABEMA respondeu encaminhando a demanda para a Coordenação da Câmara Técnica de Biodiversidade da ABEMA e a Coordenação da Câmara Técnica de Fauna da ABEMA solicitando análise e eventual contribuições que forem pertinentes. Ambas coordenadorias ainda não responderam. Um novo e-mail retomando o assunto foi enviado em 29/07/2026 e segue no aguardo de resposta.  </t>
  </si>
  <si>
    <t>1. O Projeto Bugio atendeu 650 crianças e adolescentes em atividades de educação ambiental; e aproximadamente 4000 pessoas em feiras e eventos em 2025/2026.
2. O projeto de conservação do MLCP (SPVS) realizou atividades educativas - em 2025 - com alunos de escolas de ensino fundamental da Barra do Superagui e de Bertioga, em torno do PARNA de Superagui, com cerca de 65 alunos.  Em 2026, em escolas do ensino fundamental de Bertioga, Barbados, e da Barra do Superagui/oficina de teatro com cerca de 80 envolvidos. Realizou reuniões com moradores locais sobre a espécie e o Parque, cerca de 40 moradores (2025 e 2026).
3. O Programa de Conservação do Mico-leão-preto atende cerca de 1.200 alunos do ensino fundamental da rede pública de Teodoro Sampaio, SP com o "Livro do Professor", um material de educação ambiental focado na conservação do mico-leão-preto.
4. O Parque do Mico-Leão-Dourado recebeu, entre julho de 2025 e julho de 2026, 1.228 alunos de ensino infantil, fundamental e médio dos municípios de Silva Jardim, Casimiro de Abreu, Rio Bonito, Macaé e Rio das Ostras. Educadores formados no curso de formação em educação ambiental "Redescobrindo a Mata Atlântica 2025" têm o potencial de atingir 1.570 alunos. 90 alunos de ensino fundamental formados no curso de monitores ambientais mirins Guardiões da Floresta. Cerca de 200 crianças e jovens que frequentam os pontos de cultura "Geladeiras Culturais" de Silva Jardim, realizam atividades de leitura e escrita sobre temas ambientais.
5. No aniversário do Mico-leão-baiano (26 de março), as Secretarias Municipais de Meio Ambiente e de Turismo de Ilhéus, em parceria com a Bicho do Mato Instituto de Pesquisa, realizou uma série de atividades de educação nas escolas e  ruas do município sobre o mico-leão-baiano. Várias publicações nas redes sociais foram feitas.
6. O IPDC (Instituto Preguiça-de-coleira) realizou o atendimento a 39 escolas para trilha de observação de preguiças, com o acompanhamento de 1482 crianças, além de palestras em escolas de nivel médio e fundamental. 
7. O LEAC/UESC, no âmbito do projeto "Aliança dos Saberes" realiza atividades de educação ambiental em Una e Ilhéus, bem como recebe escolas em uma “Sala Verde” do CPPBIO/UESC onde temáticas ambientais e das espécies ameaçadas são abordadas. 
8. Programa Jovens Mineiros Sustentáveis - Realização de capacitação nas escolas envolvidas no programa abordando fauna silvestre de forma geral.                                                                                                                                                                                                          
9. O Programa Macacos Urbanos (PMU) realizou palestras para cerca 1000 alunos de escolas de ensino fundamental do município de Dois Irmãos no RS na semana de Meio Ambiente, em junho de 2026. Também participou de feiras e eventos de divulgação científica nos municípios de Porto Alegre e Dois Irmãos no RS. 10. Está em andamento, desde maio de 2026, o projeto “De mãos dadas para conservação: O bugio-ruivo (Alouatta guariba) como espécie-bandeira nas atividades educativas e de envolvimento comunitário” desenvolvido pelo PMU com alunos de ensino fundamental em uma escola municipal no Bairro Lami, Porto Alegre, RS.  
11. O projeto BioBrasil, sob coordenação da Kristel De Vleeschouwer, têm ações de educação ambiental de forma contínua no município de Una para crianças de 8-12 anos (BioMirim) e Biojovens (12+) e atende escolas e comunidades através de uma trilha interpretativa oferecendo uma imersão sensorial na Mata Atlântica. Conduz oficinas agroecológicas para produtores rurais, e montou um viveiro de mudas de cacau e mudas nativas gerenciado pelos produtores e os jovens. Organiza Tardes Culturais para comunicar sobre as suas atividades. Fortalece o grupo Mulheres Empreendedoras de Colônia de Una, ligando uma renda econômica ao educação ambiental e fortalecimento econômico-sustentável.</t>
  </si>
  <si>
    <t>Incluir Vinícius Moreira (IEF-MG)</t>
  </si>
  <si>
    <t>Incluir Elenise Sipinski (SPVS); Laila Mureb (AMLD); Gabriela Rezende (IPÊ)</t>
  </si>
  <si>
    <t>1. Participação no Conselho da NGI Guaraqueçaba (PARNA de Superagui, ESEC Guaraqueçaba, APA Guaraqueçaba e Rebio Bom Jesus) 
2. Revisão do Plano de Manejo do Parque Nacional e Histórico do Monte Pascoal, UC de Una: Parque Nacional Serra das Lontras (fase final para publicação), Reserva Biológica de Una, Refúgio da Vida Silvestre de Una
3. Participação nas CTs de Restauração Ecológica e Monitoramento e Pesquisa do Conselho da NGI Mico-Leão-Dourado (REBIO União, REBIO Poço das Antas, APA São João), na revisão do Plano de Manejo do Parque Municipal do Atalaia (Macaé, RJ), e nos CODEMAS de Silva Jardim (RJ) e Casimiro de Abreu (RJ). 
4. Participação do Conselho Consultivo da FLONA Capão Bonito e a Câmara Técnica do Mico-leão-preto 
5. Participação do Conselho da Rebio e da Revis de Una.</t>
  </si>
  <si>
    <t>1. Estudo técnico da UC dos Monos de Castro - (https://www.iat.pr.gov.br/sites/agua-terra/arquivos_restritos/files/documento/2025-12/estudo_tecnico_muriquis_de_castro_09_12_2025.pdf)
2. Decreto Estadual 12.402 de 12 de janeiro de 2026, Ampliação do Parque Estadual Roberto Ribas Lange, Antonina/PR.
3.  Decreto nº 70.046, de 04 de novembro de 2025 criação do Parque Estadual do Morro Grande-SP.
4. Processos Instruídos pelo ICMBio 02070.001604/2008-31; 02070.002976/2009-65 pelo ICMBio;
5. Processos Instruídos para criação da ARIE dos Monos de Cerro Azul e ARIE Monos de Castro.
6. Lei Municipal Nº 2.256, de 2025 do município de Rio Casca - MG que instituiu formalmente o Parque Natural Municipal Dr. João Carlos Bello Lisboa
7. Criação de 3 RPPNs no RJ.</t>
  </si>
  <si>
    <t>Artigos, Teses, Relatórios
1. GINÉ, Gastón Andrés Fernandez; VERÍSSIMO, Luciana Franco; SANTIAGO, Cidália Mayana Souza; PINHEIRO, Renata de Carvalho; SANTOS, Gabriel Nascimento dos; CASSANO, Camila Righetto. A call for urban greening: High forest thresholds for the endangered northern maned sloth in urbanized landscapes. Global Ecology and Conservation, v. 53, e03026, aug. 2026. Disponível em: https://www.sciencedirect.com/science/article/pii/S2351989426001551. Acesso em: 16 sep. 2026.
2. DEKEGEL, Steffi; VAN DEN BROECK, Goedele; OLIVEIRA, Leonardo; DE VLEESCHOUWER, Kristel. How many shade trees are enough? Identifying the threshold for golden-headed lion tamarin presence in cocoa agroforests of Southern Bahia, Brazil. Biological Conservation, v. 309, 111325, set. 2025. DOI: 10.1016/j.biocon.2025.111325.
3. PACHECO, F. S. Modelagens ecológicas para o sagui-da-serra-escuro, Callithrix aurita (É. Geoffroy Saint-Hilaire, 1812): implicações para a conservação deste primata ameaçado e endêmico da Mata Atlântica. Tese (Doutorado em Biologia Animal) Universidade Federal de Viçosa, Viçosa, MG. 2024. 121 f.
4. PACHECO, F. S.; MIRANDA, C. L.; SARCINELLI, R. C.; CABRAL, P.; BRANDÃO, L.; SIQUEIRA, F. R.; MELO, F. R. Nicho ecológico e cenários futuros para a conservação do sagui-da-serra-escuro (Callithrix aurita) em São José dos Campos, SP. II SIMBA - Simpósio da Pós-Graduação em Biologia Animal, Universidade Federal de Viçosa, 2026.</t>
  </si>
  <si>
    <t>1. Projetos de restauração (AMLD) na APA São João (51 ha), em duas RPPNs e duas propriedades particulares no RJ
2. Projeto de restauração (IPÊ) de corredores florestais no Pontal do Paranapanema-SP</t>
  </si>
  <si>
    <t>1. Resoluções de Pagamentos por Serviços Ambientais no estado do Paraná: Resolução SEDEST 30/2026, Resolução SEDEST 31/2026, Resolução SEDEST 32/2026
2. PSA desenvolvido pelo SFB e implementado pelo INEA no estado do RJ.</t>
  </si>
  <si>
    <t>Resolução SEDEST 30/2026, Nota Técnica, Inclusão de pontes copa-a-copa como medida mitigadora no processo de licenciamento de asfaltamento da RJ-162</t>
  </si>
  <si>
    <t>1. Treinamento de pessoal da academia e IEF/MG
2. Capacitação voltada a polícia ambiental do estado do PR</t>
  </si>
  <si>
    <t>Mapas no protocolo: INSTITUTO CHICO MENDES DE CONSERVAÇÃO DA BIODIVERSIDADE. Programa de conservação dos Saguis-da-serra (Callithrix aurita e Callithrix flaviceps): prioridades e protocolos de pesquisa e manejo. 1. ed. Brasília, DF: ICMBio, 2025.</t>
  </si>
  <si>
    <t>Artigo: AMBIELLE, Bérénice et al. Habitat Puzzles: Linking Primate Invasions and Declines to Landscape Connectivity. HAL open science, [S. l.], 13 fev. 2024. Disponível em: https://hal.science/hal-04454231.</t>
  </si>
  <si>
    <t>Passagens de fauna iniciadas ou em implantação: Pontal do Paranapanema/SP (SPV-035 )- Instalação de 1 passagem superior de fauna conectando a Fazenda Santa Maria à ESEC Mico-Leão-Preto.
Rodovia BA-262/BA - Instalação de passagens de dossel em área de ocorrência de Leontopithecus chrysomelas.
Porto Alegre e Viamão/RS - Instalação de 6 pontes de dossel (3 novas e 3 substituições) para a travessia de Alouatta guariba.
Praia do Forte/BA - Instalação de 20 cordas de travessia para a preguiça-de-coleira-do-nordeste
São José dos Campos/SP -Instalação de 10 pontes suspensas para a proteção do Callithrix aurita</t>
  </si>
  <si>
    <t>Nota Técnica</t>
  </si>
  <si>
    <t>1. Dib, L.V., Testa, M.F., Quintão, F.M., Tabacow, F.P., de Melo, F.R., Nery, M.S., Class, C.S.C. and Barbosa, A.d.S. (2025), First Molecular Characterization of the Zoonotic Parasite Balantioides coli in Brachyteles hypoxanthus Wied, 1820 (Primate: Atelidae) in Brazil. J Med Primatol, 54: e70026. https://doi.org/10.1111/jmp.70026
2. Mascarenhas, I.N., de Jesus, L.B.G., de Melo, F.C.S.A. et al. Investigation of Yellow Fever Virus Exposure in Ex Situ Buffy-tufted-ear Marmosets (Callithrix aurita) and Free-living Invasive Hybrids (Callithrix sp.) in Atlantic Forest Fragments, Southeast Brazil. Int J Primatol 47, 298–303 (2026). https://doi.org/10.1007/s10764-026-00546-1</t>
  </si>
  <si>
    <t>1. Acolhimento de 2 grupos de pessoas pelo PREA para visitação a áreas de avistamento de C. aurita.
2. Implementação da Travessia Mico-Leão-Dourado na APA São João: Acolhimento de cerca de 3.000 visitantes de públicos diversos na RPPN Parque do Mico</t>
  </si>
  <si>
    <t>Atividades realizadas por diferentes projetos</t>
  </si>
  <si>
    <t>1. Guia de identificação de bolso: Primatas do Estado de São Paulo, 2025. Link &lt; https://smastr16.blob.core.windows.net/fundacaoflorestal/2025/08/POCKET-2025-ESTADUAIS-E-FEDERAIS-3.pdf); 
2. Aplicativo para smartphones Android e IOS: Que macaco é esse? Aplicativo para identificação dos primatas do estado de São Paulo, publicado em dezembro de 2025 (IOS: https://apps.apple.com/us/app/que-macaco-%C3%A9-esse/id6755313686  Android: https://play.google.com/store/apps/details?id=com.primatasspp.app&amp;hl=pt_PT
3. HQ do Mico-leão Baiano
4. HQ do Mico-leão-preto
5. Cartilha Turma dos Guardiões da Floresta</t>
  </si>
  <si>
    <t xml:space="preserve">1. Para o MLCP foi elaborado um folheto  para apresentar a equipe e explicar sobre o processo de captura (antes da primeira captura em outubro/2025), além de banners sobre a espécie. Estamos elaborando uma cartilha educativa, em parceria com os professores da Vila de Superagui e Ararapira; 
2. Durante o período composto pela primeira monitoria foi defendida a dissertação de mestrado da Maria Clara Ariki Machado, junto do PPGCFau/UFSCar. A dissertação “Que macaco é esse? Aplicativo para identificação dos primatas do estado de São Paulo” culminou na publicação de um aplicativo de mesmo nome que foi financiado pela Re:Wild. O app está disponível nas plataformas Android e IOS desde dezembro de 2025. Também ocorreu a publicação de um guia de identificação de bolso chamado “Primatas do Estado de São Paulo”. Publicado pela Fundação Florestal/Semil, desenvolvido com parceiros e também financiado pela Re:Wild.
3. Desenvolvimento de um "play-poster" temático sobre manejo populacional de micos-leões-pretos para distribuição na comunidade local, informando através de HQ e atividades de passatempo a respeito das translocações realizadas.
4. O Projeto BioBrasil através de uma de suas ações de educação criou um HQ com o mico-leão baiano como personagem principal. O município de Ilhéus, pretende adotar o HQ como uma ação para os próximos anos. 
5. Apoio a elaboração do IAT Goods, com a inclusão do muruqui-do-sul, e apoio a elaboração da cartilha: Turma dos Guardiões da Floresta, com a inclusão do personagem GIO, representando Alouatta guariba.  </t>
  </si>
  <si>
    <t>Lei orgânica Municipal de Teodoro Sampaio (Art. 3°)</t>
  </si>
  <si>
    <t>1. GUIMARÃES-LUIZ, Thais. Vigilância da febre amarela : desafios e oportunidades para a implementação da Saúde Única / Uma Só Saúde [doi:10.11606/D.6.2026.tde-16072026-132059]. São Paulo : Faculdade de Saúde Pública, Universidade de São Paulo, 2026. Dissertação de Mestrado em Saúde Pública. [acesso 2026-08-11]. https://teses.usp.br/teses/disponiveis/6/6143/tde-16072026-132059/pt-br.html 
2. Paletras, 3. Apresentação em eventos.</t>
  </si>
  <si>
    <t xml:space="preserve">Reuniões realizadas com INEMA, Articulações com Prefeitura de Curitiba, Articulações com proprietários rurais para criação de RPPNs.
</t>
  </si>
  <si>
    <r>
      <t xml:space="preserve">1. Todos os PMPs, bem como protocolos relacionados, encontram-se na página:
https://www.gov.br/icmbio/pt-br/assuntos/biodiversidade/programa-de-manejo-populacional
2. Memórias das reuniões realizadas
3. Relatórios anuais de execução do PMP de </t>
    </r>
    <r>
      <rPr>
        <i/>
        <sz val="15"/>
        <color theme="1"/>
        <rFont val="Calibri"/>
        <family val="2"/>
        <scheme val="minor"/>
      </rPr>
      <t>Alouatta guariba</t>
    </r>
    <r>
      <rPr>
        <sz val="15"/>
        <color theme="1"/>
        <rFont val="Calibri"/>
        <family val="2"/>
        <scheme val="minor"/>
      </rPr>
      <t xml:space="preserve"> e </t>
    </r>
    <r>
      <rPr>
        <i/>
        <sz val="15"/>
        <color theme="1"/>
        <rFont val="Calibri"/>
        <family val="2"/>
        <scheme val="minor"/>
      </rPr>
      <t>Leontopithecus chrysopygus</t>
    </r>
  </si>
  <si>
    <t>1. GINÉ, Gastón Andrés Fernandez; VERÍSSIMO, Luciana Franco; SANTIAGO, Cidália Mayana Souza; PINHEIRO, Renata de Carvalho; SANTOS, Gabriel Nascimento dos; CASSANO, Camila Righetto. A call for urban greening: High forest thresholds for the endangered northern maned sloth in urbanized landscapes. Global Ecology and Conservation, v. 53, e03026, aug. 2026. Disponível em: https://www.sciencedirect.com/science/article/pii/S2351989426001551. Acesso em: 16 sep. 2026.
2. SANTOS, PALOMA MARQUES; GUIMARÃES, ANDRESA ; KAIZER, MARIANE DA CRUZ ; CHIARELLO, ADRIANO GARCIA . DEATHS OF SOUTHERN MANED THREE-TOED SLOTH (Bradypus crinitus, GRAY 1850) IN AN URBAN ENVIRONMENT. Oecologia Australis, v. 29, p. 89-95, 2025.</t>
  </si>
  <si>
    <t>Para o projeto "Avaliação dos efeitos do desastre natural decorrente das mudanças climáticas na biodiversidade do Estado do Rio Grande do Sul": Mapas, relatórios parciais, e dados de campo coletados.</t>
  </si>
  <si>
    <t>Campanhas realizadas em PN Caparaó, e em PARNA Superagui.</t>
  </si>
  <si>
    <t>Financiamentos obtidos (projeto FUNBIO); Reparação Rio Doce.</t>
  </si>
  <si>
    <r>
      <t xml:space="preserve">1. Articulação de um projeto de conservação a longo prazo para </t>
    </r>
    <r>
      <rPr>
        <i/>
        <sz val="15"/>
        <color theme="1"/>
        <rFont val="Calibri"/>
        <family val="2"/>
        <scheme val="minor"/>
      </rPr>
      <t>Callithrix aurita</t>
    </r>
    <r>
      <rPr>
        <sz val="15"/>
        <color theme="1"/>
        <rFont val="Calibri"/>
        <family val="2"/>
        <scheme val="minor"/>
      </rPr>
      <t xml:space="preserve"> está sendo articulado junto a COPEL, como condicionante ambiental. Em sua primeira etapa, o projeto prevê levantamento, caracterização e hierarquização de áreas e populaçoes da espécie na área de influência do empreendimento. 
2. Referente ao ano vigente, foram captados recursos para levantamento e monitoramento de saguis nos municípios de Teresópolis (RJ), Cordeiro (RJ), Rio Preto (MG), São José dos Campos (SP), </t>
    </r>
    <r>
      <rPr>
        <sz val="15"/>
        <rFont val="Calibri"/>
        <family val="2"/>
        <scheme val="minor"/>
      </rPr>
      <t xml:space="preserve">Alvarenga, Caratinga, Capitão Andrade, Dom Cavati, Fernandes Tourinho, Imbé de Minas, Inhapim, Pocrane e Tumiritinga, todas em Minas Gerais (Projeto FUNBIO)
3. Projeto “Conservação e manejo de espécies da fauna ameaçadas de extinção na bacia do rio Doce, Minas Gerais”: financiamento Reparação do rio Doce.
</t>
    </r>
    <r>
      <rPr>
        <sz val="15"/>
        <color theme="1"/>
        <rFont val="Calibri"/>
        <family val="2"/>
        <scheme val="minor"/>
      </rPr>
      <t>4.  Cecília Kierulff informou ao CPB que extinguiu a PriMatas e não está mais coordenando as ações de controle de MLCD em Niterói. Porém, o INEA informou que pode disponibilizar recursos, via conversão de multas, para retomada do projeto.</t>
    </r>
  </si>
  <si>
    <t>Campanha anual Paraná Contra Incêndios</t>
  </si>
  <si>
    <t>1. Para MLCD, não temos o mapeamento dos pontos. 
2. Não houve articulação para elaboração das diretrizes técnicas.</t>
  </si>
  <si>
    <t>Pouco envolvimento de parte dos colaboradores por falta de tempo</t>
  </si>
  <si>
    <t>As diretrizes não foram elaboradas, como previa a ação anterior</t>
  </si>
  <si>
    <t>Falta de tempo dos colaboradores para implementar a ação</t>
  </si>
  <si>
    <t>Falta de tempo dos colaboradores para implementar a ação e baixa implementação da ação 6.1</t>
  </si>
  <si>
    <t>Pouco envolvimento dos colaboradores com a implementação da ação por falta de tempo</t>
  </si>
  <si>
    <t>Articular o apoio ao turismo de base comunitária que promova a conservação das espécies do PAN</t>
  </si>
  <si>
    <t>Incluir: Laila Mureb (AMLD); Gabriela Rezende (IPÊ); Leonardo Oliveira (BMIP); Luciana Franco Verissimo (IPDC); Janaína Aguiar (IEF-MG); Elenise Sipinski (SPVS)</t>
  </si>
  <si>
    <t>Conservação das espécies-alvo sendo beneficiada pelas atividades de turismo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</si>
</sst>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16]mmmm\-yy;@"/>
    <numFmt numFmtId="165" formatCode="mm/yy"/>
    <numFmt numFmtId="166" formatCode="[$-416]mmmm\-yy"/>
  </numFmts>
  <fonts count="5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sz val="14"/>
      <name val="Calibri"/>
      <family val="2"/>
      <scheme val="minor"/>
    </font>
    <font>
      <b/>
      <sz val="12"/>
      <color theme="1"/>
      <name val="Calibri"/>
      <family val="2"/>
      <scheme val="minor"/>
    </font>
    <font>
      <b/>
      <sz val="12"/>
      <name val="Calibri"/>
      <family val="2"/>
      <scheme val="minor"/>
    </font>
    <font>
      <b/>
      <sz val="14"/>
      <color theme="0"/>
      <name val="Calibri"/>
      <family val="2"/>
      <scheme val="minor"/>
    </font>
    <font>
      <b/>
      <sz val="12"/>
      <color theme="0"/>
      <name val="Calibri"/>
      <family val="2"/>
      <scheme val="minor"/>
    </font>
    <font>
      <b/>
      <sz val="16"/>
      <name val="Calibri"/>
      <family val="2"/>
      <scheme val="minor"/>
    </font>
    <font>
      <sz val="11"/>
      <color rgb="FFFF0000"/>
      <name val="Calibri"/>
      <family val="2"/>
      <scheme val="minor"/>
    </font>
    <font>
      <b/>
      <sz val="11"/>
      <color rgb="FFFF0000"/>
      <name val="Calibri"/>
      <family val="2"/>
      <scheme val="minor"/>
    </font>
    <font>
      <sz val="12"/>
      <color theme="0"/>
      <name val="Calibri"/>
      <family val="2"/>
      <scheme val="minor"/>
    </font>
    <font>
      <sz val="12"/>
      <name val="Calibri"/>
      <family val="2"/>
      <scheme val="minor"/>
    </font>
    <font>
      <sz val="11"/>
      <name val="Calibri"/>
      <family val="2"/>
      <scheme val="minor"/>
    </font>
    <font>
      <b/>
      <sz val="16"/>
      <color theme="0"/>
      <name val="Calibri"/>
      <family val="2"/>
      <scheme val="minor"/>
    </font>
    <font>
      <b/>
      <sz val="16"/>
      <color theme="1"/>
      <name val="Calibri"/>
      <family val="2"/>
      <scheme val="minor"/>
    </font>
    <font>
      <sz val="14"/>
      <color theme="1"/>
      <name val="Calibri"/>
      <family val="2"/>
      <scheme val="minor"/>
    </font>
    <font>
      <b/>
      <sz val="18"/>
      <color theme="1"/>
      <name val="Calibri"/>
      <family val="2"/>
      <scheme val="minor"/>
    </font>
    <font>
      <sz val="12"/>
      <name val="Calibri"/>
      <family val="2"/>
    </font>
    <font>
      <sz val="10"/>
      <name val="Arial"/>
      <family val="2"/>
    </font>
    <font>
      <b/>
      <sz val="12"/>
      <color rgb="FFFFFFFF"/>
      <name val="Calibri"/>
      <family val="2"/>
      <scheme val="minor"/>
    </font>
    <font>
      <b/>
      <sz val="18"/>
      <color rgb="FF003366"/>
      <name val="Calibri"/>
      <family val="2"/>
    </font>
    <font>
      <b/>
      <sz val="14"/>
      <color rgb="FF003366"/>
      <name val="Calibri"/>
      <family val="2"/>
    </font>
    <font>
      <sz val="11"/>
      <color rgb="FF000000"/>
      <name val="Calibri"/>
      <family val="2"/>
      <scheme val="minor"/>
    </font>
    <font>
      <sz val="12"/>
      <color rgb="FF000000"/>
      <name val="Calibri"/>
      <family val="2"/>
      <scheme val="minor"/>
    </font>
    <font>
      <b/>
      <sz val="14"/>
      <color rgb="FF000000"/>
      <name val="Calibri"/>
      <family val="2"/>
      <scheme val="minor"/>
    </font>
    <font>
      <b/>
      <sz val="12"/>
      <color theme="0"/>
      <name val="Calibri"/>
      <family val="2"/>
    </font>
    <font>
      <b/>
      <sz val="12"/>
      <color rgb="FF000000"/>
      <name val="Calibri"/>
      <family val="2"/>
    </font>
    <font>
      <sz val="12"/>
      <color rgb="FF000000"/>
      <name val="Calibri"/>
      <family val="2"/>
    </font>
    <font>
      <u/>
      <sz val="12"/>
      <name val="Calibri"/>
      <family val="2"/>
    </font>
    <font>
      <b/>
      <i/>
      <sz val="12"/>
      <color rgb="FF000000"/>
      <name val="Calibri"/>
      <family val="2"/>
    </font>
    <font>
      <i/>
      <sz val="12"/>
      <color rgb="FF000000"/>
      <name val="Calibri"/>
      <family val="2"/>
    </font>
    <font>
      <b/>
      <sz val="15"/>
      <color theme="0"/>
      <name val="Calibri"/>
      <family val="2"/>
      <scheme val="minor"/>
    </font>
    <font>
      <sz val="15"/>
      <color theme="1"/>
      <name val="Calibri"/>
      <family val="2"/>
      <scheme val="minor"/>
    </font>
    <font>
      <b/>
      <sz val="15"/>
      <name val="Calibri"/>
      <family val="2"/>
      <scheme val="minor"/>
    </font>
    <font>
      <sz val="15"/>
      <name val="Calibri"/>
      <family val="2"/>
      <scheme val="minor"/>
    </font>
    <font>
      <sz val="15"/>
      <color theme="0"/>
      <name val="Calibri"/>
      <family val="2"/>
      <scheme val="minor"/>
    </font>
    <font>
      <b/>
      <sz val="15"/>
      <color theme="1"/>
      <name val="Calibri"/>
      <family val="2"/>
      <scheme val="minor"/>
    </font>
    <font>
      <sz val="15"/>
      <name val="Calibri"/>
      <family val="2"/>
    </font>
    <font>
      <sz val="15"/>
      <color theme="1"/>
      <name val="Calibri"/>
      <family val="2"/>
    </font>
    <font>
      <sz val="15"/>
      <color rgb="FFFF0000"/>
      <name val="Calibri"/>
      <family val="2"/>
      <scheme val="minor"/>
    </font>
    <font>
      <i/>
      <sz val="15"/>
      <color theme="1"/>
      <name val="Calibri"/>
      <family val="2"/>
      <scheme val="minor"/>
    </font>
    <font>
      <sz val="15"/>
      <color rgb="FF000000"/>
      <name val="Calibri"/>
      <family val="2"/>
    </font>
    <font>
      <sz val="15"/>
      <color rgb="FF000000"/>
      <name val="Calibri"/>
      <family val="2"/>
      <scheme val="minor"/>
    </font>
    <font>
      <i/>
      <sz val="15"/>
      <color theme="1"/>
      <name val="Calibri"/>
      <family val="2"/>
    </font>
    <font>
      <vertAlign val="superscript"/>
      <sz val="15"/>
      <color theme="1"/>
      <name val="Calibri"/>
      <family val="2"/>
    </font>
    <font>
      <b/>
      <i/>
      <sz val="15"/>
      <color theme="1"/>
      <name val="Calibri"/>
      <family val="2"/>
      <scheme val="minor"/>
    </font>
    <font>
      <i/>
      <sz val="15"/>
      <color rgb="FF000000"/>
      <name val="Calibri"/>
      <family val="2"/>
      <scheme val="minor"/>
    </font>
    <font>
      <sz val="15"/>
      <color rgb="FF1F1F1F"/>
      <name val="Calibri"/>
      <family val="2"/>
      <scheme val="minor"/>
    </font>
    <font>
      <sz val="15"/>
      <color rgb="FFFF0000"/>
      <name val="Calibri"/>
      <family val="2"/>
    </font>
    <font>
      <b/>
      <sz val="15"/>
      <color rgb="FFFFFFFF"/>
      <name val="Calibri"/>
      <family val="2"/>
    </font>
    <font>
      <b/>
      <sz val="14"/>
      <color theme="1"/>
      <name val="Calibri"/>
      <family val="2"/>
      <scheme val="minor"/>
    </font>
    <font>
      <b/>
      <sz val="14"/>
      <name val="Calibri"/>
      <family val="2"/>
      <scheme val="minor"/>
    </font>
    <font>
      <b/>
      <sz val="14"/>
      <name val="Calibri"/>
      <family val="2"/>
    </font>
    <font>
      <sz val="15"/>
      <color rgb="FF252424"/>
      <name val="Calibri"/>
      <family val="2"/>
    </font>
  </fonts>
  <fills count="27">
    <fill>
      <patternFill patternType="none"/>
    </fill>
    <fill>
      <patternFill patternType="gray125"/>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6" tint="0.39997558519241921"/>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0070C0"/>
        <bgColor indexed="64"/>
      </patternFill>
    </fill>
    <fill>
      <patternFill patternType="solid">
        <fgColor theme="9" tint="0.79998168889431442"/>
        <bgColor indexed="64"/>
      </patternFill>
    </fill>
    <fill>
      <patternFill patternType="solid">
        <fgColor rgb="FFB15407"/>
        <bgColor indexed="64"/>
      </patternFill>
    </fill>
    <fill>
      <patternFill patternType="solid">
        <fgColor rgb="FFFF99CC"/>
        <bgColor indexed="64"/>
      </patternFill>
    </fill>
    <fill>
      <patternFill patternType="solid">
        <fgColor rgb="FF7030A0"/>
        <bgColor indexed="64"/>
      </patternFill>
    </fill>
    <fill>
      <patternFill patternType="solid">
        <fgColor rgb="FF006600"/>
        <bgColor indexed="64"/>
      </patternFill>
    </fill>
    <fill>
      <patternFill patternType="solid">
        <fgColor theme="6" tint="0.39997558519241921"/>
        <bgColor rgb="FF93C47D"/>
      </patternFill>
    </fill>
    <fill>
      <patternFill patternType="solid">
        <fgColor rgb="FF006600"/>
        <bgColor rgb="FF93C47D"/>
      </patternFill>
    </fill>
    <fill>
      <patternFill patternType="solid">
        <fgColor indexed="27"/>
        <bgColor indexed="41"/>
      </patternFill>
    </fill>
    <fill>
      <patternFill patternType="solid">
        <fgColor theme="0"/>
        <bgColor rgb="FF000000"/>
      </patternFill>
    </fill>
    <fill>
      <patternFill patternType="solid">
        <fgColor rgb="FF003366"/>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rgb="FF548235"/>
        <bgColor rgb="FF000000"/>
      </patternFill>
    </fill>
    <fill>
      <patternFill patternType="solid">
        <fgColor rgb="FFE2EFDA"/>
        <bgColor rgb="FFE2EFDA"/>
      </patternFill>
    </fill>
    <fill>
      <patternFill patternType="solid">
        <fgColor rgb="FFC6E0B4"/>
        <bgColor rgb="FFC6E0B4"/>
      </patternFill>
    </fill>
    <fill>
      <patternFill patternType="solid">
        <fgColor theme="0"/>
        <bgColor rgb="FFF2F2F2"/>
      </patternFill>
    </fill>
  </fills>
  <borders count="7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8"/>
      </left>
      <right/>
      <top/>
      <bottom style="medium">
        <color indexed="8"/>
      </bottom>
      <diagonal/>
    </border>
    <border>
      <left style="thin">
        <color theme="0"/>
      </left>
      <right style="thin">
        <color theme="0"/>
      </right>
      <top style="thin">
        <color theme="0"/>
      </top>
      <bottom style="thin">
        <color theme="0"/>
      </bottom>
      <diagonal/>
    </border>
    <border>
      <left/>
      <right/>
      <top/>
      <bottom style="thin">
        <color rgb="FFFFFFFF"/>
      </bottom>
      <diagonal/>
    </border>
    <border>
      <left style="thin">
        <color indexed="64"/>
      </left>
      <right style="medium">
        <color indexed="64"/>
      </right>
      <top/>
      <bottom style="medium">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bottom style="double">
        <color rgb="FF000000"/>
      </bottom>
      <diagonal/>
    </border>
    <border>
      <left style="medium">
        <color indexed="64"/>
      </left>
      <right style="thin">
        <color indexed="64"/>
      </right>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bottom style="thin">
        <color theme="0"/>
      </bottom>
      <diagonal/>
    </border>
    <border>
      <left style="medium">
        <color indexed="64"/>
      </left>
      <right style="thin">
        <color theme="0"/>
      </right>
      <top/>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style="medium">
        <color indexed="64"/>
      </top>
      <bottom/>
      <diagonal/>
    </border>
    <border>
      <left/>
      <right style="thin">
        <color theme="0"/>
      </right>
      <top style="medium">
        <color indexed="64"/>
      </top>
      <bottom/>
      <diagonal/>
    </border>
    <border>
      <left style="thin">
        <color theme="0"/>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theme="0"/>
      </top>
      <bottom/>
      <diagonal/>
    </border>
    <border>
      <left/>
      <right style="thin">
        <color theme="0"/>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top style="medium">
        <color indexed="64"/>
      </top>
      <bottom style="double">
        <color indexed="64"/>
      </bottom>
      <diagonal/>
    </border>
    <border>
      <left style="thin">
        <color rgb="FFFFFFFF"/>
      </left>
      <right/>
      <top style="thin">
        <color rgb="FFFFFFFF"/>
      </top>
      <bottom style="thick">
        <color rgb="FFFFFFFF"/>
      </bottom>
      <diagonal/>
    </border>
    <border>
      <left/>
      <right/>
      <top style="thin">
        <color rgb="FFFFFFFF"/>
      </top>
      <bottom style="thick">
        <color rgb="FFFFFFFF"/>
      </bottom>
      <diagonal/>
    </border>
    <border>
      <left style="thin">
        <color indexed="64"/>
      </left>
      <right/>
      <top style="thin">
        <color indexed="64"/>
      </top>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9" fontId="1" fillId="0" borderId="0" applyFont="0" applyFill="0" applyBorder="0" applyAlignment="0" applyProtection="0"/>
    <xf numFmtId="0" fontId="1" fillId="0" borderId="0"/>
    <xf numFmtId="0" fontId="22" fillId="0" borderId="0"/>
    <xf numFmtId="0" fontId="22" fillId="17" borderId="32">
      <alignment horizontal="center" vertical="center" wrapText="1"/>
    </xf>
  </cellStyleXfs>
  <cellXfs count="411">
    <xf numFmtId="0" fontId="0" fillId="0" borderId="0" xfId="0"/>
    <xf numFmtId="0" fontId="0" fillId="4" borderId="0" xfId="0" applyFill="1"/>
    <xf numFmtId="0" fontId="0" fillId="0" borderId="0" xfId="0" applyAlignment="1">
      <alignment vertical="center"/>
    </xf>
    <xf numFmtId="0" fontId="12" fillId="0" borderId="0" xfId="0" applyFont="1" applyAlignment="1">
      <alignment horizontal="center" wrapText="1"/>
    </xf>
    <xf numFmtId="9" fontId="5" fillId="0" borderId="0" xfId="1" applyFont="1" applyBorder="1" applyAlignment="1">
      <alignment horizontal="center"/>
    </xf>
    <xf numFmtId="9" fontId="0" fillId="0" borderId="0" xfId="0" applyNumberFormat="1" applyAlignment="1">
      <alignment horizontal="center"/>
    </xf>
    <xf numFmtId="0" fontId="2" fillId="0" borderId="0" xfId="0" applyFont="1" applyAlignment="1">
      <alignment horizontal="center" vertical="center"/>
    </xf>
    <xf numFmtId="0" fontId="12" fillId="0" borderId="0" xfId="0" applyFont="1"/>
    <xf numFmtId="0" fontId="0" fillId="0" borderId="0" xfId="0" applyAlignment="1">
      <alignment wrapText="1"/>
    </xf>
    <xf numFmtId="0" fontId="6" fillId="0" borderId="0" xfId="0" applyFont="1" applyAlignment="1">
      <alignment vertical="center" wrapText="1"/>
    </xf>
    <xf numFmtId="0" fontId="0" fillId="0" borderId="0" xfId="0" applyAlignment="1">
      <alignment horizontal="left" vertical="center"/>
    </xf>
    <xf numFmtId="0" fontId="4" fillId="0" borderId="0" xfId="0" applyFont="1"/>
    <xf numFmtId="0" fontId="14" fillId="0" borderId="0" xfId="0" applyFont="1" applyAlignment="1">
      <alignment horizontal="left" vertical="center"/>
    </xf>
    <xf numFmtId="0" fontId="0" fillId="11" borderId="8" xfId="0" applyFill="1" applyBorder="1"/>
    <xf numFmtId="0" fontId="0" fillId="3" borderId="8" xfId="0" applyFill="1" applyBorder="1"/>
    <xf numFmtId="0" fontId="0" fillId="6" borderId="8" xfId="0" applyFill="1" applyBorder="1"/>
    <xf numFmtId="0" fontId="0" fillId="13" borderId="8" xfId="0" applyFill="1" applyBorder="1"/>
    <xf numFmtId="0" fontId="0" fillId="7" borderId="8" xfId="0" applyFill="1" applyBorder="1"/>
    <xf numFmtId="0" fontId="0" fillId="8" borderId="8" xfId="0" applyFill="1" applyBorder="1"/>
    <xf numFmtId="0" fontId="0" fillId="9" borderId="9" xfId="0" applyFill="1" applyBorder="1"/>
    <xf numFmtId="9" fontId="15" fillId="0" borderId="13" xfId="1" applyFont="1" applyBorder="1" applyAlignment="1">
      <alignment horizontal="center" vertical="center"/>
    </xf>
    <xf numFmtId="9" fontId="15" fillId="0" borderId="10" xfId="1" applyFont="1" applyBorder="1" applyAlignment="1">
      <alignment horizontal="center" vertical="center"/>
    </xf>
    <xf numFmtId="9" fontId="15" fillId="0" borderId="14" xfId="1" applyFont="1" applyBorder="1" applyAlignment="1">
      <alignment horizontal="center" vertical="center"/>
    </xf>
    <xf numFmtId="0" fontId="0" fillId="2" borderId="5" xfId="0" applyFill="1" applyBorder="1" applyAlignment="1">
      <alignment horizontal="center"/>
    </xf>
    <xf numFmtId="0" fontId="0" fillId="2" borderId="17" xfId="0" applyFill="1" applyBorder="1" applyAlignment="1">
      <alignment horizontal="center"/>
    </xf>
    <xf numFmtId="0" fontId="0" fillId="2" borderId="1" xfId="0" applyFill="1" applyBorder="1" applyAlignment="1">
      <alignment horizontal="center"/>
    </xf>
    <xf numFmtId="0" fontId="0" fillId="2" borderId="10" xfId="0" applyFill="1" applyBorder="1" applyAlignment="1">
      <alignment horizontal="center"/>
    </xf>
    <xf numFmtId="0" fontId="0" fillId="2" borderId="18" xfId="0" applyFill="1" applyBorder="1" applyAlignment="1">
      <alignment horizontal="center"/>
    </xf>
    <xf numFmtId="0" fontId="0" fillId="2" borderId="11" xfId="0" applyFill="1" applyBorder="1" applyAlignment="1">
      <alignment horizontal="center"/>
    </xf>
    <xf numFmtId="0" fontId="0" fillId="2" borderId="12" xfId="0" applyFill="1" applyBorder="1" applyAlignment="1">
      <alignment horizontal="center"/>
    </xf>
    <xf numFmtId="0" fontId="5" fillId="0" borderId="0" xfId="0" applyFont="1" applyAlignment="1">
      <alignment vertical="center"/>
    </xf>
    <xf numFmtId="0" fontId="5" fillId="0" borderId="16" xfId="0" applyFont="1" applyBorder="1" applyAlignment="1">
      <alignment vertical="center"/>
    </xf>
    <xf numFmtId="0" fontId="5" fillId="0" borderId="5" xfId="0" applyFont="1" applyBorder="1" applyAlignment="1">
      <alignment vertical="center"/>
    </xf>
    <xf numFmtId="0" fontId="0" fillId="0" borderId="1" xfId="0" applyBorder="1" applyAlignment="1">
      <alignment horizontal="center" vertical="center"/>
    </xf>
    <xf numFmtId="0" fontId="7" fillId="0" borderId="0" xfId="0" applyFont="1" applyAlignment="1">
      <alignment horizontal="center" vertical="center"/>
    </xf>
    <xf numFmtId="0" fontId="18" fillId="0" borderId="24" xfId="0" applyFont="1" applyBorder="1" applyAlignment="1">
      <alignment horizontal="left" vertical="center"/>
    </xf>
    <xf numFmtId="0" fontId="18" fillId="0" borderId="23" xfId="0" applyFont="1" applyBorder="1" applyAlignment="1">
      <alignment horizontal="left" vertical="center"/>
    </xf>
    <xf numFmtId="0" fontId="18" fillId="0" borderId="0" xfId="0" applyFont="1" applyAlignment="1">
      <alignment horizontal="left"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20" fillId="12" borderId="22" xfId="0" applyFont="1" applyFill="1" applyBorder="1" applyAlignment="1">
      <alignment horizontal="center" vertical="center"/>
    </xf>
    <xf numFmtId="0" fontId="20" fillId="0" borderId="23" xfId="0" applyFont="1" applyBorder="1" applyAlignment="1">
      <alignment horizontal="center" vertical="center"/>
    </xf>
    <xf numFmtId="0" fontId="20" fillId="0" borderId="15" xfId="0" applyFont="1" applyBorder="1" applyAlignment="1">
      <alignment horizontal="center" vertical="center"/>
    </xf>
    <xf numFmtId="0" fontId="0" fillId="0" borderId="0" xfId="0" applyAlignment="1">
      <alignment vertical="center" wrapText="1"/>
    </xf>
    <xf numFmtId="0" fontId="4" fillId="0" borderId="0" xfId="0" applyFont="1" applyAlignment="1">
      <alignment vertical="center"/>
    </xf>
    <xf numFmtId="0" fontId="0" fillId="0" borderId="3" xfId="0" applyBorder="1" applyAlignment="1">
      <alignment vertical="center"/>
    </xf>
    <xf numFmtId="0" fontId="0" fillId="0" borderId="3" xfId="0" applyBorder="1" applyAlignment="1" applyProtection="1">
      <alignment vertical="center"/>
      <protection locked="0"/>
    </xf>
    <xf numFmtId="0" fontId="5" fillId="0" borderId="3" xfId="0" applyFont="1" applyBorder="1" applyAlignment="1">
      <alignment horizontal="center" vertical="center"/>
    </xf>
    <xf numFmtId="0" fontId="0" fillId="0" borderId="1" xfId="0" applyBorder="1" applyAlignment="1">
      <alignment vertical="center"/>
    </xf>
    <xf numFmtId="0" fontId="0" fillId="0" borderId="0" xfId="0" applyAlignment="1">
      <alignment horizontal="center" vertical="center"/>
    </xf>
    <xf numFmtId="0" fontId="0" fillId="2" borderId="3" xfId="0" applyFill="1" applyBorder="1" applyAlignment="1">
      <alignment horizontal="center"/>
    </xf>
    <xf numFmtId="0" fontId="0" fillId="2" borderId="13" xfId="0" applyFill="1" applyBorder="1" applyAlignment="1">
      <alignment horizontal="center"/>
    </xf>
    <xf numFmtId="0" fontId="3" fillId="0" borderId="6" xfId="0" applyFont="1" applyBorder="1" applyAlignment="1">
      <alignment horizontal="center" vertical="center"/>
    </xf>
    <xf numFmtId="0" fontId="0" fillId="2" borderId="19" xfId="0" applyFill="1" applyBorder="1" applyAlignment="1">
      <alignment horizontal="center"/>
    </xf>
    <xf numFmtId="0" fontId="0" fillId="2" borderId="20" xfId="0" applyFill="1" applyBorder="1" applyAlignment="1">
      <alignment horizontal="center"/>
    </xf>
    <xf numFmtId="0" fontId="0" fillId="2" borderId="21" xfId="0" applyFill="1" applyBorder="1" applyAlignment="1">
      <alignment horizontal="center"/>
    </xf>
    <xf numFmtId="0" fontId="15" fillId="0" borderId="5" xfId="0" applyFont="1" applyBorder="1" applyAlignment="1">
      <alignment horizontal="center" vertical="center"/>
    </xf>
    <xf numFmtId="0" fontId="15" fillId="0" borderId="17" xfId="0" applyFont="1" applyBorder="1" applyAlignment="1">
      <alignment horizontal="center" vertical="center"/>
    </xf>
    <xf numFmtId="0" fontId="15" fillId="0" borderId="29" xfId="0" applyFont="1" applyBorder="1" applyAlignment="1">
      <alignment horizontal="center" vertical="center"/>
    </xf>
    <xf numFmtId="164" fontId="21" fillId="5" borderId="1" xfId="0" applyNumberFormat="1" applyFont="1" applyFill="1" applyBorder="1" applyAlignment="1">
      <alignment horizontal="center" vertical="center" wrapText="1"/>
    </xf>
    <xf numFmtId="164" fontId="21" fillId="5" borderId="11" xfId="0" applyNumberFormat="1" applyFont="1" applyFill="1" applyBorder="1" applyAlignment="1">
      <alignment horizontal="center" vertical="center" wrapText="1"/>
    </xf>
    <xf numFmtId="0" fontId="0" fillId="2" borderId="31" xfId="0" applyFill="1" applyBorder="1" applyAlignment="1">
      <alignment horizontal="center"/>
    </xf>
    <xf numFmtId="0" fontId="0" fillId="2" borderId="22" xfId="0" applyFill="1" applyBorder="1" applyAlignment="1">
      <alignment horizontal="center"/>
    </xf>
    <xf numFmtId="0" fontId="0" fillId="0" borderId="0" xfId="0" applyProtection="1">
      <protection locked="0"/>
    </xf>
    <xf numFmtId="9" fontId="15" fillId="0" borderId="13" xfId="1" applyFont="1" applyBorder="1" applyAlignment="1" applyProtection="1">
      <alignment horizontal="center" vertical="center"/>
    </xf>
    <xf numFmtId="9" fontId="5" fillId="0" borderId="0" xfId="1" applyFont="1" applyBorder="1" applyAlignment="1" applyProtection="1">
      <alignment horizontal="center"/>
    </xf>
    <xf numFmtId="9" fontId="15" fillId="0" borderId="10" xfId="1" applyFont="1" applyBorder="1" applyAlignment="1" applyProtection="1">
      <alignment horizontal="center" vertical="center"/>
    </xf>
    <xf numFmtId="9" fontId="15" fillId="0" borderId="14" xfId="1" applyFont="1" applyBorder="1" applyAlignment="1" applyProtection="1">
      <alignment horizontal="center" vertical="center"/>
    </xf>
    <xf numFmtId="0" fontId="0" fillId="0" borderId="3" xfId="0" applyBorder="1" applyAlignment="1">
      <alignment horizontal="center" vertical="center"/>
    </xf>
    <xf numFmtId="0" fontId="13" fillId="0" borderId="0" xfId="0" applyFont="1" applyAlignment="1">
      <alignment horizontal="center"/>
    </xf>
    <xf numFmtId="0" fontId="10" fillId="14" borderId="8" xfId="0" applyFont="1" applyFill="1" applyBorder="1" applyAlignment="1">
      <alignment horizontal="center" vertical="center"/>
    </xf>
    <xf numFmtId="0" fontId="26" fillId="15" borderId="33" xfId="0" applyFont="1" applyFill="1" applyBorder="1" applyAlignment="1">
      <alignment horizontal="left" vertical="center" wrapText="1"/>
    </xf>
    <xf numFmtId="0" fontId="17" fillId="19" borderId="0" xfId="0" applyFont="1" applyFill="1" applyAlignment="1">
      <alignment horizontal="left" vertical="center"/>
    </xf>
    <xf numFmtId="0" fontId="9" fillId="19" borderId="0" xfId="0" applyFont="1" applyFill="1" applyAlignment="1">
      <alignment horizontal="right" vertical="center"/>
    </xf>
    <xf numFmtId="0" fontId="0" fillId="19" borderId="0" xfId="0" applyFill="1" applyAlignment="1">
      <alignment vertical="center"/>
    </xf>
    <xf numFmtId="0" fontId="0" fillId="19" borderId="0" xfId="0" applyFill="1" applyAlignment="1">
      <alignment vertical="center" wrapText="1"/>
    </xf>
    <xf numFmtId="0" fontId="0" fillId="19" borderId="0" xfId="0" applyFill="1"/>
    <xf numFmtId="0" fontId="4" fillId="19" borderId="0" xfId="0" applyFont="1" applyFill="1"/>
    <xf numFmtId="0" fontId="2" fillId="19" borderId="37" xfId="0" applyFont="1" applyFill="1" applyBorder="1" applyAlignment="1">
      <alignment horizontal="center" vertical="center" wrapText="1"/>
    </xf>
    <xf numFmtId="0" fontId="2" fillId="19" borderId="36" xfId="0" applyFont="1" applyFill="1" applyBorder="1" applyAlignment="1">
      <alignment horizontal="center" vertical="center"/>
    </xf>
    <xf numFmtId="0" fontId="2" fillId="19" borderId="36" xfId="0" applyFont="1" applyFill="1" applyBorder="1" applyAlignment="1">
      <alignment horizontal="center" vertical="center" wrapText="1"/>
    </xf>
    <xf numFmtId="0" fontId="2" fillId="19" borderId="50" xfId="0" applyFont="1" applyFill="1" applyBorder="1" applyAlignment="1">
      <alignment horizontal="center" vertical="center"/>
    </xf>
    <xf numFmtId="0" fontId="2" fillId="19" borderId="51" xfId="0" applyFont="1" applyFill="1" applyBorder="1" applyAlignment="1">
      <alignment horizontal="center" vertical="center"/>
    </xf>
    <xf numFmtId="0" fontId="4" fillId="11" borderId="52" xfId="0" applyFont="1" applyFill="1" applyBorder="1" applyAlignment="1">
      <alignment horizontal="left" vertical="center"/>
    </xf>
    <xf numFmtId="0" fontId="0" fillId="3" borderId="53" xfId="0" applyFill="1" applyBorder="1" applyAlignment="1">
      <alignment horizontal="left" vertical="center"/>
    </xf>
    <xf numFmtId="0" fontId="0" fillId="6" borderId="51" xfId="0" applyFill="1" applyBorder="1" applyAlignment="1">
      <alignment horizontal="left" vertical="center"/>
    </xf>
    <xf numFmtId="0" fontId="0" fillId="7" borderId="51" xfId="0" applyFill="1" applyBorder="1" applyAlignment="1">
      <alignment horizontal="left" vertical="center"/>
    </xf>
    <xf numFmtId="0" fontId="0" fillId="8" borderId="53" xfId="0" applyFill="1" applyBorder="1" applyAlignment="1">
      <alignment horizontal="left" vertical="center"/>
    </xf>
    <xf numFmtId="0" fontId="4" fillId="9" borderId="54" xfId="0" applyFont="1" applyFill="1" applyBorder="1" applyAlignment="1">
      <alignment horizontal="left" vertical="center"/>
    </xf>
    <xf numFmtId="0" fontId="0" fillId="12" borderId="54" xfId="0" applyFill="1" applyBorder="1" applyAlignment="1">
      <alignment horizontal="left" vertical="center"/>
    </xf>
    <xf numFmtId="0" fontId="4" fillId="19" borderId="55" xfId="0" applyFont="1" applyFill="1" applyBorder="1" applyAlignment="1">
      <alignment horizontal="left" vertical="center" wrapText="1"/>
    </xf>
    <xf numFmtId="0" fontId="4" fillId="19" borderId="56" xfId="0" applyFont="1" applyFill="1" applyBorder="1" applyAlignment="1">
      <alignment horizontal="center" vertical="center"/>
    </xf>
    <xf numFmtId="9" fontId="4" fillId="19" borderId="28" xfId="0" applyNumberFormat="1" applyFont="1" applyFill="1" applyBorder="1" applyAlignment="1">
      <alignment horizontal="center" vertical="center"/>
    </xf>
    <xf numFmtId="0" fontId="4" fillId="19" borderId="57" xfId="0" applyFont="1" applyFill="1" applyBorder="1" applyAlignment="1">
      <alignment horizontal="center" vertical="center"/>
    </xf>
    <xf numFmtId="9" fontId="4" fillId="19" borderId="58" xfId="0" applyNumberFormat="1" applyFont="1" applyFill="1" applyBorder="1" applyAlignment="1">
      <alignment horizontal="center" vertical="center"/>
    </xf>
    <xf numFmtId="0" fontId="4" fillId="11" borderId="22" xfId="0" applyFont="1" applyFill="1" applyBorder="1" applyAlignment="1">
      <alignment horizontal="left" vertical="center"/>
    </xf>
    <xf numFmtId="0" fontId="4" fillId="11" borderId="31" xfId="0" applyFont="1" applyFill="1" applyBorder="1" applyAlignment="1">
      <alignment horizontal="left" vertical="center"/>
    </xf>
    <xf numFmtId="0" fontId="23" fillId="13" borderId="33" xfId="0" applyFont="1" applyFill="1" applyBorder="1" applyAlignment="1">
      <alignment horizontal="center" vertical="center" wrapText="1"/>
    </xf>
    <xf numFmtId="0" fontId="7" fillId="10" borderId="63" xfId="0" applyFont="1" applyFill="1" applyBorder="1" applyAlignment="1">
      <alignment horizontal="center" vertical="center" wrapText="1"/>
    </xf>
    <xf numFmtId="0" fontId="5" fillId="10" borderId="63" xfId="0" applyFont="1" applyFill="1" applyBorder="1" applyAlignment="1">
      <alignment vertical="center" wrapText="1"/>
    </xf>
    <xf numFmtId="9" fontId="4" fillId="19" borderId="9" xfId="0" applyNumberFormat="1" applyFont="1" applyFill="1" applyBorder="1" applyAlignment="1">
      <alignment horizontal="center" vertical="center"/>
    </xf>
    <xf numFmtId="0" fontId="4" fillId="13" borderId="51" xfId="0" applyFont="1" applyFill="1" applyBorder="1" applyAlignment="1">
      <alignment horizontal="left" vertical="center"/>
    </xf>
    <xf numFmtId="0" fontId="0" fillId="6" borderId="53" xfId="0" applyFill="1" applyBorder="1" applyAlignment="1">
      <alignment horizontal="left" vertical="center"/>
    </xf>
    <xf numFmtId="0" fontId="4" fillId="19" borderId="64" xfId="0" applyFont="1" applyFill="1" applyBorder="1" applyAlignment="1">
      <alignment horizontal="center" vertical="center"/>
    </xf>
    <xf numFmtId="0" fontId="4" fillId="19" borderId="6" xfId="0" applyFont="1" applyFill="1" applyBorder="1" applyAlignment="1">
      <alignment horizontal="left" vertical="center" wrapText="1"/>
    </xf>
    <xf numFmtId="0" fontId="2" fillId="19" borderId="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6" fillId="0" borderId="16" xfId="0" applyFont="1" applyBorder="1" applyAlignment="1">
      <alignment vertical="center"/>
    </xf>
    <xf numFmtId="0" fontId="6" fillId="0" borderId="5" xfId="0" applyFont="1" applyBorder="1" applyAlignment="1">
      <alignment vertical="center"/>
    </xf>
    <xf numFmtId="0" fontId="11" fillId="0" borderId="45" xfId="0" applyFont="1" applyBorder="1" applyAlignment="1">
      <alignment vertical="center"/>
    </xf>
    <xf numFmtId="0" fontId="7" fillId="5" borderId="33" xfId="0" applyFont="1" applyFill="1" applyBorder="1" applyAlignment="1">
      <alignment horizontal="center" vertical="center"/>
    </xf>
    <xf numFmtId="0" fontId="7" fillId="5" borderId="33" xfId="0" applyFont="1" applyFill="1" applyBorder="1" applyAlignment="1">
      <alignment horizontal="center" vertical="center" wrapText="1"/>
    </xf>
    <xf numFmtId="0" fontId="8" fillId="5" borderId="33" xfId="0" applyFont="1" applyFill="1" applyBorder="1" applyAlignment="1">
      <alignment horizontal="center" vertical="center"/>
    </xf>
    <xf numFmtId="0" fontId="8" fillId="3" borderId="33" xfId="0" applyFont="1" applyFill="1" applyBorder="1" applyAlignment="1">
      <alignment horizontal="center" vertical="center" wrapText="1"/>
    </xf>
    <xf numFmtId="0" fontId="15" fillId="22" borderId="33" xfId="0" applyFont="1" applyFill="1" applyBorder="1" applyAlignment="1">
      <alignment vertical="center" wrapText="1"/>
    </xf>
    <xf numFmtId="0" fontId="8" fillId="6" borderId="33" xfId="0" applyFont="1" applyFill="1" applyBorder="1" applyAlignment="1">
      <alignment horizontal="center" vertical="center" wrapText="1"/>
    </xf>
    <xf numFmtId="0" fontId="8" fillId="7" borderId="33" xfId="0" applyFont="1" applyFill="1" applyBorder="1" applyAlignment="1">
      <alignment horizontal="center" vertical="center" wrapText="1"/>
    </xf>
    <xf numFmtId="1" fontId="8" fillId="8" borderId="33" xfId="0" applyNumberFormat="1" applyFont="1" applyFill="1" applyBorder="1" applyAlignment="1">
      <alignment horizontal="center" vertical="center" wrapText="1"/>
    </xf>
    <xf numFmtId="1" fontId="15" fillId="22" borderId="33" xfId="0" applyNumberFormat="1" applyFont="1" applyFill="1" applyBorder="1" applyAlignment="1">
      <alignment vertical="center" wrapText="1"/>
    </xf>
    <xf numFmtId="0" fontId="8" fillId="9" borderId="33" xfId="0" applyFont="1" applyFill="1" applyBorder="1" applyAlignment="1">
      <alignment horizontal="center" vertical="center" wrapText="1"/>
    </xf>
    <xf numFmtId="0" fontId="8" fillId="11" borderId="33" xfId="0" applyFont="1" applyFill="1" applyBorder="1" applyAlignment="1">
      <alignment horizontal="center" vertical="center" wrapText="1"/>
    </xf>
    <xf numFmtId="0" fontId="8" fillId="12" borderId="33" xfId="0" applyFont="1" applyFill="1" applyBorder="1" applyAlignment="1">
      <alignment horizontal="center" vertical="center" wrapText="1"/>
    </xf>
    <xf numFmtId="0" fontId="7" fillId="22" borderId="33" xfId="0" applyFont="1" applyFill="1" applyBorder="1" applyAlignment="1">
      <alignment horizontal="center" vertical="center" wrapText="1"/>
    </xf>
    <xf numFmtId="0" fontId="5" fillId="22" borderId="33" xfId="0" applyFont="1" applyFill="1" applyBorder="1" applyAlignment="1">
      <alignment vertical="center" wrapText="1"/>
    </xf>
    <xf numFmtId="0" fontId="7" fillId="10" borderId="33" xfId="0" applyFont="1" applyFill="1" applyBorder="1" applyAlignment="1">
      <alignment horizontal="center" vertical="center" wrapText="1"/>
    </xf>
    <xf numFmtId="0" fontId="5" fillId="10" borderId="33" xfId="0" applyFont="1" applyFill="1" applyBorder="1" applyAlignment="1">
      <alignment vertical="center" wrapText="1"/>
    </xf>
    <xf numFmtId="0" fontId="0" fillId="4" borderId="0" xfId="0" applyFill="1" applyAlignment="1">
      <alignment vertical="center"/>
    </xf>
    <xf numFmtId="0" fontId="8" fillId="4" borderId="0" xfId="0" applyFont="1" applyFill="1" applyAlignment="1">
      <alignment horizontal="center" vertical="center"/>
    </xf>
    <xf numFmtId="0" fontId="5" fillId="4" borderId="0" xfId="0" applyFont="1" applyFill="1" applyAlignment="1">
      <alignment horizontal="center" vertical="center" wrapText="1"/>
    </xf>
    <xf numFmtId="0" fontId="17" fillId="19" borderId="66" xfId="0" applyFont="1" applyFill="1" applyBorder="1" applyAlignment="1">
      <alignment horizontal="left" vertical="center"/>
    </xf>
    <xf numFmtId="0" fontId="11" fillId="4" borderId="67" xfId="0" applyFont="1" applyFill="1" applyBorder="1" applyAlignment="1">
      <alignment horizontal="left" vertical="center"/>
    </xf>
    <xf numFmtId="0" fontId="0" fillId="4" borderId="0" xfId="0" applyFill="1" applyAlignment="1">
      <alignment vertical="center" wrapText="1"/>
    </xf>
    <xf numFmtId="0" fontId="19" fillId="0" borderId="16" xfId="0" applyFont="1" applyBorder="1" applyAlignment="1">
      <alignment vertical="center"/>
    </xf>
    <xf numFmtId="0" fontId="19" fillId="0" borderId="5" xfId="0" applyFont="1" applyBorder="1" applyAlignment="1">
      <alignment vertical="center"/>
    </xf>
    <xf numFmtId="0" fontId="5" fillId="4" borderId="0" xfId="0" applyFont="1" applyFill="1" applyAlignment="1">
      <alignment vertical="center"/>
    </xf>
    <xf numFmtId="0" fontId="13" fillId="4" borderId="0" xfId="0" applyFont="1" applyFill="1" applyAlignment="1">
      <alignment horizontal="center"/>
    </xf>
    <xf numFmtId="0" fontId="12" fillId="4" borderId="0" xfId="0" applyFont="1" applyFill="1" applyAlignment="1">
      <alignment horizontal="center" wrapText="1"/>
    </xf>
    <xf numFmtId="0" fontId="2" fillId="4" borderId="0" xfId="0" applyFont="1" applyFill="1" applyAlignment="1">
      <alignment horizontal="center" vertical="center"/>
    </xf>
    <xf numFmtId="0" fontId="2" fillId="4" borderId="0" xfId="0" applyFont="1" applyFill="1" applyAlignment="1">
      <alignment horizontal="center" vertical="center" wrapText="1"/>
    </xf>
    <xf numFmtId="0" fontId="0" fillId="4" borderId="0" xfId="0" applyFill="1" applyAlignment="1">
      <alignment horizontal="left" vertical="center"/>
    </xf>
    <xf numFmtId="0" fontId="15" fillId="4" borderId="0" xfId="0" applyFont="1" applyFill="1" applyAlignment="1">
      <alignment horizontal="center" vertical="center"/>
    </xf>
    <xf numFmtId="9" fontId="15" fillId="4" borderId="0" xfId="1" applyFont="1" applyFill="1" applyBorder="1" applyAlignment="1">
      <alignment horizontal="center" vertical="center"/>
    </xf>
    <xf numFmtId="9" fontId="5" fillId="4" borderId="0" xfId="1" applyFont="1" applyFill="1" applyBorder="1" applyAlignment="1">
      <alignment horizontal="center"/>
    </xf>
    <xf numFmtId="0" fontId="4" fillId="4" borderId="0" xfId="0" applyFont="1" applyFill="1" applyAlignment="1">
      <alignment horizontal="left" vertical="center"/>
    </xf>
    <xf numFmtId="0" fontId="4" fillId="4" borderId="0" xfId="0" applyFont="1" applyFill="1" applyAlignment="1">
      <alignment horizontal="left" vertical="center" wrapText="1"/>
    </xf>
    <xf numFmtId="0" fontId="4" fillId="4" borderId="0" xfId="0" applyFont="1" applyFill="1" applyAlignment="1">
      <alignment horizontal="center" vertical="center"/>
    </xf>
    <xf numFmtId="9" fontId="4" fillId="4" borderId="0" xfId="0" applyNumberFormat="1" applyFont="1" applyFill="1" applyAlignment="1">
      <alignment horizontal="center" vertical="center"/>
    </xf>
    <xf numFmtId="9" fontId="0" fillId="4" borderId="0" xfId="0" applyNumberFormat="1" applyFill="1" applyAlignment="1">
      <alignment horizontal="center"/>
    </xf>
    <xf numFmtId="0" fontId="14" fillId="4" borderId="0" xfId="0" applyFont="1" applyFill="1" applyAlignment="1">
      <alignment horizontal="left" vertical="center"/>
    </xf>
    <xf numFmtId="0" fontId="3" fillId="4" borderId="0" xfId="0" applyFont="1" applyFill="1" applyAlignment="1">
      <alignment horizontal="center" vertical="center"/>
    </xf>
    <xf numFmtId="0" fontId="0" fillId="4" borderId="0" xfId="0" applyFill="1" applyAlignment="1">
      <alignment horizontal="center"/>
    </xf>
    <xf numFmtId="0" fontId="12" fillId="4" borderId="0" xfId="0" applyFont="1" applyFill="1"/>
    <xf numFmtId="0" fontId="6" fillId="0" borderId="16" xfId="0" applyFont="1" applyBorder="1" applyAlignment="1">
      <alignment vertical="center" wrapText="1"/>
    </xf>
    <xf numFmtId="0" fontId="6" fillId="0" borderId="5" xfId="0" applyFont="1" applyBorder="1" applyAlignment="1">
      <alignment vertical="center" wrapText="1"/>
    </xf>
    <xf numFmtId="0" fontId="30" fillId="24" borderId="61" xfId="0" applyFont="1" applyFill="1" applyBorder="1" applyAlignment="1">
      <alignment horizontal="center" vertical="center" wrapText="1"/>
    </xf>
    <xf numFmtId="0" fontId="31" fillId="24" borderId="62" xfId="0" applyFont="1" applyFill="1" applyBorder="1" applyAlignment="1">
      <alignment vertical="center" wrapText="1"/>
    </xf>
    <xf numFmtId="0" fontId="0" fillId="4" borderId="0" xfId="0" applyFill="1" applyAlignment="1">
      <alignment wrapText="1"/>
    </xf>
    <xf numFmtId="0" fontId="30" fillId="25" borderId="61" xfId="0" applyFont="1" applyFill="1" applyBorder="1" applyAlignment="1">
      <alignment horizontal="center" vertical="center" wrapText="1"/>
    </xf>
    <xf numFmtId="0" fontId="31" fillId="25" borderId="62" xfId="0" applyFont="1" applyFill="1" applyBorder="1" applyAlignment="1">
      <alignment vertical="center" wrapText="1"/>
    </xf>
    <xf numFmtId="0" fontId="35" fillId="19" borderId="0" xfId="0" applyFont="1" applyFill="1" applyAlignment="1">
      <alignment horizontal="left" vertical="center"/>
    </xf>
    <xf numFmtId="0" fontId="35" fillId="19" borderId="66" xfId="0" applyFont="1" applyFill="1" applyBorder="1" applyAlignment="1">
      <alignment horizontal="left" vertical="center"/>
    </xf>
    <xf numFmtId="0" fontId="36" fillId="19" borderId="0" xfId="0" applyFont="1" applyFill="1" applyAlignment="1">
      <alignment vertical="center"/>
    </xf>
    <xf numFmtId="0" fontId="36" fillId="0" borderId="0" xfId="0" applyFont="1" applyAlignment="1">
      <alignment vertical="center"/>
    </xf>
    <xf numFmtId="0" fontId="37" fillId="0" borderId="45" xfId="0" applyFont="1" applyBorder="1" applyAlignment="1">
      <alignment vertical="center"/>
    </xf>
    <xf numFmtId="0" fontId="37" fillId="4" borderId="67" xfId="0" applyFont="1" applyFill="1" applyBorder="1" applyAlignment="1">
      <alignment horizontal="left" vertical="center"/>
    </xf>
    <xf numFmtId="0" fontId="36" fillId="0" borderId="0" xfId="0" applyFont="1" applyAlignment="1">
      <alignment vertical="center" wrapText="1"/>
    </xf>
    <xf numFmtId="0" fontId="36" fillId="4" borderId="0" xfId="0" applyFont="1" applyFill="1" applyAlignment="1">
      <alignment vertical="center"/>
    </xf>
    <xf numFmtId="0" fontId="35" fillId="19" borderId="0" xfId="0" applyFont="1" applyFill="1" applyAlignment="1">
      <alignment horizontal="right" vertical="center"/>
    </xf>
    <xf numFmtId="0" fontId="38" fillId="0" borderId="16" xfId="0" applyFont="1" applyBorder="1" applyAlignment="1">
      <alignment vertical="center"/>
    </xf>
    <xf numFmtId="0" fontId="38" fillId="0" borderId="5" xfId="0" applyFont="1" applyBorder="1" applyAlignment="1">
      <alignment vertical="center"/>
    </xf>
    <xf numFmtId="0" fontId="38" fillId="0" borderId="0" xfId="0" applyFont="1" applyAlignment="1">
      <alignment vertical="center" wrapText="1"/>
    </xf>
    <xf numFmtId="0" fontId="36" fillId="0" borderId="16" xfId="0" applyFont="1" applyBorder="1" applyAlignment="1">
      <alignment vertical="center"/>
    </xf>
    <xf numFmtId="0" fontId="36" fillId="0" borderId="5" xfId="0" applyFont="1" applyBorder="1" applyAlignment="1">
      <alignment vertical="center"/>
    </xf>
    <xf numFmtId="0" fontId="39" fillId="0" borderId="0" xfId="0" applyFont="1" applyAlignment="1">
      <alignment vertical="center"/>
    </xf>
    <xf numFmtId="0" fontId="35" fillId="14" borderId="8" xfId="0" applyFont="1" applyFill="1" applyBorder="1" applyAlignment="1">
      <alignment horizontal="center" vertical="center"/>
    </xf>
    <xf numFmtId="0" fontId="37" fillId="4" borderId="0" xfId="0" applyFont="1" applyFill="1" applyAlignment="1">
      <alignment horizontal="center" vertical="center"/>
    </xf>
    <xf numFmtId="0" fontId="41" fillId="0" borderId="17" xfId="0" applyFont="1" applyBorder="1" applyAlignment="1">
      <alignment horizontal="center" vertical="top" wrapText="1"/>
    </xf>
    <xf numFmtId="165" fontId="42" fillId="26" borderId="1" xfId="0" applyNumberFormat="1" applyFont="1" applyFill="1" applyBorder="1" applyAlignment="1">
      <alignment horizontal="left" vertical="top" wrapText="1"/>
    </xf>
    <xf numFmtId="0" fontId="42" fillId="26" borderId="1" xfId="0" applyFont="1" applyFill="1" applyBorder="1" applyAlignment="1">
      <alignment horizontal="left" vertical="top" wrapText="1"/>
    </xf>
    <xf numFmtId="166" fontId="42" fillId="26" borderId="1" xfId="0" applyNumberFormat="1" applyFont="1" applyFill="1" applyBorder="1" applyAlignment="1">
      <alignment horizontal="center" vertical="top" wrapText="1"/>
    </xf>
    <xf numFmtId="17" fontId="42" fillId="26" borderId="1" xfId="0" applyNumberFormat="1" applyFont="1" applyFill="1" applyBorder="1" applyAlignment="1">
      <alignment horizontal="center" vertical="top" wrapText="1"/>
    </xf>
    <xf numFmtId="4" fontId="42" fillId="26" borderId="1" xfId="0" applyNumberFormat="1" applyFont="1" applyFill="1" applyBorder="1" applyAlignment="1">
      <alignment horizontal="left" vertical="top" wrapText="1"/>
    </xf>
    <xf numFmtId="17" fontId="42" fillId="26" borderId="1" xfId="0" applyNumberFormat="1" applyFont="1" applyFill="1" applyBorder="1" applyAlignment="1">
      <alignment horizontal="left" vertical="top" wrapText="1"/>
    </xf>
    <xf numFmtId="17" fontId="42" fillId="0" borderId="44" xfId="0" applyNumberFormat="1" applyFont="1" applyBorder="1" applyAlignment="1">
      <alignment horizontal="center" vertical="top" wrapText="1"/>
    </xf>
    <xf numFmtId="0" fontId="41" fillId="0" borderId="1" xfId="0" applyFont="1" applyBorder="1" applyAlignment="1">
      <alignment horizontal="center" vertical="top" wrapText="1"/>
    </xf>
    <xf numFmtId="0" fontId="36" fillId="0" borderId="3" xfId="0" applyFont="1" applyBorder="1" applyAlignment="1">
      <alignment vertical="center"/>
    </xf>
    <xf numFmtId="0" fontId="36" fillId="0" borderId="3" xfId="0" applyFont="1" applyBorder="1" applyAlignment="1" applyProtection="1">
      <alignment vertical="center"/>
      <protection locked="0"/>
    </xf>
    <xf numFmtId="0" fontId="36" fillId="0" borderId="3" xfId="0" applyFont="1" applyBorder="1" applyAlignment="1">
      <alignment horizontal="center" vertical="center"/>
    </xf>
    <xf numFmtId="0" fontId="36" fillId="0" borderId="72" xfId="0" applyFont="1" applyBorder="1" applyAlignment="1">
      <alignment vertical="top" wrapText="1"/>
    </xf>
    <xf numFmtId="0" fontId="36" fillId="4" borderId="0" xfId="0" applyFont="1" applyFill="1" applyAlignment="1">
      <alignment horizontal="center" vertical="center" wrapText="1"/>
    </xf>
    <xf numFmtId="0" fontId="42" fillId="26" borderId="1" xfId="0" applyFont="1" applyFill="1" applyBorder="1" applyAlignment="1">
      <alignment horizontal="center" vertical="top" wrapText="1"/>
    </xf>
    <xf numFmtId="0" fontId="36" fillId="0" borderId="1" xfId="0" applyFont="1" applyBorder="1" applyAlignment="1">
      <alignment vertical="center"/>
    </xf>
    <xf numFmtId="0" fontId="45" fillId="26" borderId="1" xfId="0" applyFont="1" applyFill="1" applyBorder="1" applyAlignment="1">
      <alignment horizontal="left" vertical="top" wrapText="1"/>
    </xf>
    <xf numFmtId="0" fontId="46" fillId="0" borderId="72" xfId="0" applyFont="1" applyBorder="1" applyAlignment="1">
      <alignment vertical="top" wrapText="1"/>
    </xf>
    <xf numFmtId="0" fontId="42" fillId="26" borderId="0" xfId="0" applyFont="1" applyFill="1" applyAlignment="1">
      <alignment horizontal="left" vertical="top" wrapText="1"/>
    </xf>
    <xf numFmtId="4" fontId="42" fillId="0" borderId="0" xfId="0" applyNumberFormat="1" applyFont="1" applyAlignment="1">
      <alignment vertical="top" wrapText="1"/>
    </xf>
    <xf numFmtId="165" fontId="42" fillId="26" borderId="4" xfId="0" applyNumberFormat="1" applyFont="1" applyFill="1" applyBorder="1" applyAlignment="1">
      <alignment horizontal="left" vertical="top" wrapText="1"/>
    </xf>
    <xf numFmtId="0" fontId="42" fillId="26" borderId="4" xfId="0" applyFont="1" applyFill="1" applyBorder="1" applyAlignment="1">
      <alignment horizontal="left" vertical="top" wrapText="1"/>
    </xf>
    <xf numFmtId="0" fontId="42" fillId="26" borderId="4" xfId="0" applyFont="1" applyFill="1" applyBorder="1" applyAlignment="1">
      <alignment horizontal="center" vertical="top" wrapText="1"/>
    </xf>
    <xf numFmtId="4" fontId="42" fillId="26" borderId="4" xfId="0" applyNumberFormat="1" applyFont="1" applyFill="1" applyBorder="1" applyAlignment="1">
      <alignment horizontal="left" vertical="top" wrapText="1"/>
    </xf>
    <xf numFmtId="17" fontId="42" fillId="26" borderId="4" xfId="0" applyNumberFormat="1" applyFont="1" applyFill="1" applyBorder="1" applyAlignment="1">
      <alignment horizontal="left" vertical="top" wrapText="1"/>
    </xf>
    <xf numFmtId="17" fontId="42" fillId="0" borderId="70" xfId="0" applyNumberFormat="1" applyFont="1" applyBorder="1" applyAlignment="1">
      <alignment horizontal="center" vertical="top" wrapText="1"/>
    </xf>
    <xf numFmtId="165" fontId="42" fillId="0" borderId="1" xfId="0" applyNumberFormat="1" applyFont="1" applyBorder="1" applyAlignment="1">
      <alignment horizontal="left" vertical="top" wrapText="1"/>
    </xf>
    <xf numFmtId="0" fontId="42" fillId="0" borderId="1" xfId="0" applyFont="1" applyBorder="1" applyAlignment="1">
      <alignment horizontal="left" vertical="top" wrapText="1"/>
    </xf>
    <xf numFmtId="0" fontId="42" fillId="26" borderId="71" xfId="0" applyFont="1" applyFill="1" applyBorder="1" applyAlignment="1">
      <alignment horizontal="left" vertical="top" wrapText="1"/>
    </xf>
    <xf numFmtId="0" fontId="42" fillId="0" borderId="1" xfId="0" applyFont="1" applyBorder="1" applyAlignment="1">
      <alignment horizontal="center" vertical="top" wrapText="1"/>
    </xf>
    <xf numFmtId="4" fontId="42" fillId="0" borderId="1" xfId="0" applyNumberFormat="1" applyFont="1" applyBorder="1" applyAlignment="1">
      <alignment horizontal="left" vertical="top" wrapText="1"/>
    </xf>
    <xf numFmtId="17" fontId="42" fillId="0" borderId="1" xfId="0" applyNumberFormat="1" applyFont="1" applyBorder="1" applyAlignment="1">
      <alignment horizontal="left" vertical="top" wrapText="1"/>
    </xf>
    <xf numFmtId="0" fontId="42" fillId="0" borderId="1" xfId="0" applyFont="1" applyBorder="1" applyAlignment="1">
      <alignment vertical="top" wrapText="1"/>
    </xf>
    <xf numFmtId="166" fontId="42" fillId="0" borderId="1" xfId="0" applyNumberFormat="1" applyFont="1" applyBorder="1" applyAlignment="1">
      <alignment horizontal="center" vertical="top" wrapText="1"/>
    </xf>
    <xf numFmtId="17" fontId="42" fillId="0" borderId="1" xfId="0" applyNumberFormat="1" applyFont="1" applyBorder="1" applyAlignment="1">
      <alignment horizontal="center" vertical="top" wrapText="1"/>
    </xf>
    <xf numFmtId="0" fontId="42" fillId="0" borderId="44" xfId="0" applyFont="1" applyBorder="1" applyAlignment="1">
      <alignment horizontal="left" vertical="top" wrapText="1"/>
    </xf>
    <xf numFmtId="0" fontId="46" fillId="0" borderId="72" xfId="0" applyFont="1" applyBorder="1" applyAlignment="1">
      <alignment horizontal="center" vertical="top" wrapText="1"/>
    </xf>
    <xf numFmtId="165" fontId="45" fillId="0" borderId="1" xfId="0" applyNumberFormat="1" applyFont="1" applyBorder="1" applyAlignment="1">
      <alignment horizontal="left" vertical="top" wrapText="1"/>
    </xf>
    <xf numFmtId="0" fontId="36" fillId="0" borderId="0" xfId="0" applyFont="1"/>
    <xf numFmtId="0" fontId="51" fillId="0" borderId="0" xfId="0" applyFont="1" applyAlignment="1">
      <alignment vertical="top"/>
    </xf>
    <xf numFmtId="0" fontId="42" fillId="0" borderId="4" xfId="0" applyFont="1" applyBorder="1" applyAlignment="1">
      <alignment horizontal="left" vertical="top" wrapText="1"/>
    </xf>
    <xf numFmtId="0" fontId="42" fillId="0" borderId="4" xfId="0" applyFont="1" applyBorder="1" applyAlignment="1">
      <alignment horizontal="center" vertical="top" wrapText="1"/>
    </xf>
    <xf numFmtId="4" fontId="42" fillId="0" borderId="4" xfId="0" applyNumberFormat="1" applyFont="1" applyBorder="1" applyAlignment="1">
      <alignment horizontal="left" vertical="top" wrapText="1"/>
    </xf>
    <xf numFmtId="17" fontId="42" fillId="0" borderId="4" xfId="0" applyNumberFormat="1" applyFont="1" applyBorder="1" applyAlignment="1">
      <alignment horizontal="left" vertical="top" wrapText="1"/>
    </xf>
    <xf numFmtId="17" fontId="42" fillId="0" borderId="4" xfId="0" applyNumberFormat="1" applyFont="1" applyBorder="1" applyAlignment="1">
      <alignment horizontal="center" vertical="top" wrapText="1"/>
    </xf>
    <xf numFmtId="4" fontId="53" fillId="0" borderId="1" xfId="0" applyNumberFormat="1" applyFont="1" applyBorder="1" applyAlignment="1">
      <alignment horizontal="center" vertical="top" wrapText="1"/>
    </xf>
    <xf numFmtId="166" fontId="53" fillId="0" borderId="1" xfId="0" applyNumberFormat="1" applyFont="1" applyBorder="1" applyAlignment="1">
      <alignment horizontal="center" vertical="top" wrapText="1"/>
    </xf>
    <xf numFmtId="0" fontId="53" fillId="0" borderId="44" xfId="0" applyFont="1" applyBorder="1" applyAlignment="1">
      <alignment horizontal="center" vertical="top" wrapText="1"/>
    </xf>
    <xf numFmtId="0" fontId="42" fillId="0" borderId="0" xfId="0" applyFont="1" applyAlignment="1">
      <alignment horizontal="left" vertical="top" wrapText="1"/>
    </xf>
    <xf numFmtId="165" fontId="42" fillId="0" borderId="17" xfId="0" applyNumberFormat="1" applyFont="1" applyBorder="1" applyAlignment="1">
      <alignment horizontal="left" vertical="top" wrapText="1"/>
    </xf>
    <xf numFmtId="0" fontId="42" fillId="0" borderId="0" xfId="0" applyFont="1" applyAlignment="1">
      <alignment vertical="top" wrapText="1"/>
    </xf>
    <xf numFmtId="4" fontId="42" fillId="0" borderId="1" xfId="0" applyNumberFormat="1" applyFont="1" applyBorder="1" applyAlignment="1">
      <alignment horizontal="center" vertical="top" wrapText="1"/>
    </xf>
    <xf numFmtId="165" fontId="42" fillId="0" borderId="1" xfId="0" applyNumberFormat="1" applyFont="1" applyBorder="1" applyAlignment="1">
      <alignment vertical="top" wrapText="1"/>
    </xf>
    <xf numFmtId="165" fontId="42" fillId="0" borderId="4" xfId="0" applyNumberFormat="1" applyFont="1" applyBorder="1" applyAlignment="1">
      <alignment vertical="top" wrapText="1"/>
    </xf>
    <xf numFmtId="4" fontId="42" fillId="0" borderId="4" xfId="0" applyNumberFormat="1" applyFont="1" applyBorder="1" applyAlignment="1">
      <alignment horizontal="center" vertical="top" wrapText="1"/>
    </xf>
    <xf numFmtId="0" fontId="36" fillId="0" borderId="0" xfId="0" applyFont="1" applyAlignment="1">
      <alignment horizontal="center" vertical="center"/>
    </xf>
    <xf numFmtId="0" fontId="36" fillId="4" borderId="0" xfId="0" applyFont="1" applyFill="1" applyAlignment="1">
      <alignment vertical="center" wrapText="1"/>
    </xf>
    <xf numFmtId="0" fontId="40" fillId="0" borderId="24" xfId="0" applyFont="1" applyBorder="1" applyAlignment="1">
      <alignment horizontal="left" vertical="center"/>
    </xf>
    <xf numFmtId="0" fontId="40" fillId="0" borderId="23" xfId="0" applyFont="1" applyBorder="1" applyAlignment="1">
      <alignment horizontal="left" vertical="center"/>
    </xf>
    <xf numFmtId="0" fontId="40" fillId="0" borderId="0" xfId="0" applyFont="1" applyAlignment="1">
      <alignment horizontal="left" vertical="center"/>
    </xf>
    <xf numFmtId="0" fontId="40" fillId="12" borderId="22" xfId="0" applyFont="1" applyFill="1" applyBorder="1" applyAlignment="1">
      <alignment horizontal="center" vertical="center"/>
    </xf>
    <xf numFmtId="0" fontId="40" fillId="0" borderId="23" xfId="0" applyFont="1" applyBorder="1" applyAlignment="1">
      <alignment horizontal="center" vertical="center"/>
    </xf>
    <xf numFmtId="0" fontId="40" fillId="0" borderId="15" xfId="0" applyFont="1" applyBorder="1" applyAlignment="1">
      <alignment horizontal="center" vertical="center"/>
    </xf>
    <xf numFmtId="0" fontId="40" fillId="0" borderId="0" xfId="0" applyFont="1" applyAlignment="1">
      <alignment horizontal="center" vertical="center"/>
    </xf>
    <xf numFmtId="0" fontId="36" fillId="5" borderId="1" xfId="0" applyFont="1" applyFill="1" applyBorder="1" applyAlignment="1">
      <alignment horizontal="center" vertical="center"/>
    </xf>
    <xf numFmtId="164" fontId="41" fillId="5" borderId="1" xfId="0" applyNumberFormat="1" applyFont="1" applyFill="1" applyBorder="1" applyAlignment="1">
      <alignment horizontal="center" vertical="center" wrapText="1"/>
    </xf>
    <xf numFmtId="0" fontId="36" fillId="0" borderId="1" xfId="0" applyFont="1" applyBorder="1" applyAlignment="1">
      <alignment horizontal="center" vertical="center"/>
    </xf>
    <xf numFmtId="0" fontId="36" fillId="19" borderId="0" xfId="0" applyFont="1" applyFill="1" applyAlignment="1">
      <alignment vertical="center" wrapText="1"/>
    </xf>
    <xf numFmtId="165" fontId="42" fillId="0" borderId="4" xfId="0" applyNumberFormat="1" applyFont="1" applyBorder="1" applyAlignment="1">
      <alignment horizontal="left" vertical="top" wrapText="1"/>
    </xf>
    <xf numFmtId="0" fontId="36" fillId="4" borderId="72" xfId="0" applyFont="1" applyFill="1" applyBorder="1" applyAlignment="1">
      <alignment vertical="top" wrapText="1"/>
    </xf>
    <xf numFmtId="0" fontId="54" fillId="4" borderId="0" xfId="0" applyFont="1" applyFill="1" applyAlignment="1">
      <alignment horizontal="center" vertical="center" wrapText="1"/>
    </xf>
    <xf numFmtId="0" fontId="54" fillId="19" borderId="0" xfId="0" applyFont="1" applyFill="1" applyAlignment="1">
      <alignment vertical="center"/>
    </xf>
    <xf numFmtId="0" fontId="54" fillId="0" borderId="0" xfId="0" applyFont="1" applyAlignment="1">
      <alignment vertical="center"/>
    </xf>
    <xf numFmtId="0" fontId="54" fillId="5" borderId="11" xfId="0" applyFont="1" applyFill="1" applyBorder="1" applyAlignment="1">
      <alignment horizontal="center" vertical="center"/>
    </xf>
    <xf numFmtId="164" fontId="56" fillId="5" borderId="11" xfId="0" applyNumberFormat="1" applyFont="1" applyFill="1" applyBorder="1" applyAlignment="1">
      <alignment horizontal="center" vertical="center" wrapText="1"/>
    </xf>
    <xf numFmtId="0" fontId="38" fillId="0" borderId="72" xfId="0" applyFont="1" applyBorder="1" applyAlignment="1">
      <alignment vertical="top" wrapText="1"/>
    </xf>
    <xf numFmtId="17" fontId="36" fillId="0" borderId="3" xfId="0" applyNumberFormat="1" applyFont="1" applyBorder="1" applyAlignment="1">
      <alignment vertical="center"/>
    </xf>
    <xf numFmtId="17" fontId="36" fillId="0" borderId="1" xfId="0" applyNumberFormat="1" applyFont="1" applyBorder="1" applyAlignment="1">
      <alignment vertical="center"/>
    </xf>
    <xf numFmtId="0" fontId="36" fillId="0" borderId="1" xfId="0" applyFont="1" applyBorder="1" applyAlignment="1">
      <alignment vertical="center" wrapText="1"/>
    </xf>
    <xf numFmtId="0" fontId="42" fillId="4" borderId="1" xfId="0" applyFont="1" applyFill="1" applyBorder="1" applyAlignment="1">
      <alignment horizontal="left" vertical="top" wrapText="1"/>
    </xf>
    <xf numFmtId="0" fontId="57" fillId="0" borderId="0" xfId="0" applyFont="1" applyAlignment="1">
      <alignment horizontal="left" vertical="center" wrapText="1"/>
    </xf>
    <xf numFmtId="0" fontId="36" fillId="0" borderId="1" xfId="0" applyFont="1" applyBorder="1" applyAlignment="1">
      <alignment vertical="top" wrapText="1"/>
    </xf>
    <xf numFmtId="0" fontId="41" fillId="4" borderId="17" xfId="0" applyFont="1" applyFill="1" applyBorder="1" applyAlignment="1">
      <alignment horizontal="center" vertical="top" wrapText="1"/>
    </xf>
    <xf numFmtId="165" fontId="41" fillId="4" borderId="1" xfId="0" applyNumberFormat="1" applyFont="1" applyFill="1" applyBorder="1" applyAlignment="1">
      <alignment horizontal="left" vertical="top" wrapText="1"/>
    </xf>
    <xf numFmtId="0" fontId="42" fillId="4" borderId="1" xfId="0" applyFont="1" applyFill="1" applyBorder="1" applyAlignment="1">
      <alignment horizontal="center" vertical="top" wrapText="1"/>
    </xf>
    <xf numFmtId="4" fontId="42" fillId="4" borderId="1" xfId="0" applyNumberFormat="1" applyFont="1" applyFill="1" applyBorder="1" applyAlignment="1">
      <alignment horizontal="left" vertical="top" wrapText="1"/>
    </xf>
    <xf numFmtId="17" fontId="42" fillId="4" borderId="1" xfId="0" applyNumberFormat="1" applyFont="1" applyFill="1" applyBorder="1" applyAlignment="1">
      <alignment horizontal="left" vertical="top" wrapText="1"/>
    </xf>
    <xf numFmtId="17" fontId="42" fillId="4" borderId="1" xfId="0" applyNumberFormat="1" applyFont="1" applyFill="1" applyBorder="1" applyAlignment="1">
      <alignment horizontal="center" vertical="top" wrapText="1"/>
    </xf>
    <xf numFmtId="0" fontId="42" fillId="4" borderId="44" xfId="0" applyFont="1" applyFill="1" applyBorder="1" applyAlignment="1">
      <alignment horizontal="left" vertical="top" wrapText="1"/>
    </xf>
    <xf numFmtId="0" fontId="41" fillId="4" borderId="1" xfId="0" applyFont="1" applyFill="1" applyBorder="1" applyAlignment="1">
      <alignment horizontal="center" vertical="top" wrapText="1"/>
    </xf>
    <xf numFmtId="0" fontId="36" fillId="4" borderId="3" xfId="0" applyFont="1" applyFill="1" applyBorder="1" applyAlignment="1">
      <alignment vertical="center"/>
    </xf>
    <xf numFmtId="0" fontId="36" fillId="4" borderId="3" xfId="0" applyFont="1" applyFill="1" applyBorder="1" applyAlignment="1">
      <alignment horizontal="center" vertical="center"/>
    </xf>
    <xf numFmtId="0" fontId="43" fillId="4" borderId="1" xfId="0" applyFont="1" applyFill="1" applyBorder="1" applyAlignment="1">
      <alignment vertical="center"/>
    </xf>
    <xf numFmtId="0" fontId="36" fillId="4" borderId="1" xfId="0" applyFont="1" applyFill="1" applyBorder="1" applyAlignment="1">
      <alignment vertical="center"/>
    </xf>
    <xf numFmtId="165" fontId="42" fillId="4" borderId="1" xfId="0" applyNumberFormat="1" applyFont="1" applyFill="1" applyBorder="1" applyAlignment="1">
      <alignment horizontal="left" vertical="top" wrapText="1"/>
    </xf>
    <xf numFmtId="0" fontId="45" fillId="4" borderId="1" xfId="0" applyFont="1" applyFill="1" applyBorder="1" applyAlignment="1">
      <alignment horizontal="left" vertical="top" wrapText="1"/>
    </xf>
    <xf numFmtId="0" fontId="36" fillId="0" borderId="3" xfId="0" applyFont="1" applyBorder="1" applyAlignment="1">
      <alignment vertical="center" wrapText="1"/>
    </xf>
    <xf numFmtId="0" fontId="36" fillId="0" borderId="0" xfId="0" applyFont="1" applyAlignment="1">
      <alignment vertical="top" wrapText="1"/>
    </xf>
    <xf numFmtId="0" fontId="38" fillId="4" borderId="1" xfId="0" applyFont="1" applyFill="1" applyBorder="1" applyAlignment="1">
      <alignment vertical="top" wrapText="1"/>
    </xf>
    <xf numFmtId="0" fontId="42" fillId="0" borderId="1" xfId="0" applyFont="1" applyBorder="1" applyAlignment="1">
      <alignment vertical="top" wrapText="1"/>
    </xf>
    <xf numFmtId="0" fontId="36" fillId="0" borderId="1" xfId="0" applyFont="1" applyBorder="1" applyAlignment="1">
      <alignment horizontal="center" vertical="top" wrapText="1"/>
    </xf>
    <xf numFmtId="0" fontId="40" fillId="5" borderId="4" xfId="0" applyFont="1" applyFill="1" applyBorder="1" applyAlignment="1">
      <alignment horizontal="center" vertical="center"/>
    </xf>
    <xf numFmtId="0" fontId="40" fillId="5" borderId="3" xfId="0" applyFont="1" applyFill="1" applyBorder="1" applyAlignment="1">
      <alignment horizontal="center" vertical="center"/>
    </xf>
    <xf numFmtId="0" fontId="36" fillId="5" borderId="4"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4" xfId="0" applyFont="1" applyFill="1" applyBorder="1" applyAlignment="1">
      <alignment horizontal="center" vertical="center" wrapText="1"/>
    </xf>
    <xf numFmtId="0" fontId="36" fillId="5" borderId="3" xfId="0" applyFont="1" applyFill="1" applyBorder="1" applyAlignment="1">
      <alignment horizontal="center" vertical="center" wrapText="1"/>
    </xf>
    <xf numFmtId="0" fontId="35" fillId="19" borderId="0" xfId="0" applyFont="1" applyFill="1" applyAlignment="1">
      <alignment horizontal="left" vertical="center"/>
    </xf>
    <xf numFmtId="0" fontId="54" fillId="5" borderId="25" xfId="0" applyFont="1" applyFill="1" applyBorder="1" applyAlignment="1">
      <alignment horizontal="center" vertical="center"/>
    </xf>
    <xf numFmtId="0" fontId="54" fillId="5" borderId="26" xfId="0" applyFont="1" applyFill="1" applyBorder="1" applyAlignment="1">
      <alignment horizontal="center" vertical="center"/>
    </xf>
    <xf numFmtId="0" fontId="54" fillId="5" borderId="27" xfId="0" applyFont="1" applyFill="1" applyBorder="1" applyAlignment="1">
      <alignment horizontal="center" vertical="center"/>
    </xf>
    <xf numFmtId="0" fontId="54" fillId="5" borderId="30" xfId="0" applyFont="1" applyFill="1" applyBorder="1" applyAlignment="1">
      <alignment horizontal="center" vertical="center"/>
    </xf>
    <xf numFmtId="0" fontId="54" fillId="5" borderId="41" xfId="0" applyFont="1" applyFill="1" applyBorder="1" applyAlignment="1">
      <alignment horizontal="center" vertical="center"/>
    </xf>
    <xf numFmtId="0" fontId="54" fillId="5" borderId="46" xfId="0" applyFont="1" applyFill="1" applyBorder="1" applyAlignment="1">
      <alignment horizontal="center" vertical="center"/>
    </xf>
    <xf numFmtId="0" fontId="54" fillId="5" borderId="27" xfId="0" applyFont="1" applyFill="1" applyBorder="1" applyAlignment="1">
      <alignment horizontal="center" vertical="center" wrapText="1"/>
    </xf>
    <xf numFmtId="0" fontId="54" fillId="5" borderId="30" xfId="0" applyFont="1" applyFill="1" applyBorder="1" applyAlignment="1">
      <alignment horizontal="center" vertical="center" wrapText="1"/>
    </xf>
    <xf numFmtId="0" fontId="54" fillId="10" borderId="2" xfId="0" applyFont="1" applyFill="1" applyBorder="1" applyAlignment="1">
      <alignment horizontal="center" vertical="center" wrapText="1"/>
    </xf>
    <xf numFmtId="0" fontId="54" fillId="10" borderId="30" xfId="0" applyFont="1" applyFill="1" applyBorder="1" applyAlignment="1">
      <alignment horizontal="center" vertical="center" wrapText="1"/>
    </xf>
    <xf numFmtId="0" fontId="35" fillId="14" borderId="7" xfId="0" applyFont="1" applyFill="1" applyBorder="1" applyAlignment="1">
      <alignment horizontal="center" vertical="center"/>
    </xf>
    <xf numFmtId="0" fontId="35" fillId="14" borderId="8" xfId="0" applyFont="1" applyFill="1" applyBorder="1" applyAlignment="1">
      <alignment horizontal="center" vertical="center"/>
    </xf>
    <xf numFmtId="0" fontId="35" fillId="14" borderId="9" xfId="0" applyFont="1" applyFill="1" applyBorder="1" applyAlignment="1">
      <alignment horizontal="center" vertical="center"/>
    </xf>
    <xf numFmtId="0" fontId="55" fillId="5" borderId="25" xfId="0" applyFont="1" applyFill="1" applyBorder="1" applyAlignment="1">
      <alignment horizontal="center" vertical="center"/>
    </xf>
    <xf numFmtId="0" fontId="55" fillId="5" borderId="26" xfId="0" applyFont="1" applyFill="1" applyBorder="1" applyAlignment="1">
      <alignment horizontal="center" vertical="center"/>
    </xf>
    <xf numFmtId="0" fontId="38" fillId="5" borderId="44" xfId="0" applyFont="1" applyFill="1" applyBorder="1" applyAlignment="1">
      <alignment horizontal="center" vertical="center"/>
    </xf>
    <xf numFmtId="0" fontId="38" fillId="5" borderId="17" xfId="0" applyFont="1" applyFill="1" applyBorder="1" applyAlignment="1">
      <alignment horizontal="center" vertical="center"/>
    </xf>
    <xf numFmtId="0" fontId="36" fillId="5" borderId="44" xfId="0" applyFont="1" applyFill="1" applyBorder="1" applyAlignment="1">
      <alignment horizontal="center" vertical="center"/>
    </xf>
    <xf numFmtId="0" fontId="36" fillId="5" borderId="17" xfId="0" applyFont="1" applyFill="1" applyBorder="1" applyAlignment="1">
      <alignment horizontal="center" vertical="center"/>
    </xf>
    <xf numFmtId="0" fontId="38" fillId="5" borderId="4" xfId="0" applyFont="1" applyFill="1" applyBorder="1" applyAlignment="1">
      <alignment horizontal="center" vertical="center"/>
    </xf>
    <xf numFmtId="0" fontId="38" fillId="5" borderId="3" xfId="0" applyFont="1" applyFill="1" applyBorder="1" applyAlignment="1">
      <alignment horizontal="center" vertical="center"/>
    </xf>
    <xf numFmtId="0" fontId="40" fillId="12" borderId="38" xfId="0" applyFont="1" applyFill="1" applyBorder="1" applyAlignment="1">
      <alignment horizontal="left" vertical="center"/>
    </xf>
    <xf numFmtId="0" fontId="40" fillId="12" borderId="39" xfId="0" applyFont="1" applyFill="1" applyBorder="1" applyAlignment="1">
      <alignment horizontal="left" vertical="center"/>
    </xf>
    <xf numFmtId="0" fontId="40" fillId="12" borderId="40" xfId="0" applyFont="1" applyFill="1" applyBorder="1" applyAlignment="1">
      <alignment horizontal="left" vertical="center"/>
    </xf>
    <xf numFmtId="0" fontId="54" fillId="22" borderId="43" xfId="0" applyFont="1" applyFill="1" applyBorder="1" applyAlignment="1">
      <alignment horizontal="center" vertical="center" wrapText="1"/>
    </xf>
    <xf numFmtId="0" fontId="54" fillId="22" borderId="35"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8" fillId="6" borderId="30" xfId="0" applyFont="1" applyFill="1" applyBorder="1" applyAlignment="1">
      <alignment horizontal="center" vertical="center" wrapText="1"/>
    </xf>
    <xf numFmtId="0" fontId="8" fillId="7" borderId="27" xfId="0" applyFont="1" applyFill="1" applyBorder="1" applyAlignment="1">
      <alignment horizontal="center" vertical="center" wrapText="1"/>
    </xf>
    <xf numFmtId="0" fontId="8" fillId="7" borderId="30" xfId="0" applyFont="1" applyFill="1" applyBorder="1" applyAlignment="1">
      <alignment horizontal="center" vertical="center" wrapText="1"/>
    </xf>
    <xf numFmtId="1" fontId="8" fillId="8" borderId="27" xfId="0" applyNumberFormat="1" applyFont="1" applyFill="1" applyBorder="1" applyAlignment="1">
      <alignment horizontal="center" vertical="center" wrapText="1"/>
    </xf>
    <xf numFmtId="1" fontId="8" fillId="8" borderId="30" xfId="0" applyNumberFormat="1" applyFont="1" applyFill="1" applyBorder="1" applyAlignment="1">
      <alignment horizontal="center" vertical="center" wrapText="1"/>
    </xf>
    <xf numFmtId="0" fontId="8" fillId="9" borderId="27"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37" fillId="20" borderId="7" xfId="0" applyFont="1" applyFill="1" applyBorder="1" applyAlignment="1">
      <alignment horizontal="center" vertical="center"/>
    </xf>
    <xf numFmtId="0" fontId="37" fillId="20" borderId="8" xfId="0" applyFont="1" applyFill="1" applyBorder="1" applyAlignment="1">
      <alignment horizontal="center" vertical="center"/>
    </xf>
    <xf numFmtId="0" fontId="37" fillId="21" borderId="7" xfId="0" applyFont="1" applyFill="1" applyBorder="1" applyAlignment="1">
      <alignment horizontal="center" vertical="center"/>
    </xf>
    <xf numFmtId="0" fontId="37" fillId="21" borderId="8" xfId="0" applyFont="1" applyFill="1" applyBorder="1" applyAlignment="1">
      <alignment horizontal="center" vertical="center"/>
    </xf>
    <xf numFmtId="0" fontId="37" fillId="21" borderId="9" xfId="0" applyFont="1" applyFill="1" applyBorder="1" applyAlignment="1">
      <alignment horizontal="center" vertical="center"/>
    </xf>
    <xf numFmtId="0" fontId="8" fillId="11" borderId="27" xfId="0" applyFont="1" applyFill="1" applyBorder="1" applyAlignment="1">
      <alignment horizontal="center" vertical="center" wrapText="1"/>
    </xf>
    <xf numFmtId="0" fontId="8" fillId="11" borderId="30" xfId="0" applyFont="1" applyFill="1" applyBorder="1" applyAlignment="1">
      <alignment horizontal="center" vertical="center" wrapText="1"/>
    </xf>
    <xf numFmtId="0" fontId="54" fillId="22" borderId="27" xfId="0" applyFont="1" applyFill="1" applyBorder="1" applyAlignment="1">
      <alignment horizontal="center" vertical="center" wrapText="1"/>
    </xf>
    <xf numFmtId="0" fontId="54" fillId="22" borderId="30" xfId="0" applyFont="1" applyFill="1" applyBorder="1" applyAlignment="1">
      <alignment horizontal="center" vertical="center" wrapText="1"/>
    </xf>
    <xf numFmtId="0" fontId="54" fillId="10" borderId="46" xfId="0" applyFont="1" applyFill="1" applyBorder="1" applyAlignment="1">
      <alignment horizontal="center" vertical="center" wrapText="1"/>
    </xf>
    <xf numFmtId="0" fontId="54" fillId="10" borderId="42" xfId="0" applyFont="1" applyFill="1" applyBorder="1" applyAlignment="1">
      <alignment horizontal="center" vertical="center" wrapText="1"/>
    </xf>
    <xf numFmtId="0" fontId="27" fillId="21" borderId="33" xfId="0" applyFont="1" applyFill="1" applyBorder="1" applyAlignment="1">
      <alignment horizontal="center" vertical="center" wrapText="1"/>
    </xf>
    <xf numFmtId="0" fontId="27" fillId="20" borderId="33" xfId="0" applyFont="1" applyFill="1" applyBorder="1" applyAlignment="1">
      <alignment horizontal="center" vertical="center" wrapText="1"/>
    </xf>
    <xf numFmtId="0" fontId="10" fillId="16" borderId="33" xfId="0" applyFont="1" applyFill="1" applyBorder="1" applyAlignment="1">
      <alignment horizontal="center" vertical="center" wrapText="1"/>
    </xf>
    <xf numFmtId="0" fontId="24" fillId="18" borderId="0" xfId="0" applyFont="1" applyFill="1" applyAlignment="1">
      <alignment horizontal="center" vertical="center"/>
    </xf>
    <xf numFmtId="0" fontId="25" fillId="18" borderId="0" xfId="0" applyFont="1" applyFill="1" applyAlignment="1">
      <alignment horizontal="center" vertical="center"/>
    </xf>
    <xf numFmtId="0" fontId="25" fillId="18" borderId="34" xfId="0" applyFont="1" applyFill="1" applyBorder="1" applyAlignment="1">
      <alignment horizontal="center" vertical="center"/>
    </xf>
    <xf numFmtId="0" fontId="29" fillId="23" borderId="68" xfId="0" applyFont="1" applyFill="1" applyBorder="1" applyAlignment="1">
      <alignment horizontal="center" vertical="center"/>
    </xf>
    <xf numFmtId="0" fontId="29" fillId="23" borderId="69" xfId="0" applyFont="1" applyFill="1" applyBorder="1" applyAlignment="1">
      <alignment horizontal="center" vertical="center"/>
    </xf>
    <xf numFmtId="0" fontId="17" fillId="19" borderId="0" xfId="0" applyFont="1" applyFill="1" applyAlignment="1">
      <alignment horizontal="center" vertical="center"/>
    </xf>
    <xf numFmtId="0" fontId="5" fillId="0" borderId="16" xfId="0" applyFont="1" applyBorder="1" applyAlignment="1">
      <alignment horizontal="center" vertical="center"/>
    </xf>
    <xf numFmtId="0" fontId="5" fillId="0" borderId="5" xfId="0" applyFont="1" applyBorder="1" applyAlignment="1">
      <alignment horizontal="center"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23" xfId="0" applyFont="1" applyBorder="1" applyAlignment="1">
      <alignment horizontal="center" vertical="center"/>
    </xf>
    <xf numFmtId="0" fontId="16" fillId="0" borderId="15" xfId="0" applyFont="1" applyBorder="1" applyAlignment="1">
      <alignment horizontal="center" vertical="center"/>
    </xf>
    <xf numFmtId="0" fontId="18" fillId="0" borderId="16" xfId="0" applyFont="1" applyBorder="1" applyAlignment="1">
      <alignment horizontal="center"/>
    </xf>
    <xf numFmtId="0" fontId="13" fillId="0" borderId="0" xfId="0" applyFont="1" applyAlignment="1">
      <alignment horizontal="center"/>
    </xf>
    <xf numFmtId="0" fontId="9" fillId="19" borderId="47" xfId="0" applyFont="1" applyFill="1" applyBorder="1" applyAlignment="1">
      <alignment horizontal="center" vertical="center" wrapText="1"/>
    </xf>
    <xf numFmtId="0" fontId="9" fillId="19" borderId="48" xfId="0" applyFont="1" applyFill="1" applyBorder="1" applyAlignment="1">
      <alignment horizontal="center" vertical="center" wrapText="1"/>
    </xf>
    <xf numFmtId="0" fontId="9" fillId="19" borderId="49" xfId="0" applyFont="1" applyFill="1" applyBorder="1" applyAlignment="1">
      <alignment horizontal="center" vertical="center" wrapText="1"/>
    </xf>
    <xf numFmtId="0" fontId="2" fillId="19" borderId="0" xfId="0" applyFont="1" applyFill="1" applyAlignment="1">
      <alignment horizontal="center" vertical="center"/>
    </xf>
    <xf numFmtId="0" fontId="5" fillId="5" borderId="44" xfId="0" applyFont="1" applyFill="1" applyBorder="1" applyAlignment="1">
      <alignment horizontal="center" vertical="center"/>
    </xf>
    <xf numFmtId="0" fontId="5" fillId="5" borderId="17"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3" xfId="0" applyFont="1" applyFill="1" applyBorder="1" applyAlignment="1">
      <alignment horizontal="center" vertical="center"/>
    </xf>
    <xf numFmtId="0" fontId="5" fillId="5" borderId="4"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4"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5" fillId="5" borderId="44" xfId="0" applyFont="1" applyFill="1" applyBorder="1" applyAlignment="1">
      <alignment horizontal="center" vertical="center"/>
    </xf>
    <xf numFmtId="0" fontId="15" fillId="5" borderId="17" xfId="0" applyFont="1" applyFill="1"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5" fillId="5" borderId="4" xfId="0" applyFont="1" applyFill="1" applyBorder="1" applyAlignment="1">
      <alignment horizontal="center" vertical="center"/>
    </xf>
    <xf numFmtId="0" fontId="15" fillId="5" borderId="3" xfId="0" applyFont="1" applyFill="1" applyBorder="1" applyAlignment="1">
      <alignment horizontal="center" vertical="center"/>
    </xf>
    <xf numFmtId="0" fontId="17" fillId="19" borderId="0" xfId="0" applyFont="1" applyFill="1" applyAlignment="1">
      <alignment horizontal="left" vertical="center"/>
    </xf>
    <xf numFmtId="0" fontId="8" fillId="20" borderId="7" xfId="0" applyFont="1" applyFill="1" applyBorder="1" applyAlignment="1">
      <alignment horizontal="center" vertical="center"/>
    </xf>
    <xf numFmtId="0" fontId="8" fillId="20" borderId="8" xfId="0" applyFont="1" applyFill="1" applyBorder="1" applyAlignment="1">
      <alignment horizontal="center" vertical="center"/>
    </xf>
    <xf numFmtId="0" fontId="8" fillId="21" borderId="7" xfId="0" applyFont="1" applyFill="1" applyBorder="1" applyAlignment="1">
      <alignment horizontal="center" vertical="center"/>
    </xf>
    <xf numFmtId="0" fontId="8" fillId="21" borderId="8" xfId="0" applyFont="1" applyFill="1" applyBorder="1" applyAlignment="1">
      <alignment horizontal="center" vertical="center"/>
    </xf>
    <xf numFmtId="0" fontId="8" fillId="21" borderId="9" xfId="0" applyFont="1" applyFill="1" applyBorder="1" applyAlignment="1">
      <alignment horizontal="center" vertical="center"/>
    </xf>
    <xf numFmtId="0" fontId="5" fillId="5" borderId="27"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41" xfId="0" applyFont="1" applyFill="1" applyBorder="1" applyAlignment="1">
      <alignment horizontal="center" vertical="center"/>
    </xf>
    <xf numFmtId="0" fontId="5" fillId="5" borderId="42" xfId="0" applyFont="1" applyFill="1" applyBorder="1" applyAlignment="1">
      <alignment horizontal="center" vertical="center"/>
    </xf>
    <xf numFmtId="0" fontId="5" fillId="5" borderId="27"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5" fillId="5" borderId="25" xfId="0" applyFont="1" applyFill="1" applyBorder="1" applyAlignment="1">
      <alignment horizontal="center" vertical="center"/>
    </xf>
    <xf numFmtId="0" fontId="5" fillId="5" borderId="26" xfId="0" applyFont="1" applyFill="1" applyBorder="1" applyAlignment="1">
      <alignment horizontal="center" vertical="center"/>
    </xf>
    <xf numFmtId="0" fontId="15" fillId="5" borderId="25" xfId="0" applyFont="1" applyFill="1" applyBorder="1" applyAlignment="1">
      <alignment horizontal="center" vertical="center"/>
    </xf>
    <xf numFmtId="0" fontId="15" fillId="5" borderId="26" xfId="0" applyFont="1" applyFill="1" applyBorder="1" applyAlignment="1">
      <alignment horizontal="center" vertical="center"/>
    </xf>
    <xf numFmtId="0" fontId="10" fillId="14" borderId="7" xfId="0" applyFont="1" applyFill="1" applyBorder="1" applyAlignment="1">
      <alignment horizontal="center" vertical="center"/>
    </xf>
    <xf numFmtId="0" fontId="10" fillId="14" borderId="8" xfId="0" applyFont="1" applyFill="1" applyBorder="1" applyAlignment="1">
      <alignment horizontal="center" vertical="center"/>
    </xf>
    <xf numFmtId="0" fontId="10" fillId="14" borderId="9" xfId="0" applyFont="1" applyFill="1" applyBorder="1" applyAlignment="1">
      <alignment horizontal="center" vertical="center"/>
    </xf>
    <xf numFmtId="0" fontId="5" fillId="10" borderId="2" xfId="0" applyFont="1" applyFill="1" applyBorder="1" applyAlignment="1">
      <alignment horizontal="center" vertical="center" wrapText="1"/>
    </xf>
    <xf numFmtId="0" fontId="5" fillId="10" borderId="30" xfId="0" applyFont="1" applyFill="1" applyBorder="1" applyAlignment="1">
      <alignment horizontal="center" vertical="center" wrapText="1"/>
    </xf>
    <xf numFmtId="0" fontId="0" fillId="0" borderId="27" xfId="0" applyBorder="1" applyAlignment="1">
      <alignment horizontal="center" vertical="center"/>
    </xf>
    <xf numFmtId="0" fontId="5" fillId="22" borderId="27" xfId="0" applyFont="1" applyFill="1" applyBorder="1" applyAlignment="1">
      <alignment horizontal="center" vertical="center" wrapText="1"/>
    </xf>
    <xf numFmtId="0" fontId="5" fillId="22" borderId="30" xfId="0" applyFont="1" applyFill="1" applyBorder="1" applyAlignment="1">
      <alignment horizontal="center" vertical="center" wrapText="1"/>
    </xf>
    <xf numFmtId="0" fontId="5" fillId="22" borderId="43" xfId="0" applyFont="1" applyFill="1" applyBorder="1" applyAlignment="1">
      <alignment horizontal="center" vertical="center" wrapText="1"/>
    </xf>
    <xf numFmtId="0" fontId="5" fillId="22" borderId="35" xfId="0" applyFont="1" applyFill="1" applyBorder="1" applyAlignment="1">
      <alignment horizontal="center" vertical="center" wrapText="1"/>
    </xf>
    <xf numFmtId="0" fontId="18" fillId="12" borderId="38" xfId="0" applyFont="1" applyFill="1" applyBorder="1" applyAlignment="1">
      <alignment horizontal="left" vertical="center"/>
    </xf>
    <xf numFmtId="0" fontId="18" fillId="12" borderId="39" xfId="0" applyFont="1" applyFill="1" applyBorder="1" applyAlignment="1">
      <alignment horizontal="left" vertical="center"/>
    </xf>
    <xf numFmtId="0" fontId="18" fillId="12" borderId="40" xfId="0" applyFont="1" applyFill="1" applyBorder="1" applyAlignment="1">
      <alignment horizontal="left" vertical="center"/>
    </xf>
    <xf numFmtId="0" fontId="5" fillId="10" borderId="46"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11" fillId="0" borderId="45" xfId="0" applyFont="1" applyBorder="1" applyAlignment="1">
      <alignment horizontal="left" vertical="center"/>
    </xf>
    <xf numFmtId="0" fontId="6" fillId="0" borderId="16" xfId="0" applyFont="1" applyBorder="1" applyAlignment="1">
      <alignment horizontal="left" vertical="center"/>
    </xf>
    <xf numFmtId="0" fontId="6" fillId="0" borderId="5" xfId="0" applyFont="1" applyBorder="1" applyAlignment="1">
      <alignment horizontal="left" vertical="center"/>
    </xf>
    <xf numFmtId="0" fontId="6" fillId="0" borderId="16" xfId="0" applyFont="1" applyBorder="1" applyAlignment="1">
      <alignment horizontal="left" vertical="center" wrapText="1"/>
    </xf>
    <xf numFmtId="0" fontId="6" fillId="0" borderId="5" xfId="0" applyFont="1" applyBorder="1" applyAlignment="1">
      <alignment horizontal="left" vertical="center" wrapText="1"/>
    </xf>
    <xf numFmtId="0" fontId="10" fillId="6" borderId="65"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10" fillId="13" borderId="65" xfId="0" applyFont="1" applyFill="1" applyBorder="1" applyAlignment="1">
      <alignment horizontal="center" vertical="center" wrapText="1"/>
    </xf>
    <xf numFmtId="0" fontId="8" fillId="13" borderId="11" xfId="0" applyFont="1" applyFill="1" applyBorder="1" applyAlignment="1">
      <alignment horizontal="center" vertical="center" wrapText="1"/>
    </xf>
    <xf numFmtId="0" fontId="10" fillId="9" borderId="65" xfId="0" applyFont="1" applyFill="1" applyBorder="1" applyAlignment="1">
      <alignment horizontal="center" vertical="center" wrapText="1"/>
    </xf>
    <xf numFmtId="0" fontId="10" fillId="9" borderId="11" xfId="0" applyFont="1" applyFill="1" applyBorder="1" applyAlignment="1">
      <alignment horizontal="center" vertical="center" wrapText="1"/>
    </xf>
    <xf numFmtId="0" fontId="9" fillId="4" borderId="0" xfId="0" applyFont="1" applyFill="1" applyAlignment="1">
      <alignment horizontal="center" vertical="center" wrapText="1"/>
    </xf>
    <xf numFmtId="0" fontId="5" fillId="4" borderId="0" xfId="0" applyFont="1" applyFill="1" applyAlignment="1">
      <alignment horizontal="center" vertical="center"/>
    </xf>
  </cellXfs>
  <cellStyles count="5">
    <cellStyle name="Estilo 1" xfId="4" xr:uid="{00000000-0005-0000-0000-000000000000}"/>
    <cellStyle name="Normal" xfId="0" builtinId="0"/>
    <cellStyle name="Normal 2" xfId="2" xr:uid="{00000000-0005-0000-0000-000002000000}"/>
    <cellStyle name="Normal 3" xfId="3" xr:uid="{00000000-0005-0000-0000-000003000000}"/>
    <cellStyle name="Porcentagem" xfId="1" builtinId="5"/>
  </cellStyles>
  <dxfs count="52">
    <dxf>
      <font>
        <color theme="0"/>
      </font>
    </dxf>
    <dxf>
      <font>
        <color theme="0"/>
      </font>
    </dxf>
    <dxf>
      <font>
        <color theme="0"/>
      </font>
      <fill>
        <patternFill patternType="solid">
          <fgColor rgb="FFB15407"/>
          <bgColor rgb="FFB15407"/>
        </patternFill>
      </fill>
    </dxf>
    <dxf>
      <font>
        <color rgb="FF0070C0"/>
      </font>
      <fill>
        <patternFill>
          <bgColor rgb="FF0070C0"/>
        </patternFill>
      </fill>
    </dxf>
    <dxf>
      <font>
        <color rgb="FF7030A0"/>
      </font>
      <fill>
        <patternFill>
          <bgColor rgb="FF7030A0"/>
        </patternFill>
      </fill>
    </dxf>
    <dxf>
      <font>
        <color rgb="FFFF0000"/>
      </font>
      <fill>
        <patternFill>
          <bgColor rgb="FFFF0000"/>
        </patternFill>
      </fill>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fill>
        <patternFill patternType="solid">
          <fgColor rgb="FFB15407"/>
          <bgColor rgb="FFB15407"/>
        </patternFill>
      </fill>
    </dxf>
    <dxf>
      <font>
        <color rgb="FFB15407"/>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ont>
        <color theme="0"/>
      </font>
    </dxf>
    <dxf>
      <font>
        <color theme="0"/>
      </font>
      <fill>
        <patternFill patternType="solid">
          <fgColor rgb="FFB15407"/>
          <bgColor rgb="FFB15407"/>
        </patternFill>
      </fill>
    </dxf>
    <dxf>
      <font>
        <color theme="0"/>
      </font>
      <fill>
        <patternFill>
          <bgColor theme="9" tint="-0.499984740745262"/>
        </patternFill>
      </fill>
    </dxf>
    <dxf>
      <font>
        <color theme="0"/>
      </font>
      <fill>
        <patternFill>
          <bgColor theme="9" tint="-0.499984740745262"/>
        </patternFill>
      </fill>
    </dxf>
    <dxf>
      <font>
        <color rgb="FF0070C0"/>
      </font>
      <fill>
        <patternFill>
          <bgColor rgb="FF0070C0"/>
        </patternFill>
      </fill>
    </dxf>
    <dxf>
      <font>
        <color rgb="FF92D050"/>
      </font>
      <fill>
        <patternFill patternType="solid">
          <fgColor rgb="FF92D050"/>
          <bgColor rgb="FF92D050"/>
        </patternFill>
      </fill>
    </dxf>
    <dxf>
      <font>
        <color rgb="FFFFC000"/>
      </font>
      <fill>
        <patternFill>
          <bgColor rgb="FFFFC000"/>
        </patternFill>
      </fill>
    </dxf>
    <dxf>
      <font>
        <color rgb="FFFF0000"/>
      </font>
      <fill>
        <patternFill>
          <bgColor rgb="FFFF0000"/>
        </patternFill>
      </fill>
    </dxf>
    <dxf>
      <font>
        <color theme="0" tint="-0.34998626667073579"/>
      </font>
      <fill>
        <patternFill>
          <bgColor theme="0" tint="-0.34998626667073579"/>
        </patternFill>
      </fill>
    </dxf>
    <dxf>
      <fill>
        <patternFill patternType="solid">
          <fgColor rgb="FFC6E0B4"/>
          <bgColor rgb="FFC6E0B4"/>
        </patternFill>
      </fill>
    </dxf>
    <dxf>
      <fill>
        <patternFill patternType="solid">
          <fgColor rgb="FFC6E0B4"/>
          <bgColor rgb="FFC6E0B4"/>
        </patternFill>
      </fill>
    </dxf>
    <dxf>
      <font>
        <b/>
        <color rgb="FFFFFFFF"/>
      </font>
      <fill>
        <patternFill patternType="solid">
          <fgColor rgb="FF70AD47"/>
          <bgColor rgb="FF70AD47"/>
        </patternFill>
      </fill>
    </dxf>
    <dxf>
      <font>
        <b/>
        <color rgb="FFFFFFFF"/>
      </font>
      <fill>
        <patternFill patternType="solid">
          <fgColor rgb="FF70AD47"/>
          <bgColor rgb="FF70AD47"/>
        </patternFill>
      </fill>
    </dxf>
    <dxf>
      <font>
        <b/>
        <color rgb="FFFFFFFF"/>
      </font>
      <fill>
        <patternFill patternType="solid">
          <fgColor rgb="FF70AD47"/>
          <bgColor rgb="FF70AD47"/>
        </patternFill>
      </fill>
      <border>
        <top style="thick">
          <color rgb="FFFFFFFF"/>
        </top>
      </border>
    </dxf>
    <dxf>
      <font>
        <b/>
        <color rgb="FFFFFFFF"/>
      </font>
      <fill>
        <patternFill patternType="solid">
          <fgColor rgb="FF70AD47"/>
          <bgColor rgb="FF70AD47"/>
        </patternFill>
      </fill>
      <border>
        <bottom style="thick">
          <color rgb="FFFFFFFF"/>
        </bottom>
      </border>
    </dxf>
    <dxf>
      <font>
        <color rgb="FF000000"/>
      </font>
      <fill>
        <patternFill patternType="solid">
          <fgColor rgb="FFE2EFDA"/>
          <bgColor rgb="FFE2EFDA"/>
        </patternFill>
      </fill>
      <border>
        <vertical style="thin">
          <color rgb="FFFFFFFF"/>
        </vertical>
        <horizontal style="thin">
          <color rgb="FFFFFFFF"/>
        </horizontal>
      </border>
    </dxf>
  </dxfs>
  <tableStyles count="1" defaultTableStyle="TableStyleMedium2" defaultPivotStyle="PivotStyleLight16">
    <tableStyle name="TableStyleMedium14 2" pivot="0" count="7" xr9:uid="{00000000-0011-0000-FFFF-FFFF00000000}">
      <tableStyleElement type="wholeTable" dxfId="51"/>
      <tableStyleElement type="headerRow" dxfId="50"/>
      <tableStyleElement type="totalRow" dxfId="49"/>
      <tableStyleElement type="firstColumn" dxfId="48"/>
      <tableStyleElement type="lastColumn" dxfId="47"/>
      <tableStyleElement type="firstRowStripe" dxfId="46"/>
      <tableStyleElement type="firstColumnStripe" dxfId="45"/>
    </tableStyle>
  </tableStyles>
  <colors>
    <mruColors>
      <color rgb="FFFF99CC"/>
      <color rgb="FF003366"/>
      <color rgb="FF005AB4"/>
      <color rgb="FF006600"/>
      <color rgb="FFB15407"/>
      <color rgb="FF0099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- 1'!$E$32:$E$40</c:f>
              <c:numCache>
                <c:formatCode>General</c:formatCode>
                <c:ptCount val="9"/>
                <c:pt idx="0">
                  <c:v>0</c:v>
                </c:pt>
                <c:pt idx="1">
                  <c:v>0</c:v>
                </c:pt>
                <c:pt idx="2">
                  <c:v>0</c:v>
                </c:pt>
                <c:pt idx="3">
                  <c:v>0</c:v>
                </c:pt>
                <c:pt idx="4">
                  <c:v>0</c:v>
                </c:pt>
                <c:pt idx="5">
                  <c:v>0</c:v>
                </c:pt>
                <c:pt idx="6">
                  <c:v>0</c:v>
                </c:pt>
                <c:pt idx="7">
                  <c:v>1</c:v>
                </c:pt>
                <c:pt idx="8">
                  <c:v>1</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- 1'!$F$32:$F$40</c:f>
              <c:numCache>
                <c:formatCode>General</c:formatCode>
                <c:ptCount val="9"/>
                <c:pt idx="0">
                  <c:v>0</c:v>
                </c:pt>
                <c:pt idx="1">
                  <c:v>0</c:v>
                </c:pt>
                <c:pt idx="2">
                  <c:v>0</c:v>
                </c:pt>
                <c:pt idx="3">
                  <c:v>0</c:v>
                </c:pt>
                <c:pt idx="4">
                  <c:v>0</c:v>
                </c:pt>
                <c:pt idx="5">
                  <c:v>0</c:v>
                </c:pt>
                <c:pt idx="6">
                  <c:v>0</c:v>
                </c:pt>
                <c:pt idx="7">
                  <c:v>1</c:v>
                </c:pt>
                <c:pt idx="8">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- 1'!$G$32:$G$40</c:f>
              <c:numCache>
                <c:formatCode>General</c:formatCode>
                <c:ptCount val="9"/>
                <c:pt idx="0">
                  <c:v>0</c:v>
                </c:pt>
                <c:pt idx="1">
                  <c:v>0</c:v>
                </c:pt>
                <c:pt idx="2">
                  <c:v>2</c:v>
                </c:pt>
                <c:pt idx="3">
                  <c:v>0</c:v>
                </c:pt>
                <c:pt idx="4">
                  <c:v>1</c:v>
                </c:pt>
                <c:pt idx="5">
                  <c:v>2</c:v>
                </c:pt>
                <c:pt idx="6">
                  <c:v>1</c:v>
                </c:pt>
                <c:pt idx="7">
                  <c:v>2</c:v>
                </c:pt>
                <c:pt idx="8">
                  <c:v>1</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- 1'!$H$32:$H$40</c:f>
              <c:numCache>
                <c:formatCode>General</c:formatCode>
                <c:ptCount val="9"/>
                <c:pt idx="0">
                  <c:v>1</c:v>
                </c:pt>
                <c:pt idx="1">
                  <c:v>2</c:v>
                </c:pt>
                <c:pt idx="2">
                  <c:v>0</c:v>
                </c:pt>
                <c:pt idx="3">
                  <c:v>1</c:v>
                </c:pt>
                <c:pt idx="4">
                  <c:v>1</c:v>
                </c:pt>
                <c:pt idx="5">
                  <c:v>1</c:v>
                </c:pt>
                <c:pt idx="6">
                  <c:v>0</c:v>
                </c:pt>
                <c:pt idx="7">
                  <c:v>0</c:v>
                </c:pt>
                <c:pt idx="8">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- 1'!$I$32:$I$40</c:f>
              <c:numCache>
                <c:formatCode>General</c:formatCode>
                <c:ptCount val="9"/>
                <c:pt idx="0">
                  <c:v>9</c:v>
                </c:pt>
                <c:pt idx="1">
                  <c:v>4</c:v>
                </c:pt>
                <c:pt idx="2">
                  <c:v>4</c:v>
                </c:pt>
                <c:pt idx="3">
                  <c:v>3</c:v>
                </c:pt>
                <c:pt idx="4">
                  <c:v>3</c:v>
                </c:pt>
                <c:pt idx="5">
                  <c:v>3</c:v>
                </c:pt>
                <c:pt idx="6">
                  <c:v>6</c:v>
                </c:pt>
                <c:pt idx="7">
                  <c:v>3</c:v>
                </c:pt>
                <c:pt idx="8">
                  <c:v>6</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- 1'!$J$32:$J$40</c:f>
              <c:numCache>
                <c:formatCode>General</c:formatCode>
                <c:ptCount val="9"/>
                <c:pt idx="0">
                  <c:v>0</c:v>
                </c:pt>
                <c:pt idx="1">
                  <c:v>0</c:v>
                </c:pt>
                <c:pt idx="2">
                  <c:v>1</c:v>
                </c:pt>
                <c:pt idx="3">
                  <c:v>0</c:v>
                </c:pt>
                <c:pt idx="4">
                  <c:v>0</c:v>
                </c:pt>
                <c:pt idx="5">
                  <c:v>0</c:v>
                </c:pt>
                <c:pt idx="6">
                  <c:v>0</c:v>
                </c:pt>
                <c:pt idx="7">
                  <c:v>0</c:v>
                </c:pt>
                <c:pt idx="8">
                  <c:v>0</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1.7241379310344827E-2</c:v>
                </c:pt>
                <c:pt idx="1">
                  <c:v>0.15517241379310345</c:v>
                </c:pt>
                <c:pt idx="2">
                  <c:v>0.10344827586206896</c:v>
                </c:pt>
                <c:pt idx="3">
                  <c:v>0.7068965517241379</c:v>
                </c:pt>
                <c:pt idx="4">
                  <c:v>1.7241379310344827E-2</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dLbl>
              <c:idx val="5"/>
              <c:delete val="1"/>
              <c:extLst>
                <c:ext xmlns:c15="http://schemas.microsoft.com/office/drawing/2012/chart" uri="{CE6537A1-D6FC-4f65-9D91-7224C49458BB}"/>
                <c:ext xmlns:c16="http://schemas.microsoft.com/office/drawing/2014/chart" uri="{C3380CC4-5D6E-409C-BE32-E72D297353CC}">
                  <c16:uniqueId val="{0000000B-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1.7857142857142856E-2</c:v>
                </c:pt>
                <c:pt idx="1">
                  <c:v>0.125</c:v>
                </c:pt>
                <c:pt idx="2">
                  <c:v>0.10714285714285714</c:v>
                </c:pt>
                <c:pt idx="3">
                  <c:v>0.7321428571428571</c:v>
                </c:pt>
                <c:pt idx="4">
                  <c:v>1.7857142857142856E-2</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pt-BR"/>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- 1'!$E$32:$E$40</c:f>
              <c:numCache>
                <c:formatCode>General</c:formatCode>
                <c:ptCount val="9"/>
                <c:pt idx="0">
                  <c:v>0</c:v>
                </c:pt>
                <c:pt idx="1">
                  <c:v>0</c:v>
                </c:pt>
                <c:pt idx="2">
                  <c:v>0</c:v>
                </c:pt>
                <c:pt idx="3">
                  <c:v>0</c:v>
                </c:pt>
                <c:pt idx="4">
                  <c:v>0</c:v>
                </c:pt>
                <c:pt idx="5">
                  <c:v>0</c:v>
                </c:pt>
                <c:pt idx="6">
                  <c:v>0</c:v>
                </c:pt>
                <c:pt idx="7">
                  <c:v>1</c:v>
                </c:pt>
                <c:pt idx="8">
                  <c:v>1</c:v>
                </c:pt>
              </c:numCache>
            </c:numRef>
          </c:val>
          <c:extLst>
            <c:ext xmlns:c16="http://schemas.microsoft.com/office/drawing/2014/chart" uri="{C3380CC4-5D6E-409C-BE32-E72D297353CC}">
              <c16:uniqueId val="{00000000-7699-4058-B52C-A26DAB1388B2}"/>
            </c:ext>
          </c:extLst>
        </c:ser>
        <c:ser>
          <c:idx val="1"/>
          <c:order val="1"/>
          <c:spPr>
            <a:solidFill>
              <a:schemeClr val="bg1">
                <a:lumMod val="65000"/>
              </a:schemeClr>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- 1'!$F$32:$F$40</c:f>
              <c:numCache>
                <c:formatCode>General</c:formatCode>
                <c:ptCount val="9"/>
                <c:pt idx="0">
                  <c:v>0</c:v>
                </c:pt>
                <c:pt idx="1">
                  <c:v>0</c:v>
                </c:pt>
                <c:pt idx="2">
                  <c:v>0</c:v>
                </c:pt>
                <c:pt idx="3">
                  <c:v>0</c:v>
                </c:pt>
                <c:pt idx="4">
                  <c:v>0</c:v>
                </c:pt>
                <c:pt idx="5">
                  <c:v>0</c:v>
                </c:pt>
                <c:pt idx="6">
                  <c:v>0</c:v>
                </c:pt>
                <c:pt idx="7">
                  <c:v>1</c:v>
                </c:pt>
                <c:pt idx="8">
                  <c:v>0</c:v>
                </c:pt>
              </c:numCache>
            </c:numRef>
          </c:val>
          <c:extLst>
            <c:ext xmlns:c16="http://schemas.microsoft.com/office/drawing/2014/chart" uri="{C3380CC4-5D6E-409C-BE32-E72D297353CC}">
              <c16:uniqueId val="{00000001-7699-4058-B52C-A26DAB1388B2}"/>
            </c:ext>
          </c:extLst>
        </c:ser>
        <c:ser>
          <c:idx val="2"/>
          <c:order val="2"/>
          <c:spPr>
            <a:solidFill>
              <a:srgbClr val="FF0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- 1'!$G$32:$G$40</c:f>
              <c:numCache>
                <c:formatCode>General</c:formatCode>
                <c:ptCount val="9"/>
                <c:pt idx="0">
                  <c:v>0</c:v>
                </c:pt>
                <c:pt idx="1">
                  <c:v>0</c:v>
                </c:pt>
                <c:pt idx="2">
                  <c:v>2</c:v>
                </c:pt>
                <c:pt idx="3">
                  <c:v>0</c:v>
                </c:pt>
                <c:pt idx="4">
                  <c:v>1</c:v>
                </c:pt>
                <c:pt idx="5">
                  <c:v>2</c:v>
                </c:pt>
                <c:pt idx="6">
                  <c:v>1</c:v>
                </c:pt>
                <c:pt idx="7">
                  <c:v>2</c:v>
                </c:pt>
                <c:pt idx="8">
                  <c:v>1</c:v>
                </c:pt>
              </c:numCache>
            </c:numRef>
          </c:val>
          <c:extLst>
            <c:ext xmlns:c16="http://schemas.microsoft.com/office/drawing/2014/chart" uri="{C3380CC4-5D6E-409C-BE32-E72D297353CC}">
              <c16:uniqueId val="{00000002-7699-4058-B52C-A26DAB1388B2}"/>
            </c:ext>
          </c:extLst>
        </c:ser>
        <c:ser>
          <c:idx val="3"/>
          <c:order val="3"/>
          <c:spPr>
            <a:solidFill>
              <a:srgbClr val="FFC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- 1'!$H$32:$H$40</c:f>
              <c:numCache>
                <c:formatCode>General</c:formatCode>
                <c:ptCount val="9"/>
                <c:pt idx="0">
                  <c:v>1</c:v>
                </c:pt>
                <c:pt idx="1">
                  <c:v>2</c:v>
                </c:pt>
                <c:pt idx="2">
                  <c:v>0</c:v>
                </c:pt>
                <c:pt idx="3">
                  <c:v>1</c:v>
                </c:pt>
                <c:pt idx="4">
                  <c:v>1</c:v>
                </c:pt>
                <c:pt idx="5">
                  <c:v>1</c:v>
                </c:pt>
                <c:pt idx="6">
                  <c:v>0</c:v>
                </c:pt>
                <c:pt idx="7">
                  <c:v>0</c:v>
                </c:pt>
                <c:pt idx="8">
                  <c:v>0</c:v>
                </c:pt>
              </c:numCache>
            </c:numRef>
          </c:val>
          <c:extLst>
            <c:ext xmlns:c16="http://schemas.microsoft.com/office/drawing/2014/chart" uri="{C3380CC4-5D6E-409C-BE32-E72D297353CC}">
              <c16:uniqueId val="{00000003-7699-4058-B52C-A26DAB1388B2}"/>
            </c:ext>
          </c:extLst>
        </c:ser>
        <c:ser>
          <c:idx val="4"/>
          <c:order val="4"/>
          <c:spPr>
            <a:solidFill>
              <a:srgbClr val="92D05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- 1'!$I$32:$I$40</c:f>
              <c:numCache>
                <c:formatCode>General</c:formatCode>
                <c:ptCount val="9"/>
                <c:pt idx="0">
                  <c:v>9</c:v>
                </c:pt>
                <c:pt idx="1">
                  <c:v>4</c:v>
                </c:pt>
                <c:pt idx="2">
                  <c:v>4</c:v>
                </c:pt>
                <c:pt idx="3">
                  <c:v>3</c:v>
                </c:pt>
                <c:pt idx="4">
                  <c:v>3</c:v>
                </c:pt>
                <c:pt idx="5">
                  <c:v>3</c:v>
                </c:pt>
                <c:pt idx="6">
                  <c:v>6</c:v>
                </c:pt>
                <c:pt idx="7">
                  <c:v>3</c:v>
                </c:pt>
                <c:pt idx="8">
                  <c:v>6</c:v>
                </c:pt>
              </c:numCache>
            </c:numRef>
          </c:val>
          <c:extLst>
            <c:ext xmlns:c16="http://schemas.microsoft.com/office/drawing/2014/chart" uri="{C3380CC4-5D6E-409C-BE32-E72D297353CC}">
              <c16:uniqueId val="{00000004-7699-4058-B52C-A26DAB1388B2}"/>
            </c:ext>
          </c:extLst>
        </c:ser>
        <c:ser>
          <c:idx val="5"/>
          <c:order val="5"/>
          <c:spPr>
            <a:solidFill>
              <a:srgbClr val="0070C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- 1'!$J$32:$J$40</c:f>
              <c:numCache>
                <c:formatCode>General</c:formatCode>
                <c:ptCount val="9"/>
                <c:pt idx="0">
                  <c:v>0</c:v>
                </c:pt>
                <c:pt idx="1">
                  <c:v>0</c:v>
                </c:pt>
                <c:pt idx="2">
                  <c:v>1</c:v>
                </c:pt>
                <c:pt idx="3">
                  <c:v>0</c:v>
                </c:pt>
                <c:pt idx="4">
                  <c:v>0</c:v>
                </c:pt>
                <c:pt idx="5">
                  <c:v>0</c:v>
                </c:pt>
                <c:pt idx="6">
                  <c:v>0</c:v>
                </c:pt>
                <c:pt idx="7">
                  <c:v>0</c:v>
                </c:pt>
                <c:pt idx="8">
                  <c:v>0</c:v>
                </c:pt>
              </c:numCache>
            </c:numRef>
          </c:val>
          <c:extLst>
            <c:ext xmlns:c16="http://schemas.microsoft.com/office/drawing/2014/chart" uri="{C3380CC4-5D6E-409C-BE32-E72D297353CC}">
              <c16:uniqueId val="{00000005-7699-4058-B52C-A26DAB1388B2}"/>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69D-4744-99A5-F71CEF1E6F6C}"/>
              </c:ext>
            </c:extLst>
          </c:dPt>
          <c:dPt>
            <c:idx val="1"/>
            <c:bubble3D val="0"/>
            <c:spPr>
              <a:solidFill>
                <a:srgbClr val="FF0000"/>
              </a:solidFill>
            </c:spPr>
            <c:extLst>
              <c:ext xmlns:c16="http://schemas.microsoft.com/office/drawing/2014/chart" uri="{C3380CC4-5D6E-409C-BE32-E72D297353CC}">
                <c16:uniqueId val="{00000003-269D-4744-99A5-F71CEF1E6F6C}"/>
              </c:ext>
            </c:extLst>
          </c:dPt>
          <c:dPt>
            <c:idx val="3"/>
            <c:bubble3D val="0"/>
            <c:spPr>
              <a:solidFill>
                <a:srgbClr val="92D050"/>
              </a:solidFill>
            </c:spPr>
            <c:extLst>
              <c:ext xmlns:c16="http://schemas.microsoft.com/office/drawing/2014/chart" uri="{C3380CC4-5D6E-409C-BE32-E72D297353CC}">
                <c16:uniqueId val="{00000005-269D-4744-99A5-F71CEF1E6F6C}"/>
              </c:ext>
            </c:extLst>
          </c:dPt>
          <c:dPt>
            <c:idx val="4"/>
            <c:bubble3D val="0"/>
            <c:spPr>
              <a:solidFill>
                <a:srgbClr val="0070C0"/>
              </a:solidFill>
            </c:spPr>
            <c:extLst>
              <c:ext xmlns:c16="http://schemas.microsoft.com/office/drawing/2014/chart" uri="{C3380CC4-5D6E-409C-BE32-E72D297353CC}">
                <c16:uniqueId val="{00000007-269D-4744-99A5-F71CEF1E6F6C}"/>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1.7241379310344827E-2</c:v>
                </c:pt>
                <c:pt idx="1">
                  <c:v>0.15517241379310345</c:v>
                </c:pt>
                <c:pt idx="2">
                  <c:v>0.10344827586206896</c:v>
                </c:pt>
                <c:pt idx="3">
                  <c:v>0.7068965517241379</c:v>
                </c:pt>
                <c:pt idx="4">
                  <c:v>1.7241379310344827E-2</c:v>
                </c:pt>
              </c:numCache>
            </c:numRef>
          </c:val>
          <c:extLst>
            <c:ext xmlns:c16="http://schemas.microsoft.com/office/drawing/2014/chart" uri="{C3380CC4-5D6E-409C-BE32-E72D297353CC}">
              <c16:uniqueId val="{00000008-269D-4744-99A5-F71CEF1E6F6C}"/>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2CC-49D8-9394-E6CBDF185E84}"/>
              </c:ext>
            </c:extLst>
          </c:dPt>
          <c:dPt>
            <c:idx val="1"/>
            <c:bubble3D val="0"/>
            <c:spPr>
              <a:solidFill>
                <a:srgbClr val="FF0000"/>
              </a:solidFill>
            </c:spPr>
            <c:extLst>
              <c:ext xmlns:c16="http://schemas.microsoft.com/office/drawing/2014/chart" uri="{C3380CC4-5D6E-409C-BE32-E72D297353CC}">
                <c16:uniqueId val="{00000003-E2CC-49D8-9394-E6CBDF185E84}"/>
              </c:ext>
            </c:extLst>
          </c:dPt>
          <c:dPt>
            <c:idx val="2"/>
            <c:bubble3D val="0"/>
            <c:spPr>
              <a:solidFill>
                <a:srgbClr val="FFFF00"/>
              </a:solidFill>
            </c:spPr>
            <c:extLst>
              <c:ext xmlns:c16="http://schemas.microsoft.com/office/drawing/2014/chart" uri="{C3380CC4-5D6E-409C-BE32-E72D297353CC}">
                <c16:uniqueId val="{00000005-E2CC-49D8-9394-E6CBDF185E84}"/>
              </c:ext>
            </c:extLst>
          </c:dPt>
          <c:dPt>
            <c:idx val="3"/>
            <c:bubble3D val="0"/>
            <c:spPr>
              <a:solidFill>
                <a:srgbClr val="92D050"/>
              </a:solidFill>
            </c:spPr>
            <c:extLst>
              <c:ext xmlns:c16="http://schemas.microsoft.com/office/drawing/2014/chart" uri="{C3380CC4-5D6E-409C-BE32-E72D297353CC}">
                <c16:uniqueId val="{00000007-E2CC-49D8-9394-E6CBDF185E84}"/>
              </c:ext>
            </c:extLst>
          </c:dPt>
          <c:dPt>
            <c:idx val="4"/>
            <c:bubble3D val="0"/>
            <c:spPr>
              <a:solidFill>
                <a:srgbClr val="0070C0"/>
              </a:solidFill>
            </c:spPr>
            <c:extLst>
              <c:ext xmlns:c16="http://schemas.microsoft.com/office/drawing/2014/chart" uri="{C3380CC4-5D6E-409C-BE32-E72D297353CC}">
                <c16:uniqueId val="{00000009-E2CC-49D8-9394-E6CBDF185E84}"/>
              </c:ext>
            </c:extLst>
          </c:dPt>
          <c:dPt>
            <c:idx val="5"/>
            <c:bubble3D val="0"/>
            <c:spPr>
              <a:solidFill>
                <a:srgbClr val="FF99CC"/>
              </a:solidFill>
            </c:spPr>
            <c:extLst>
              <c:ext xmlns:c16="http://schemas.microsoft.com/office/drawing/2014/chart" uri="{C3380CC4-5D6E-409C-BE32-E72D297353CC}">
                <c16:uniqueId val="{0000000B-E2CC-49D8-9394-E6CBDF185E8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2CC-49D8-9394-E6CBDF185E8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1.7857142857142856E-2</c:v>
                </c:pt>
                <c:pt idx="1">
                  <c:v>0.125</c:v>
                </c:pt>
                <c:pt idx="2">
                  <c:v>0.10714285714285714</c:v>
                </c:pt>
                <c:pt idx="3">
                  <c:v>0.7321428571428571</c:v>
                </c:pt>
                <c:pt idx="4">
                  <c:v>1.7857142857142856E-2</c:v>
                </c:pt>
                <c:pt idx="5">
                  <c:v>0</c:v>
                </c:pt>
              </c:numCache>
            </c:numRef>
          </c:val>
          <c:extLst>
            <c:ext xmlns:c16="http://schemas.microsoft.com/office/drawing/2014/chart" uri="{C3380CC4-5D6E-409C-BE32-E72D297353CC}">
              <c16:uniqueId val="{0000000C-E2CC-49D8-9394-E6CBDF185E8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5810-4564-897E-13EA9F752ECB}"/>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5810-4564-897E-13EA9F752ECB}"/>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5810-4564-897E-13EA9F752ECB}"/>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5810-4564-897E-13EA9F752ECB}"/>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5810-4564-897E-13EA9F752ECB}"/>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5810-4564-897E-13EA9F752ECB}"/>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4283-4E95-989E-3FB6115A0729}"/>
              </c:ext>
            </c:extLst>
          </c:dPt>
          <c:dPt>
            <c:idx val="1"/>
            <c:bubble3D val="0"/>
            <c:spPr>
              <a:solidFill>
                <a:srgbClr val="FF0000"/>
              </a:solidFill>
            </c:spPr>
            <c:extLst>
              <c:ext xmlns:c16="http://schemas.microsoft.com/office/drawing/2014/chart" uri="{C3380CC4-5D6E-409C-BE32-E72D297353CC}">
                <c16:uniqueId val="{00000003-4283-4E95-989E-3FB6115A0729}"/>
              </c:ext>
            </c:extLst>
          </c:dPt>
          <c:dPt>
            <c:idx val="3"/>
            <c:bubble3D val="0"/>
            <c:spPr>
              <a:solidFill>
                <a:srgbClr val="92D050"/>
              </a:solidFill>
            </c:spPr>
            <c:extLst>
              <c:ext xmlns:c16="http://schemas.microsoft.com/office/drawing/2014/chart" uri="{C3380CC4-5D6E-409C-BE32-E72D297353CC}">
                <c16:uniqueId val="{00000005-4283-4E95-989E-3FB6115A0729}"/>
              </c:ext>
            </c:extLst>
          </c:dPt>
          <c:dPt>
            <c:idx val="4"/>
            <c:bubble3D val="0"/>
            <c:spPr>
              <a:solidFill>
                <a:srgbClr val="0070C0"/>
              </a:solidFill>
            </c:spPr>
            <c:extLst>
              <c:ext xmlns:c16="http://schemas.microsoft.com/office/drawing/2014/chart" uri="{C3380CC4-5D6E-409C-BE32-E72D297353CC}">
                <c16:uniqueId val="{00000007-4283-4E95-989E-3FB6115A072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4283-4E95-989E-3FB6115A072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397-425B-95DF-5C61D71B18A1}"/>
              </c:ext>
            </c:extLst>
          </c:dPt>
          <c:dPt>
            <c:idx val="1"/>
            <c:bubble3D val="0"/>
            <c:spPr>
              <a:solidFill>
                <a:srgbClr val="FF0000"/>
              </a:solidFill>
            </c:spPr>
            <c:extLst>
              <c:ext xmlns:c16="http://schemas.microsoft.com/office/drawing/2014/chart" uri="{C3380CC4-5D6E-409C-BE32-E72D297353CC}">
                <c16:uniqueId val="{00000003-9397-425B-95DF-5C61D71B18A1}"/>
              </c:ext>
            </c:extLst>
          </c:dPt>
          <c:dPt>
            <c:idx val="2"/>
            <c:bubble3D val="0"/>
            <c:spPr>
              <a:solidFill>
                <a:srgbClr val="FFFF00"/>
              </a:solidFill>
            </c:spPr>
            <c:extLst>
              <c:ext xmlns:c16="http://schemas.microsoft.com/office/drawing/2014/chart" uri="{C3380CC4-5D6E-409C-BE32-E72D297353CC}">
                <c16:uniqueId val="{00000005-9397-425B-95DF-5C61D71B18A1}"/>
              </c:ext>
            </c:extLst>
          </c:dPt>
          <c:dPt>
            <c:idx val="3"/>
            <c:bubble3D val="0"/>
            <c:spPr>
              <a:solidFill>
                <a:srgbClr val="92D050"/>
              </a:solidFill>
            </c:spPr>
            <c:extLst>
              <c:ext xmlns:c16="http://schemas.microsoft.com/office/drawing/2014/chart" uri="{C3380CC4-5D6E-409C-BE32-E72D297353CC}">
                <c16:uniqueId val="{00000007-9397-425B-95DF-5C61D71B18A1}"/>
              </c:ext>
            </c:extLst>
          </c:dPt>
          <c:dPt>
            <c:idx val="4"/>
            <c:bubble3D val="0"/>
            <c:spPr>
              <a:solidFill>
                <a:srgbClr val="0070C0"/>
              </a:solidFill>
            </c:spPr>
            <c:extLst>
              <c:ext xmlns:c16="http://schemas.microsoft.com/office/drawing/2014/chart" uri="{C3380CC4-5D6E-409C-BE32-E72D297353CC}">
                <c16:uniqueId val="{00000009-9397-425B-95DF-5C61D71B18A1}"/>
              </c:ext>
            </c:extLst>
          </c:dPt>
          <c:dPt>
            <c:idx val="5"/>
            <c:bubble3D val="0"/>
            <c:spPr>
              <a:solidFill>
                <a:srgbClr val="FF99CC"/>
              </a:solidFill>
            </c:spPr>
            <c:extLst>
              <c:ext xmlns:c16="http://schemas.microsoft.com/office/drawing/2014/chart" uri="{C3380CC4-5D6E-409C-BE32-E72D297353CC}">
                <c16:uniqueId val="{0000000B-9397-425B-95DF-5C61D71B18A1}"/>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397-425B-95DF-5C61D71B18A1}"/>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9397-425B-95DF-5C61D71B18A1}"/>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pt-BR"/>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51F-402E-B164-61088FE2778A}"/>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B51F-402E-B164-61088FE2778A}"/>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B51F-402E-B164-61088FE2778A}"/>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51F-402E-B164-61088FE2778A}"/>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B51F-402E-B164-61088FE2778A}"/>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B51F-402E-B164-61088FE2778A}"/>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pt-BR"/>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70F-423D-9275-DB339CE585E2}"/>
              </c:ext>
            </c:extLst>
          </c:dPt>
          <c:dPt>
            <c:idx val="1"/>
            <c:bubble3D val="0"/>
            <c:spPr>
              <a:solidFill>
                <a:srgbClr val="FF0000"/>
              </a:solidFill>
            </c:spPr>
            <c:extLst>
              <c:ext xmlns:c16="http://schemas.microsoft.com/office/drawing/2014/chart" uri="{C3380CC4-5D6E-409C-BE32-E72D297353CC}">
                <c16:uniqueId val="{00000003-170F-423D-9275-DB339CE585E2}"/>
              </c:ext>
            </c:extLst>
          </c:dPt>
          <c:dPt>
            <c:idx val="3"/>
            <c:bubble3D val="0"/>
            <c:spPr>
              <a:solidFill>
                <a:srgbClr val="92D050"/>
              </a:solidFill>
            </c:spPr>
            <c:extLst>
              <c:ext xmlns:c16="http://schemas.microsoft.com/office/drawing/2014/chart" uri="{C3380CC4-5D6E-409C-BE32-E72D297353CC}">
                <c16:uniqueId val="{00000005-170F-423D-9275-DB339CE585E2}"/>
              </c:ext>
            </c:extLst>
          </c:dPt>
          <c:dPt>
            <c:idx val="4"/>
            <c:bubble3D val="0"/>
            <c:spPr>
              <a:solidFill>
                <a:srgbClr val="0070C0"/>
              </a:solidFill>
            </c:spPr>
            <c:extLst>
              <c:ext xmlns:c16="http://schemas.microsoft.com/office/drawing/2014/chart" uri="{C3380CC4-5D6E-409C-BE32-E72D297353CC}">
                <c16:uniqueId val="{00000007-170F-423D-9275-DB339CE585E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170F-423D-9275-DB339CE585E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0D0-41EB-A01E-411812970B0C}"/>
              </c:ext>
            </c:extLst>
          </c:dPt>
          <c:dPt>
            <c:idx val="1"/>
            <c:bubble3D val="0"/>
            <c:spPr>
              <a:solidFill>
                <a:srgbClr val="FF0000"/>
              </a:solidFill>
            </c:spPr>
            <c:extLst>
              <c:ext xmlns:c16="http://schemas.microsoft.com/office/drawing/2014/chart" uri="{C3380CC4-5D6E-409C-BE32-E72D297353CC}">
                <c16:uniqueId val="{00000003-10D0-41EB-A01E-411812970B0C}"/>
              </c:ext>
            </c:extLst>
          </c:dPt>
          <c:dPt>
            <c:idx val="2"/>
            <c:bubble3D val="0"/>
            <c:spPr>
              <a:solidFill>
                <a:srgbClr val="FFFF00"/>
              </a:solidFill>
            </c:spPr>
            <c:extLst>
              <c:ext xmlns:c16="http://schemas.microsoft.com/office/drawing/2014/chart" uri="{C3380CC4-5D6E-409C-BE32-E72D297353CC}">
                <c16:uniqueId val="{00000005-10D0-41EB-A01E-411812970B0C}"/>
              </c:ext>
            </c:extLst>
          </c:dPt>
          <c:dPt>
            <c:idx val="3"/>
            <c:bubble3D val="0"/>
            <c:spPr>
              <a:solidFill>
                <a:srgbClr val="92D050"/>
              </a:solidFill>
            </c:spPr>
            <c:extLst>
              <c:ext xmlns:c16="http://schemas.microsoft.com/office/drawing/2014/chart" uri="{C3380CC4-5D6E-409C-BE32-E72D297353CC}">
                <c16:uniqueId val="{00000007-10D0-41EB-A01E-411812970B0C}"/>
              </c:ext>
            </c:extLst>
          </c:dPt>
          <c:dPt>
            <c:idx val="4"/>
            <c:bubble3D val="0"/>
            <c:spPr>
              <a:solidFill>
                <a:srgbClr val="0070C0"/>
              </a:solidFill>
            </c:spPr>
            <c:extLst>
              <c:ext xmlns:c16="http://schemas.microsoft.com/office/drawing/2014/chart" uri="{C3380CC4-5D6E-409C-BE32-E72D297353CC}">
                <c16:uniqueId val="{00000009-10D0-41EB-A01E-411812970B0C}"/>
              </c:ext>
            </c:extLst>
          </c:dPt>
          <c:dPt>
            <c:idx val="5"/>
            <c:bubble3D val="0"/>
            <c:spPr>
              <a:solidFill>
                <a:srgbClr val="FF99CC"/>
              </a:solidFill>
            </c:spPr>
            <c:extLst>
              <c:ext xmlns:c16="http://schemas.microsoft.com/office/drawing/2014/chart" uri="{C3380CC4-5D6E-409C-BE32-E72D297353CC}">
                <c16:uniqueId val="{0000000B-10D0-41EB-A01E-411812970B0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D0-41EB-A01E-411812970B0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10D0-41EB-A01E-411812970B0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- 1'!$E$32:$E$40</c:f>
              <c:numCache>
                <c:formatCode>General</c:formatCode>
                <c:ptCount val="9"/>
                <c:pt idx="0">
                  <c:v>0</c:v>
                </c:pt>
                <c:pt idx="1">
                  <c:v>0</c:v>
                </c:pt>
                <c:pt idx="2">
                  <c:v>0</c:v>
                </c:pt>
                <c:pt idx="3">
                  <c:v>0</c:v>
                </c:pt>
                <c:pt idx="4">
                  <c:v>0</c:v>
                </c:pt>
                <c:pt idx="5">
                  <c:v>0</c:v>
                </c:pt>
                <c:pt idx="6">
                  <c:v>0</c:v>
                </c:pt>
                <c:pt idx="7">
                  <c:v>1</c:v>
                </c:pt>
                <c:pt idx="8">
                  <c:v>1</c:v>
                </c:pt>
              </c:numCache>
            </c:numRef>
          </c:val>
          <c:extLst>
            <c:ext xmlns:c16="http://schemas.microsoft.com/office/drawing/2014/chart" uri="{C3380CC4-5D6E-409C-BE32-E72D297353CC}">
              <c16:uniqueId val="{00000000-5A36-4AD5-BE81-BC83A1C9D30A}"/>
            </c:ext>
          </c:extLst>
        </c:ser>
        <c:ser>
          <c:idx val="1"/>
          <c:order val="1"/>
          <c:spPr>
            <a:solidFill>
              <a:schemeClr val="bg1">
                <a:lumMod val="65000"/>
              </a:schemeClr>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- 1'!$F$32:$F$40</c:f>
              <c:numCache>
                <c:formatCode>General</c:formatCode>
                <c:ptCount val="9"/>
                <c:pt idx="0">
                  <c:v>0</c:v>
                </c:pt>
                <c:pt idx="1">
                  <c:v>0</c:v>
                </c:pt>
                <c:pt idx="2">
                  <c:v>0</c:v>
                </c:pt>
                <c:pt idx="3">
                  <c:v>0</c:v>
                </c:pt>
                <c:pt idx="4">
                  <c:v>0</c:v>
                </c:pt>
                <c:pt idx="5">
                  <c:v>0</c:v>
                </c:pt>
                <c:pt idx="6">
                  <c:v>0</c:v>
                </c:pt>
                <c:pt idx="7">
                  <c:v>1</c:v>
                </c:pt>
                <c:pt idx="8">
                  <c:v>0</c:v>
                </c:pt>
              </c:numCache>
            </c:numRef>
          </c:val>
          <c:extLst>
            <c:ext xmlns:c16="http://schemas.microsoft.com/office/drawing/2014/chart" uri="{C3380CC4-5D6E-409C-BE32-E72D297353CC}">
              <c16:uniqueId val="{00000001-5A36-4AD5-BE81-BC83A1C9D30A}"/>
            </c:ext>
          </c:extLst>
        </c:ser>
        <c:ser>
          <c:idx val="2"/>
          <c:order val="2"/>
          <c:spPr>
            <a:solidFill>
              <a:srgbClr val="FF0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- 1'!$G$32:$G$40</c:f>
              <c:numCache>
                <c:formatCode>General</c:formatCode>
                <c:ptCount val="9"/>
                <c:pt idx="0">
                  <c:v>0</c:v>
                </c:pt>
                <c:pt idx="1">
                  <c:v>0</c:v>
                </c:pt>
                <c:pt idx="2">
                  <c:v>2</c:v>
                </c:pt>
                <c:pt idx="3">
                  <c:v>0</c:v>
                </c:pt>
                <c:pt idx="4">
                  <c:v>1</c:v>
                </c:pt>
                <c:pt idx="5">
                  <c:v>2</c:v>
                </c:pt>
                <c:pt idx="6">
                  <c:v>1</c:v>
                </c:pt>
                <c:pt idx="7">
                  <c:v>2</c:v>
                </c:pt>
                <c:pt idx="8">
                  <c:v>1</c:v>
                </c:pt>
              </c:numCache>
            </c:numRef>
          </c:val>
          <c:extLst>
            <c:ext xmlns:c16="http://schemas.microsoft.com/office/drawing/2014/chart" uri="{C3380CC4-5D6E-409C-BE32-E72D297353CC}">
              <c16:uniqueId val="{00000002-5A36-4AD5-BE81-BC83A1C9D30A}"/>
            </c:ext>
          </c:extLst>
        </c:ser>
        <c:ser>
          <c:idx val="3"/>
          <c:order val="3"/>
          <c:spPr>
            <a:solidFill>
              <a:srgbClr val="FFC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- 1'!$H$32:$H$40</c:f>
              <c:numCache>
                <c:formatCode>General</c:formatCode>
                <c:ptCount val="9"/>
                <c:pt idx="0">
                  <c:v>1</c:v>
                </c:pt>
                <c:pt idx="1">
                  <c:v>2</c:v>
                </c:pt>
                <c:pt idx="2">
                  <c:v>0</c:v>
                </c:pt>
                <c:pt idx="3">
                  <c:v>1</c:v>
                </c:pt>
                <c:pt idx="4">
                  <c:v>1</c:v>
                </c:pt>
                <c:pt idx="5">
                  <c:v>1</c:v>
                </c:pt>
                <c:pt idx="6">
                  <c:v>0</c:v>
                </c:pt>
                <c:pt idx="7">
                  <c:v>0</c:v>
                </c:pt>
                <c:pt idx="8">
                  <c:v>0</c:v>
                </c:pt>
              </c:numCache>
            </c:numRef>
          </c:val>
          <c:extLst>
            <c:ext xmlns:c16="http://schemas.microsoft.com/office/drawing/2014/chart" uri="{C3380CC4-5D6E-409C-BE32-E72D297353CC}">
              <c16:uniqueId val="{00000003-5A36-4AD5-BE81-BC83A1C9D30A}"/>
            </c:ext>
          </c:extLst>
        </c:ser>
        <c:ser>
          <c:idx val="4"/>
          <c:order val="4"/>
          <c:spPr>
            <a:solidFill>
              <a:srgbClr val="92D05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- 1'!$I$32:$I$40</c:f>
              <c:numCache>
                <c:formatCode>General</c:formatCode>
                <c:ptCount val="9"/>
                <c:pt idx="0">
                  <c:v>9</c:v>
                </c:pt>
                <c:pt idx="1">
                  <c:v>4</c:v>
                </c:pt>
                <c:pt idx="2">
                  <c:v>4</c:v>
                </c:pt>
                <c:pt idx="3">
                  <c:v>3</c:v>
                </c:pt>
                <c:pt idx="4">
                  <c:v>3</c:v>
                </c:pt>
                <c:pt idx="5">
                  <c:v>3</c:v>
                </c:pt>
                <c:pt idx="6">
                  <c:v>6</c:v>
                </c:pt>
                <c:pt idx="7">
                  <c:v>3</c:v>
                </c:pt>
                <c:pt idx="8">
                  <c:v>6</c:v>
                </c:pt>
              </c:numCache>
            </c:numRef>
          </c:val>
          <c:extLst>
            <c:ext xmlns:c16="http://schemas.microsoft.com/office/drawing/2014/chart" uri="{C3380CC4-5D6E-409C-BE32-E72D297353CC}">
              <c16:uniqueId val="{00000004-5A36-4AD5-BE81-BC83A1C9D30A}"/>
            </c:ext>
          </c:extLst>
        </c:ser>
        <c:ser>
          <c:idx val="5"/>
          <c:order val="5"/>
          <c:spPr>
            <a:solidFill>
              <a:srgbClr val="0070C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- 1'!$J$32:$J$40</c:f>
              <c:numCache>
                <c:formatCode>General</c:formatCode>
                <c:ptCount val="9"/>
                <c:pt idx="0">
                  <c:v>0</c:v>
                </c:pt>
                <c:pt idx="1">
                  <c:v>0</c:v>
                </c:pt>
                <c:pt idx="2">
                  <c:v>1</c:v>
                </c:pt>
                <c:pt idx="3">
                  <c:v>0</c:v>
                </c:pt>
                <c:pt idx="4">
                  <c:v>0</c:v>
                </c:pt>
                <c:pt idx="5">
                  <c:v>0</c:v>
                </c:pt>
                <c:pt idx="6">
                  <c:v>0</c:v>
                </c:pt>
                <c:pt idx="7">
                  <c:v>0</c:v>
                </c:pt>
                <c:pt idx="8">
                  <c:v>0</c:v>
                </c:pt>
              </c:numCache>
            </c:numRef>
          </c:val>
          <c:extLst>
            <c:ext xmlns:c16="http://schemas.microsoft.com/office/drawing/2014/chart" uri="{C3380CC4-5D6E-409C-BE32-E72D297353CC}">
              <c16:uniqueId val="{00000005-5A36-4AD5-BE81-BC83A1C9D30A}"/>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BBD-4637-A734-04D70FC17399}"/>
              </c:ext>
            </c:extLst>
          </c:dPt>
          <c:dPt>
            <c:idx val="1"/>
            <c:bubble3D val="0"/>
            <c:spPr>
              <a:solidFill>
                <a:srgbClr val="FF0000"/>
              </a:solidFill>
            </c:spPr>
            <c:extLst>
              <c:ext xmlns:c16="http://schemas.microsoft.com/office/drawing/2014/chart" uri="{C3380CC4-5D6E-409C-BE32-E72D297353CC}">
                <c16:uniqueId val="{00000003-3BBD-4637-A734-04D70FC17399}"/>
              </c:ext>
            </c:extLst>
          </c:dPt>
          <c:dPt>
            <c:idx val="3"/>
            <c:bubble3D val="0"/>
            <c:spPr>
              <a:solidFill>
                <a:srgbClr val="92D050"/>
              </a:solidFill>
            </c:spPr>
            <c:extLst>
              <c:ext xmlns:c16="http://schemas.microsoft.com/office/drawing/2014/chart" uri="{C3380CC4-5D6E-409C-BE32-E72D297353CC}">
                <c16:uniqueId val="{00000005-3BBD-4637-A734-04D70FC17399}"/>
              </c:ext>
            </c:extLst>
          </c:dPt>
          <c:dPt>
            <c:idx val="4"/>
            <c:bubble3D val="0"/>
            <c:spPr>
              <a:solidFill>
                <a:srgbClr val="0070C0"/>
              </a:solidFill>
            </c:spPr>
            <c:extLst>
              <c:ext xmlns:c16="http://schemas.microsoft.com/office/drawing/2014/chart" uri="{C3380CC4-5D6E-409C-BE32-E72D297353CC}">
                <c16:uniqueId val="{00000007-3BBD-4637-A734-04D70FC17399}"/>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1.7241379310344827E-2</c:v>
                </c:pt>
                <c:pt idx="1">
                  <c:v>0.15517241379310345</c:v>
                </c:pt>
                <c:pt idx="2">
                  <c:v>0.10344827586206896</c:v>
                </c:pt>
                <c:pt idx="3">
                  <c:v>0.7068965517241379</c:v>
                </c:pt>
                <c:pt idx="4">
                  <c:v>1.7241379310344827E-2</c:v>
                </c:pt>
              </c:numCache>
            </c:numRef>
          </c:val>
          <c:extLst>
            <c:ext xmlns:c16="http://schemas.microsoft.com/office/drawing/2014/chart" uri="{C3380CC4-5D6E-409C-BE32-E72D297353CC}">
              <c16:uniqueId val="{00000008-3BBD-4637-A734-04D70FC17399}"/>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F44A-492D-93BF-B06D82DDAC52}"/>
              </c:ext>
            </c:extLst>
          </c:dPt>
          <c:dPt>
            <c:idx val="1"/>
            <c:bubble3D val="0"/>
            <c:spPr>
              <a:solidFill>
                <a:srgbClr val="FF0000"/>
              </a:solidFill>
            </c:spPr>
            <c:extLst>
              <c:ext xmlns:c16="http://schemas.microsoft.com/office/drawing/2014/chart" uri="{C3380CC4-5D6E-409C-BE32-E72D297353CC}">
                <c16:uniqueId val="{00000003-F44A-492D-93BF-B06D82DDAC52}"/>
              </c:ext>
            </c:extLst>
          </c:dPt>
          <c:dPt>
            <c:idx val="2"/>
            <c:bubble3D val="0"/>
            <c:spPr>
              <a:solidFill>
                <a:srgbClr val="FFFF00"/>
              </a:solidFill>
            </c:spPr>
            <c:extLst>
              <c:ext xmlns:c16="http://schemas.microsoft.com/office/drawing/2014/chart" uri="{C3380CC4-5D6E-409C-BE32-E72D297353CC}">
                <c16:uniqueId val="{00000005-F44A-492D-93BF-B06D82DDAC52}"/>
              </c:ext>
            </c:extLst>
          </c:dPt>
          <c:dPt>
            <c:idx val="3"/>
            <c:bubble3D val="0"/>
            <c:spPr>
              <a:solidFill>
                <a:srgbClr val="92D050"/>
              </a:solidFill>
            </c:spPr>
            <c:extLst>
              <c:ext xmlns:c16="http://schemas.microsoft.com/office/drawing/2014/chart" uri="{C3380CC4-5D6E-409C-BE32-E72D297353CC}">
                <c16:uniqueId val="{00000007-F44A-492D-93BF-B06D82DDAC52}"/>
              </c:ext>
            </c:extLst>
          </c:dPt>
          <c:dPt>
            <c:idx val="4"/>
            <c:bubble3D val="0"/>
            <c:spPr>
              <a:solidFill>
                <a:srgbClr val="0070C0"/>
              </a:solidFill>
            </c:spPr>
            <c:extLst>
              <c:ext xmlns:c16="http://schemas.microsoft.com/office/drawing/2014/chart" uri="{C3380CC4-5D6E-409C-BE32-E72D297353CC}">
                <c16:uniqueId val="{00000009-F44A-492D-93BF-B06D82DDAC52}"/>
              </c:ext>
            </c:extLst>
          </c:dPt>
          <c:dPt>
            <c:idx val="5"/>
            <c:bubble3D val="0"/>
            <c:spPr>
              <a:solidFill>
                <a:srgbClr val="FF99CC"/>
              </a:solidFill>
            </c:spPr>
            <c:extLst>
              <c:ext xmlns:c16="http://schemas.microsoft.com/office/drawing/2014/chart" uri="{C3380CC4-5D6E-409C-BE32-E72D297353CC}">
                <c16:uniqueId val="{0000000B-F44A-492D-93BF-B06D82DDAC5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44A-492D-93BF-B06D82DDAC5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1.7857142857142856E-2</c:v>
                </c:pt>
                <c:pt idx="1">
                  <c:v>0.125</c:v>
                </c:pt>
                <c:pt idx="2">
                  <c:v>0.10714285714285714</c:v>
                </c:pt>
                <c:pt idx="3">
                  <c:v>0.7321428571428571</c:v>
                </c:pt>
                <c:pt idx="4">
                  <c:v>1.7857142857142856E-2</c:v>
                </c:pt>
                <c:pt idx="5">
                  <c:v>0</c:v>
                </c:pt>
              </c:numCache>
            </c:numRef>
          </c:val>
          <c:extLst>
            <c:ext xmlns:c16="http://schemas.microsoft.com/office/drawing/2014/chart" uri="{C3380CC4-5D6E-409C-BE32-E72D297353CC}">
              <c16:uniqueId val="{0000000C-F44A-492D-93BF-B06D82DDAC52}"/>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E5EC-4B32-8C3A-7E5F960C64FD}"/>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5EC-4B32-8C3A-7E5F960C64FD}"/>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E5EC-4B32-8C3A-7E5F960C64FD}"/>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E5EC-4B32-8C3A-7E5F960C64FD}"/>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E5EC-4B32-8C3A-7E5F960C64FD}"/>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E5EC-4B32-8C3A-7E5F960C64FD}"/>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0AB9-4FA2-93EA-6C2366AB83B7}"/>
              </c:ext>
            </c:extLst>
          </c:dPt>
          <c:dPt>
            <c:idx val="1"/>
            <c:bubble3D val="0"/>
            <c:spPr>
              <a:solidFill>
                <a:srgbClr val="FF0000"/>
              </a:solidFill>
            </c:spPr>
            <c:extLst>
              <c:ext xmlns:c16="http://schemas.microsoft.com/office/drawing/2014/chart" uri="{C3380CC4-5D6E-409C-BE32-E72D297353CC}">
                <c16:uniqueId val="{00000003-0AB9-4FA2-93EA-6C2366AB83B7}"/>
              </c:ext>
            </c:extLst>
          </c:dPt>
          <c:dPt>
            <c:idx val="3"/>
            <c:bubble3D val="0"/>
            <c:spPr>
              <a:solidFill>
                <a:srgbClr val="92D050"/>
              </a:solidFill>
            </c:spPr>
            <c:extLst>
              <c:ext xmlns:c16="http://schemas.microsoft.com/office/drawing/2014/chart" uri="{C3380CC4-5D6E-409C-BE32-E72D297353CC}">
                <c16:uniqueId val="{00000005-0AB9-4FA2-93EA-6C2366AB83B7}"/>
              </c:ext>
            </c:extLst>
          </c:dPt>
          <c:dPt>
            <c:idx val="4"/>
            <c:bubble3D val="0"/>
            <c:spPr>
              <a:solidFill>
                <a:srgbClr val="0070C0"/>
              </a:solidFill>
            </c:spPr>
            <c:extLst>
              <c:ext xmlns:c16="http://schemas.microsoft.com/office/drawing/2014/chart" uri="{C3380CC4-5D6E-409C-BE32-E72D297353CC}">
                <c16:uniqueId val="{00000007-0AB9-4FA2-93EA-6C2366AB83B7}"/>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0AB9-4FA2-93EA-6C2366AB83B7}"/>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04-410D-8C97-03A51433DD8C}"/>
              </c:ext>
            </c:extLst>
          </c:dPt>
          <c:dPt>
            <c:idx val="1"/>
            <c:bubble3D val="0"/>
            <c:spPr>
              <a:solidFill>
                <a:srgbClr val="FF0000"/>
              </a:solidFill>
            </c:spPr>
            <c:extLst>
              <c:ext xmlns:c16="http://schemas.microsoft.com/office/drawing/2014/chart" uri="{C3380CC4-5D6E-409C-BE32-E72D297353CC}">
                <c16:uniqueId val="{00000003-A804-410D-8C97-03A51433DD8C}"/>
              </c:ext>
            </c:extLst>
          </c:dPt>
          <c:dPt>
            <c:idx val="2"/>
            <c:bubble3D val="0"/>
            <c:spPr>
              <a:solidFill>
                <a:srgbClr val="FFFF00"/>
              </a:solidFill>
            </c:spPr>
            <c:extLst>
              <c:ext xmlns:c16="http://schemas.microsoft.com/office/drawing/2014/chart" uri="{C3380CC4-5D6E-409C-BE32-E72D297353CC}">
                <c16:uniqueId val="{00000005-A804-410D-8C97-03A51433DD8C}"/>
              </c:ext>
            </c:extLst>
          </c:dPt>
          <c:dPt>
            <c:idx val="3"/>
            <c:bubble3D val="0"/>
            <c:spPr>
              <a:solidFill>
                <a:srgbClr val="92D050"/>
              </a:solidFill>
            </c:spPr>
            <c:extLst>
              <c:ext xmlns:c16="http://schemas.microsoft.com/office/drawing/2014/chart" uri="{C3380CC4-5D6E-409C-BE32-E72D297353CC}">
                <c16:uniqueId val="{00000007-A804-410D-8C97-03A51433DD8C}"/>
              </c:ext>
            </c:extLst>
          </c:dPt>
          <c:dPt>
            <c:idx val="4"/>
            <c:bubble3D val="0"/>
            <c:spPr>
              <a:solidFill>
                <a:srgbClr val="0070C0"/>
              </a:solidFill>
            </c:spPr>
            <c:extLst>
              <c:ext xmlns:c16="http://schemas.microsoft.com/office/drawing/2014/chart" uri="{C3380CC4-5D6E-409C-BE32-E72D297353CC}">
                <c16:uniqueId val="{00000009-A804-410D-8C97-03A51433DD8C}"/>
              </c:ext>
            </c:extLst>
          </c:dPt>
          <c:dPt>
            <c:idx val="5"/>
            <c:bubble3D val="0"/>
            <c:spPr>
              <a:solidFill>
                <a:srgbClr val="FF99CC"/>
              </a:solidFill>
            </c:spPr>
            <c:extLst>
              <c:ext xmlns:c16="http://schemas.microsoft.com/office/drawing/2014/chart" uri="{C3380CC4-5D6E-409C-BE32-E72D297353CC}">
                <c16:uniqueId val="{0000000B-A804-410D-8C97-03A51433DD8C}"/>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04-410D-8C97-03A51433DD8C}"/>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A804-410D-8C97-03A51433DD8C}"/>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9FFB-45F9-AB43-E482C8921681}"/>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FB-45F9-AB43-E482C8921681}"/>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9FFB-45F9-AB43-E482C8921681}"/>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9FFB-45F9-AB43-E482C8921681}"/>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9FFB-45F9-AB43-E482C8921681}"/>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9FFB-45F9-AB43-E482C8921681}"/>
            </c:ext>
          </c:extLst>
        </c:ser>
        <c:dLbls>
          <c:showLegendKey val="0"/>
          <c:showVal val="0"/>
          <c:showCatName val="0"/>
          <c:showSerName val="0"/>
          <c:showPercent val="0"/>
          <c:showBubbleSize val="0"/>
        </c:dLbls>
        <c:gapWidth val="150"/>
        <c:overlap val="100"/>
        <c:axId val="333055216"/>
        <c:axId val="333054824"/>
      </c:barChart>
      <c:catAx>
        <c:axId val="333055216"/>
        <c:scaling>
          <c:orientation val="maxMin"/>
        </c:scaling>
        <c:delete val="0"/>
        <c:axPos val="l"/>
        <c:numFmt formatCode="ge\r\a\l" sourceLinked="0"/>
        <c:majorTickMark val="out"/>
        <c:minorTickMark val="none"/>
        <c:tickLblPos val="nextTo"/>
        <c:txPr>
          <a:bodyPr/>
          <a:lstStyle/>
          <a:p>
            <a:pPr>
              <a:defRPr sz="1100"/>
            </a:pPr>
            <a:endParaRPr lang="pt-BR"/>
          </a:p>
        </c:txPr>
        <c:crossAx val="333054824"/>
        <c:crosses val="autoZero"/>
        <c:auto val="1"/>
        <c:lblAlgn val="ctr"/>
        <c:lblOffset val="100"/>
        <c:noMultiLvlLbl val="0"/>
      </c:catAx>
      <c:valAx>
        <c:axId val="333054824"/>
        <c:scaling>
          <c:orientation val="minMax"/>
        </c:scaling>
        <c:delete val="0"/>
        <c:axPos val="t"/>
        <c:majorGridlines/>
        <c:numFmt formatCode="General" sourceLinked="1"/>
        <c:majorTickMark val="out"/>
        <c:minorTickMark val="none"/>
        <c:tickLblPos val="nextTo"/>
        <c:crossAx val="3330552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9FE0-4D9F-B8DC-8B9C8E37DCB1}"/>
              </c:ext>
            </c:extLst>
          </c:dPt>
          <c:dPt>
            <c:idx val="1"/>
            <c:bubble3D val="0"/>
            <c:spPr>
              <a:solidFill>
                <a:srgbClr val="FF0000"/>
              </a:solidFill>
            </c:spPr>
            <c:extLst>
              <c:ext xmlns:c16="http://schemas.microsoft.com/office/drawing/2014/chart" uri="{C3380CC4-5D6E-409C-BE32-E72D297353CC}">
                <c16:uniqueId val="{00000003-9FE0-4D9F-B8DC-8B9C8E37DCB1}"/>
              </c:ext>
            </c:extLst>
          </c:dPt>
          <c:dPt>
            <c:idx val="3"/>
            <c:bubble3D val="0"/>
            <c:spPr>
              <a:solidFill>
                <a:srgbClr val="92D050"/>
              </a:solidFill>
            </c:spPr>
            <c:extLst>
              <c:ext xmlns:c16="http://schemas.microsoft.com/office/drawing/2014/chart" uri="{C3380CC4-5D6E-409C-BE32-E72D297353CC}">
                <c16:uniqueId val="{00000005-9FE0-4D9F-B8DC-8B9C8E37DCB1}"/>
              </c:ext>
            </c:extLst>
          </c:dPt>
          <c:dPt>
            <c:idx val="4"/>
            <c:bubble3D val="0"/>
            <c:spPr>
              <a:solidFill>
                <a:srgbClr val="0070C0"/>
              </a:solidFill>
            </c:spPr>
            <c:extLst>
              <c:ext xmlns:c16="http://schemas.microsoft.com/office/drawing/2014/chart" uri="{C3380CC4-5D6E-409C-BE32-E72D297353CC}">
                <c16:uniqueId val="{00000007-9FE0-4D9F-B8DC-8B9C8E37DCB1}"/>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9FE0-4D9F-B8DC-8B9C8E37DCB1}"/>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0A-488D-A911-331F8DF53764}"/>
              </c:ext>
            </c:extLst>
          </c:dPt>
          <c:dPt>
            <c:idx val="1"/>
            <c:bubble3D val="0"/>
            <c:spPr>
              <a:solidFill>
                <a:srgbClr val="FF0000"/>
              </a:solidFill>
            </c:spPr>
            <c:extLst>
              <c:ext xmlns:c16="http://schemas.microsoft.com/office/drawing/2014/chart" uri="{C3380CC4-5D6E-409C-BE32-E72D297353CC}">
                <c16:uniqueId val="{00000003-AC0A-488D-A911-331F8DF53764}"/>
              </c:ext>
            </c:extLst>
          </c:dPt>
          <c:dPt>
            <c:idx val="2"/>
            <c:bubble3D val="0"/>
            <c:spPr>
              <a:solidFill>
                <a:srgbClr val="FFFF00"/>
              </a:solidFill>
            </c:spPr>
            <c:extLst>
              <c:ext xmlns:c16="http://schemas.microsoft.com/office/drawing/2014/chart" uri="{C3380CC4-5D6E-409C-BE32-E72D297353CC}">
                <c16:uniqueId val="{00000005-AC0A-488D-A911-331F8DF53764}"/>
              </c:ext>
            </c:extLst>
          </c:dPt>
          <c:dPt>
            <c:idx val="3"/>
            <c:bubble3D val="0"/>
            <c:spPr>
              <a:solidFill>
                <a:srgbClr val="92D050"/>
              </a:solidFill>
            </c:spPr>
            <c:extLst>
              <c:ext xmlns:c16="http://schemas.microsoft.com/office/drawing/2014/chart" uri="{C3380CC4-5D6E-409C-BE32-E72D297353CC}">
                <c16:uniqueId val="{00000007-AC0A-488D-A911-331F8DF53764}"/>
              </c:ext>
            </c:extLst>
          </c:dPt>
          <c:dPt>
            <c:idx val="4"/>
            <c:bubble3D val="0"/>
            <c:spPr>
              <a:solidFill>
                <a:srgbClr val="0070C0"/>
              </a:solidFill>
            </c:spPr>
            <c:extLst>
              <c:ext xmlns:c16="http://schemas.microsoft.com/office/drawing/2014/chart" uri="{C3380CC4-5D6E-409C-BE32-E72D297353CC}">
                <c16:uniqueId val="{00000009-AC0A-488D-A911-331F8DF53764}"/>
              </c:ext>
            </c:extLst>
          </c:dPt>
          <c:dPt>
            <c:idx val="5"/>
            <c:bubble3D val="0"/>
            <c:spPr>
              <a:solidFill>
                <a:srgbClr val="FF99CC"/>
              </a:solidFill>
            </c:spPr>
            <c:extLst>
              <c:ext xmlns:c16="http://schemas.microsoft.com/office/drawing/2014/chart" uri="{C3380CC4-5D6E-409C-BE32-E72D297353CC}">
                <c16:uniqueId val="{0000000B-AC0A-488D-A911-331F8DF5376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0A-488D-A911-331F8DF5376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0A-488D-A911-331F8DF53764}"/>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680B-4E2F-80F0-6448B5CDA404}"/>
            </c:ext>
          </c:extLst>
        </c:ser>
        <c:ser>
          <c:idx val="1"/>
          <c:order val="1"/>
          <c:spPr>
            <a:solidFill>
              <a:schemeClr val="bg1">
                <a:lumMod val="65000"/>
              </a:schemeClr>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80B-4E2F-80F0-6448B5CDA404}"/>
            </c:ext>
          </c:extLst>
        </c:ser>
        <c:ser>
          <c:idx val="2"/>
          <c:order val="2"/>
          <c:spPr>
            <a:solidFill>
              <a:srgbClr val="FF0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- 3'!$G$32:$G$41</c:f>
              <c:numCache>
                <c:formatCode>General</c:formatCode>
                <c:ptCount val="10"/>
                <c:pt idx="0">
                  <c:v>6</c:v>
                </c:pt>
                <c:pt idx="1">
                  <c:v>2</c:v>
                </c:pt>
                <c:pt idx="2">
                  <c:v>0</c:v>
                </c:pt>
                <c:pt idx="3">
                  <c:v>0</c:v>
                </c:pt>
                <c:pt idx="4">
                  <c:v>0</c:v>
                </c:pt>
                <c:pt idx="5">
                  <c:v>5</c:v>
                </c:pt>
                <c:pt idx="6">
                  <c:v>15</c:v>
                </c:pt>
                <c:pt idx="7">
                  <c:v>0</c:v>
                </c:pt>
                <c:pt idx="8">
                  <c:v>4</c:v>
                </c:pt>
                <c:pt idx="9">
                  <c:v>0</c:v>
                </c:pt>
              </c:numCache>
            </c:numRef>
          </c:val>
          <c:extLst>
            <c:ext xmlns:c16="http://schemas.microsoft.com/office/drawing/2014/chart" uri="{C3380CC4-5D6E-409C-BE32-E72D297353CC}">
              <c16:uniqueId val="{00000002-680B-4E2F-80F0-6448B5CDA404}"/>
            </c:ext>
          </c:extLst>
        </c:ser>
        <c:ser>
          <c:idx val="3"/>
          <c:order val="3"/>
          <c:spPr>
            <a:solidFill>
              <a:srgbClr val="FFC00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- 3'!$H$32:$H$41</c:f>
              <c:numCache>
                <c:formatCode>General</c:formatCode>
                <c:ptCount val="10"/>
                <c:pt idx="0">
                  <c:v>3</c:v>
                </c:pt>
                <c:pt idx="1">
                  <c:v>2</c:v>
                </c:pt>
                <c:pt idx="2">
                  <c:v>1</c:v>
                </c:pt>
                <c:pt idx="3">
                  <c:v>3</c:v>
                </c:pt>
                <c:pt idx="4">
                  <c:v>15</c:v>
                </c:pt>
                <c:pt idx="5">
                  <c:v>0</c:v>
                </c:pt>
                <c:pt idx="6">
                  <c:v>0</c:v>
                </c:pt>
                <c:pt idx="7">
                  <c:v>8</c:v>
                </c:pt>
                <c:pt idx="8">
                  <c:v>6</c:v>
                </c:pt>
                <c:pt idx="9">
                  <c:v>0</c:v>
                </c:pt>
              </c:numCache>
            </c:numRef>
          </c:val>
          <c:extLst>
            <c:ext xmlns:c16="http://schemas.microsoft.com/office/drawing/2014/chart" uri="{C3380CC4-5D6E-409C-BE32-E72D297353CC}">
              <c16:uniqueId val="{00000003-680B-4E2F-80F0-6448B5CDA404}"/>
            </c:ext>
          </c:extLst>
        </c:ser>
        <c:ser>
          <c:idx val="4"/>
          <c:order val="4"/>
          <c:spPr>
            <a:solidFill>
              <a:srgbClr val="92D05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- 3'!$I$32:$I$41</c:f>
              <c:numCache>
                <c:formatCode>General</c:formatCode>
                <c:ptCount val="10"/>
                <c:pt idx="0">
                  <c:v>0</c:v>
                </c:pt>
                <c:pt idx="1">
                  <c:v>0</c:v>
                </c:pt>
                <c:pt idx="2">
                  <c:v>7</c:v>
                </c:pt>
                <c:pt idx="3">
                  <c:v>8</c:v>
                </c:pt>
                <c:pt idx="4">
                  <c:v>0</c:v>
                </c:pt>
                <c:pt idx="5">
                  <c:v>10</c:v>
                </c:pt>
                <c:pt idx="6">
                  <c:v>1</c:v>
                </c:pt>
                <c:pt idx="7">
                  <c:v>7</c:v>
                </c:pt>
                <c:pt idx="8">
                  <c:v>4</c:v>
                </c:pt>
                <c:pt idx="9">
                  <c:v>12</c:v>
                </c:pt>
              </c:numCache>
            </c:numRef>
          </c:val>
          <c:extLst>
            <c:ext xmlns:c16="http://schemas.microsoft.com/office/drawing/2014/chart" uri="{C3380CC4-5D6E-409C-BE32-E72D297353CC}">
              <c16:uniqueId val="{00000004-680B-4E2F-80F0-6448B5CDA404}"/>
            </c:ext>
          </c:extLst>
        </c:ser>
        <c:ser>
          <c:idx val="5"/>
          <c:order val="5"/>
          <c:spPr>
            <a:solidFill>
              <a:srgbClr val="0070C0"/>
            </a:solidFill>
          </c:spPr>
          <c:invertIfNegative val="0"/>
          <c:cat>
            <c:strRef>
              <c:f>'Painel de Gestão - 3'!$C$32:$C$41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- 3'!$J$32:$J$41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680B-4E2F-80F0-6448B5CDA404}"/>
            </c:ext>
          </c:extLst>
        </c:ser>
        <c:dLbls>
          <c:showLegendKey val="0"/>
          <c:showVal val="0"/>
          <c:showCatName val="0"/>
          <c:showSerName val="0"/>
          <c:showPercent val="0"/>
          <c:showBubbleSize val="0"/>
        </c:dLbls>
        <c:gapWidth val="150"/>
        <c:overlap val="100"/>
        <c:axId val="333321264"/>
        <c:axId val="333321648"/>
      </c:barChart>
      <c:catAx>
        <c:axId val="333321264"/>
        <c:scaling>
          <c:orientation val="maxMin"/>
        </c:scaling>
        <c:delete val="0"/>
        <c:axPos val="l"/>
        <c:numFmt formatCode="ge\r\a\l" sourceLinked="0"/>
        <c:majorTickMark val="out"/>
        <c:minorTickMark val="none"/>
        <c:tickLblPos val="nextTo"/>
        <c:txPr>
          <a:bodyPr/>
          <a:lstStyle/>
          <a:p>
            <a:pPr>
              <a:defRPr sz="1100"/>
            </a:pPr>
            <a:endParaRPr lang="pt-BR"/>
          </a:p>
        </c:txPr>
        <c:crossAx val="333321648"/>
        <c:crosses val="autoZero"/>
        <c:auto val="1"/>
        <c:lblAlgn val="ctr"/>
        <c:lblOffset val="100"/>
        <c:noMultiLvlLbl val="0"/>
      </c:catAx>
      <c:valAx>
        <c:axId val="333321648"/>
        <c:scaling>
          <c:orientation val="minMax"/>
        </c:scaling>
        <c:delete val="0"/>
        <c:axPos val="t"/>
        <c:majorGridlines/>
        <c:numFmt formatCode="General" sourceLinked="1"/>
        <c:majorTickMark val="out"/>
        <c:minorTickMark val="none"/>
        <c:tickLblPos val="nextTo"/>
        <c:crossAx val="333321264"/>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3FC3-4DA9-B308-DC624528EAC2}"/>
              </c:ext>
            </c:extLst>
          </c:dPt>
          <c:dPt>
            <c:idx val="1"/>
            <c:bubble3D val="0"/>
            <c:spPr>
              <a:solidFill>
                <a:srgbClr val="FF0000"/>
              </a:solidFill>
            </c:spPr>
            <c:extLst>
              <c:ext xmlns:c16="http://schemas.microsoft.com/office/drawing/2014/chart" uri="{C3380CC4-5D6E-409C-BE32-E72D297353CC}">
                <c16:uniqueId val="{00000003-3FC3-4DA9-B308-DC624528EAC2}"/>
              </c:ext>
            </c:extLst>
          </c:dPt>
          <c:dPt>
            <c:idx val="3"/>
            <c:bubble3D val="0"/>
            <c:spPr>
              <a:solidFill>
                <a:srgbClr val="92D050"/>
              </a:solidFill>
            </c:spPr>
            <c:extLst>
              <c:ext xmlns:c16="http://schemas.microsoft.com/office/drawing/2014/chart" uri="{C3380CC4-5D6E-409C-BE32-E72D297353CC}">
                <c16:uniqueId val="{00000005-3FC3-4DA9-B308-DC624528EAC2}"/>
              </c:ext>
            </c:extLst>
          </c:dPt>
          <c:dPt>
            <c:idx val="4"/>
            <c:bubble3D val="0"/>
            <c:spPr>
              <a:solidFill>
                <a:srgbClr val="0070C0"/>
              </a:solidFill>
            </c:spPr>
            <c:extLst>
              <c:ext xmlns:c16="http://schemas.microsoft.com/office/drawing/2014/chart" uri="{C3380CC4-5D6E-409C-BE32-E72D297353CC}">
                <c16:uniqueId val="{00000007-3FC3-4DA9-B308-DC624528EAC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- 3'!$E$16:$E$20</c:f>
              <c:numCache>
                <c:formatCode>0%</c:formatCode>
                <c:ptCount val="5"/>
                <c:pt idx="0">
                  <c:v>0</c:v>
                </c:pt>
                <c:pt idx="1">
                  <c:v>0.2119205298013245</c:v>
                </c:pt>
                <c:pt idx="2">
                  <c:v>0.25165562913907286</c:v>
                </c:pt>
                <c:pt idx="3">
                  <c:v>0.32450331125827814</c:v>
                </c:pt>
                <c:pt idx="4">
                  <c:v>0.2119205298013245</c:v>
                </c:pt>
              </c:numCache>
            </c:numRef>
          </c:val>
          <c:extLst>
            <c:ext xmlns:c16="http://schemas.microsoft.com/office/drawing/2014/chart" uri="{C3380CC4-5D6E-409C-BE32-E72D297353CC}">
              <c16:uniqueId val="{00000008-3FC3-4DA9-B308-DC624528EAC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B95C-4591-9501-5D89D2A40D9B}"/>
              </c:ext>
            </c:extLst>
          </c:dPt>
          <c:dPt>
            <c:idx val="1"/>
            <c:bubble3D val="0"/>
            <c:spPr>
              <a:solidFill>
                <a:srgbClr val="FF0000"/>
              </a:solidFill>
            </c:spPr>
            <c:extLst>
              <c:ext xmlns:c16="http://schemas.microsoft.com/office/drawing/2014/chart" uri="{C3380CC4-5D6E-409C-BE32-E72D297353CC}">
                <c16:uniqueId val="{00000003-B95C-4591-9501-5D89D2A40D9B}"/>
              </c:ext>
            </c:extLst>
          </c:dPt>
          <c:dPt>
            <c:idx val="2"/>
            <c:bubble3D val="0"/>
            <c:spPr>
              <a:solidFill>
                <a:srgbClr val="FFFF00"/>
              </a:solidFill>
            </c:spPr>
            <c:extLst>
              <c:ext xmlns:c16="http://schemas.microsoft.com/office/drawing/2014/chart" uri="{C3380CC4-5D6E-409C-BE32-E72D297353CC}">
                <c16:uniqueId val="{00000005-B95C-4591-9501-5D89D2A40D9B}"/>
              </c:ext>
            </c:extLst>
          </c:dPt>
          <c:dPt>
            <c:idx val="3"/>
            <c:bubble3D val="0"/>
            <c:spPr>
              <a:solidFill>
                <a:srgbClr val="92D050"/>
              </a:solidFill>
            </c:spPr>
            <c:extLst>
              <c:ext xmlns:c16="http://schemas.microsoft.com/office/drawing/2014/chart" uri="{C3380CC4-5D6E-409C-BE32-E72D297353CC}">
                <c16:uniqueId val="{00000007-B95C-4591-9501-5D89D2A40D9B}"/>
              </c:ext>
            </c:extLst>
          </c:dPt>
          <c:dPt>
            <c:idx val="4"/>
            <c:bubble3D val="0"/>
            <c:spPr>
              <a:solidFill>
                <a:srgbClr val="0070C0"/>
              </a:solidFill>
            </c:spPr>
            <c:extLst>
              <c:ext xmlns:c16="http://schemas.microsoft.com/office/drawing/2014/chart" uri="{C3380CC4-5D6E-409C-BE32-E72D297353CC}">
                <c16:uniqueId val="{00000009-B95C-4591-9501-5D89D2A40D9B}"/>
              </c:ext>
            </c:extLst>
          </c:dPt>
          <c:dPt>
            <c:idx val="5"/>
            <c:bubble3D val="0"/>
            <c:spPr>
              <a:solidFill>
                <a:srgbClr val="FF99CC"/>
              </a:solidFill>
            </c:spPr>
            <c:extLst>
              <c:ext xmlns:c16="http://schemas.microsoft.com/office/drawing/2014/chart" uri="{C3380CC4-5D6E-409C-BE32-E72D297353CC}">
                <c16:uniqueId val="{0000000B-B95C-4591-9501-5D89D2A40D9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95C-4591-9501-5D89D2A40D9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B95C-4591-9501-5D89D2A40D9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- 2'!$E$32:$E$41</c:f>
              <c:numCache>
                <c:formatCode>General</c:formatCode>
                <c:ptCount val="10"/>
                <c:pt idx="0">
                  <c:v>5</c:v>
                </c:pt>
                <c:pt idx="1">
                  <c:v>2</c:v>
                </c:pt>
                <c:pt idx="2">
                  <c:v>0</c:v>
                </c:pt>
                <c:pt idx="3">
                  <c:v>1</c:v>
                </c:pt>
                <c:pt idx="4">
                  <c:v>0</c:v>
                </c:pt>
                <c:pt idx="5">
                  <c:v>0</c:v>
                </c:pt>
                <c:pt idx="6">
                  <c:v>0</c:v>
                </c:pt>
                <c:pt idx="7">
                  <c:v>0</c:v>
                </c:pt>
                <c:pt idx="8">
                  <c:v>0</c:v>
                </c:pt>
                <c:pt idx="9">
                  <c:v>2</c:v>
                </c:pt>
              </c:numCache>
            </c:numRef>
          </c:val>
          <c:extLst>
            <c:ext xmlns:c16="http://schemas.microsoft.com/office/drawing/2014/chart" uri="{C3380CC4-5D6E-409C-BE32-E72D297353CC}">
              <c16:uniqueId val="{00000000-B74C-491A-82DE-37E3433621DE}"/>
            </c:ext>
          </c:extLst>
        </c:ser>
        <c:ser>
          <c:idx val="1"/>
          <c:order val="1"/>
          <c:spPr>
            <a:solidFill>
              <a:schemeClr val="bg1">
                <a:lumMod val="65000"/>
              </a:schemeClr>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- 2'!$F$32:$F$41</c:f>
              <c:numCache>
                <c:formatCode>General</c:formatCode>
                <c:ptCount val="10"/>
                <c:pt idx="0">
                  <c:v>0</c:v>
                </c:pt>
                <c:pt idx="1">
                  <c:v>0</c:v>
                </c:pt>
                <c:pt idx="2">
                  <c:v>0</c:v>
                </c:pt>
                <c:pt idx="3">
                  <c:v>1</c:v>
                </c:pt>
                <c:pt idx="4">
                  <c:v>3</c:v>
                </c:pt>
                <c:pt idx="5">
                  <c:v>0</c:v>
                </c:pt>
                <c:pt idx="6">
                  <c:v>0</c:v>
                </c:pt>
                <c:pt idx="7">
                  <c:v>3</c:v>
                </c:pt>
                <c:pt idx="8">
                  <c:v>2</c:v>
                </c:pt>
                <c:pt idx="9">
                  <c:v>0</c:v>
                </c:pt>
              </c:numCache>
            </c:numRef>
          </c:val>
          <c:extLst>
            <c:ext xmlns:c16="http://schemas.microsoft.com/office/drawing/2014/chart" uri="{C3380CC4-5D6E-409C-BE32-E72D297353CC}">
              <c16:uniqueId val="{00000001-B74C-491A-82DE-37E3433621DE}"/>
            </c:ext>
          </c:extLst>
        </c:ser>
        <c:ser>
          <c:idx val="2"/>
          <c:order val="2"/>
          <c:spPr>
            <a:solidFill>
              <a:srgbClr val="FF0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- 2'!$G$32:$G$41</c:f>
              <c:numCache>
                <c:formatCode>General</c:formatCode>
                <c:ptCount val="10"/>
                <c:pt idx="0">
                  <c:v>6</c:v>
                </c:pt>
                <c:pt idx="1">
                  <c:v>3</c:v>
                </c:pt>
                <c:pt idx="2">
                  <c:v>0</c:v>
                </c:pt>
                <c:pt idx="3">
                  <c:v>2</c:v>
                </c:pt>
                <c:pt idx="4">
                  <c:v>0</c:v>
                </c:pt>
                <c:pt idx="5">
                  <c:v>15</c:v>
                </c:pt>
                <c:pt idx="6">
                  <c:v>15</c:v>
                </c:pt>
                <c:pt idx="7">
                  <c:v>0</c:v>
                </c:pt>
                <c:pt idx="8">
                  <c:v>4</c:v>
                </c:pt>
                <c:pt idx="9">
                  <c:v>0</c:v>
                </c:pt>
              </c:numCache>
            </c:numRef>
          </c:val>
          <c:extLst>
            <c:ext xmlns:c16="http://schemas.microsoft.com/office/drawing/2014/chart" uri="{C3380CC4-5D6E-409C-BE32-E72D297353CC}">
              <c16:uniqueId val="{00000002-B74C-491A-82DE-37E3433621DE}"/>
            </c:ext>
          </c:extLst>
        </c:ser>
        <c:ser>
          <c:idx val="3"/>
          <c:order val="3"/>
          <c:spPr>
            <a:solidFill>
              <a:srgbClr val="FFC00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- 2'!$H$32:$H$41</c:f>
              <c:numCache>
                <c:formatCode>General</c:formatCode>
                <c:ptCount val="10"/>
                <c:pt idx="0">
                  <c:v>3</c:v>
                </c:pt>
                <c:pt idx="1">
                  <c:v>2</c:v>
                </c:pt>
                <c:pt idx="2">
                  <c:v>1</c:v>
                </c:pt>
                <c:pt idx="3">
                  <c:v>2</c:v>
                </c:pt>
                <c:pt idx="4">
                  <c:v>12</c:v>
                </c:pt>
                <c:pt idx="5">
                  <c:v>0</c:v>
                </c:pt>
                <c:pt idx="6">
                  <c:v>0</c:v>
                </c:pt>
                <c:pt idx="7">
                  <c:v>5</c:v>
                </c:pt>
                <c:pt idx="8">
                  <c:v>4</c:v>
                </c:pt>
                <c:pt idx="9">
                  <c:v>0</c:v>
                </c:pt>
              </c:numCache>
            </c:numRef>
          </c:val>
          <c:extLst>
            <c:ext xmlns:c16="http://schemas.microsoft.com/office/drawing/2014/chart" uri="{C3380CC4-5D6E-409C-BE32-E72D297353CC}">
              <c16:uniqueId val="{00000003-B74C-491A-82DE-37E3433621DE}"/>
            </c:ext>
          </c:extLst>
        </c:ser>
        <c:ser>
          <c:idx val="4"/>
          <c:order val="4"/>
          <c:spPr>
            <a:solidFill>
              <a:srgbClr val="92D05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- 2'!$I$32:$I$41</c:f>
              <c:numCache>
                <c:formatCode>General</c:formatCode>
                <c:ptCount val="10"/>
                <c:pt idx="0">
                  <c:v>6</c:v>
                </c:pt>
                <c:pt idx="1">
                  <c:v>7</c:v>
                </c:pt>
                <c:pt idx="2">
                  <c:v>8</c:v>
                </c:pt>
                <c:pt idx="3">
                  <c:v>6</c:v>
                </c:pt>
                <c:pt idx="4">
                  <c:v>0</c:v>
                </c:pt>
                <c:pt idx="5">
                  <c:v>0</c:v>
                </c:pt>
                <c:pt idx="6">
                  <c:v>1</c:v>
                </c:pt>
                <c:pt idx="7">
                  <c:v>7</c:v>
                </c:pt>
                <c:pt idx="8">
                  <c:v>4</c:v>
                </c:pt>
                <c:pt idx="9">
                  <c:v>12</c:v>
                </c:pt>
              </c:numCache>
            </c:numRef>
          </c:val>
          <c:extLst>
            <c:ext xmlns:c16="http://schemas.microsoft.com/office/drawing/2014/chart" uri="{C3380CC4-5D6E-409C-BE32-E72D297353CC}">
              <c16:uniqueId val="{00000004-B74C-491A-82DE-37E3433621DE}"/>
            </c:ext>
          </c:extLst>
        </c:ser>
        <c:ser>
          <c:idx val="5"/>
          <c:order val="5"/>
          <c:spPr>
            <a:solidFill>
              <a:srgbClr val="0070C0"/>
            </a:solidFill>
          </c:spPr>
          <c:invertIfNegative val="0"/>
          <c:cat>
            <c:strRef>
              <c:f>'Painel de Gestão - 2'!$C$32:$C$41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- 2'!$J$32:$J$41</c:f>
              <c:numCache>
                <c:formatCode>General</c:formatCode>
                <c:ptCount val="10"/>
                <c:pt idx="0">
                  <c:v>0</c:v>
                </c:pt>
                <c:pt idx="1">
                  <c:v>3</c:v>
                </c:pt>
                <c:pt idx="2">
                  <c:v>6</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B74C-491A-82DE-37E3433621DE}"/>
            </c:ext>
          </c:extLst>
        </c:ser>
        <c:dLbls>
          <c:showLegendKey val="0"/>
          <c:showVal val="0"/>
          <c:showCatName val="0"/>
          <c:showSerName val="0"/>
          <c:showPercent val="0"/>
          <c:showBubbleSize val="0"/>
        </c:dLbls>
        <c:gapWidth val="150"/>
        <c:overlap val="100"/>
        <c:axId val="332130616"/>
        <c:axId val="333364504"/>
      </c:barChart>
      <c:catAx>
        <c:axId val="332130616"/>
        <c:scaling>
          <c:orientation val="maxMin"/>
        </c:scaling>
        <c:delete val="0"/>
        <c:axPos val="l"/>
        <c:numFmt formatCode="ge\r\a\l" sourceLinked="0"/>
        <c:majorTickMark val="out"/>
        <c:minorTickMark val="none"/>
        <c:tickLblPos val="nextTo"/>
        <c:txPr>
          <a:bodyPr/>
          <a:lstStyle/>
          <a:p>
            <a:pPr>
              <a:defRPr sz="1100"/>
            </a:pPr>
            <a:endParaRPr lang="pt-BR"/>
          </a:p>
        </c:txPr>
        <c:crossAx val="333364504"/>
        <c:crosses val="autoZero"/>
        <c:auto val="1"/>
        <c:lblAlgn val="ctr"/>
        <c:lblOffset val="100"/>
        <c:noMultiLvlLbl val="0"/>
      </c:catAx>
      <c:valAx>
        <c:axId val="333364504"/>
        <c:scaling>
          <c:orientation val="minMax"/>
        </c:scaling>
        <c:delete val="0"/>
        <c:axPos val="t"/>
        <c:majorGridlines/>
        <c:numFmt formatCode="General" sourceLinked="1"/>
        <c:majorTickMark val="out"/>
        <c:minorTickMark val="none"/>
        <c:tickLblPos val="nextTo"/>
        <c:crossAx val="332130616"/>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1BB2-491C-BFAD-1C5DE1353F65}"/>
              </c:ext>
            </c:extLst>
          </c:dPt>
          <c:dPt>
            <c:idx val="1"/>
            <c:bubble3D val="0"/>
            <c:spPr>
              <a:solidFill>
                <a:srgbClr val="FF0000"/>
              </a:solidFill>
            </c:spPr>
            <c:extLst>
              <c:ext xmlns:c16="http://schemas.microsoft.com/office/drawing/2014/chart" uri="{C3380CC4-5D6E-409C-BE32-E72D297353CC}">
                <c16:uniqueId val="{00000003-1BB2-491C-BFAD-1C5DE1353F65}"/>
              </c:ext>
            </c:extLst>
          </c:dPt>
          <c:dPt>
            <c:idx val="3"/>
            <c:bubble3D val="0"/>
            <c:spPr>
              <a:solidFill>
                <a:srgbClr val="92D050"/>
              </a:solidFill>
            </c:spPr>
            <c:extLst>
              <c:ext xmlns:c16="http://schemas.microsoft.com/office/drawing/2014/chart" uri="{C3380CC4-5D6E-409C-BE32-E72D297353CC}">
                <c16:uniqueId val="{00000005-1BB2-491C-BFAD-1C5DE1353F65}"/>
              </c:ext>
            </c:extLst>
          </c:dPt>
          <c:dPt>
            <c:idx val="4"/>
            <c:bubble3D val="0"/>
            <c:spPr>
              <a:solidFill>
                <a:srgbClr val="0070C0"/>
              </a:solidFill>
            </c:spPr>
            <c:extLst>
              <c:ext xmlns:c16="http://schemas.microsoft.com/office/drawing/2014/chart" uri="{C3380CC4-5D6E-409C-BE32-E72D297353CC}">
                <c16:uniqueId val="{00000007-1BB2-491C-BFAD-1C5DE1353F65}"/>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- 2'!$E$16:$E$20</c:f>
              <c:numCache>
                <c:formatCode>0%</c:formatCode>
                <c:ptCount val="5"/>
                <c:pt idx="0">
                  <c:v>5.9602649006622516E-2</c:v>
                </c:pt>
                <c:pt idx="1">
                  <c:v>0.29801324503311261</c:v>
                </c:pt>
                <c:pt idx="2">
                  <c:v>0.19205298013245034</c:v>
                </c:pt>
                <c:pt idx="3">
                  <c:v>0.33774834437086093</c:v>
                </c:pt>
                <c:pt idx="4">
                  <c:v>0.11258278145695365</c:v>
                </c:pt>
              </c:numCache>
            </c:numRef>
          </c:val>
          <c:extLst>
            <c:ext xmlns:c16="http://schemas.microsoft.com/office/drawing/2014/chart" uri="{C3380CC4-5D6E-409C-BE32-E72D297353CC}">
              <c16:uniqueId val="{00000008-1BB2-491C-BFAD-1C5DE1353F65}"/>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9F37-4CD3-AF90-111DDE90D46B}"/>
              </c:ext>
            </c:extLst>
          </c:dPt>
          <c:dPt>
            <c:idx val="1"/>
            <c:bubble3D val="0"/>
            <c:spPr>
              <a:solidFill>
                <a:srgbClr val="FF0000"/>
              </a:solidFill>
            </c:spPr>
            <c:extLst>
              <c:ext xmlns:c16="http://schemas.microsoft.com/office/drawing/2014/chart" uri="{C3380CC4-5D6E-409C-BE32-E72D297353CC}">
                <c16:uniqueId val="{00000003-9F37-4CD3-AF90-111DDE90D46B}"/>
              </c:ext>
            </c:extLst>
          </c:dPt>
          <c:dPt>
            <c:idx val="2"/>
            <c:bubble3D val="0"/>
            <c:spPr>
              <a:solidFill>
                <a:srgbClr val="FFFF00"/>
              </a:solidFill>
            </c:spPr>
            <c:extLst>
              <c:ext xmlns:c16="http://schemas.microsoft.com/office/drawing/2014/chart" uri="{C3380CC4-5D6E-409C-BE32-E72D297353CC}">
                <c16:uniqueId val="{00000005-9F37-4CD3-AF90-111DDE90D46B}"/>
              </c:ext>
            </c:extLst>
          </c:dPt>
          <c:dPt>
            <c:idx val="3"/>
            <c:bubble3D val="0"/>
            <c:spPr>
              <a:solidFill>
                <a:srgbClr val="92D050"/>
              </a:solidFill>
            </c:spPr>
            <c:extLst>
              <c:ext xmlns:c16="http://schemas.microsoft.com/office/drawing/2014/chart" uri="{C3380CC4-5D6E-409C-BE32-E72D297353CC}">
                <c16:uniqueId val="{00000007-9F37-4CD3-AF90-111DDE90D46B}"/>
              </c:ext>
            </c:extLst>
          </c:dPt>
          <c:dPt>
            <c:idx val="4"/>
            <c:bubble3D val="0"/>
            <c:spPr>
              <a:solidFill>
                <a:srgbClr val="0070C0"/>
              </a:solidFill>
            </c:spPr>
            <c:extLst>
              <c:ext xmlns:c16="http://schemas.microsoft.com/office/drawing/2014/chart" uri="{C3380CC4-5D6E-409C-BE32-E72D297353CC}">
                <c16:uniqueId val="{00000009-9F37-4CD3-AF90-111DDE90D46B}"/>
              </c:ext>
            </c:extLst>
          </c:dPt>
          <c:dPt>
            <c:idx val="5"/>
            <c:bubble3D val="0"/>
            <c:spPr>
              <a:solidFill>
                <a:srgbClr val="FF99CC"/>
              </a:solidFill>
            </c:spPr>
            <c:extLst>
              <c:ext xmlns:c16="http://schemas.microsoft.com/office/drawing/2014/chart" uri="{C3380CC4-5D6E-409C-BE32-E72D297353CC}">
                <c16:uniqueId val="{0000000B-9F37-4CD3-AF90-111DDE90D46B}"/>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F37-4CD3-AF90-111DDE90D46B}"/>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9F37-4CD3-AF90-111DDE90D46B}"/>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- 1'!$E$32:$E$40</c:f>
              <c:numCache>
                <c:formatCode>General</c:formatCode>
                <c:ptCount val="9"/>
                <c:pt idx="0">
                  <c:v>0</c:v>
                </c:pt>
                <c:pt idx="1">
                  <c:v>0</c:v>
                </c:pt>
                <c:pt idx="2">
                  <c:v>0</c:v>
                </c:pt>
                <c:pt idx="3">
                  <c:v>0</c:v>
                </c:pt>
                <c:pt idx="4">
                  <c:v>0</c:v>
                </c:pt>
                <c:pt idx="5">
                  <c:v>0</c:v>
                </c:pt>
                <c:pt idx="6">
                  <c:v>0</c:v>
                </c:pt>
                <c:pt idx="7">
                  <c:v>1</c:v>
                </c:pt>
                <c:pt idx="8">
                  <c:v>1</c:v>
                </c:pt>
              </c:numCache>
            </c:numRef>
          </c:val>
          <c:extLst>
            <c:ext xmlns:c16="http://schemas.microsoft.com/office/drawing/2014/chart" uri="{C3380CC4-5D6E-409C-BE32-E72D297353CC}">
              <c16:uniqueId val="{00000000-7547-417C-AA7B-7D7069735DD6}"/>
            </c:ext>
          </c:extLst>
        </c:ser>
        <c:ser>
          <c:idx val="1"/>
          <c:order val="1"/>
          <c:spPr>
            <a:solidFill>
              <a:schemeClr val="bg1">
                <a:lumMod val="65000"/>
              </a:schemeClr>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- 1'!$F$32:$F$40</c:f>
              <c:numCache>
                <c:formatCode>General</c:formatCode>
                <c:ptCount val="9"/>
                <c:pt idx="0">
                  <c:v>0</c:v>
                </c:pt>
                <c:pt idx="1">
                  <c:v>0</c:v>
                </c:pt>
                <c:pt idx="2">
                  <c:v>0</c:v>
                </c:pt>
                <c:pt idx="3">
                  <c:v>0</c:v>
                </c:pt>
                <c:pt idx="4">
                  <c:v>0</c:v>
                </c:pt>
                <c:pt idx="5">
                  <c:v>0</c:v>
                </c:pt>
                <c:pt idx="6">
                  <c:v>0</c:v>
                </c:pt>
                <c:pt idx="7">
                  <c:v>1</c:v>
                </c:pt>
                <c:pt idx="8">
                  <c:v>0</c:v>
                </c:pt>
              </c:numCache>
            </c:numRef>
          </c:val>
          <c:extLst>
            <c:ext xmlns:c16="http://schemas.microsoft.com/office/drawing/2014/chart" uri="{C3380CC4-5D6E-409C-BE32-E72D297353CC}">
              <c16:uniqueId val="{00000001-7547-417C-AA7B-7D7069735DD6}"/>
            </c:ext>
          </c:extLst>
        </c:ser>
        <c:ser>
          <c:idx val="2"/>
          <c:order val="2"/>
          <c:spPr>
            <a:solidFill>
              <a:srgbClr val="FF0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- 1'!$G$32:$G$40</c:f>
              <c:numCache>
                <c:formatCode>General</c:formatCode>
                <c:ptCount val="9"/>
                <c:pt idx="0">
                  <c:v>0</c:v>
                </c:pt>
                <c:pt idx="1">
                  <c:v>0</c:v>
                </c:pt>
                <c:pt idx="2">
                  <c:v>2</c:v>
                </c:pt>
                <c:pt idx="3">
                  <c:v>0</c:v>
                </c:pt>
                <c:pt idx="4">
                  <c:v>1</c:v>
                </c:pt>
                <c:pt idx="5">
                  <c:v>2</c:v>
                </c:pt>
                <c:pt idx="6">
                  <c:v>1</c:v>
                </c:pt>
                <c:pt idx="7">
                  <c:v>2</c:v>
                </c:pt>
                <c:pt idx="8">
                  <c:v>1</c:v>
                </c:pt>
              </c:numCache>
            </c:numRef>
          </c:val>
          <c:extLst>
            <c:ext xmlns:c16="http://schemas.microsoft.com/office/drawing/2014/chart" uri="{C3380CC4-5D6E-409C-BE32-E72D297353CC}">
              <c16:uniqueId val="{00000002-7547-417C-AA7B-7D7069735DD6}"/>
            </c:ext>
          </c:extLst>
        </c:ser>
        <c:ser>
          <c:idx val="3"/>
          <c:order val="3"/>
          <c:spPr>
            <a:solidFill>
              <a:srgbClr val="FFC00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- 1'!$H$32:$H$40</c:f>
              <c:numCache>
                <c:formatCode>General</c:formatCode>
                <c:ptCount val="9"/>
                <c:pt idx="0">
                  <c:v>1</c:v>
                </c:pt>
                <c:pt idx="1">
                  <c:v>2</c:v>
                </c:pt>
                <c:pt idx="2">
                  <c:v>0</c:v>
                </c:pt>
                <c:pt idx="3">
                  <c:v>1</c:v>
                </c:pt>
                <c:pt idx="4">
                  <c:v>1</c:v>
                </c:pt>
                <c:pt idx="5">
                  <c:v>1</c:v>
                </c:pt>
                <c:pt idx="6">
                  <c:v>0</c:v>
                </c:pt>
                <c:pt idx="7">
                  <c:v>0</c:v>
                </c:pt>
                <c:pt idx="8">
                  <c:v>0</c:v>
                </c:pt>
              </c:numCache>
            </c:numRef>
          </c:val>
          <c:extLst>
            <c:ext xmlns:c16="http://schemas.microsoft.com/office/drawing/2014/chart" uri="{C3380CC4-5D6E-409C-BE32-E72D297353CC}">
              <c16:uniqueId val="{00000003-7547-417C-AA7B-7D7069735DD6}"/>
            </c:ext>
          </c:extLst>
        </c:ser>
        <c:ser>
          <c:idx val="4"/>
          <c:order val="4"/>
          <c:spPr>
            <a:solidFill>
              <a:srgbClr val="92D05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- 1'!$I$32:$I$40</c:f>
              <c:numCache>
                <c:formatCode>General</c:formatCode>
                <c:ptCount val="9"/>
                <c:pt idx="0">
                  <c:v>9</c:v>
                </c:pt>
                <c:pt idx="1">
                  <c:v>4</c:v>
                </c:pt>
                <c:pt idx="2">
                  <c:v>4</c:v>
                </c:pt>
                <c:pt idx="3">
                  <c:v>3</c:v>
                </c:pt>
                <c:pt idx="4">
                  <c:v>3</c:v>
                </c:pt>
                <c:pt idx="5">
                  <c:v>3</c:v>
                </c:pt>
                <c:pt idx="6">
                  <c:v>6</c:v>
                </c:pt>
                <c:pt idx="7">
                  <c:v>3</c:v>
                </c:pt>
                <c:pt idx="8">
                  <c:v>6</c:v>
                </c:pt>
              </c:numCache>
            </c:numRef>
          </c:val>
          <c:extLst>
            <c:ext xmlns:c16="http://schemas.microsoft.com/office/drawing/2014/chart" uri="{C3380CC4-5D6E-409C-BE32-E72D297353CC}">
              <c16:uniqueId val="{00000004-7547-417C-AA7B-7D7069735DD6}"/>
            </c:ext>
          </c:extLst>
        </c:ser>
        <c:ser>
          <c:idx val="5"/>
          <c:order val="5"/>
          <c:spPr>
            <a:solidFill>
              <a:srgbClr val="0070C0"/>
            </a:solidFill>
          </c:spPr>
          <c:invertIfNegative val="0"/>
          <c:cat>
            <c:strRef>
              <c:f>'Painel de Gestão - 1'!$C$32:$C$40</c:f>
              <c:strCache>
                <c:ptCount val="9"/>
                <c:pt idx="0">
                  <c:v>OBJETIVO 1</c:v>
                </c:pt>
                <c:pt idx="1">
                  <c:v>OBJETIVO 2</c:v>
                </c:pt>
                <c:pt idx="2">
                  <c:v>OBJETIVO 3</c:v>
                </c:pt>
                <c:pt idx="3">
                  <c:v>OBJETIVO 4</c:v>
                </c:pt>
                <c:pt idx="4">
                  <c:v>OBJETIVO 5</c:v>
                </c:pt>
                <c:pt idx="5">
                  <c:v>OBJETIVO 6</c:v>
                </c:pt>
                <c:pt idx="6">
                  <c:v>OBJETIVO 7</c:v>
                </c:pt>
                <c:pt idx="7">
                  <c:v>OBJETIVO 8</c:v>
                </c:pt>
                <c:pt idx="8">
                  <c:v>OBJETIVO 9</c:v>
                </c:pt>
              </c:strCache>
            </c:strRef>
          </c:cat>
          <c:val>
            <c:numRef>
              <c:f>'Painel de Gestão - 1'!$J$32:$J$40</c:f>
              <c:numCache>
                <c:formatCode>General</c:formatCode>
                <c:ptCount val="9"/>
                <c:pt idx="0">
                  <c:v>0</c:v>
                </c:pt>
                <c:pt idx="1">
                  <c:v>0</c:v>
                </c:pt>
                <c:pt idx="2">
                  <c:v>1</c:v>
                </c:pt>
                <c:pt idx="3">
                  <c:v>0</c:v>
                </c:pt>
                <c:pt idx="4">
                  <c:v>0</c:v>
                </c:pt>
                <c:pt idx="5">
                  <c:v>0</c:v>
                </c:pt>
                <c:pt idx="6">
                  <c:v>0</c:v>
                </c:pt>
                <c:pt idx="7">
                  <c:v>0</c:v>
                </c:pt>
                <c:pt idx="8">
                  <c:v>0</c:v>
                </c:pt>
              </c:numCache>
            </c:numRef>
          </c:val>
          <c:extLst>
            <c:ext xmlns:c16="http://schemas.microsoft.com/office/drawing/2014/chart" uri="{C3380CC4-5D6E-409C-BE32-E72D297353CC}">
              <c16:uniqueId val="{00000005-7547-417C-AA7B-7D7069735DD6}"/>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F853-4E11-B22B-1DDCCB193442}"/>
              </c:ext>
            </c:extLst>
          </c:dPt>
          <c:dPt>
            <c:idx val="1"/>
            <c:bubble3D val="0"/>
            <c:spPr>
              <a:solidFill>
                <a:srgbClr val="FF0000"/>
              </a:solidFill>
            </c:spPr>
            <c:extLst>
              <c:ext xmlns:c16="http://schemas.microsoft.com/office/drawing/2014/chart" uri="{C3380CC4-5D6E-409C-BE32-E72D297353CC}">
                <c16:uniqueId val="{00000003-F853-4E11-B22B-1DDCCB193442}"/>
              </c:ext>
            </c:extLst>
          </c:dPt>
          <c:dPt>
            <c:idx val="3"/>
            <c:bubble3D val="0"/>
            <c:spPr>
              <a:solidFill>
                <a:srgbClr val="92D050"/>
              </a:solidFill>
            </c:spPr>
            <c:extLst>
              <c:ext xmlns:c16="http://schemas.microsoft.com/office/drawing/2014/chart" uri="{C3380CC4-5D6E-409C-BE32-E72D297353CC}">
                <c16:uniqueId val="{00000005-F853-4E11-B22B-1DDCCB193442}"/>
              </c:ext>
            </c:extLst>
          </c:dPt>
          <c:dPt>
            <c:idx val="4"/>
            <c:bubble3D val="0"/>
            <c:spPr>
              <a:solidFill>
                <a:srgbClr val="0070C0"/>
              </a:solidFill>
            </c:spPr>
            <c:extLst>
              <c:ext xmlns:c16="http://schemas.microsoft.com/office/drawing/2014/chart" uri="{C3380CC4-5D6E-409C-BE32-E72D297353CC}">
                <c16:uniqueId val="{00000007-F853-4E11-B22B-1DDCCB193442}"/>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- 1'!$C$16:$C$20</c:f>
              <c:strCache>
                <c:ptCount val="5"/>
                <c:pt idx="0">
                  <c:v> Início planejado é posterior ao período monitorado</c:v>
                </c:pt>
                <c:pt idx="1">
                  <c:v> Não iniciada ou não concluída</c:v>
                </c:pt>
                <c:pt idx="2">
                  <c:v> Em andamento com problemas de realização</c:v>
                </c:pt>
                <c:pt idx="3">
                  <c:v> Em andamento no período previsto </c:v>
                </c:pt>
                <c:pt idx="4">
                  <c:v> Concluída</c:v>
                </c:pt>
              </c:strCache>
            </c:strRef>
          </c:cat>
          <c:val>
            <c:numRef>
              <c:f>'Painel de Gestão - 1'!$E$16:$E$20</c:f>
              <c:numCache>
                <c:formatCode>0%</c:formatCode>
                <c:ptCount val="5"/>
                <c:pt idx="0">
                  <c:v>1.7241379310344827E-2</c:v>
                </c:pt>
                <c:pt idx="1">
                  <c:v>0.15517241379310345</c:v>
                </c:pt>
                <c:pt idx="2">
                  <c:v>0.10344827586206896</c:v>
                </c:pt>
                <c:pt idx="3">
                  <c:v>0.7068965517241379</c:v>
                </c:pt>
                <c:pt idx="4">
                  <c:v>1.7241379310344827E-2</c:v>
                </c:pt>
              </c:numCache>
            </c:numRef>
          </c:val>
          <c:extLst>
            <c:ext xmlns:c16="http://schemas.microsoft.com/office/drawing/2014/chart" uri="{C3380CC4-5D6E-409C-BE32-E72D297353CC}">
              <c16:uniqueId val="{00000008-F853-4E11-B22B-1DDCCB193442}"/>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615A-4B60-9AA0-BC7504BB2E98}"/>
              </c:ext>
            </c:extLst>
          </c:dPt>
          <c:dPt>
            <c:idx val="1"/>
            <c:bubble3D val="0"/>
            <c:spPr>
              <a:solidFill>
                <a:srgbClr val="FF0000"/>
              </a:solidFill>
            </c:spPr>
            <c:extLst>
              <c:ext xmlns:c16="http://schemas.microsoft.com/office/drawing/2014/chart" uri="{C3380CC4-5D6E-409C-BE32-E72D297353CC}">
                <c16:uniqueId val="{00000003-615A-4B60-9AA0-BC7504BB2E98}"/>
              </c:ext>
            </c:extLst>
          </c:dPt>
          <c:dPt>
            <c:idx val="2"/>
            <c:bubble3D val="0"/>
            <c:spPr>
              <a:solidFill>
                <a:srgbClr val="FFFF00"/>
              </a:solidFill>
            </c:spPr>
            <c:extLst>
              <c:ext xmlns:c16="http://schemas.microsoft.com/office/drawing/2014/chart" uri="{C3380CC4-5D6E-409C-BE32-E72D297353CC}">
                <c16:uniqueId val="{00000005-615A-4B60-9AA0-BC7504BB2E98}"/>
              </c:ext>
            </c:extLst>
          </c:dPt>
          <c:dPt>
            <c:idx val="3"/>
            <c:bubble3D val="0"/>
            <c:spPr>
              <a:solidFill>
                <a:srgbClr val="92D050"/>
              </a:solidFill>
            </c:spPr>
            <c:extLst>
              <c:ext xmlns:c16="http://schemas.microsoft.com/office/drawing/2014/chart" uri="{C3380CC4-5D6E-409C-BE32-E72D297353CC}">
                <c16:uniqueId val="{00000007-615A-4B60-9AA0-BC7504BB2E98}"/>
              </c:ext>
            </c:extLst>
          </c:dPt>
          <c:dPt>
            <c:idx val="4"/>
            <c:bubble3D val="0"/>
            <c:spPr>
              <a:solidFill>
                <a:srgbClr val="0070C0"/>
              </a:solidFill>
            </c:spPr>
            <c:extLst>
              <c:ext xmlns:c16="http://schemas.microsoft.com/office/drawing/2014/chart" uri="{C3380CC4-5D6E-409C-BE32-E72D297353CC}">
                <c16:uniqueId val="{00000009-615A-4B60-9AA0-BC7504BB2E98}"/>
              </c:ext>
            </c:extLst>
          </c:dPt>
          <c:dPt>
            <c:idx val="5"/>
            <c:bubble3D val="0"/>
            <c:spPr>
              <a:solidFill>
                <a:srgbClr val="FF99CC"/>
              </a:solidFill>
            </c:spPr>
            <c:extLst>
              <c:ext xmlns:c16="http://schemas.microsoft.com/office/drawing/2014/chart" uri="{C3380CC4-5D6E-409C-BE32-E72D297353CC}">
                <c16:uniqueId val="{0000000B-615A-4B60-9AA0-BC7504BB2E9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5A-4B60-9AA0-BC7504BB2E9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1.7857142857142856E-2</c:v>
                </c:pt>
                <c:pt idx="1">
                  <c:v>0.125</c:v>
                </c:pt>
                <c:pt idx="2">
                  <c:v>0.10714285714285714</c:v>
                </c:pt>
                <c:pt idx="3">
                  <c:v>0.7321428571428571</c:v>
                </c:pt>
                <c:pt idx="4">
                  <c:v>1.7857142857142856E-2</c:v>
                </c:pt>
                <c:pt idx="5">
                  <c:v>0</c:v>
                </c:pt>
              </c:numCache>
            </c:numRef>
          </c:val>
          <c:extLst>
            <c:ext xmlns:c16="http://schemas.microsoft.com/office/drawing/2014/chart" uri="{C3380CC4-5D6E-409C-BE32-E72D297353CC}">
              <c16:uniqueId val="{0000000C-615A-4B60-9AA0-BC7504BB2E98}"/>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B15407"/>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- 4'!$E$32:$E$41</c:f>
              <c:numCache>
                <c:formatCode>General</c:formatCode>
                <c:ptCount val="10"/>
                <c:pt idx="0">
                  <c:v>5</c:v>
                </c:pt>
                <c:pt idx="1">
                  <c:v>2</c:v>
                </c:pt>
                <c:pt idx="2">
                  <c:v>0</c:v>
                </c:pt>
                <c:pt idx="3">
                  <c:v>1</c:v>
                </c:pt>
                <c:pt idx="4">
                  <c:v>0</c:v>
                </c:pt>
                <c:pt idx="5">
                  <c:v>0</c:v>
                </c:pt>
                <c:pt idx="6">
                  <c:v>0</c:v>
                </c:pt>
                <c:pt idx="7">
                  <c:v>0</c:v>
                </c:pt>
                <c:pt idx="8">
                  <c:v>1</c:v>
                </c:pt>
                <c:pt idx="9">
                  <c:v>2</c:v>
                </c:pt>
              </c:numCache>
            </c:numRef>
          </c:val>
          <c:extLst>
            <c:ext xmlns:c16="http://schemas.microsoft.com/office/drawing/2014/chart" uri="{C3380CC4-5D6E-409C-BE32-E72D297353CC}">
              <c16:uniqueId val="{00000000-7237-4481-8D05-761B626C31E3}"/>
            </c:ext>
          </c:extLst>
        </c:ser>
        <c:ser>
          <c:idx val="1"/>
          <c:order val="1"/>
          <c:spPr>
            <a:solidFill>
              <a:schemeClr val="bg1">
                <a:lumMod val="65000"/>
              </a:schemeClr>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- 4'!$F$32:$F$41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237-4481-8D05-761B626C31E3}"/>
            </c:ext>
          </c:extLst>
        </c:ser>
        <c:ser>
          <c:idx val="2"/>
          <c:order val="2"/>
          <c:spPr>
            <a:solidFill>
              <a:srgbClr val="FF0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- 4'!$G$32:$G$41</c:f>
              <c:numCache>
                <c:formatCode>General</c:formatCode>
                <c:ptCount val="10"/>
                <c:pt idx="0">
                  <c:v>6</c:v>
                </c:pt>
                <c:pt idx="1">
                  <c:v>2</c:v>
                </c:pt>
                <c:pt idx="2">
                  <c:v>0</c:v>
                </c:pt>
                <c:pt idx="3">
                  <c:v>0</c:v>
                </c:pt>
                <c:pt idx="4">
                  <c:v>0</c:v>
                </c:pt>
                <c:pt idx="5">
                  <c:v>0</c:v>
                </c:pt>
                <c:pt idx="6">
                  <c:v>5</c:v>
                </c:pt>
                <c:pt idx="7">
                  <c:v>0</c:v>
                </c:pt>
                <c:pt idx="8">
                  <c:v>4</c:v>
                </c:pt>
                <c:pt idx="9">
                  <c:v>0</c:v>
                </c:pt>
              </c:numCache>
            </c:numRef>
          </c:val>
          <c:extLst>
            <c:ext xmlns:c16="http://schemas.microsoft.com/office/drawing/2014/chart" uri="{C3380CC4-5D6E-409C-BE32-E72D297353CC}">
              <c16:uniqueId val="{00000002-7237-4481-8D05-761B626C31E3}"/>
            </c:ext>
          </c:extLst>
        </c:ser>
        <c:ser>
          <c:idx val="3"/>
          <c:order val="3"/>
          <c:spPr>
            <a:solidFill>
              <a:srgbClr val="FFC00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- 4'!$H$32:$H$41</c:f>
              <c:numCache>
                <c:formatCode>General</c:formatCode>
                <c:ptCount val="10"/>
                <c:pt idx="0">
                  <c:v>3</c:v>
                </c:pt>
                <c:pt idx="1">
                  <c:v>2</c:v>
                </c:pt>
                <c:pt idx="2">
                  <c:v>1</c:v>
                </c:pt>
                <c:pt idx="3">
                  <c:v>1</c:v>
                </c:pt>
                <c:pt idx="4">
                  <c:v>0</c:v>
                </c:pt>
                <c:pt idx="5">
                  <c:v>0</c:v>
                </c:pt>
                <c:pt idx="6">
                  <c:v>0</c:v>
                </c:pt>
                <c:pt idx="7">
                  <c:v>3</c:v>
                </c:pt>
                <c:pt idx="8">
                  <c:v>6</c:v>
                </c:pt>
                <c:pt idx="9">
                  <c:v>0</c:v>
                </c:pt>
              </c:numCache>
            </c:numRef>
          </c:val>
          <c:extLst>
            <c:ext xmlns:c16="http://schemas.microsoft.com/office/drawing/2014/chart" uri="{C3380CC4-5D6E-409C-BE32-E72D297353CC}">
              <c16:uniqueId val="{00000003-7237-4481-8D05-761B626C31E3}"/>
            </c:ext>
          </c:extLst>
        </c:ser>
        <c:ser>
          <c:idx val="4"/>
          <c:order val="4"/>
          <c:spPr>
            <a:solidFill>
              <a:srgbClr val="92D05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- 4'!$I$32:$I$41</c:f>
              <c:numCache>
                <c:formatCode>General</c:formatCode>
                <c:ptCount val="10"/>
                <c:pt idx="0">
                  <c:v>0</c:v>
                </c:pt>
                <c:pt idx="1">
                  <c:v>0</c:v>
                </c:pt>
                <c:pt idx="2">
                  <c:v>7</c:v>
                </c:pt>
                <c:pt idx="3">
                  <c:v>10</c:v>
                </c:pt>
                <c:pt idx="4">
                  <c:v>15</c:v>
                </c:pt>
                <c:pt idx="5">
                  <c:v>15</c:v>
                </c:pt>
                <c:pt idx="6">
                  <c:v>10</c:v>
                </c:pt>
                <c:pt idx="7">
                  <c:v>12</c:v>
                </c:pt>
                <c:pt idx="8">
                  <c:v>4</c:v>
                </c:pt>
                <c:pt idx="9">
                  <c:v>12</c:v>
                </c:pt>
              </c:numCache>
            </c:numRef>
          </c:val>
          <c:extLst>
            <c:ext xmlns:c16="http://schemas.microsoft.com/office/drawing/2014/chart" uri="{C3380CC4-5D6E-409C-BE32-E72D297353CC}">
              <c16:uniqueId val="{00000004-7237-4481-8D05-761B626C31E3}"/>
            </c:ext>
          </c:extLst>
        </c:ser>
        <c:ser>
          <c:idx val="5"/>
          <c:order val="5"/>
          <c:spPr>
            <a:solidFill>
              <a:srgbClr val="0070C0"/>
            </a:solidFill>
          </c:spPr>
          <c:invertIfNegative val="0"/>
          <c:cat>
            <c:strRef>
              <c:f>'Painel de Gestão - 4'!$C$32:$C$41</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- 4'!$J$32:$J$41</c:f>
              <c:numCache>
                <c:formatCode>General</c:formatCode>
                <c:ptCount val="10"/>
                <c:pt idx="0">
                  <c:v>6</c:v>
                </c:pt>
                <c:pt idx="1">
                  <c:v>11</c:v>
                </c:pt>
                <c:pt idx="2">
                  <c:v>7</c:v>
                </c:pt>
                <c:pt idx="3">
                  <c:v>4</c:v>
                </c:pt>
                <c:pt idx="4">
                  <c:v>0</c:v>
                </c:pt>
                <c:pt idx="5">
                  <c:v>0</c:v>
                </c:pt>
                <c:pt idx="6">
                  <c:v>0</c:v>
                </c:pt>
                <c:pt idx="7">
                  <c:v>0</c:v>
                </c:pt>
                <c:pt idx="8">
                  <c:v>1</c:v>
                </c:pt>
                <c:pt idx="9">
                  <c:v>3</c:v>
                </c:pt>
              </c:numCache>
            </c:numRef>
          </c:val>
          <c:extLst>
            <c:ext xmlns:c16="http://schemas.microsoft.com/office/drawing/2014/chart" uri="{C3380CC4-5D6E-409C-BE32-E72D297353CC}">
              <c16:uniqueId val="{00000005-7237-4481-8D05-761B626C31E3}"/>
            </c:ext>
          </c:extLst>
        </c:ser>
        <c:dLbls>
          <c:showLegendKey val="0"/>
          <c:showVal val="0"/>
          <c:showCatName val="0"/>
          <c:showSerName val="0"/>
          <c:showPercent val="0"/>
          <c:showBubbleSize val="0"/>
        </c:dLbls>
        <c:gapWidth val="150"/>
        <c:overlap val="100"/>
        <c:axId val="331059648"/>
        <c:axId val="331603120"/>
      </c:barChart>
      <c:catAx>
        <c:axId val="331059648"/>
        <c:scaling>
          <c:orientation val="maxMin"/>
        </c:scaling>
        <c:delete val="0"/>
        <c:axPos val="l"/>
        <c:numFmt formatCode="ge\r\a\l" sourceLinked="0"/>
        <c:majorTickMark val="out"/>
        <c:minorTickMark val="none"/>
        <c:tickLblPos val="nextTo"/>
        <c:txPr>
          <a:bodyPr/>
          <a:lstStyle/>
          <a:p>
            <a:pPr>
              <a:defRPr sz="1100"/>
            </a:pPr>
            <a:endParaRPr lang="pt-BR"/>
          </a:p>
        </c:txPr>
        <c:crossAx val="331603120"/>
        <c:crosses val="autoZero"/>
        <c:auto val="1"/>
        <c:lblAlgn val="ctr"/>
        <c:lblOffset val="100"/>
        <c:noMultiLvlLbl val="0"/>
      </c:catAx>
      <c:valAx>
        <c:axId val="331603120"/>
        <c:scaling>
          <c:orientation val="minMax"/>
        </c:scaling>
        <c:delete val="0"/>
        <c:axPos val="t"/>
        <c:majorGridlines/>
        <c:numFmt formatCode="General" sourceLinked="1"/>
        <c:majorTickMark val="out"/>
        <c:minorTickMark val="none"/>
        <c:tickLblPos val="nextTo"/>
        <c:crossAx val="331059648"/>
        <c:crosses val="autoZero"/>
        <c:crossBetween val="between"/>
        <c:majorUnit val="2"/>
      </c:valAx>
    </c:plotArea>
    <c:plotVisOnly val="1"/>
    <c:dispBlanksAs val="gap"/>
    <c:showDLblsOverMax val="0"/>
  </c:chart>
  <c:printSettings>
    <c:headerFooter/>
    <c:pageMargins b="0.78740157499999996" l="0.511811024" r="0.511811024" t="0.78740157499999996" header="0.31496062000000108" footer="0.31496062000000108"/>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8.1141294838144959E-2"/>
          <c:y val="0.21937888351980531"/>
          <c:w val="0.46168875765529332"/>
          <c:h val="0.68515846659657853"/>
        </c:manualLayout>
      </c:layout>
      <c:doughnutChart>
        <c:varyColors val="1"/>
        <c:ser>
          <c:idx val="0"/>
          <c:order val="0"/>
          <c:spPr>
            <a:solidFill>
              <a:srgbClr val="FFFF00"/>
            </a:solidFill>
          </c:spPr>
          <c:dPt>
            <c:idx val="0"/>
            <c:bubble3D val="0"/>
            <c:spPr>
              <a:solidFill>
                <a:schemeClr val="bg1">
                  <a:lumMod val="50000"/>
                </a:schemeClr>
              </a:solidFill>
            </c:spPr>
            <c:extLst>
              <c:ext xmlns:c16="http://schemas.microsoft.com/office/drawing/2014/chart" uri="{C3380CC4-5D6E-409C-BE32-E72D297353CC}">
                <c16:uniqueId val="{00000001-2396-42CD-9E57-003578F33B1E}"/>
              </c:ext>
            </c:extLst>
          </c:dPt>
          <c:dPt>
            <c:idx val="1"/>
            <c:bubble3D val="0"/>
            <c:spPr>
              <a:solidFill>
                <a:srgbClr val="FF0000"/>
              </a:solidFill>
            </c:spPr>
            <c:extLst>
              <c:ext xmlns:c16="http://schemas.microsoft.com/office/drawing/2014/chart" uri="{C3380CC4-5D6E-409C-BE32-E72D297353CC}">
                <c16:uniqueId val="{00000003-2396-42CD-9E57-003578F33B1E}"/>
              </c:ext>
            </c:extLst>
          </c:dPt>
          <c:dPt>
            <c:idx val="3"/>
            <c:bubble3D val="0"/>
            <c:spPr>
              <a:solidFill>
                <a:srgbClr val="92D050"/>
              </a:solidFill>
            </c:spPr>
            <c:extLst>
              <c:ext xmlns:c16="http://schemas.microsoft.com/office/drawing/2014/chart" uri="{C3380CC4-5D6E-409C-BE32-E72D297353CC}">
                <c16:uniqueId val="{00000005-2396-42CD-9E57-003578F33B1E}"/>
              </c:ext>
            </c:extLst>
          </c:dPt>
          <c:dPt>
            <c:idx val="4"/>
            <c:bubble3D val="0"/>
            <c:spPr>
              <a:solidFill>
                <a:srgbClr val="0070C0"/>
              </a:solidFill>
            </c:spPr>
            <c:extLst>
              <c:ext xmlns:c16="http://schemas.microsoft.com/office/drawing/2014/chart" uri="{C3380CC4-5D6E-409C-BE32-E72D297353CC}">
                <c16:uniqueId val="{00000007-2396-42CD-9E57-003578F33B1E}"/>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- 4'!$C$16:$C$20</c:f>
              <c:strCache>
                <c:ptCount val="5"/>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strCache>
            </c:strRef>
          </c:cat>
          <c:val>
            <c:numRef>
              <c:f>'Painel de Gestão - 4'!$E$16:$E$20</c:f>
              <c:numCache>
                <c:formatCode>0%</c:formatCode>
                <c:ptCount val="5"/>
                <c:pt idx="0">
                  <c:v>0</c:v>
                </c:pt>
                <c:pt idx="1">
                  <c:v>0.11333333333333333</c:v>
                </c:pt>
                <c:pt idx="2">
                  <c:v>0.10666666666666667</c:v>
                </c:pt>
                <c:pt idx="3">
                  <c:v>0.56666666666666665</c:v>
                </c:pt>
                <c:pt idx="4">
                  <c:v>0.21333333333333335</c:v>
                </c:pt>
              </c:numCache>
            </c:numRef>
          </c:val>
          <c:extLst>
            <c:ext xmlns:c16="http://schemas.microsoft.com/office/drawing/2014/chart" uri="{C3380CC4-5D6E-409C-BE32-E72D297353CC}">
              <c16:uniqueId val="{00000008-2396-42CD-9E57-003578F33B1E}"/>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4367663552499471"/>
          <c:w val="0.40163082802031924"/>
          <c:h val="0.795443827160494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Pós Monitoria</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21937888351980531"/>
          <c:w val="0.46168875765529332"/>
          <c:h val="0.6851584665965785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E4EC-4B9C-8DA4-015D13389C17}"/>
              </c:ext>
            </c:extLst>
          </c:dPt>
          <c:dPt>
            <c:idx val="1"/>
            <c:bubble3D val="0"/>
            <c:spPr>
              <a:solidFill>
                <a:srgbClr val="FF0000"/>
              </a:solidFill>
            </c:spPr>
            <c:extLst>
              <c:ext xmlns:c16="http://schemas.microsoft.com/office/drawing/2014/chart" uri="{C3380CC4-5D6E-409C-BE32-E72D297353CC}">
                <c16:uniqueId val="{00000003-E4EC-4B9C-8DA4-015D13389C17}"/>
              </c:ext>
            </c:extLst>
          </c:dPt>
          <c:dPt>
            <c:idx val="2"/>
            <c:bubble3D val="0"/>
            <c:spPr>
              <a:solidFill>
                <a:srgbClr val="FFFF00"/>
              </a:solidFill>
            </c:spPr>
            <c:extLst>
              <c:ext xmlns:c16="http://schemas.microsoft.com/office/drawing/2014/chart" uri="{C3380CC4-5D6E-409C-BE32-E72D297353CC}">
                <c16:uniqueId val="{00000005-E4EC-4B9C-8DA4-015D13389C17}"/>
              </c:ext>
            </c:extLst>
          </c:dPt>
          <c:dPt>
            <c:idx val="3"/>
            <c:bubble3D val="0"/>
            <c:spPr>
              <a:solidFill>
                <a:srgbClr val="92D050"/>
              </a:solidFill>
            </c:spPr>
            <c:extLst>
              <c:ext xmlns:c16="http://schemas.microsoft.com/office/drawing/2014/chart" uri="{C3380CC4-5D6E-409C-BE32-E72D297353CC}">
                <c16:uniqueId val="{00000007-E4EC-4B9C-8DA4-015D13389C17}"/>
              </c:ext>
            </c:extLst>
          </c:dPt>
          <c:dPt>
            <c:idx val="4"/>
            <c:bubble3D val="0"/>
            <c:spPr>
              <a:solidFill>
                <a:srgbClr val="0070C0"/>
              </a:solidFill>
            </c:spPr>
            <c:extLst>
              <c:ext xmlns:c16="http://schemas.microsoft.com/office/drawing/2014/chart" uri="{C3380CC4-5D6E-409C-BE32-E72D297353CC}">
                <c16:uniqueId val="{00000009-E4EC-4B9C-8DA4-015D13389C17}"/>
              </c:ext>
            </c:extLst>
          </c:dPt>
          <c:dPt>
            <c:idx val="5"/>
            <c:bubble3D val="0"/>
            <c:spPr>
              <a:solidFill>
                <a:srgbClr val="FF99CC"/>
              </a:solidFill>
            </c:spPr>
            <c:extLst>
              <c:ext xmlns:c16="http://schemas.microsoft.com/office/drawing/2014/chart" uri="{C3380CC4-5D6E-409C-BE32-E72D297353CC}">
                <c16:uniqueId val="{0000000B-E4EC-4B9C-8DA4-015D13389C17}"/>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4EC-4B9C-8DA4-015D13389C1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E4EC-4B9C-8DA4-015D13389C17}"/>
            </c:ext>
          </c:extLst>
        </c:ser>
        <c:dLbls>
          <c:showLegendKey val="0"/>
          <c:showVal val="1"/>
          <c:showCatName val="0"/>
          <c:showSerName val="0"/>
          <c:showPercent val="0"/>
          <c:showBubbleSize val="0"/>
          <c:showLeaderLines val="0"/>
        </c:dLbls>
        <c:firstSliceAng val="0"/>
        <c:holeSize val="50"/>
      </c:doughnutChart>
      <c:spPr>
        <a:noFill/>
        <a:ln w="25400">
          <a:noFill/>
        </a:ln>
      </c:spPr>
    </c:plotArea>
    <c:legend>
      <c:legendPos val="r"/>
      <c:layout>
        <c:manualLayout>
          <c:xMode val="edge"/>
          <c:yMode val="edge"/>
          <c:x val="0.59897799484626846"/>
          <c:y val="0.11768286970423393"/>
          <c:w val="0.38477668980593727"/>
          <c:h val="0.81849175118189244"/>
        </c:manualLayout>
      </c:layout>
      <c:overlay val="0"/>
      <c:txPr>
        <a:bodyPr/>
        <a:lstStyle/>
        <a:p>
          <a:pPr>
            <a:defRPr sz="1100"/>
          </a:pPr>
          <a:endParaRPr lang="pt-BR"/>
        </a:p>
      </c:txPr>
    </c:legend>
    <c:plotVisOnly val="1"/>
    <c:dispBlanksAs val="zero"/>
    <c:showDLblsOverMax val="0"/>
  </c:chart>
  <c:printSettings>
    <c:headerFooter/>
    <c:pageMargins b="0.78740157499999996" l="0.511811024" r="0.511811024" t="0.78740157499999996" header="0.31496062000000064" footer="0.31496062000000064"/>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spPr>
            <a:solidFill>
              <a:srgbClr val="FF000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Final'!$E$25:$E$34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168-42B7-9C7E-0F61D7978974}"/>
            </c:ext>
          </c:extLst>
        </c:ser>
        <c:ser>
          <c:idx val="3"/>
          <c:order val="1"/>
          <c:spPr>
            <a:solidFill>
              <a:srgbClr val="7030A0"/>
            </a:solidFill>
          </c:spPr>
          <c:invertIfNegative val="0"/>
          <c:cat>
            <c:strRef>
              <c:f>'Painel de Gestão Final'!$C$25:$C$34</c:f>
              <c:strCache>
                <c:ptCount val="10"/>
                <c:pt idx="0">
                  <c:v>OBJETIVO 1</c:v>
                </c:pt>
                <c:pt idx="1">
                  <c:v>OBJETIVO 2</c:v>
                </c:pt>
                <c:pt idx="2">
                  <c:v>OBJETIVO 3</c:v>
                </c:pt>
                <c:pt idx="3">
                  <c:v>OBJETIVO 4</c:v>
                </c:pt>
                <c:pt idx="4">
                  <c:v>OBJETIVO 5</c:v>
                </c:pt>
                <c:pt idx="5">
                  <c:v>OBJETIVO 6</c:v>
                </c:pt>
                <c:pt idx="6">
                  <c:v>OBJETIVO 7</c:v>
                </c:pt>
                <c:pt idx="7">
                  <c:v>OBJETIVO 8</c:v>
                </c:pt>
                <c:pt idx="8">
                  <c:v>OBJETIVO 9</c:v>
                </c:pt>
                <c:pt idx="9">
                  <c:v>OBJETIVO 10</c:v>
                </c:pt>
              </c:strCache>
            </c:strRef>
          </c:cat>
          <c:val>
            <c:numRef>
              <c:f>'Painel de Gestão Final'!$F$25:$F$34</c:f>
              <c:numCache>
                <c:formatCode>General</c:formatCode>
                <c:ptCount val="10"/>
                <c:pt idx="0">
                  <c:v>0</c:v>
                </c:pt>
                <c:pt idx="1">
                  <c:v>11</c:v>
                </c:pt>
                <c:pt idx="2">
                  <c:v>15</c:v>
                </c:pt>
                <c:pt idx="3">
                  <c:v>15</c:v>
                </c:pt>
                <c:pt idx="4">
                  <c:v>0</c:v>
                </c:pt>
                <c:pt idx="5">
                  <c:v>0</c:v>
                </c:pt>
                <c:pt idx="6">
                  <c:v>0</c:v>
                </c:pt>
                <c:pt idx="7">
                  <c:v>0</c:v>
                </c:pt>
                <c:pt idx="8">
                  <c:v>0</c:v>
                </c:pt>
                <c:pt idx="9">
                  <c:v>0</c:v>
                </c:pt>
              </c:numCache>
            </c:numRef>
          </c:val>
          <c:extLst>
            <c:ext xmlns:c16="http://schemas.microsoft.com/office/drawing/2014/chart" uri="{C3380CC4-5D6E-409C-BE32-E72D297353CC}">
              <c16:uniqueId val="{00000001-3168-42B7-9C7E-0F61D7978974}"/>
            </c:ext>
          </c:extLst>
        </c:ser>
        <c:ser>
          <c:idx val="1"/>
          <c:order val="2"/>
          <c:spPr>
            <a:solidFill>
              <a:srgbClr val="0070C0"/>
            </a:solidFill>
          </c:spPr>
          <c:invertIfNegative val="0"/>
          <c:val>
            <c:numRef>
              <c:f>'Painel de Gestão Final'!$G$25:$G$34</c:f>
              <c:numCache>
                <c:formatCode>General</c:formatCode>
                <c:ptCount val="10"/>
                <c:pt idx="0">
                  <c:v>15</c:v>
                </c:pt>
                <c:pt idx="1">
                  <c:v>4</c:v>
                </c:pt>
                <c:pt idx="2">
                  <c:v>0</c:v>
                </c:pt>
                <c:pt idx="3">
                  <c:v>0</c:v>
                </c:pt>
                <c:pt idx="4">
                  <c:v>15</c:v>
                </c:pt>
                <c:pt idx="5">
                  <c:v>15</c:v>
                </c:pt>
                <c:pt idx="6">
                  <c:v>15</c:v>
                </c:pt>
                <c:pt idx="7">
                  <c:v>15</c:v>
                </c:pt>
                <c:pt idx="8">
                  <c:v>15</c:v>
                </c:pt>
                <c:pt idx="9">
                  <c:v>15</c:v>
                </c:pt>
              </c:numCache>
            </c:numRef>
          </c:val>
          <c:extLst>
            <c:ext xmlns:c16="http://schemas.microsoft.com/office/drawing/2014/chart" uri="{C3380CC4-5D6E-409C-BE32-E72D297353CC}">
              <c16:uniqueId val="{00000002-3168-42B7-9C7E-0F61D7978974}"/>
            </c:ext>
          </c:extLst>
        </c:ser>
        <c:dLbls>
          <c:showLegendKey val="0"/>
          <c:showVal val="0"/>
          <c:showCatName val="0"/>
          <c:showSerName val="0"/>
          <c:showPercent val="0"/>
          <c:showBubbleSize val="0"/>
        </c:dLbls>
        <c:gapWidth val="150"/>
        <c:overlap val="100"/>
        <c:axId val="333056000"/>
        <c:axId val="333053256"/>
      </c:barChart>
      <c:catAx>
        <c:axId val="333056000"/>
        <c:scaling>
          <c:orientation val="maxMin"/>
        </c:scaling>
        <c:delete val="0"/>
        <c:axPos val="l"/>
        <c:numFmt formatCode="ge\r\a\l" sourceLinked="0"/>
        <c:majorTickMark val="out"/>
        <c:minorTickMark val="none"/>
        <c:tickLblPos val="nextTo"/>
        <c:crossAx val="333053256"/>
        <c:crosses val="autoZero"/>
        <c:auto val="1"/>
        <c:lblAlgn val="ctr"/>
        <c:lblOffset val="100"/>
        <c:noMultiLvlLbl val="0"/>
      </c:catAx>
      <c:valAx>
        <c:axId val="333053256"/>
        <c:scaling>
          <c:orientation val="minMax"/>
        </c:scaling>
        <c:delete val="0"/>
        <c:axPos val="t"/>
        <c:majorGridlines/>
        <c:numFmt formatCode="General" sourceLinked="1"/>
        <c:majorTickMark val="out"/>
        <c:minorTickMark val="none"/>
        <c:tickLblPos val="nextTo"/>
        <c:crossAx val="333056000"/>
        <c:crosses val="autoZero"/>
        <c:crossBetween val="between"/>
        <c:majorUnit val="2"/>
      </c:valAx>
    </c:plotArea>
    <c:plotVisOnly val="1"/>
    <c:dispBlanksAs val="gap"/>
    <c:showDLblsOverMax val="0"/>
  </c:chart>
  <c:printSettings>
    <c:headerFooter/>
    <c:pageMargins b="0.78740157499999996" l="0.511811024" r="0.511811024" t="0.78740157499999996" header="0.31496062000000186" footer="0.31496062000000186"/>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atual </a:t>
            </a:r>
            <a:r>
              <a:rPr lang="pt-BR" sz="1600" baseline="0"/>
              <a:t>do PAN </a:t>
            </a:r>
          </a:p>
          <a:p>
            <a:pPr algn="l">
              <a:defRPr sz="1600"/>
            </a:pPr>
            <a:r>
              <a:rPr lang="pt-BR" sz="1600" baseline="0"/>
              <a:t>Monitoria atual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8.1141294838144959E-2"/>
          <c:y val="0.21937888351980553"/>
          <c:w val="0.46168875765529332"/>
          <c:h val="0.68515846659658008"/>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DB5C-4253-9FDE-C6B61737123F}"/>
              </c:ext>
            </c:extLst>
          </c:dPt>
          <c:dPt>
            <c:idx val="1"/>
            <c:bubble3D val="0"/>
            <c:spPr>
              <a:solidFill>
                <a:srgbClr val="7030A0"/>
              </a:solidFill>
            </c:spPr>
            <c:extLst>
              <c:ext xmlns:c16="http://schemas.microsoft.com/office/drawing/2014/chart" uri="{C3380CC4-5D6E-409C-BE32-E72D297353CC}">
                <c16:uniqueId val="{00000002-DB5C-4253-9FDE-C6B61737123F}"/>
              </c:ext>
            </c:extLst>
          </c:dPt>
          <c:dPt>
            <c:idx val="2"/>
            <c:bubble3D val="0"/>
            <c:spPr>
              <a:solidFill>
                <a:srgbClr val="0070C0"/>
              </a:solidFill>
            </c:spPr>
            <c:extLst>
              <c:ext xmlns:c16="http://schemas.microsoft.com/office/drawing/2014/chart" uri="{C3380CC4-5D6E-409C-BE32-E72D297353CC}">
                <c16:uniqueId val="{00000004-DB5C-4253-9FDE-C6B61737123F}"/>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DB5C-4253-9FDE-C6B61737123F}"/>
            </c:ext>
          </c:extLst>
        </c:ser>
        <c:dLbls>
          <c:showLegendKey val="0"/>
          <c:showVal val="1"/>
          <c:showCatName val="0"/>
          <c:showSerName val="0"/>
          <c:showPercent val="0"/>
          <c:showBubbleSize val="0"/>
          <c:showLeaderLines val="0"/>
        </c:dLbls>
        <c:firstSliceAng val="0"/>
        <c:holeSize val="50"/>
      </c:doughnutChart>
    </c:plotArea>
    <c:legend>
      <c:legendPos val="r"/>
      <c:layout>
        <c:manualLayout>
          <c:xMode val="edge"/>
          <c:yMode val="edge"/>
          <c:x val="0.57029166666666664"/>
          <c:y val="0.19587952117740579"/>
          <c:w val="0.41304166666666681"/>
          <c:h val="0.76513556350657785"/>
        </c:manualLayout>
      </c:layout>
      <c:overlay val="0"/>
      <c:txPr>
        <a:bodyPr/>
        <a:lstStyle/>
        <a:p>
          <a:pPr>
            <a:defRPr sz="1200"/>
          </a:pPr>
          <a:endParaRPr lang="pt-BR"/>
        </a:p>
      </c:txPr>
    </c:legend>
    <c:plotVisOnly val="1"/>
    <c:dispBlanksAs val="zero"/>
    <c:showDLblsOverMax val="0"/>
  </c:chart>
  <c:printSettings>
    <c:headerFooter/>
    <c:pageMargins b="0.78740157499999996" l="0.511811024" r="0.511811024" t="0.78740157499999996" header="0.31496062000000125" footer="0.31496062000000125"/>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Situação do PAN </a:t>
            </a:r>
          </a:p>
          <a:p>
            <a:pPr algn="l" rtl="0">
              <a:defRPr lang="pt-BR" sz="1600" b="1" i="0" u="none" strike="noStrike" kern="1200" baseline="0">
                <a:solidFill>
                  <a:sysClr val="windowText" lastClr="000000"/>
                </a:solidFill>
                <a:latin typeface="+mn-lt"/>
                <a:ea typeface="+mn-ea"/>
                <a:cs typeface="+mn-cs"/>
              </a:defRPr>
            </a:pPr>
            <a:r>
              <a:rPr lang="pt-BR" sz="1600" b="1" i="0" u="none" strike="noStrike" kern="1200" baseline="0">
                <a:solidFill>
                  <a:sysClr val="windowText" lastClr="000000"/>
                </a:solidFill>
                <a:latin typeface="+mn-lt"/>
                <a:ea typeface="+mn-ea"/>
                <a:cs typeface="+mn-cs"/>
              </a:rPr>
              <a:t>Monitoria 4</a:t>
            </a:r>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911840277777779"/>
          <c:w val="0.74806764705882356"/>
          <c:h val="0.79482187500000001"/>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C12-4677-8781-AF80B6D36CE8}"/>
              </c:ext>
            </c:extLst>
          </c:dPt>
          <c:dPt>
            <c:idx val="1"/>
            <c:bubble3D val="0"/>
            <c:spPr>
              <a:solidFill>
                <a:srgbClr val="FF0000"/>
              </a:solidFill>
            </c:spPr>
            <c:extLst>
              <c:ext xmlns:c16="http://schemas.microsoft.com/office/drawing/2014/chart" uri="{C3380CC4-5D6E-409C-BE32-E72D297353CC}">
                <c16:uniqueId val="{00000003-AC12-4677-8781-AF80B6D36CE8}"/>
              </c:ext>
            </c:extLst>
          </c:dPt>
          <c:dPt>
            <c:idx val="2"/>
            <c:bubble3D val="0"/>
            <c:spPr>
              <a:solidFill>
                <a:srgbClr val="FFC000"/>
              </a:solidFill>
            </c:spPr>
            <c:extLst>
              <c:ext xmlns:c16="http://schemas.microsoft.com/office/drawing/2014/chart" uri="{C3380CC4-5D6E-409C-BE32-E72D297353CC}">
                <c16:uniqueId val="{00000005-AC12-4677-8781-AF80B6D36CE8}"/>
              </c:ext>
            </c:extLst>
          </c:dPt>
          <c:dPt>
            <c:idx val="3"/>
            <c:bubble3D val="0"/>
            <c:spPr>
              <a:solidFill>
                <a:srgbClr val="92D050"/>
              </a:solidFill>
            </c:spPr>
            <c:extLst>
              <c:ext xmlns:c16="http://schemas.microsoft.com/office/drawing/2014/chart" uri="{C3380CC4-5D6E-409C-BE32-E72D297353CC}">
                <c16:uniqueId val="{00000007-AC12-4677-8781-AF80B6D36CE8}"/>
              </c:ext>
            </c:extLst>
          </c:dPt>
          <c:dPt>
            <c:idx val="4"/>
            <c:bubble3D val="0"/>
            <c:spPr>
              <a:solidFill>
                <a:srgbClr val="0070C0"/>
              </a:solidFill>
            </c:spPr>
            <c:extLst>
              <c:ext xmlns:c16="http://schemas.microsoft.com/office/drawing/2014/chart" uri="{C3380CC4-5D6E-409C-BE32-E72D297353CC}">
                <c16:uniqueId val="{00000009-AC12-4677-8781-AF80B6D36CE8}"/>
              </c:ext>
            </c:extLst>
          </c:dPt>
          <c:dPt>
            <c:idx val="5"/>
            <c:bubble3D val="0"/>
            <c:spPr>
              <a:solidFill>
                <a:srgbClr val="FF99CC"/>
              </a:solidFill>
            </c:spPr>
            <c:extLst>
              <c:ext xmlns:c16="http://schemas.microsoft.com/office/drawing/2014/chart" uri="{C3380CC4-5D6E-409C-BE32-E72D297353CC}">
                <c16:uniqueId val="{0000000B-AC12-4677-8781-AF80B6D36CE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12-4677-8781-AF80B6D36C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- 4'!$C$16:$C$21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- 4'!$G$16:$G$21</c:f>
              <c:numCache>
                <c:formatCode>0%</c:formatCode>
                <c:ptCount val="6"/>
                <c:pt idx="0">
                  <c:v>0</c:v>
                </c:pt>
                <c:pt idx="1">
                  <c:v>8.6330935251798566E-2</c:v>
                </c:pt>
                <c:pt idx="2">
                  <c:v>8.6330935251798566E-2</c:v>
                </c:pt>
                <c:pt idx="3">
                  <c:v>0.60431654676258995</c:v>
                </c:pt>
                <c:pt idx="4">
                  <c:v>0.22302158273381295</c:v>
                </c:pt>
                <c:pt idx="5">
                  <c:v>0</c:v>
                </c:pt>
              </c:numCache>
            </c:numRef>
          </c:val>
          <c:extLst>
            <c:ext xmlns:c16="http://schemas.microsoft.com/office/drawing/2014/chart" uri="{C3380CC4-5D6E-409C-BE32-E72D297353CC}">
              <c16:uniqueId val="{0000000C-AC12-4677-8781-AF80B6D36C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txPr>
    <a:bodyPr/>
    <a:lstStyle/>
    <a:p>
      <a:pPr>
        <a:defRPr lang="en-US" sz="1000" b="0" i="0" u="none" strike="noStrike" kern="1200" baseline="0">
          <a:solidFill>
            <a:schemeClr val="tx1"/>
          </a:solidFill>
          <a:latin typeface="+mn-lt"/>
          <a:ea typeface="+mn-ea"/>
          <a:cs typeface="+mn-cs"/>
        </a:defRPr>
      </a:pPr>
      <a:endParaRPr lang="pt-BR"/>
    </a:p>
  </c:txPr>
  <c:printSettings>
    <c:headerFooter/>
    <c:pageMargins b="0.78740157499999996" l="0.511811024" r="0.511811024" t="0.78740157499999996" header="0.31496062000000064" footer="0.31496062000000064"/>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Final</a:t>
            </a:r>
            <a:endParaRPr lang="pt-BR" sz="1600"/>
          </a:p>
        </c:rich>
      </c:tx>
      <c:layout>
        <c:manualLayout>
          <c:xMode val="edge"/>
          <c:yMode val="edge"/>
          <c:x val="7.9304461942257751E-3"/>
          <c:y val="1.6489186112599717E-2"/>
        </c:manualLayout>
      </c:layout>
      <c:overlay val="0"/>
      <c:spPr>
        <a:noFill/>
      </c:spPr>
    </c:title>
    <c:autoTitleDeleted val="0"/>
    <c:plotArea>
      <c:layout>
        <c:manualLayout>
          <c:layoutTarget val="inner"/>
          <c:xMode val="edge"/>
          <c:yMode val="edge"/>
          <c:x val="9.3592156862745093E-2"/>
          <c:y val="0.19292048611111112"/>
          <c:w val="0.75130359477124187"/>
          <c:h val="0.7982600694444445"/>
        </c:manualLayout>
      </c:layout>
      <c:doughnutChart>
        <c:varyColors val="1"/>
        <c:ser>
          <c:idx val="0"/>
          <c:order val="0"/>
          <c:spPr>
            <a:solidFill>
              <a:srgbClr val="FF0000"/>
            </a:solidFill>
          </c:spPr>
          <c:dPt>
            <c:idx val="0"/>
            <c:bubble3D val="0"/>
            <c:extLst>
              <c:ext xmlns:c16="http://schemas.microsoft.com/office/drawing/2014/chart" uri="{C3380CC4-5D6E-409C-BE32-E72D297353CC}">
                <c16:uniqueId val="{00000000-E7EB-4B0E-8FAE-992BC1364E73}"/>
              </c:ext>
            </c:extLst>
          </c:dPt>
          <c:dPt>
            <c:idx val="1"/>
            <c:bubble3D val="0"/>
            <c:spPr>
              <a:solidFill>
                <a:srgbClr val="7030A0"/>
              </a:solidFill>
            </c:spPr>
            <c:extLst>
              <c:ext xmlns:c16="http://schemas.microsoft.com/office/drawing/2014/chart" uri="{C3380CC4-5D6E-409C-BE32-E72D297353CC}">
                <c16:uniqueId val="{00000002-E7EB-4B0E-8FAE-992BC1364E73}"/>
              </c:ext>
            </c:extLst>
          </c:dPt>
          <c:dPt>
            <c:idx val="2"/>
            <c:bubble3D val="0"/>
            <c:spPr>
              <a:solidFill>
                <a:srgbClr val="0070C0"/>
              </a:solidFill>
            </c:spPr>
            <c:extLst>
              <c:ext xmlns:c16="http://schemas.microsoft.com/office/drawing/2014/chart" uri="{C3380CC4-5D6E-409C-BE32-E72D297353CC}">
                <c16:uniqueId val="{00000004-E7EB-4B0E-8FAE-992BC1364E73}"/>
              </c:ext>
            </c:extLst>
          </c:dPt>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Final'!$C$15:$C$17</c:f>
              <c:strCache>
                <c:ptCount val="3"/>
                <c:pt idx="0">
                  <c:v>Não iniciada ou não concluída</c:v>
                </c:pt>
                <c:pt idx="1">
                  <c:v>Iniciada e não concluída no período previsto</c:v>
                </c:pt>
                <c:pt idx="2">
                  <c:v>Concluída</c:v>
                </c:pt>
              </c:strCache>
            </c:strRef>
          </c:cat>
          <c:val>
            <c:numRef>
              <c:f>'Painel de Gestão Final'!$E$15:$E$17</c:f>
              <c:numCache>
                <c:formatCode>0%</c:formatCode>
                <c:ptCount val="3"/>
                <c:pt idx="0">
                  <c:v>0</c:v>
                </c:pt>
                <c:pt idx="1">
                  <c:v>0.27333333333333332</c:v>
                </c:pt>
                <c:pt idx="2">
                  <c:v>0.72666666666666668</c:v>
                </c:pt>
              </c:numCache>
            </c:numRef>
          </c:val>
          <c:extLst>
            <c:ext xmlns:c16="http://schemas.microsoft.com/office/drawing/2014/chart" uri="{C3380CC4-5D6E-409C-BE32-E72D297353CC}">
              <c16:uniqueId val="{00000005-E7EB-4B0E-8FAE-992BC1364E73}"/>
            </c:ext>
          </c:extLst>
        </c:ser>
        <c:dLbls>
          <c:showLegendKey val="0"/>
          <c:showVal val="1"/>
          <c:showCatName val="0"/>
          <c:showSerName val="0"/>
          <c:showPercent val="0"/>
          <c:showBubbleSize val="0"/>
          <c:showLeaderLines val="0"/>
        </c:dLbls>
        <c:firstSliceAng val="0"/>
        <c:holeSize val="50"/>
      </c:doughnutChart>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125" footer="0.31496062000000125"/>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3</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017399305555555"/>
          <c:w val="0.74806143790849677"/>
          <c:h val="0.79481527777777783"/>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1A57-4F2D-B757-3FAD48043832}"/>
              </c:ext>
            </c:extLst>
          </c:dPt>
          <c:dPt>
            <c:idx val="1"/>
            <c:bubble3D val="0"/>
            <c:spPr>
              <a:solidFill>
                <a:srgbClr val="FF0000"/>
              </a:solidFill>
            </c:spPr>
            <c:extLst>
              <c:ext xmlns:c16="http://schemas.microsoft.com/office/drawing/2014/chart" uri="{C3380CC4-5D6E-409C-BE32-E72D297353CC}">
                <c16:uniqueId val="{00000003-1A57-4F2D-B757-3FAD48043832}"/>
              </c:ext>
            </c:extLst>
          </c:dPt>
          <c:dPt>
            <c:idx val="2"/>
            <c:bubble3D val="0"/>
            <c:spPr>
              <a:solidFill>
                <a:srgbClr val="FFC000"/>
              </a:solidFill>
            </c:spPr>
            <c:extLst>
              <c:ext xmlns:c16="http://schemas.microsoft.com/office/drawing/2014/chart" uri="{C3380CC4-5D6E-409C-BE32-E72D297353CC}">
                <c16:uniqueId val="{00000005-1A57-4F2D-B757-3FAD48043832}"/>
              </c:ext>
            </c:extLst>
          </c:dPt>
          <c:dPt>
            <c:idx val="3"/>
            <c:bubble3D val="0"/>
            <c:spPr>
              <a:solidFill>
                <a:srgbClr val="92D050"/>
              </a:solidFill>
            </c:spPr>
            <c:extLst>
              <c:ext xmlns:c16="http://schemas.microsoft.com/office/drawing/2014/chart" uri="{C3380CC4-5D6E-409C-BE32-E72D297353CC}">
                <c16:uniqueId val="{00000007-1A57-4F2D-B757-3FAD48043832}"/>
              </c:ext>
            </c:extLst>
          </c:dPt>
          <c:dPt>
            <c:idx val="4"/>
            <c:bubble3D val="0"/>
            <c:spPr>
              <a:solidFill>
                <a:srgbClr val="0070C0"/>
              </a:solidFill>
            </c:spPr>
            <c:extLst>
              <c:ext xmlns:c16="http://schemas.microsoft.com/office/drawing/2014/chart" uri="{C3380CC4-5D6E-409C-BE32-E72D297353CC}">
                <c16:uniqueId val="{00000009-1A57-4F2D-B757-3FAD48043832}"/>
              </c:ext>
            </c:extLst>
          </c:dPt>
          <c:dPt>
            <c:idx val="5"/>
            <c:bubble3D val="0"/>
            <c:spPr>
              <a:solidFill>
                <a:srgbClr val="FF99CC"/>
              </a:solidFill>
            </c:spPr>
            <c:extLst>
              <c:ext xmlns:c16="http://schemas.microsoft.com/office/drawing/2014/chart" uri="{C3380CC4-5D6E-409C-BE32-E72D297353CC}">
                <c16:uniqueId val="{0000000B-1A57-4F2D-B757-3FAD48043832}"/>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A57-4F2D-B757-3FAD48043832}"/>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- 3'!$C$16:$C$21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- 3'!$G$16:$G$21</c:f>
              <c:numCache>
                <c:formatCode>0%</c:formatCode>
                <c:ptCount val="6"/>
                <c:pt idx="0">
                  <c:v>0</c:v>
                </c:pt>
                <c:pt idx="1">
                  <c:v>0.19444444444444445</c:v>
                </c:pt>
                <c:pt idx="2">
                  <c:v>0.2361111111111111</c:v>
                </c:pt>
                <c:pt idx="3">
                  <c:v>0.33333333333333331</c:v>
                </c:pt>
                <c:pt idx="4">
                  <c:v>0.21527777777777779</c:v>
                </c:pt>
                <c:pt idx="5">
                  <c:v>2.0833333333333332E-2</c:v>
                </c:pt>
              </c:numCache>
            </c:numRef>
          </c:val>
          <c:extLst>
            <c:ext xmlns:c16="http://schemas.microsoft.com/office/drawing/2014/chart" uri="{C3380CC4-5D6E-409C-BE32-E72D297353CC}">
              <c16:uniqueId val="{0000000C-1A57-4F2D-B757-3FAD48043832}"/>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2</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183727034145E-2"/>
          <c:y val="0.1959069444444444"/>
          <c:w val="0.7554297385620915"/>
          <c:h val="0.80264409722222219"/>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7DE3-44BB-A787-9C9BD2D411E8}"/>
              </c:ext>
            </c:extLst>
          </c:dPt>
          <c:dPt>
            <c:idx val="1"/>
            <c:bubble3D val="0"/>
            <c:spPr>
              <a:solidFill>
                <a:srgbClr val="FF0000"/>
              </a:solidFill>
            </c:spPr>
            <c:extLst>
              <c:ext xmlns:c16="http://schemas.microsoft.com/office/drawing/2014/chart" uri="{C3380CC4-5D6E-409C-BE32-E72D297353CC}">
                <c16:uniqueId val="{00000003-7DE3-44BB-A787-9C9BD2D411E8}"/>
              </c:ext>
            </c:extLst>
          </c:dPt>
          <c:dPt>
            <c:idx val="2"/>
            <c:bubble3D val="0"/>
            <c:spPr>
              <a:solidFill>
                <a:srgbClr val="FFC000"/>
              </a:solidFill>
            </c:spPr>
            <c:extLst>
              <c:ext xmlns:c16="http://schemas.microsoft.com/office/drawing/2014/chart" uri="{C3380CC4-5D6E-409C-BE32-E72D297353CC}">
                <c16:uniqueId val="{00000005-7DE3-44BB-A787-9C9BD2D411E8}"/>
              </c:ext>
            </c:extLst>
          </c:dPt>
          <c:dPt>
            <c:idx val="3"/>
            <c:bubble3D val="0"/>
            <c:spPr>
              <a:solidFill>
                <a:srgbClr val="92D050"/>
              </a:solidFill>
            </c:spPr>
            <c:extLst>
              <c:ext xmlns:c16="http://schemas.microsoft.com/office/drawing/2014/chart" uri="{C3380CC4-5D6E-409C-BE32-E72D297353CC}">
                <c16:uniqueId val="{00000007-7DE3-44BB-A787-9C9BD2D411E8}"/>
              </c:ext>
            </c:extLst>
          </c:dPt>
          <c:dPt>
            <c:idx val="4"/>
            <c:bubble3D val="0"/>
            <c:spPr>
              <a:solidFill>
                <a:srgbClr val="0070C0"/>
              </a:solidFill>
            </c:spPr>
            <c:extLst>
              <c:ext xmlns:c16="http://schemas.microsoft.com/office/drawing/2014/chart" uri="{C3380CC4-5D6E-409C-BE32-E72D297353CC}">
                <c16:uniqueId val="{00000009-7DE3-44BB-A787-9C9BD2D411E8}"/>
              </c:ext>
            </c:extLst>
          </c:dPt>
          <c:dPt>
            <c:idx val="5"/>
            <c:bubble3D val="0"/>
            <c:spPr>
              <a:solidFill>
                <a:srgbClr val="FF99CC"/>
              </a:solidFill>
            </c:spPr>
            <c:extLst>
              <c:ext xmlns:c16="http://schemas.microsoft.com/office/drawing/2014/chart" uri="{C3380CC4-5D6E-409C-BE32-E72D297353CC}">
                <c16:uniqueId val="{0000000B-7DE3-44BB-A787-9C9BD2D411E8}"/>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DE3-44BB-A787-9C9BD2D411E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- 2'!$C$16:$C$21</c:f>
              <c:strCache>
                <c:ptCount val="6"/>
                <c:pt idx="0">
                  <c:v> Início planejado é posterior ao período monitorado</c:v>
                </c:pt>
                <c:pt idx="1">
                  <c:v> Não iniciada ou não concluída no prazo previsto</c:v>
                </c:pt>
                <c:pt idx="2">
                  <c:v> Em andamento com problemas de realização</c:v>
                </c:pt>
                <c:pt idx="3">
                  <c:v> Em andamento no período previsto </c:v>
                </c:pt>
                <c:pt idx="4">
                  <c:v> Concluída</c:v>
                </c:pt>
                <c:pt idx="5">
                  <c:v> Ações Novas - Pós-monitoria</c:v>
                </c:pt>
              </c:strCache>
            </c:strRef>
          </c:cat>
          <c:val>
            <c:numRef>
              <c:f>'Painel de Gestão - 2'!$G$16:$G$21</c:f>
              <c:numCache>
                <c:formatCode>0%</c:formatCode>
                <c:ptCount val="6"/>
                <c:pt idx="0">
                  <c:v>6.25E-2</c:v>
                </c:pt>
                <c:pt idx="1">
                  <c:v>0.28472222222222221</c:v>
                </c:pt>
                <c:pt idx="2">
                  <c:v>0.1736111111111111</c:v>
                </c:pt>
                <c:pt idx="3">
                  <c:v>0.34722222222222221</c:v>
                </c:pt>
                <c:pt idx="4">
                  <c:v>0.1111111111111111</c:v>
                </c:pt>
                <c:pt idx="5">
                  <c:v>2.0833333333333332E-2</c:v>
                </c:pt>
              </c:numCache>
            </c:numRef>
          </c:val>
          <c:extLst>
            <c:ext xmlns:c16="http://schemas.microsoft.com/office/drawing/2014/chart" uri="{C3380CC4-5D6E-409C-BE32-E72D297353CC}">
              <c16:uniqueId val="{0000000C-7DE3-44BB-A787-9C9BD2D411E8}"/>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600"/>
            </a:pPr>
            <a:r>
              <a:rPr lang="pt-BR" sz="1600"/>
              <a:t>Situação </a:t>
            </a:r>
            <a:r>
              <a:rPr lang="pt-BR" sz="1600" baseline="0"/>
              <a:t>do PAN </a:t>
            </a:r>
          </a:p>
          <a:p>
            <a:pPr algn="l">
              <a:defRPr sz="1600"/>
            </a:pPr>
            <a:r>
              <a:rPr lang="pt-BR" sz="1600" baseline="0"/>
              <a:t>Monitoria 1</a:t>
            </a:r>
            <a:endParaRPr lang="pt-BR" sz="1600"/>
          </a:p>
        </c:rich>
      </c:tx>
      <c:layout>
        <c:manualLayout>
          <c:xMode val="edge"/>
          <c:yMode val="edge"/>
          <c:x val="7.930446194225756E-3"/>
          <c:y val="1.6489186112599717E-2"/>
        </c:manualLayout>
      </c:layout>
      <c:overlay val="0"/>
      <c:spPr>
        <a:noFill/>
      </c:spPr>
    </c:title>
    <c:autoTitleDeleted val="0"/>
    <c:plotArea>
      <c:layout>
        <c:manualLayout>
          <c:layoutTarget val="inner"/>
          <c:xMode val="edge"/>
          <c:yMode val="edge"/>
          <c:x val="9.5030065359477139E-2"/>
          <c:y val="0.2169625"/>
          <c:w val="0.73279019607843132"/>
          <c:h val="0.77858958333333328"/>
        </c:manualLayout>
      </c:layout>
      <c:doughnutChart>
        <c:varyColors val="1"/>
        <c:ser>
          <c:idx val="0"/>
          <c:order val="0"/>
          <c:dPt>
            <c:idx val="0"/>
            <c:bubble3D val="0"/>
            <c:spPr>
              <a:solidFill>
                <a:schemeClr val="bg1">
                  <a:lumMod val="65000"/>
                </a:schemeClr>
              </a:solidFill>
            </c:spPr>
            <c:extLst>
              <c:ext xmlns:c16="http://schemas.microsoft.com/office/drawing/2014/chart" uri="{C3380CC4-5D6E-409C-BE32-E72D297353CC}">
                <c16:uniqueId val="{00000001-A8BC-4CF8-9F00-F5B151C25024}"/>
              </c:ext>
            </c:extLst>
          </c:dPt>
          <c:dPt>
            <c:idx val="1"/>
            <c:bubble3D val="0"/>
            <c:spPr>
              <a:solidFill>
                <a:srgbClr val="FF0000"/>
              </a:solidFill>
            </c:spPr>
            <c:extLst>
              <c:ext xmlns:c16="http://schemas.microsoft.com/office/drawing/2014/chart" uri="{C3380CC4-5D6E-409C-BE32-E72D297353CC}">
                <c16:uniqueId val="{00000003-A8BC-4CF8-9F00-F5B151C25024}"/>
              </c:ext>
            </c:extLst>
          </c:dPt>
          <c:dPt>
            <c:idx val="2"/>
            <c:bubble3D val="0"/>
            <c:spPr>
              <a:solidFill>
                <a:srgbClr val="FFC000"/>
              </a:solidFill>
            </c:spPr>
            <c:extLst>
              <c:ext xmlns:c16="http://schemas.microsoft.com/office/drawing/2014/chart" uri="{C3380CC4-5D6E-409C-BE32-E72D297353CC}">
                <c16:uniqueId val="{00000005-A8BC-4CF8-9F00-F5B151C25024}"/>
              </c:ext>
            </c:extLst>
          </c:dPt>
          <c:dPt>
            <c:idx val="3"/>
            <c:bubble3D val="0"/>
            <c:spPr>
              <a:solidFill>
                <a:srgbClr val="92D050"/>
              </a:solidFill>
            </c:spPr>
            <c:extLst>
              <c:ext xmlns:c16="http://schemas.microsoft.com/office/drawing/2014/chart" uri="{C3380CC4-5D6E-409C-BE32-E72D297353CC}">
                <c16:uniqueId val="{00000007-A8BC-4CF8-9F00-F5B151C25024}"/>
              </c:ext>
            </c:extLst>
          </c:dPt>
          <c:dPt>
            <c:idx val="4"/>
            <c:bubble3D val="0"/>
            <c:spPr>
              <a:solidFill>
                <a:srgbClr val="0070C0"/>
              </a:solidFill>
            </c:spPr>
            <c:extLst>
              <c:ext xmlns:c16="http://schemas.microsoft.com/office/drawing/2014/chart" uri="{C3380CC4-5D6E-409C-BE32-E72D297353CC}">
                <c16:uniqueId val="{00000009-A8BC-4CF8-9F00-F5B151C25024}"/>
              </c:ext>
            </c:extLst>
          </c:dPt>
          <c:dPt>
            <c:idx val="5"/>
            <c:bubble3D val="0"/>
            <c:spPr>
              <a:solidFill>
                <a:srgbClr val="FF99CC"/>
              </a:solidFill>
            </c:spPr>
            <c:extLst>
              <c:ext xmlns:c16="http://schemas.microsoft.com/office/drawing/2014/chart" uri="{C3380CC4-5D6E-409C-BE32-E72D297353CC}">
                <c16:uniqueId val="{0000000B-A8BC-4CF8-9F00-F5B151C25024}"/>
              </c:ext>
            </c:extLst>
          </c:dPt>
          <c:dLbls>
            <c:dLbl>
              <c:idx val="0"/>
              <c:layout>
                <c:manualLayout>
                  <c:x val="8.1410256410256402E-3"/>
                  <c:y val="-3.9446028670119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BC-4CF8-9F00-F5B151C25024}"/>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extLst>
          </c:dLbls>
          <c:cat>
            <c:strRef>
              <c:f>'Painel de Gestão - 1'!$C$16:$C$21</c:f>
              <c:strCache>
                <c:ptCount val="6"/>
                <c:pt idx="0">
                  <c:v> Início planejado é posterior ao período monitorado</c:v>
                </c:pt>
                <c:pt idx="1">
                  <c:v> Não iniciada ou não concluída</c:v>
                </c:pt>
                <c:pt idx="2">
                  <c:v> Em andamento com problemas de realização</c:v>
                </c:pt>
                <c:pt idx="3">
                  <c:v> Em andamento no período previsto </c:v>
                </c:pt>
                <c:pt idx="4">
                  <c:v> Concluída</c:v>
                </c:pt>
                <c:pt idx="5">
                  <c:v> Ações Novas - Pós-monitoria</c:v>
                </c:pt>
              </c:strCache>
            </c:strRef>
          </c:cat>
          <c:val>
            <c:numRef>
              <c:f>'Painel de Gestão - 1'!$G$16:$G$21</c:f>
              <c:numCache>
                <c:formatCode>0%</c:formatCode>
                <c:ptCount val="6"/>
                <c:pt idx="0">
                  <c:v>1.7857142857142856E-2</c:v>
                </c:pt>
                <c:pt idx="1">
                  <c:v>0.125</c:v>
                </c:pt>
                <c:pt idx="2">
                  <c:v>0.10714285714285714</c:v>
                </c:pt>
                <c:pt idx="3">
                  <c:v>0.7321428571428571</c:v>
                </c:pt>
                <c:pt idx="4">
                  <c:v>1.7857142857142856E-2</c:v>
                </c:pt>
                <c:pt idx="5">
                  <c:v>0</c:v>
                </c:pt>
              </c:numCache>
            </c:numRef>
          </c:val>
          <c:extLst>
            <c:ext xmlns:c16="http://schemas.microsoft.com/office/drawing/2014/chart" uri="{C3380CC4-5D6E-409C-BE32-E72D297353CC}">
              <c16:uniqueId val="{0000000C-A8BC-4CF8-9F00-F5B151C25024}"/>
            </c:ext>
          </c:extLst>
        </c:ser>
        <c:dLbls>
          <c:showLegendKey val="0"/>
          <c:showVal val="1"/>
          <c:showCatName val="0"/>
          <c:showSerName val="0"/>
          <c:showPercent val="0"/>
          <c:showBubbleSize val="0"/>
          <c:showLeaderLines val="0"/>
        </c:dLbls>
        <c:firstSliceAng val="0"/>
        <c:holeSize val="50"/>
      </c:doughnutChart>
      <c:spPr>
        <a:noFill/>
        <a:ln w="25400">
          <a:noFill/>
        </a:ln>
      </c:spPr>
    </c:plotArea>
    <c:plotVisOnly val="1"/>
    <c:dispBlanksAs val="zero"/>
    <c:showDLblsOverMax val="0"/>
  </c:chart>
  <c:spPr>
    <a:solidFill>
      <a:sysClr val="window" lastClr="FFFFFF"/>
    </a:solidFill>
    <a:ln>
      <a:noFill/>
    </a:ln>
  </c:spPr>
  <c:printSettings>
    <c:headerFooter/>
    <c:pageMargins b="0.78740157499999996" l="0.511811024" r="0.511811024" t="0.78740157499999996" header="0.31496062000000064" footer="0.3149606200000006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1.xml"/><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chart" Target="../charts/chart5.xml"/><Relationship Id="rId1" Type="http://schemas.openxmlformats.org/officeDocument/2006/relationships/chart" Target="../charts/chart4.xml"/><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 Id="rId9"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8" Type="http://schemas.openxmlformats.org/officeDocument/2006/relationships/chart" Target="../charts/chart20.xml"/><Relationship Id="rId3" Type="http://schemas.openxmlformats.org/officeDocument/2006/relationships/chart" Target="../charts/chart15.xml"/><Relationship Id="rId7" Type="http://schemas.openxmlformats.org/officeDocument/2006/relationships/chart" Target="../charts/chart19.xml"/><Relationship Id="rId12" Type="http://schemas.openxmlformats.org/officeDocument/2006/relationships/chart" Target="../charts/chart24.xml"/><Relationship Id="rId2" Type="http://schemas.openxmlformats.org/officeDocument/2006/relationships/chart" Target="../charts/chart14.xml"/><Relationship Id="rId1" Type="http://schemas.openxmlformats.org/officeDocument/2006/relationships/chart" Target="../charts/chart13.xml"/><Relationship Id="rId6" Type="http://schemas.openxmlformats.org/officeDocument/2006/relationships/chart" Target="../charts/chart18.xml"/><Relationship Id="rId11" Type="http://schemas.openxmlformats.org/officeDocument/2006/relationships/chart" Target="../charts/chart23.xml"/><Relationship Id="rId5" Type="http://schemas.openxmlformats.org/officeDocument/2006/relationships/chart" Target="../charts/chart17.xml"/><Relationship Id="rId10" Type="http://schemas.openxmlformats.org/officeDocument/2006/relationships/chart" Target="../charts/chart22.xml"/><Relationship Id="rId4" Type="http://schemas.openxmlformats.org/officeDocument/2006/relationships/chart" Target="../charts/chart16.xml"/><Relationship Id="rId9" Type="http://schemas.openxmlformats.org/officeDocument/2006/relationships/chart" Target="../charts/chart21.xml"/></Relationships>
</file>

<file path=xl/drawings/_rels/drawing5.xml.rels><?xml version="1.0" encoding="UTF-8" standalone="yes"?>
<Relationships xmlns="http://schemas.openxmlformats.org/package/2006/relationships"><Relationship Id="rId8" Type="http://schemas.openxmlformats.org/officeDocument/2006/relationships/chart" Target="../charts/chart32.xml"/><Relationship Id="rId13" Type="http://schemas.openxmlformats.org/officeDocument/2006/relationships/chart" Target="../charts/chart37.xml"/><Relationship Id="rId3" Type="http://schemas.openxmlformats.org/officeDocument/2006/relationships/chart" Target="../charts/chart27.xml"/><Relationship Id="rId7" Type="http://schemas.openxmlformats.org/officeDocument/2006/relationships/chart" Target="../charts/chart31.xml"/><Relationship Id="rId12" Type="http://schemas.openxmlformats.org/officeDocument/2006/relationships/chart" Target="../charts/chart36.xml"/><Relationship Id="rId2" Type="http://schemas.openxmlformats.org/officeDocument/2006/relationships/chart" Target="../charts/chart26.xml"/><Relationship Id="rId1" Type="http://schemas.openxmlformats.org/officeDocument/2006/relationships/chart" Target="../charts/chart25.xml"/><Relationship Id="rId6" Type="http://schemas.openxmlformats.org/officeDocument/2006/relationships/chart" Target="../charts/chart30.xml"/><Relationship Id="rId11" Type="http://schemas.openxmlformats.org/officeDocument/2006/relationships/chart" Target="../charts/chart35.xml"/><Relationship Id="rId5" Type="http://schemas.openxmlformats.org/officeDocument/2006/relationships/chart" Target="../charts/chart29.xml"/><Relationship Id="rId15" Type="http://schemas.openxmlformats.org/officeDocument/2006/relationships/chart" Target="../charts/chart39.xml"/><Relationship Id="rId10" Type="http://schemas.openxmlformats.org/officeDocument/2006/relationships/chart" Target="../charts/chart34.xml"/><Relationship Id="rId4" Type="http://schemas.openxmlformats.org/officeDocument/2006/relationships/chart" Target="../charts/chart28.xml"/><Relationship Id="rId9" Type="http://schemas.openxmlformats.org/officeDocument/2006/relationships/chart" Target="../charts/chart33.xml"/><Relationship Id="rId14" Type="http://schemas.openxmlformats.org/officeDocument/2006/relationships/chart" Target="../charts/chart38.xml"/></Relationships>
</file>

<file path=xl/drawings/_rels/drawing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6" Type="http://schemas.openxmlformats.org/officeDocument/2006/relationships/image" Target="../media/image2.png"/><Relationship Id="rId5" Type="http://schemas.openxmlformats.org/officeDocument/2006/relationships/chart" Target="../charts/chart46.xml"/><Relationship Id="rId4" Type="http://schemas.openxmlformats.org/officeDocument/2006/relationships/chart" Target="../charts/chart45.xml"/></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751757</xdr:colOff>
      <xdr:row>4</xdr:row>
      <xdr:rowOff>219941</xdr:rowOff>
    </xdr:to>
    <xdr:pic>
      <xdr:nvPicPr>
        <xdr:cNvPr id="2" name="Imagem 1">
          <a:extLst>
            <a:ext uri="{FF2B5EF4-FFF2-40B4-BE49-F238E27FC236}">
              <a16:creationId xmlns:a16="http://schemas.microsoft.com/office/drawing/2014/main" id="{716521B6-4E34-484F-8F75-E1E7A58C40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3285407" cy="12867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288469</xdr:colOff>
      <xdr:row>28</xdr:row>
      <xdr:rowOff>0</xdr:rowOff>
    </xdr:from>
    <xdr:to>
      <xdr:col>21</xdr:col>
      <xdr:colOff>238124</xdr:colOff>
      <xdr:row>40</xdr:row>
      <xdr:rowOff>1362</xdr:rowOff>
    </xdr:to>
    <xdr:graphicFrame macro="">
      <xdr:nvGraphicFramePr>
        <xdr:cNvPr id="14" name="Gráfico 13">
          <a:extLst>
            <a:ext uri="{FF2B5EF4-FFF2-40B4-BE49-F238E27FC236}">
              <a16:creationId xmlns:a16="http://schemas.microsoft.com/office/drawing/2014/main" i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4" name="Gráfico 3">
          <a:extLst>
            <a:ext uri="{FF2B5EF4-FFF2-40B4-BE49-F238E27FC236}">
              <a16:creationId xmlns:a16="http://schemas.microsoft.com/office/drawing/2014/main" id="{00000000-0008-0000-0100-000004000000}"/>
            </a:ext>
            <a:ext uri="{147F2762-F138-4A5C-976F-8EAC2B608ADB}">
              <a16:predDERef xmlns:a16="http://schemas.microsoft.com/office/drawing/2014/main" pred="{00000000-0008-0000-01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00000000-0008-0000-0100-00000A000000}"/>
            </a:ext>
            <a:ext uri="{147F2762-F138-4A5C-976F-8EAC2B608ADB}">
              <a16:predDERef xmlns:a16="http://schemas.microsoft.com/office/drawing/2014/main" pred="{00000000-0008-0000-01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DB871B4-0E0A-4AAD-8902-099D5EFCFC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439905A-6134-4537-9D4D-14B993579E2D}"/>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BD3197D0-2F83-4E42-A82A-C4B96389D19C}"/>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7B205A80-F0D8-4E54-9192-5BA6114734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20F97E88-C551-45E8-899B-2C9F761A63D4}"/>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4037C84C-7D64-49D3-815C-2F61A9C566AD}"/>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500-000004000000}"/>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B74B834D-24B1-4564-B3E6-3BC559CC8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8099D43E-18D8-45BE-A0A5-5645E2B0C02B}"/>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C5340D42-D3F9-476E-B7D3-F4DBA664509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4F39F9BC-1F99-4ABB-8A00-E483FA43A3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38A139D3-42BE-4DA6-AF88-B03897D8859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6CBBD708-EF1A-46AF-B48B-4B574E077F5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E39B93AC-40CB-41A3-B977-042C3D9AFE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D4E28BEC-9CE8-4C49-B318-2B256AB732A0}"/>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51C933D6-3B96-4D17-AC82-16F365F05C1B}"/>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193219</xdr:colOff>
      <xdr:row>28</xdr:row>
      <xdr:rowOff>0</xdr:rowOff>
    </xdr:from>
    <xdr:to>
      <xdr:col>21</xdr:col>
      <xdr:colOff>142874</xdr:colOff>
      <xdr:row>40</xdr:row>
      <xdr:rowOff>201387</xdr:rowOff>
    </xdr:to>
    <xdr:graphicFrame macro="">
      <xdr:nvGraphicFramePr>
        <xdr:cNvPr id="2" name="Gráfico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3" name="Gráfico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4" name="Gráfico 3">
          <a:extLst>
            <a:ext uri="{FF2B5EF4-FFF2-40B4-BE49-F238E27FC236}">
              <a16:creationId xmlns:a16="http://schemas.microsoft.com/office/drawing/2014/main" id="{00000000-0008-0000-0700-000004000000}"/>
            </a:ext>
            <a:ext uri="{147F2762-F138-4A5C-976F-8EAC2B608ADB}">
              <a16:predDERef xmlns:a16="http://schemas.microsoft.com/office/drawing/2014/main" pre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5" name="Gráfico 4">
          <a:extLst>
            <a:ext uri="{FF2B5EF4-FFF2-40B4-BE49-F238E27FC236}">
              <a16:creationId xmlns:a16="http://schemas.microsoft.com/office/drawing/2014/main" id="{25951DC1-DA71-40F4-9266-BA243D8D33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6" name="Gráfico 5">
          <a:extLst>
            <a:ext uri="{FF2B5EF4-FFF2-40B4-BE49-F238E27FC236}">
              <a16:creationId xmlns:a16="http://schemas.microsoft.com/office/drawing/2014/main" id="{B72739C1-43E5-442F-9B88-02215B00B68C}"/>
            </a:ext>
            <a:ext uri="{147F2762-F138-4A5C-976F-8EAC2B608ADB}">
              <a16:predDERef xmlns:a16="http://schemas.microsoft.com/office/drawing/2014/main" pre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7" name="Gráfico 6">
          <a:extLst>
            <a:ext uri="{FF2B5EF4-FFF2-40B4-BE49-F238E27FC236}">
              <a16:creationId xmlns:a16="http://schemas.microsoft.com/office/drawing/2014/main" id="{FE09D77A-2D52-4B96-A7CD-18E84B7AEA3A}"/>
            </a:ext>
            <a:ext uri="{147F2762-F138-4A5C-976F-8EAC2B608ADB}">
              <a16:predDERef xmlns:a16="http://schemas.microsoft.com/office/drawing/2014/main" pre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8" name="Gráfico 7">
          <a:extLst>
            <a:ext uri="{FF2B5EF4-FFF2-40B4-BE49-F238E27FC236}">
              <a16:creationId xmlns:a16="http://schemas.microsoft.com/office/drawing/2014/main" id="{D23E0B64-AF38-4573-BDA3-91EE52C404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9" name="Gráfico 8">
          <a:extLst>
            <a:ext uri="{FF2B5EF4-FFF2-40B4-BE49-F238E27FC236}">
              <a16:creationId xmlns:a16="http://schemas.microsoft.com/office/drawing/2014/main" id="{DA9F1785-AA1F-4260-9E94-90B171812C10}"/>
            </a:ext>
            <a:ext uri="{147F2762-F138-4A5C-976F-8EAC2B608ADB}">
              <a16:predDERef xmlns:a16="http://schemas.microsoft.com/office/drawing/2014/main" pre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0" name="Gráfico 9">
          <a:extLst>
            <a:ext uri="{FF2B5EF4-FFF2-40B4-BE49-F238E27FC236}">
              <a16:creationId xmlns:a16="http://schemas.microsoft.com/office/drawing/2014/main" id="{D52BA9D5-66C6-45E6-A653-74B36CD23501}"/>
            </a:ext>
            <a:ext uri="{147F2762-F138-4A5C-976F-8EAC2B608ADB}">
              <a16:predDERef xmlns:a16="http://schemas.microsoft.com/office/drawing/2014/main" pre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1" name="Gráfico 10">
          <a:extLst>
            <a:ext uri="{FF2B5EF4-FFF2-40B4-BE49-F238E27FC236}">
              <a16:creationId xmlns:a16="http://schemas.microsoft.com/office/drawing/2014/main" id="{BA815D08-30B9-418D-A283-47C01E80A8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2" name="Gráfico 11">
          <a:extLst>
            <a:ext uri="{FF2B5EF4-FFF2-40B4-BE49-F238E27FC236}">
              <a16:creationId xmlns:a16="http://schemas.microsoft.com/office/drawing/2014/main" id="{282C06FF-F70C-455A-96CA-DB041CEF3959}"/>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3" name="Gráfico 12">
          <a:extLst>
            <a:ext uri="{FF2B5EF4-FFF2-40B4-BE49-F238E27FC236}">
              <a16:creationId xmlns:a16="http://schemas.microsoft.com/office/drawing/2014/main" id="{6A1622D9-19AF-46C5-8FE3-B21FB714C038}"/>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11</xdr:col>
      <xdr:colOff>193219</xdr:colOff>
      <xdr:row>28</xdr:row>
      <xdr:rowOff>0</xdr:rowOff>
    </xdr:from>
    <xdr:to>
      <xdr:col>21</xdr:col>
      <xdr:colOff>142874</xdr:colOff>
      <xdr:row>40</xdr:row>
      <xdr:rowOff>201387</xdr:rowOff>
    </xdr:to>
    <xdr:graphicFrame macro="">
      <xdr:nvGraphicFramePr>
        <xdr:cNvPr id="14" name="Gráfico 13">
          <a:extLst>
            <a:ext uri="{FF2B5EF4-FFF2-40B4-BE49-F238E27FC236}">
              <a16:creationId xmlns:a16="http://schemas.microsoft.com/office/drawing/2014/main" id="{D64043A4-315F-4933-B061-BAD422BF57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163284</xdr:colOff>
      <xdr:row>11</xdr:row>
      <xdr:rowOff>182938</xdr:rowOff>
    </xdr:from>
    <xdr:to>
      <xdr:col>14</xdr:col>
      <xdr:colOff>420963</xdr:colOff>
      <xdr:row>24</xdr:row>
      <xdr:rowOff>41563</xdr:rowOff>
    </xdr:to>
    <xdr:graphicFrame macro="">
      <xdr:nvGraphicFramePr>
        <xdr:cNvPr id="15" name="Gráfico 14">
          <a:extLst>
            <a:ext uri="{FF2B5EF4-FFF2-40B4-BE49-F238E27FC236}">
              <a16:creationId xmlns:a16="http://schemas.microsoft.com/office/drawing/2014/main" id="{18C845C2-9B8A-4EB1-B471-88CCC66C3ADA}"/>
            </a:ext>
            <a:ext uri="{147F2762-F138-4A5C-976F-8EAC2B608ADB}">
              <a16:predDERef xmlns:a16="http://schemas.microsoft.com/office/drawing/2014/main" pre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550332</xdr:colOff>
      <xdr:row>11</xdr:row>
      <xdr:rowOff>182938</xdr:rowOff>
    </xdr:from>
    <xdr:to>
      <xdr:col>22</xdr:col>
      <xdr:colOff>336864</xdr:colOff>
      <xdr:row>24</xdr:row>
      <xdr:rowOff>41563</xdr:rowOff>
    </xdr:to>
    <xdr:graphicFrame macro="">
      <xdr:nvGraphicFramePr>
        <xdr:cNvPr id="16" name="Gráfico 15">
          <a:extLst>
            <a:ext uri="{FF2B5EF4-FFF2-40B4-BE49-F238E27FC236}">
              <a16:creationId xmlns:a16="http://schemas.microsoft.com/office/drawing/2014/main" id="{87F67D68-6611-423D-A917-C4D060617602}"/>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252752</xdr:colOff>
      <xdr:row>21</xdr:row>
      <xdr:rowOff>404814</xdr:rowOff>
    </xdr:from>
    <xdr:to>
      <xdr:col>16</xdr:col>
      <xdr:colOff>331675</xdr:colOff>
      <xdr:row>34</xdr:row>
      <xdr:rowOff>34699</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234722</xdr:colOff>
      <xdr:row>10</xdr:row>
      <xdr:rowOff>182937</xdr:rowOff>
    </xdr:from>
    <xdr:to>
      <xdr:col>15</xdr:col>
      <xdr:colOff>285750</xdr:colOff>
      <xdr:row>21</xdr:row>
      <xdr:rowOff>47625</xdr:rowOff>
    </xdr:to>
    <xdr:graphicFrame macro="">
      <xdr:nvGraphicFramePr>
        <xdr:cNvPr id="4" name="Gráfico 3">
          <a:extLst>
            <a:ext uri="{FF2B5EF4-FFF2-40B4-BE49-F238E27FC236}">
              <a16:creationId xmlns:a16="http://schemas.microsoft.com/office/drawing/2014/main" id="{00000000-0008-0000-0900-000004000000}"/>
            </a:ext>
            <a:ext uri="{147F2762-F138-4A5C-976F-8EAC2B608ADB}">
              <a16:predDERef xmlns:a16="http://schemas.microsoft.com/office/drawing/2014/main" pre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440530</xdr:colOff>
      <xdr:row>14</xdr:row>
      <xdr:rowOff>0</xdr:rowOff>
    </xdr:from>
    <xdr:to>
      <xdr:col>17</xdr:col>
      <xdr:colOff>464436</xdr:colOff>
      <xdr:row>28</xdr:row>
      <xdr:rowOff>93938</xdr:rowOff>
    </xdr:to>
    <xdr:graphicFrame macro="">
      <xdr:nvGraphicFramePr>
        <xdr:cNvPr id="5" name="Gráfico 4">
          <a:extLst>
            <a:ext uri="{FF2B5EF4-FFF2-40B4-BE49-F238E27FC236}">
              <a16:creationId xmlns:a16="http://schemas.microsoft.com/office/drawing/2014/main" id="{B78D5CA3-D587-4897-9508-EB9D49A73F20}"/>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583405</xdr:colOff>
      <xdr:row>14</xdr:row>
      <xdr:rowOff>-1</xdr:rowOff>
    </xdr:from>
    <xdr:to>
      <xdr:col>23</xdr:col>
      <xdr:colOff>93</xdr:colOff>
      <xdr:row>28</xdr:row>
      <xdr:rowOff>93937</xdr:rowOff>
    </xdr:to>
    <xdr:graphicFrame macro="">
      <xdr:nvGraphicFramePr>
        <xdr:cNvPr id="6" name="Gráfico 5">
          <a:extLst>
            <a:ext uri="{FF2B5EF4-FFF2-40B4-BE49-F238E27FC236}">
              <a16:creationId xmlns:a16="http://schemas.microsoft.com/office/drawing/2014/main" id="{2C32F4D4-F068-4325-97D0-D2D985FEA4AA}"/>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297659</xdr:colOff>
      <xdr:row>14</xdr:row>
      <xdr:rowOff>-1</xdr:rowOff>
    </xdr:from>
    <xdr:to>
      <xdr:col>12</xdr:col>
      <xdr:colOff>321565</xdr:colOff>
      <xdr:row>28</xdr:row>
      <xdr:rowOff>93937</xdr:rowOff>
    </xdr:to>
    <xdr:graphicFrame macro="">
      <xdr:nvGraphicFramePr>
        <xdr:cNvPr id="4" name="Gráfico 3">
          <a:extLst>
            <a:ext uri="{FF2B5EF4-FFF2-40B4-BE49-F238E27FC236}">
              <a16:creationId xmlns:a16="http://schemas.microsoft.com/office/drawing/2014/main" id="{4CE30573-BBE2-4DC5-AA62-DD039F13957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3048001</xdr:colOff>
      <xdr:row>14</xdr:row>
      <xdr:rowOff>-1</xdr:rowOff>
    </xdr:from>
    <xdr:to>
      <xdr:col>7</xdr:col>
      <xdr:colOff>166783</xdr:colOff>
      <xdr:row>28</xdr:row>
      <xdr:rowOff>93937</xdr:rowOff>
    </xdr:to>
    <xdr:graphicFrame macro="">
      <xdr:nvGraphicFramePr>
        <xdr:cNvPr id="3" name="Gráfico 2">
          <a:extLst>
            <a:ext uri="{FF2B5EF4-FFF2-40B4-BE49-F238E27FC236}">
              <a16:creationId xmlns:a16="http://schemas.microsoft.com/office/drawing/2014/main" id="{56F2C5F1-9D55-41F7-A1EC-FD4AFF87025A}"/>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130966</xdr:colOff>
      <xdr:row>13</xdr:row>
      <xdr:rowOff>190497</xdr:rowOff>
    </xdr:from>
    <xdr:to>
      <xdr:col>2</xdr:col>
      <xdr:colOff>2929028</xdr:colOff>
      <xdr:row>28</xdr:row>
      <xdr:rowOff>93935</xdr:rowOff>
    </xdr:to>
    <xdr:graphicFrame macro="">
      <xdr:nvGraphicFramePr>
        <xdr:cNvPr id="2" name="Gráfico 1">
          <a:extLst>
            <a:ext uri="{FF2B5EF4-FFF2-40B4-BE49-F238E27FC236}">
              <a16:creationId xmlns:a16="http://schemas.microsoft.com/office/drawing/2014/main" id="{64A7A51F-DBBE-4899-96E3-751805382DB9}"/>
            </a:ext>
            <a:ext uri="{147F2762-F138-4A5C-976F-8EAC2B608ADB}">
              <a16:predDERef xmlns:a16="http://schemas.microsoft.com/office/drawing/2014/main" pre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14</xdr:col>
      <xdr:colOff>226218</xdr:colOff>
      <xdr:row>6</xdr:row>
      <xdr:rowOff>47625</xdr:rowOff>
    </xdr:from>
    <xdr:to>
      <xdr:col>21</xdr:col>
      <xdr:colOff>38099</xdr:colOff>
      <xdr:row>10</xdr:row>
      <xdr:rowOff>278606</xdr:rowOff>
    </xdr:to>
    <xdr:pic>
      <xdr:nvPicPr>
        <xdr:cNvPr id="16" name="Imagem 15">
          <a:extLst>
            <a:ext uri="{FF2B5EF4-FFF2-40B4-BE49-F238E27FC236}">
              <a16:creationId xmlns:a16="http://schemas.microsoft.com/office/drawing/2014/main" id="{7478B6A0-0F74-450A-98F7-9D684399AE3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870406" y="2047875"/>
          <a:ext cx="4062412"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dimension ref="A1:CL162"/>
  <sheetViews>
    <sheetView topLeftCell="A36" zoomScale="80" zoomScaleNormal="80" workbookViewId="0">
      <selection activeCell="B46" sqref="B46"/>
    </sheetView>
  </sheetViews>
  <sheetFormatPr defaultRowHeight="15" x14ac:dyDescent="0.25"/>
  <cols>
    <col min="1" max="1" width="38.42578125" bestFit="1" customWidth="1"/>
    <col min="2" max="2" width="156.7109375" customWidth="1"/>
    <col min="3" max="90" width="9.140625" style="1"/>
  </cols>
  <sheetData>
    <row r="1" spans="1:2" ht="21" customHeight="1" x14ac:dyDescent="0.25">
      <c r="A1" s="334" t="s">
        <v>0</v>
      </c>
      <c r="B1" s="335"/>
    </row>
    <row r="2" spans="1:2" ht="21" customHeight="1" x14ac:dyDescent="0.25">
      <c r="A2" s="335"/>
      <c r="B2" s="335"/>
    </row>
    <row r="3" spans="1:2" ht="21" customHeight="1" x14ac:dyDescent="0.25">
      <c r="A3" s="335"/>
      <c r="B3" s="335"/>
    </row>
    <row r="4" spans="1:2" ht="21" customHeight="1" x14ac:dyDescent="0.25">
      <c r="A4" s="335"/>
      <c r="B4" s="335"/>
    </row>
    <row r="5" spans="1:2" ht="21" customHeight="1" x14ac:dyDescent="0.25">
      <c r="A5" s="336"/>
      <c r="B5" s="336"/>
    </row>
    <row r="6" spans="1:2" ht="76.5" customHeight="1" x14ac:dyDescent="0.25">
      <c r="A6" s="333" t="s">
        <v>1</v>
      </c>
      <c r="B6" s="333"/>
    </row>
    <row r="7" spans="1:2" ht="45" x14ac:dyDescent="0.25">
      <c r="A7" s="110" t="s">
        <v>2</v>
      </c>
      <c r="B7" s="71" t="s">
        <v>3</v>
      </c>
    </row>
    <row r="8" spans="1:2" ht="30" x14ac:dyDescent="0.25">
      <c r="A8" s="110" t="s">
        <v>4</v>
      </c>
      <c r="B8" s="71" t="s">
        <v>5</v>
      </c>
    </row>
    <row r="9" spans="1:2" ht="30" x14ac:dyDescent="0.25">
      <c r="A9" s="111" t="s">
        <v>6</v>
      </c>
      <c r="B9" s="71" t="s">
        <v>7</v>
      </c>
    </row>
    <row r="10" spans="1:2" ht="15.75" x14ac:dyDescent="0.25">
      <c r="A10" s="110" t="s">
        <v>8</v>
      </c>
      <c r="B10" s="71" t="s">
        <v>9</v>
      </c>
    </row>
    <row r="11" spans="1:2" ht="15.75" x14ac:dyDescent="0.25">
      <c r="A11" s="110" t="s">
        <v>10</v>
      </c>
      <c r="B11" s="71" t="s">
        <v>11</v>
      </c>
    </row>
    <row r="12" spans="1:2" ht="15.75" x14ac:dyDescent="0.25">
      <c r="A12" s="110" t="s">
        <v>12</v>
      </c>
      <c r="B12" s="71" t="s">
        <v>13</v>
      </c>
    </row>
    <row r="13" spans="1:2" ht="15.75" x14ac:dyDescent="0.25">
      <c r="A13" s="110" t="s">
        <v>14</v>
      </c>
      <c r="B13" s="71" t="s">
        <v>15</v>
      </c>
    </row>
    <row r="14" spans="1:2" ht="30" x14ac:dyDescent="0.25">
      <c r="A14" s="112" t="s">
        <v>16</v>
      </c>
      <c r="B14" s="71" t="s">
        <v>17</v>
      </c>
    </row>
    <row r="15" spans="1:2" ht="30" x14ac:dyDescent="0.25">
      <c r="A15" s="112" t="s">
        <v>18</v>
      </c>
      <c r="B15" s="71" t="s">
        <v>19</v>
      </c>
    </row>
    <row r="16" spans="1:2" ht="23.25" customHeight="1" x14ac:dyDescent="0.25">
      <c r="A16" s="110" t="s">
        <v>20</v>
      </c>
      <c r="B16" s="71" t="s">
        <v>21</v>
      </c>
    </row>
    <row r="17" spans="1:2" ht="23.25" customHeight="1" x14ac:dyDescent="0.25">
      <c r="A17" s="110" t="s">
        <v>22</v>
      </c>
      <c r="B17" s="71" t="s">
        <v>23</v>
      </c>
    </row>
    <row r="18" spans="1:2" ht="79.5" customHeight="1" x14ac:dyDescent="0.25">
      <c r="A18" s="332" t="s">
        <v>24</v>
      </c>
      <c r="B18" s="332"/>
    </row>
    <row r="19" spans="1:2" ht="31.5" x14ac:dyDescent="0.25">
      <c r="A19" s="113" t="s">
        <v>25</v>
      </c>
      <c r="B19" s="114" t="s">
        <v>26</v>
      </c>
    </row>
    <row r="20" spans="1:2" ht="47.25" x14ac:dyDescent="0.25">
      <c r="A20" s="115" t="s">
        <v>27</v>
      </c>
      <c r="B20" s="114" t="s">
        <v>28</v>
      </c>
    </row>
    <row r="21" spans="1:2" ht="47.25" x14ac:dyDescent="0.25">
      <c r="A21" s="116" t="s">
        <v>29</v>
      </c>
      <c r="B21" s="114" t="s">
        <v>30</v>
      </c>
    </row>
    <row r="22" spans="1:2" ht="31.5" x14ac:dyDescent="0.25">
      <c r="A22" s="117" t="s">
        <v>31</v>
      </c>
      <c r="B22" s="118" t="s">
        <v>32</v>
      </c>
    </row>
    <row r="23" spans="1:2" ht="31.5" x14ac:dyDescent="0.25">
      <c r="A23" s="119" t="s">
        <v>33</v>
      </c>
      <c r="B23" s="114" t="s">
        <v>34</v>
      </c>
    </row>
    <row r="24" spans="1:2" ht="63" x14ac:dyDescent="0.25">
      <c r="A24" s="120" t="s">
        <v>35</v>
      </c>
      <c r="B24" s="114" t="s">
        <v>36</v>
      </c>
    </row>
    <row r="25" spans="1:2" ht="47.25" x14ac:dyDescent="0.25">
      <c r="A25" s="97" t="s">
        <v>37</v>
      </c>
      <c r="B25" s="114" t="s">
        <v>38</v>
      </c>
    </row>
    <row r="26" spans="1:2" ht="31.5" x14ac:dyDescent="0.25">
      <c r="A26" s="121" t="s">
        <v>39</v>
      </c>
      <c r="B26" s="114" t="s">
        <v>40</v>
      </c>
    </row>
    <row r="27" spans="1:2" ht="31.5" x14ac:dyDescent="0.25">
      <c r="A27" s="122" t="s">
        <v>41</v>
      </c>
      <c r="B27" s="123" t="s">
        <v>42</v>
      </c>
    </row>
    <row r="28" spans="1:2" ht="47.25" x14ac:dyDescent="0.25">
      <c r="A28" s="122" t="s">
        <v>43</v>
      </c>
      <c r="B28" s="123" t="s">
        <v>44</v>
      </c>
    </row>
    <row r="29" spans="1:2" ht="71.25" customHeight="1" x14ac:dyDescent="0.25">
      <c r="A29" s="122" t="s">
        <v>45</v>
      </c>
      <c r="B29" s="123" t="s">
        <v>46</v>
      </c>
    </row>
    <row r="30" spans="1:2" ht="31.5" x14ac:dyDescent="0.25">
      <c r="A30" s="122" t="s">
        <v>47</v>
      </c>
      <c r="B30" s="123" t="s">
        <v>48</v>
      </c>
    </row>
    <row r="31" spans="1:2" ht="15.75" x14ac:dyDescent="0.25">
      <c r="A31" s="122" t="s">
        <v>49</v>
      </c>
      <c r="B31" s="123" t="s">
        <v>50</v>
      </c>
    </row>
    <row r="32" spans="1:2" ht="73.5" customHeight="1" x14ac:dyDescent="0.25">
      <c r="A32" s="331" t="s">
        <v>51</v>
      </c>
      <c r="B32" s="331"/>
    </row>
    <row r="33" spans="1:90" ht="19.5" customHeight="1" x14ac:dyDescent="0.25">
      <c r="A33" s="124" t="s">
        <v>52</v>
      </c>
      <c r="B33" s="125" t="s">
        <v>53</v>
      </c>
    </row>
    <row r="34" spans="1:90" ht="19.5" customHeight="1" x14ac:dyDescent="0.25">
      <c r="A34" s="124" t="s">
        <v>54</v>
      </c>
      <c r="B34" s="125" t="s">
        <v>55</v>
      </c>
    </row>
    <row r="35" spans="1:90" ht="19.5" customHeight="1" x14ac:dyDescent="0.25">
      <c r="A35" s="124" t="s">
        <v>56</v>
      </c>
      <c r="B35" s="125" t="s">
        <v>57</v>
      </c>
    </row>
    <row r="36" spans="1:90" ht="19.5" customHeight="1" x14ac:dyDescent="0.25">
      <c r="A36" s="124" t="s">
        <v>58</v>
      </c>
      <c r="B36" s="125" t="s">
        <v>59</v>
      </c>
    </row>
    <row r="37" spans="1:90" ht="19.5" customHeight="1" x14ac:dyDescent="0.25">
      <c r="A37" s="124" t="s">
        <v>60</v>
      </c>
      <c r="B37" s="125" t="s">
        <v>61</v>
      </c>
    </row>
    <row r="38" spans="1:90" ht="19.5" customHeight="1" x14ac:dyDescent="0.25">
      <c r="A38" s="124" t="s">
        <v>62</v>
      </c>
      <c r="B38" s="125" t="s">
        <v>63</v>
      </c>
    </row>
    <row r="39" spans="1:90" ht="19.5" customHeight="1" x14ac:dyDescent="0.25">
      <c r="A39" s="124" t="s">
        <v>64</v>
      </c>
      <c r="B39" s="125" t="s">
        <v>65</v>
      </c>
    </row>
    <row r="40" spans="1:90" ht="19.5" customHeight="1" x14ac:dyDescent="0.25">
      <c r="A40" s="124" t="s">
        <v>66</v>
      </c>
      <c r="B40" s="125" t="s">
        <v>67</v>
      </c>
    </row>
    <row r="41" spans="1:90" ht="19.5" customHeight="1" x14ac:dyDescent="0.25">
      <c r="A41" s="124" t="s">
        <v>68</v>
      </c>
      <c r="B41" s="125" t="s">
        <v>69</v>
      </c>
    </row>
    <row r="42" spans="1:90" ht="19.5" customHeight="1" x14ac:dyDescent="0.25">
      <c r="A42" s="124" t="s">
        <v>70</v>
      </c>
      <c r="B42" s="125" t="s">
        <v>71</v>
      </c>
    </row>
    <row r="43" spans="1:90" ht="19.5" customHeight="1" x14ac:dyDescent="0.25">
      <c r="A43" s="124" t="s">
        <v>72</v>
      </c>
      <c r="B43" s="125" t="s">
        <v>73</v>
      </c>
    </row>
    <row r="44" spans="1:90" ht="19.5" customHeight="1" x14ac:dyDescent="0.25">
      <c r="A44" s="98" t="s">
        <v>74</v>
      </c>
      <c r="B44" s="99" t="s">
        <v>75</v>
      </c>
    </row>
    <row r="45" spans="1:90" ht="37.5" customHeight="1" x14ac:dyDescent="0.25">
      <c r="A45" s="337" t="s">
        <v>76</v>
      </c>
      <c r="B45" s="338"/>
      <c r="BS45"/>
      <c r="BT45"/>
      <c r="BU45"/>
      <c r="BV45"/>
      <c r="BW45"/>
      <c r="BX45"/>
      <c r="BY45"/>
      <c r="BZ45"/>
      <c r="CA45"/>
      <c r="CB45"/>
      <c r="CC45"/>
      <c r="CD45"/>
      <c r="CE45"/>
      <c r="CF45"/>
      <c r="CG45"/>
      <c r="CH45"/>
      <c r="CI45"/>
      <c r="CJ45"/>
      <c r="CK45"/>
      <c r="CL45"/>
    </row>
    <row r="46" spans="1:90" s="8" customFormat="1" ht="47.25" x14ac:dyDescent="0.25">
      <c r="A46" s="154" t="s">
        <v>77</v>
      </c>
      <c r="B46" s="155" t="s">
        <v>78</v>
      </c>
      <c r="C46" s="156"/>
      <c r="D46" s="156"/>
      <c r="E46" s="156"/>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row>
    <row r="47" spans="1:90" s="8" customFormat="1" ht="15.75" x14ac:dyDescent="0.25">
      <c r="A47" s="157" t="s">
        <v>79</v>
      </c>
      <c r="B47" s="158" t="s">
        <v>80</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row>
    <row r="48" spans="1:90" s="8" customFormat="1" ht="47.25" x14ac:dyDescent="0.25">
      <c r="A48" s="154" t="s">
        <v>81</v>
      </c>
      <c r="B48" s="155" t="s">
        <v>82</v>
      </c>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row>
    <row r="49" spans="1:70" s="8" customFormat="1" ht="21.75" customHeight="1" x14ac:dyDescent="0.25">
      <c r="A49" s="157" t="s">
        <v>83</v>
      </c>
      <c r="B49" s="158" t="s">
        <v>84</v>
      </c>
      <c r="C49" s="156"/>
      <c r="D49" s="156"/>
      <c r="E49" s="156"/>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row>
    <row r="50" spans="1:70" s="8" customFormat="1" ht="31.5" x14ac:dyDescent="0.25">
      <c r="A50" s="154" t="s">
        <v>85</v>
      </c>
      <c r="B50" s="155" t="s">
        <v>86</v>
      </c>
      <c r="C50" s="156"/>
      <c r="D50" s="156"/>
      <c r="E50" s="156"/>
      <c r="F50" s="156"/>
      <c r="G50" s="156"/>
      <c r="H50" s="156"/>
      <c r="I50" s="156"/>
      <c r="J50" s="156"/>
      <c r="K50" s="156"/>
      <c r="L50" s="156"/>
      <c r="M50" s="156"/>
      <c r="N50" s="156"/>
      <c r="O50" s="156"/>
      <c r="P50" s="156"/>
      <c r="Q50" s="156"/>
      <c r="R50" s="156"/>
      <c r="S50" s="156"/>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row>
    <row r="51" spans="1:70" s="8" customFormat="1" ht="15.75" x14ac:dyDescent="0.25">
      <c r="A51" s="157" t="s">
        <v>87</v>
      </c>
      <c r="B51" s="158" t="s">
        <v>88</v>
      </c>
      <c r="C51" s="156"/>
      <c r="D51" s="156"/>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row>
    <row r="52" spans="1:70" s="8" customFormat="1" ht="21.75" customHeight="1" x14ac:dyDescent="0.25">
      <c r="A52" s="154" t="s">
        <v>89</v>
      </c>
      <c r="B52" s="155" t="s">
        <v>90</v>
      </c>
      <c r="C52" s="156"/>
      <c r="D52" s="156"/>
      <c r="E52" s="156"/>
      <c r="F52" s="156"/>
      <c r="G52" s="156"/>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row>
    <row r="53" spans="1:70" s="8" customFormat="1" ht="21.75" customHeight="1" x14ac:dyDescent="0.25">
      <c r="A53" s="157" t="s">
        <v>91</v>
      </c>
      <c r="B53" s="158" t="s">
        <v>92</v>
      </c>
      <c r="C53" s="156"/>
      <c r="D53" s="156"/>
      <c r="E53" s="156"/>
      <c r="F53" s="156"/>
      <c r="G53" s="156"/>
      <c r="H53" s="156"/>
      <c r="I53" s="156"/>
      <c r="J53" s="156"/>
      <c r="K53" s="156"/>
      <c r="L53" s="156"/>
      <c r="M53" s="156"/>
      <c r="N53" s="156"/>
      <c r="O53" s="156"/>
      <c r="P53" s="156"/>
      <c r="Q53" s="156"/>
      <c r="R53" s="156"/>
      <c r="S53" s="156"/>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row>
    <row r="54" spans="1:70" s="8" customFormat="1" ht="31.5" x14ac:dyDescent="0.25">
      <c r="A54" s="154" t="s">
        <v>93</v>
      </c>
      <c r="B54" s="155" t="s">
        <v>94</v>
      </c>
      <c r="C54" s="156"/>
      <c r="D54" s="156"/>
      <c r="E54" s="156"/>
      <c r="F54" s="156"/>
      <c r="G54" s="156"/>
      <c r="H54" s="156"/>
      <c r="I54" s="156"/>
      <c r="J54" s="156"/>
      <c r="K54" s="156"/>
      <c r="L54" s="156"/>
      <c r="M54" s="156"/>
      <c r="N54" s="156"/>
      <c r="O54" s="156"/>
      <c r="P54" s="156"/>
      <c r="Q54" s="156"/>
      <c r="R54" s="156"/>
      <c r="S54" s="156"/>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row>
    <row r="55" spans="1:70" s="8" customFormat="1" ht="21.75" customHeight="1" x14ac:dyDescent="0.25">
      <c r="A55" s="157" t="s">
        <v>95</v>
      </c>
      <c r="B55" s="158" t="s">
        <v>96</v>
      </c>
      <c r="C55" s="156"/>
      <c r="D55" s="156"/>
      <c r="E55" s="156"/>
      <c r="F55" s="156"/>
      <c r="G55" s="156"/>
      <c r="H55" s="156"/>
      <c r="I55" s="156"/>
      <c r="J55" s="156"/>
      <c r="K55" s="156"/>
      <c r="L55" s="156"/>
      <c r="M55" s="156"/>
      <c r="N55" s="156"/>
      <c r="O55" s="156"/>
      <c r="P55" s="156"/>
      <c r="Q55" s="156"/>
      <c r="R55" s="156"/>
      <c r="S55" s="156"/>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row>
    <row r="56" spans="1:70" s="8" customFormat="1" ht="39" customHeight="1" x14ac:dyDescent="0.25">
      <c r="A56" s="154" t="s">
        <v>97</v>
      </c>
      <c r="B56" s="155" t="s">
        <v>98</v>
      </c>
      <c r="C56" s="156"/>
      <c r="D56" s="156"/>
      <c r="E56" s="156"/>
      <c r="F56" s="156"/>
      <c r="G56" s="156"/>
      <c r="H56" s="156"/>
      <c r="I56" s="156"/>
      <c r="J56" s="156"/>
      <c r="K56" s="156"/>
      <c r="L56" s="156"/>
      <c r="M56" s="156"/>
      <c r="N56" s="156"/>
      <c r="O56" s="156"/>
      <c r="P56" s="156"/>
      <c r="Q56" s="156"/>
      <c r="R56" s="156"/>
      <c r="S56" s="156"/>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row>
    <row r="57" spans="1:70" s="8" customFormat="1" ht="31.5" x14ac:dyDescent="0.25">
      <c r="A57" s="157" t="s">
        <v>99</v>
      </c>
      <c r="B57" s="158" t="s">
        <v>100</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row>
    <row r="58" spans="1:70" s="8" customFormat="1" ht="31.5" x14ac:dyDescent="0.25">
      <c r="A58" s="154" t="s">
        <v>101</v>
      </c>
      <c r="B58" s="155" t="s">
        <v>102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156"/>
      <c r="AA58" s="156"/>
      <c r="AB58" s="156"/>
      <c r="AC58" s="156"/>
      <c r="AD58" s="156"/>
      <c r="AE58" s="156"/>
      <c r="AF58" s="156"/>
      <c r="AG58" s="156"/>
      <c r="AH58" s="156"/>
      <c r="AI58" s="156"/>
      <c r="AJ58" s="156"/>
      <c r="AK58" s="156"/>
      <c r="AL58" s="156"/>
      <c r="AM58" s="156"/>
      <c r="AN58" s="156"/>
      <c r="AO58" s="156"/>
      <c r="AP58" s="156"/>
      <c r="AQ58" s="156"/>
      <c r="AR58" s="156"/>
      <c r="AS58" s="156"/>
      <c r="AT58" s="156"/>
      <c r="AU58" s="156"/>
      <c r="AV58" s="156"/>
      <c r="AW58" s="156"/>
      <c r="AX58" s="156"/>
      <c r="AY58" s="156"/>
      <c r="AZ58" s="156"/>
      <c r="BA58" s="156"/>
      <c r="BB58" s="156"/>
      <c r="BC58" s="156"/>
      <c r="BD58" s="156"/>
      <c r="BE58" s="156"/>
      <c r="BF58" s="156"/>
      <c r="BG58" s="156"/>
      <c r="BH58" s="156"/>
      <c r="BI58" s="156"/>
      <c r="BJ58" s="156"/>
      <c r="BK58" s="156"/>
      <c r="BL58" s="156"/>
      <c r="BM58" s="156"/>
      <c r="BN58" s="156"/>
      <c r="BO58" s="156"/>
      <c r="BP58" s="156"/>
      <c r="BQ58" s="156"/>
      <c r="BR58" s="156"/>
    </row>
    <row r="59" spans="1:70" s="8" customFormat="1" ht="21.75" customHeight="1" x14ac:dyDescent="0.25">
      <c r="A59" s="157" t="s">
        <v>103</v>
      </c>
      <c r="B59" s="158" t="s">
        <v>104</v>
      </c>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156"/>
      <c r="AA59" s="156"/>
      <c r="AB59" s="156"/>
      <c r="AC59" s="156"/>
      <c r="AD59" s="156"/>
      <c r="AE59" s="156"/>
      <c r="AF59" s="156"/>
      <c r="AG59" s="156"/>
      <c r="AH59" s="156"/>
      <c r="AI59" s="156"/>
      <c r="AJ59" s="156"/>
      <c r="AK59" s="156"/>
      <c r="AL59" s="156"/>
      <c r="AM59" s="156"/>
      <c r="AN59" s="156"/>
      <c r="AO59" s="156"/>
      <c r="AP59" s="156"/>
      <c r="AQ59" s="156"/>
      <c r="AR59" s="156"/>
      <c r="AS59" s="156"/>
      <c r="AT59" s="156"/>
      <c r="AU59" s="156"/>
      <c r="AV59" s="156"/>
      <c r="AW59" s="156"/>
      <c r="AX59" s="156"/>
      <c r="AY59" s="156"/>
      <c r="AZ59" s="156"/>
      <c r="BA59" s="156"/>
      <c r="BB59" s="156"/>
      <c r="BC59" s="156"/>
      <c r="BD59" s="156"/>
      <c r="BE59" s="156"/>
      <c r="BF59" s="156"/>
      <c r="BG59" s="156"/>
      <c r="BH59" s="156"/>
      <c r="BI59" s="156"/>
      <c r="BJ59" s="156"/>
      <c r="BK59" s="156"/>
      <c r="BL59" s="156"/>
      <c r="BM59" s="156"/>
      <c r="BN59" s="156"/>
      <c r="BO59" s="156"/>
      <c r="BP59" s="156"/>
      <c r="BQ59" s="156"/>
      <c r="BR59" s="156"/>
    </row>
    <row r="60" spans="1:70" s="8" customFormat="1" ht="15.75" x14ac:dyDescent="0.25">
      <c r="A60" s="154" t="s">
        <v>105</v>
      </c>
      <c r="B60" s="155" t="s">
        <v>106</v>
      </c>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56"/>
      <c r="AA60" s="156"/>
      <c r="AB60" s="156"/>
      <c r="AC60" s="156"/>
      <c r="AD60" s="156"/>
      <c r="AE60" s="156"/>
      <c r="AF60" s="156"/>
      <c r="AG60" s="156"/>
      <c r="AH60" s="156"/>
      <c r="AI60" s="156"/>
      <c r="AJ60" s="156"/>
      <c r="AK60" s="156"/>
      <c r="AL60" s="156"/>
      <c r="AM60" s="156"/>
      <c r="AN60" s="156"/>
      <c r="AO60" s="156"/>
      <c r="AP60" s="156"/>
      <c r="AQ60" s="156"/>
      <c r="AR60" s="156"/>
      <c r="AS60" s="156"/>
      <c r="AT60" s="156"/>
      <c r="AU60" s="156"/>
      <c r="AV60" s="156"/>
      <c r="AW60" s="156"/>
      <c r="AX60" s="156"/>
      <c r="AY60" s="156"/>
      <c r="AZ60" s="156"/>
      <c r="BA60" s="156"/>
      <c r="BB60" s="156"/>
      <c r="BC60" s="156"/>
      <c r="BD60" s="156"/>
      <c r="BE60" s="156"/>
      <c r="BF60" s="156"/>
      <c r="BG60" s="156"/>
      <c r="BH60" s="156"/>
      <c r="BI60" s="156"/>
      <c r="BJ60" s="156"/>
      <c r="BK60" s="156"/>
      <c r="BL60" s="156"/>
      <c r="BM60" s="156"/>
      <c r="BN60" s="156"/>
      <c r="BO60" s="156"/>
      <c r="BP60" s="156"/>
      <c r="BQ60" s="156"/>
      <c r="BR60" s="156"/>
    </row>
    <row r="61" spans="1:70" s="8" customFormat="1" ht="31.5" x14ac:dyDescent="0.25">
      <c r="A61" s="157" t="s">
        <v>107</v>
      </c>
      <c r="B61" s="158" t="s">
        <v>108</v>
      </c>
      <c r="C61" s="156"/>
      <c r="D61" s="156"/>
      <c r="E61" s="156"/>
      <c r="F61" s="156"/>
      <c r="G61" s="156"/>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c r="AT61" s="156"/>
      <c r="AU61" s="156"/>
      <c r="AV61" s="156"/>
      <c r="AW61" s="156"/>
      <c r="AX61" s="156"/>
      <c r="AY61" s="156"/>
      <c r="AZ61" s="156"/>
      <c r="BA61" s="156"/>
      <c r="BB61" s="156"/>
      <c r="BC61" s="156"/>
      <c r="BD61" s="156"/>
      <c r="BE61" s="156"/>
      <c r="BF61" s="156"/>
      <c r="BG61" s="156"/>
      <c r="BH61" s="156"/>
      <c r="BI61" s="156"/>
      <c r="BJ61" s="156"/>
      <c r="BK61" s="156"/>
      <c r="BL61" s="156"/>
      <c r="BM61" s="156"/>
      <c r="BN61" s="156"/>
      <c r="BO61" s="156"/>
      <c r="BP61" s="156"/>
      <c r="BQ61" s="156"/>
      <c r="BR61" s="156"/>
    </row>
    <row r="62" spans="1:70" s="1" customFormat="1" x14ac:dyDescent="0.25"/>
    <row r="63" spans="1:70" s="1" customFormat="1" x14ac:dyDescent="0.25"/>
    <row r="64" spans="1:70"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sheetData>
  <sheetProtection algorithmName="SHA-512" hashValue="UcsdWqAU6XhtqVh0kj56WdcMwM1Ia2dYHPuEsVhEOIy5zJ5K/6IuuPvkPmXflPbzOVjZgh/iGHcDejGnwZUyVQ==" saltValue="JDdv7fLgblOcnOzcbAG45w==" spinCount="100000" sheet="1" objects="1" scenarios="1"/>
  <mergeCells count="5">
    <mergeCell ref="A32:B32"/>
    <mergeCell ref="A18:B18"/>
    <mergeCell ref="A6:B6"/>
    <mergeCell ref="A1:B5"/>
    <mergeCell ref="A45:B45"/>
  </mergeCell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2"/>
  <dimension ref="A1:AQ125"/>
  <sheetViews>
    <sheetView showGridLines="0" zoomScale="85" zoomScaleNormal="85" workbookViewId="0">
      <pane xSplit="3" ySplit="10" topLeftCell="D11" activePane="bottomRight" state="frozen"/>
      <selection pane="topRight" activeCell="D8" sqref="D8"/>
      <selection pane="bottomLeft" activeCell="A11" sqref="A11"/>
      <selection pane="bottomRight" activeCell="D6" sqref="D6"/>
    </sheetView>
  </sheetViews>
  <sheetFormatPr defaultColWidth="8.85546875" defaultRowHeight="19.5" x14ac:dyDescent="0.25"/>
  <cols>
    <col min="1" max="1" width="30.140625" style="162" customWidth="1"/>
    <col min="2" max="2" width="7.28515625" style="162" customWidth="1"/>
    <col min="3" max="3" width="36.140625" style="162" customWidth="1"/>
    <col min="4" max="4" width="33.5703125" style="162" customWidth="1"/>
    <col min="5" max="5" width="26.5703125" style="162" customWidth="1"/>
    <col min="6" max="6" width="25.7109375" style="162" customWidth="1"/>
    <col min="7" max="7" width="16.5703125" style="162" customWidth="1"/>
    <col min="8" max="9" width="25.140625" style="162" customWidth="1"/>
    <col min="10" max="10" width="67.140625" style="162" customWidth="1"/>
    <col min="11" max="12" width="25.140625" style="162" customWidth="1"/>
    <col min="13" max="13" width="56.85546875" style="162" customWidth="1"/>
    <col min="14" max="14" width="27.7109375" style="162" customWidth="1"/>
    <col min="15" max="20" width="26.7109375" style="165" customWidth="1"/>
    <col min="21" max="21" width="180" style="162" customWidth="1"/>
    <col min="22" max="22" width="72.85546875" style="162" customWidth="1"/>
    <col min="23" max="23" width="44.140625" style="162" customWidth="1"/>
    <col min="24" max="24" width="55.28515625" style="162" customWidth="1"/>
    <col min="25" max="25" width="97.140625" style="162" customWidth="1"/>
    <col min="26" max="26" width="33.85546875" style="162" customWidth="1"/>
    <col min="27" max="28" width="28.85546875" style="162" customWidth="1"/>
    <col min="29" max="32" width="18.7109375" style="162" customWidth="1"/>
    <col min="33" max="33" width="43.42578125" style="162" customWidth="1"/>
    <col min="34" max="34" width="23" style="162" bestFit="1" customWidth="1"/>
    <col min="35" max="35" width="18.7109375" style="162" customWidth="1"/>
    <col min="36" max="37" width="22.7109375" style="162" customWidth="1"/>
    <col min="38" max="38" width="2.7109375" style="162" customWidth="1"/>
    <col min="39" max="39" width="7" style="162" customWidth="1"/>
    <col min="40" max="42" width="8.85546875" style="162"/>
    <col min="43" max="43" width="8.85546875" style="162" hidden="1" customWidth="1"/>
    <col min="44" max="16384" width="8.85546875" style="162"/>
  </cols>
  <sheetData>
    <row r="1" spans="1:43" ht="33.75" customHeight="1" thickBot="1" x14ac:dyDescent="0.3">
      <c r="A1" s="283" t="s">
        <v>109</v>
      </c>
      <c r="B1" s="283"/>
      <c r="C1" s="283"/>
      <c r="D1" s="283"/>
      <c r="E1" s="283"/>
      <c r="F1" s="283"/>
      <c r="G1" s="283"/>
      <c r="H1" s="283"/>
      <c r="I1" s="283"/>
      <c r="J1" s="283"/>
      <c r="K1" s="283"/>
      <c r="L1" s="283"/>
      <c r="M1" s="283"/>
      <c r="N1" s="283"/>
      <c r="O1" s="283"/>
      <c r="P1" s="283"/>
      <c r="Q1" s="283"/>
      <c r="R1" s="283"/>
      <c r="S1" s="283"/>
      <c r="T1" s="283"/>
      <c r="U1" s="283"/>
      <c r="V1" s="283"/>
      <c r="W1" s="283"/>
      <c r="X1" s="283"/>
      <c r="Y1" s="283"/>
      <c r="Z1" s="283"/>
      <c r="AA1" s="283"/>
      <c r="AB1" s="283"/>
      <c r="AC1" s="283"/>
      <c r="AD1" s="283"/>
      <c r="AE1" s="283"/>
      <c r="AF1" s="283"/>
      <c r="AG1" s="283"/>
      <c r="AH1" s="283"/>
      <c r="AI1" s="283"/>
      <c r="AJ1" s="283"/>
      <c r="AK1" s="159"/>
      <c r="AL1" s="160"/>
      <c r="AM1" s="161"/>
    </row>
    <row r="2" spans="1:43" ht="33.75" customHeight="1" thickBot="1" x14ac:dyDescent="0.3">
      <c r="A2" s="163" t="s">
        <v>110</v>
      </c>
      <c r="B2" s="163"/>
      <c r="C2" s="163"/>
      <c r="D2" s="163"/>
      <c r="E2" s="163"/>
      <c r="F2" s="163"/>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4"/>
      <c r="AM2" s="161"/>
    </row>
    <row r="3" spans="1:43" ht="20.25" thickTop="1" x14ac:dyDescent="0.25">
      <c r="AL3" s="166"/>
      <c r="AM3" s="161"/>
    </row>
    <row r="4" spans="1:43" ht="45" customHeight="1" x14ac:dyDescent="0.25">
      <c r="A4" s="167" t="s">
        <v>111</v>
      </c>
      <c r="B4" s="168" t="s">
        <v>112</v>
      </c>
      <c r="C4" s="168"/>
      <c r="D4" s="168"/>
      <c r="E4" s="168"/>
      <c r="F4" s="168"/>
      <c r="G4" s="169"/>
      <c r="H4" s="170"/>
      <c r="I4" s="170"/>
      <c r="J4" s="170"/>
      <c r="K4" s="170"/>
      <c r="L4" s="170"/>
      <c r="M4" s="170"/>
      <c r="N4" s="170"/>
      <c r="O4" s="170"/>
      <c r="P4" s="170"/>
      <c r="Q4" s="170"/>
      <c r="R4" s="170"/>
      <c r="S4" s="170"/>
      <c r="T4" s="162"/>
      <c r="AL4" s="166"/>
      <c r="AM4" s="161"/>
    </row>
    <row r="5" spans="1:43" x14ac:dyDescent="0.25">
      <c r="AL5" s="166"/>
      <c r="AM5" s="161"/>
    </row>
    <row r="6" spans="1:43" ht="27" customHeight="1" x14ac:dyDescent="0.25">
      <c r="A6" s="167" t="s">
        <v>113</v>
      </c>
      <c r="B6" s="171" t="s">
        <v>114</v>
      </c>
      <c r="C6" s="172"/>
      <c r="M6" s="165"/>
      <c r="N6" s="165"/>
      <c r="AL6" s="166"/>
      <c r="AM6" s="161"/>
      <c r="AQ6" s="162" t="s">
        <v>115</v>
      </c>
    </row>
    <row r="7" spans="1:43" ht="6.75" customHeight="1" thickBot="1" x14ac:dyDescent="0.3">
      <c r="AL7" s="166"/>
      <c r="AM7" s="161"/>
      <c r="AQ7" s="173" t="s">
        <v>116</v>
      </c>
    </row>
    <row r="8" spans="1:43" ht="18" customHeight="1" thickBot="1" x14ac:dyDescent="0.3">
      <c r="A8" s="294" t="s">
        <v>117</v>
      </c>
      <c r="B8" s="295"/>
      <c r="C8" s="295"/>
      <c r="D8" s="295"/>
      <c r="E8" s="295"/>
      <c r="F8" s="295"/>
      <c r="G8" s="295"/>
      <c r="H8" s="295"/>
      <c r="I8" s="295"/>
      <c r="J8" s="295"/>
      <c r="K8" s="295"/>
      <c r="L8" s="295"/>
      <c r="M8" s="296"/>
      <c r="N8" s="174"/>
      <c r="O8" s="320" t="s">
        <v>118</v>
      </c>
      <c r="P8" s="321"/>
      <c r="Q8" s="321"/>
      <c r="R8" s="321"/>
      <c r="S8" s="321"/>
      <c r="T8" s="321"/>
      <c r="U8" s="321"/>
      <c r="V8" s="321"/>
      <c r="W8" s="321"/>
      <c r="X8" s="321"/>
      <c r="Y8" s="321"/>
      <c r="Z8" s="322" t="s">
        <v>119</v>
      </c>
      <c r="AA8" s="323"/>
      <c r="AB8" s="323"/>
      <c r="AC8" s="323"/>
      <c r="AD8" s="323"/>
      <c r="AE8" s="323"/>
      <c r="AF8" s="323"/>
      <c r="AG8" s="323"/>
      <c r="AH8" s="323"/>
      <c r="AI8" s="323"/>
      <c r="AJ8" s="323"/>
      <c r="AK8" s="324"/>
      <c r="AL8" s="175"/>
      <c r="AM8" s="161"/>
    </row>
    <row r="9" spans="1:43" s="248" customFormat="1" ht="30" customHeight="1" x14ac:dyDescent="0.25">
      <c r="A9" s="288" t="s">
        <v>120</v>
      </c>
      <c r="B9" s="286" t="s">
        <v>121</v>
      </c>
      <c r="C9" s="286" t="s">
        <v>2</v>
      </c>
      <c r="D9" s="286" t="s">
        <v>4</v>
      </c>
      <c r="E9" s="290" t="s">
        <v>6</v>
      </c>
      <c r="F9" s="284" t="s">
        <v>8</v>
      </c>
      <c r="G9" s="285"/>
      <c r="H9" s="286" t="s">
        <v>10</v>
      </c>
      <c r="I9" s="286" t="s">
        <v>14</v>
      </c>
      <c r="J9" s="286" t="s">
        <v>12</v>
      </c>
      <c r="K9" s="297" t="s">
        <v>122</v>
      </c>
      <c r="L9" s="298"/>
      <c r="M9" s="286" t="s">
        <v>20</v>
      </c>
      <c r="N9" s="286" t="s">
        <v>22</v>
      </c>
      <c r="O9" s="310" t="s">
        <v>25</v>
      </c>
      <c r="P9" s="312" t="s">
        <v>123</v>
      </c>
      <c r="Q9" s="314" t="s">
        <v>29</v>
      </c>
      <c r="R9" s="316" t="s">
        <v>31</v>
      </c>
      <c r="S9" s="318" t="s">
        <v>33</v>
      </c>
      <c r="T9" s="325" t="s">
        <v>35</v>
      </c>
      <c r="U9" s="327" t="s">
        <v>41</v>
      </c>
      <c r="V9" s="327" t="s">
        <v>43</v>
      </c>
      <c r="W9" s="327" t="s">
        <v>45</v>
      </c>
      <c r="X9" s="327" t="s">
        <v>47</v>
      </c>
      <c r="Y9" s="308" t="s">
        <v>49</v>
      </c>
      <c r="Z9" s="329" t="s">
        <v>52</v>
      </c>
      <c r="AA9" s="292" t="s">
        <v>54</v>
      </c>
      <c r="AB9" s="292" t="s">
        <v>56</v>
      </c>
      <c r="AC9" s="292" t="s">
        <v>58</v>
      </c>
      <c r="AD9" s="292" t="s">
        <v>60</v>
      </c>
      <c r="AE9" s="292" t="s">
        <v>62</v>
      </c>
      <c r="AF9" s="292" t="s">
        <v>64</v>
      </c>
      <c r="AG9" s="292" t="s">
        <v>66</v>
      </c>
      <c r="AH9" s="292" t="s">
        <v>68</v>
      </c>
      <c r="AI9" s="292" t="s">
        <v>70</v>
      </c>
      <c r="AJ9" s="292" t="s">
        <v>124</v>
      </c>
      <c r="AK9" s="292" t="s">
        <v>74</v>
      </c>
      <c r="AL9" s="246"/>
      <c r="AM9" s="247"/>
    </row>
    <row r="10" spans="1:43" s="248" customFormat="1" ht="30" customHeight="1" thickBot="1" x14ac:dyDescent="0.3">
      <c r="A10" s="289"/>
      <c r="B10" s="287"/>
      <c r="C10" s="287"/>
      <c r="D10" s="287"/>
      <c r="E10" s="291"/>
      <c r="F10" s="249" t="s">
        <v>125</v>
      </c>
      <c r="G10" s="249" t="s">
        <v>126</v>
      </c>
      <c r="H10" s="287"/>
      <c r="I10" s="287"/>
      <c r="J10" s="287"/>
      <c r="K10" s="250" t="s">
        <v>127</v>
      </c>
      <c r="L10" s="250" t="s">
        <v>128</v>
      </c>
      <c r="M10" s="287"/>
      <c r="N10" s="287"/>
      <c r="O10" s="311"/>
      <c r="P10" s="313"/>
      <c r="Q10" s="315"/>
      <c r="R10" s="317"/>
      <c r="S10" s="319"/>
      <c r="T10" s="326"/>
      <c r="U10" s="328"/>
      <c r="V10" s="328"/>
      <c r="W10" s="328"/>
      <c r="X10" s="328"/>
      <c r="Y10" s="309"/>
      <c r="Z10" s="330"/>
      <c r="AA10" s="293"/>
      <c r="AB10" s="293"/>
      <c r="AC10" s="293"/>
      <c r="AD10" s="293"/>
      <c r="AE10" s="293"/>
      <c r="AF10" s="293"/>
      <c r="AG10" s="293"/>
      <c r="AH10" s="293"/>
      <c r="AI10" s="293"/>
      <c r="AJ10" s="293"/>
      <c r="AK10" s="293"/>
      <c r="AL10" s="246"/>
      <c r="AM10" s="247"/>
    </row>
    <row r="11" spans="1:43" ht="409.5" customHeight="1" x14ac:dyDescent="0.25">
      <c r="A11" s="276" t="s">
        <v>129</v>
      </c>
      <c r="B11" s="176" t="s">
        <v>130</v>
      </c>
      <c r="C11" s="177" t="s">
        <v>131</v>
      </c>
      <c r="D11" s="178" t="s">
        <v>132</v>
      </c>
      <c r="E11" s="178" t="s">
        <v>133</v>
      </c>
      <c r="F11" s="179">
        <v>45839</v>
      </c>
      <c r="G11" s="179">
        <v>46569</v>
      </c>
      <c r="H11" s="180" t="s">
        <v>134</v>
      </c>
      <c r="I11" s="181"/>
      <c r="J11" s="178" t="s">
        <v>135</v>
      </c>
      <c r="K11" s="182"/>
      <c r="L11" s="183" t="s">
        <v>136</v>
      </c>
      <c r="M11" s="178" t="s">
        <v>137</v>
      </c>
      <c r="N11" s="184" t="s">
        <v>87</v>
      </c>
      <c r="O11" s="185"/>
      <c r="P11" s="186"/>
      <c r="Q11" s="185" t="s">
        <v>138</v>
      </c>
      <c r="R11" s="185"/>
      <c r="S11" s="185"/>
      <c r="T11" s="187"/>
      <c r="U11" s="251" t="s">
        <v>796</v>
      </c>
      <c r="V11" s="188"/>
      <c r="W11" s="188" t="s">
        <v>139</v>
      </c>
      <c r="X11" s="188" t="s">
        <v>140</v>
      </c>
      <c r="Y11" s="188" t="s">
        <v>141</v>
      </c>
      <c r="Z11" s="185"/>
      <c r="AA11" s="185"/>
      <c r="AB11" s="185"/>
      <c r="AC11" s="185"/>
      <c r="AD11" s="252">
        <v>46722</v>
      </c>
      <c r="AE11" s="185"/>
      <c r="AF11" s="185"/>
      <c r="AG11" s="185" t="s">
        <v>797</v>
      </c>
      <c r="AH11" s="185"/>
      <c r="AI11" s="185"/>
      <c r="AJ11" s="185"/>
      <c r="AK11" s="185"/>
      <c r="AL11" s="189"/>
      <c r="AM11" s="161"/>
    </row>
    <row r="12" spans="1:43" ht="409.5" customHeight="1" x14ac:dyDescent="0.25">
      <c r="A12" s="276"/>
      <c r="B12" s="176" t="s">
        <v>143</v>
      </c>
      <c r="C12" s="177" t="s">
        <v>144</v>
      </c>
      <c r="D12" s="178" t="s">
        <v>145</v>
      </c>
      <c r="E12" s="178" t="s">
        <v>146</v>
      </c>
      <c r="F12" s="179">
        <v>45839</v>
      </c>
      <c r="G12" s="179">
        <v>47665</v>
      </c>
      <c r="H12" s="190" t="s">
        <v>147</v>
      </c>
      <c r="I12" s="181"/>
      <c r="J12" s="178" t="s">
        <v>148</v>
      </c>
      <c r="K12" s="178"/>
      <c r="L12" s="183" t="s">
        <v>136</v>
      </c>
      <c r="M12" s="178"/>
      <c r="N12" s="184" t="s">
        <v>105</v>
      </c>
      <c r="O12" s="185"/>
      <c r="P12" s="185"/>
      <c r="Q12" s="185"/>
      <c r="R12" s="185" t="s">
        <v>138</v>
      </c>
      <c r="S12" s="185"/>
      <c r="T12" s="187"/>
      <c r="U12" s="193" t="s">
        <v>149</v>
      </c>
      <c r="V12" s="188" t="s">
        <v>834</v>
      </c>
      <c r="W12" s="188" t="s">
        <v>150</v>
      </c>
      <c r="X12" s="188" t="s">
        <v>151</v>
      </c>
      <c r="Y12" s="188" t="s">
        <v>152</v>
      </c>
      <c r="Z12" s="191"/>
      <c r="AA12" s="191"/>
      <c r="AB12" s="191"/>
      <c r="AD12" s="191"/>
      <c r="AE12" s="191"/>
      <c r="AF12" s="191"/>
      <c r="AG12" s="191"/>
      <c r="AH12" s="191"/>
      <c r="AI12" s="191"/>
      <c r="AJ12" s="191"/>
      <c r="AK12" s="185"/>
      <c r="AL12" s="189"/>
      <c r="AM12" s="161"/>
    </row>
    <row r="13" spans="1:43" ht="409.5" x14ac:dyDescent="0.25">
      <c r="A13" s="276"/>
      <c r="B13" s="176" t="s">
        <v>153</v>
      </c>
      <c r="C13" s="177" t="s">
        <v>154</v>
      </c>
      <c r="D13" s="178" t="s">
        <v>155</v>
      </c>
      <c r="E13" s="178" t="s">
        <v>156</v>
      </c>
      <c r="F13" s="179">
        <v>45839</v>
      </c>
      <c r="G13" s="179">
        <v>47665</v>
      </c>
      <c r="H13" s="190" t="s">
        <v>157</v>
      </c>
      <c r="I13" s="181"/>
      <c r="J13" s="178" t="s">
        <v>158</v>
      </c>
      <c r="K13" s="182"/>
      <c r="L13" s="183" t="s">
        <v>136</v>
      </c>
      <c r="M13" s="178" t="s">
        <v>159</v>
      </c>
      <c r="N13" s="184" t="s">
        <v>105</v>
      </c>
      <c r="O13" s="185"/>
      <c r="P13" s="185"/>
      <c r="Q13" s="185"/>
      <c r="R13" s="185" t="s">
        <v>138</v>
      </c>
      <c r="S13" s="185"/>
      <c r="T13" s="187"/>
      <c r="U13" s="188" t="s">
        <v>798</v>
      </c>
      <c r="V13" s="188" t="s">
        <v>833</v>
      </c>
      <c r="W13" s="188"/>
      <c r="X13" s="188" t="s">
        <v>799</v>
      </c>
      <c r="Y13" s="188"/>
      <c r="Z13" s="191"/>
      <c r="AA13" s="191"/>
      <c r="AB13" s="191"/>
      <c r="AC13" s="191"/>
      <c r="AD13" s="191"/>
      <c r="AE13" s="191"/>
      <c r="AF13" s="191"/>
      <c r="AG13" s="191"/>
      <c r="AH13" s="191"/>
      <c r="AI13" s="191"/>
      <c r="AJ13" s="191"/>
      <c r="AK13" s="185"/>
      <c r="AL13" s="189"/>
      <c r="AM13" s="161"/>
    </row>
    <row r="14" spans="1:43" ht="326.25" customHeight="1" x14ac:dyDescent="0.25">
      <c r="A14" s="276"/>
      <c r="B14" s="176" t="s">
        <v>160</v>
      </c>
      <c r="C14" s="177" t="s">
        <v>161</v>
      </c>
      <c r="D14" s="192" t="s">
        <v>162</v>
      </c>
      <c r="E14" s="178" t="s">
        <v>163</v>
      </c>
      <c r="F14" s="179">
        <v>45839</v>
      </c>
      <c r="G14" s="179">
        <v>47665</v>
      </c>
      <c r="H14" s="190" t="s">
        <v>164</v>
      </c>
      <c r="I14" s="181"/>
      <c r="J14" s="178" t="s">
        <v>165</v>
      </c>
      <c r="K14" s="182"/>
      <c r="L14" s="183" t="s">
        <v>136</v>
      </c>
      <c r="M14" s="178" t="s">
        <v>166</v>
      </c>
      <c r="N14" s="184" t="s">
        <v>167</v>
      </c>
      <c r="O14" s="185"/>
      <c r="P14" s="185"/>
      <c r="Q14" s="185"/>
      <c r="R14" s="185" t="s">
        <v>138</v>
      </c>
      <c r="S14" s="185"/>
      <c r="T14" s="187"/>
      <c r="U14" s="193" t="s">
        <v>800</v>
      </c>
      <c r="V14" s="188" t="s">
        <v>835</v>
      </c>
      <c r="W14" s="188"/>
      <c r="X14" s="188" t="s">
        <v>168</v>
      </c>
      <c r="Y14" s="193" t="s">
        <v>801</v>
      </c>
      <c r="Z14" s="191"/>
      <c r="AA14" s="191"/>
      <c r="AB14" s="191"/>
      <c r="AC14" s="191"/>
      <c r="AD14" s="191"/>
      <c r="AE14" s="191"/>
      <c r="AF14" s="191"/>
      <c r="AG14" s="191"/>
      <c r="AH14" s="191"/>
      <c r="AI14" s="191"/>
      <c r="AJ14" s="191"/>
      <c r="AK14" s="185"/>
      <c r="AL14" s="189"/>
      <c r="AM14" s="161"/>
    </row>
    <row r="15" spans="1:43" ht="370.5" x14ac:dyDescent="0.25">
      <c r="A15" s="276"/>
      <c r="B15" s="176" t="s">
        <v>169</v>
      </c>
      <c r="C15" s="177" t="s">
        <v>170</v>
      </c>
      <c r="D15" s="178" t="s">
        <v>171</v>
      </c>
      <c r="E15" s="194" t="s">
        <v>172</v>
      </c>
      <c r="F15" s="179">
        <v>45839</v>
      </c>
      <c r="G15" s="179">
        <v>47665</v>
      </c>
      <c r="H15" s="190" t="s">
        <v>173</v>
      </c>
      <c r="I15" s="181"/>
      <c r="J15" s="178" t="s">
        <v>174</v>
      </c>
      <c r="K15" s="182"/>
      <c r="L15" s="183" t="s">
        <v>136</v>
      </c>
      <c r="M15" s="178" t="s">
        <v>175</v>
      </c>
      <c r="N15" s="184" t="s">
        <v>91</v>
      </c>
      <c r="O15" s="185"/>
      <c r="P15" s="185"/>
      <c r="Q15" s="185"/>
      <c r="R15" s="185" t="s">
        <v>138</v>
      </c>
      <c r="S15" s="185"/>
      <c r="T15" s="187"/>
      <c r="U15" s="188" t="s">
        <v>176</v>
      </c>
      <c r="V15" s="188" t="s">
        <v>836</v>
      </c>
      <c r="W15" s="188"/>
      <c r="X15" s="188" t="s">
        <v>177</v>
      </c>
      <c r="Y15" s="188" t="s">
        <v>178</v>
      </c>
      <c r="Z15" s="191"/>
      <c r="AA15" s="191"/>
      <c r="AB15" s="191"/>
      <c r="AC15" s="191"/>
      <c r="AD15" s="191"/>
      <c r="AE15" s="191"/>
      <c r="AF15" s="191"/>
      <c r="AG15" s="191"/>
      <c r="AH15" s="191"/>
      <c r="AI15" s="191"/>
      <c r="AJ15" s="191"/>
      <c r="AK15" s="185"/>
      <c r="AL15" s="189"/>
      <c r="AM15" s="161"/>
    </row>
    <row r="16" spans="1:43" ht="204" customHeight="1" x14ac:dyDescent="0.25">
      <c r="A16" s="276"/>
      <c r="B16" s="176" t="s">
        <v>179</v>
      </c>
      <c r="C16" s="177" t="s">
        <v>180</v>
      </c>
      <c r="D16" s="178" t="s">
        <v>181</v>
      </c>
      <c r="E16" s="178" t="s">
        <v>182</v>
      </c>
      <c r="F16" s="179">
        <v>45839</v>
      </c>
      <c r="G16" s="179">
        <v>47665</v>
      </c>
      <c r="H16" s="190" t="s">
        <v>183</v>
      </c>
      <c r="I16" s="195"/>
      <c r="J16" s="178" t="s">
        <v>184</v>
      </c>
      <c r="K16" s="182"/>
      <c r="L16" s="183" t="s">
        <v>136</v>
      </c>
      <c r="M16" s="181" t="s">
        <v>185</v>
      </c>
      <c r="N16" s="184" t="s">
        <v>83</v>
      </c>
      <c r="O16" s="185"/>
      <c r="P16" s="185"/>
      <c r="Q16" s="185"/>
      <c r="R16" s="185" t="s">
        <v>138</v>
      </c>
      <c r="S16" s="185"/>
      <c r="T16" s="187"/>
      <c r="U16" s="188" t="s">
        <v>186</v>
      </c>
      <c r="V16" s="188" t="s">
        <v>837</v>
      </c>
      <c r="W16" s="188"/>
      <c r="X16" s="188" t="s">
        <v>187</v>
      </c>
      <c r="Y16" s="188"/>
      <c r="Z16" s="191"/>
      <c r="AA16" s="191"/>
      <c r="AB16" s="191"/>
      <c r="AC16" s="191"/>
      <c r="AD16" s="191"/>
      <c r="AE16" s="191"/>
      <c r="AF16" s="191"/>
      <c r="AG16" s="191"/>
      <c r="AH16" s="191"/>
      <c r="AI16" s="191"/>
      <c r="AJ16" s="191"/>
      <c r="AK16" s="185"/>
      <c r="AL16" s="189"/>
      <c r="AM16" s="161"/>
    </row>
    <row r="17" spans="1:39" ht="351" x14ac:dyDescent="0.25">
      <c r="A17" s="276"/>
      <c r="B17" s="176" t="s">
        <v>188</v>
      </c>
      <c r="C17" s="177" t="s">
        <v>189</v>
      </c>
      <c r="D17" s="178" t="s">
        <v>190</v>
      </c>
      <c r="E17" s="194" t="s">
        <v>172</v>
      </c>
      <c r="F17" s="179">
        <v>45839</v>
      </c>
      <c r="G17" s="179">
        <v>47665</v>
      </c>
      <c r="H17" s="190" t="s">
        <v>191</v>
      </c>
      <c r="I17" s="181"/>
      <c r="J17" s="178" t="s">
        <v>192</v>
      </c>
      <c r="K17" s="182"/>
      <c r="L17" s="183" t="s">
        <v>136</v>
      </c>
      <c r="M17" s="178" t="s">
        <v>193</v>
      </c>
      <c r="N17" s="184" t="s">
        <v>194</v>
      </c>
      <c r="O17" s="185"/>
      <c r="P17" s="185"/>
      <c r="Q17" s="185"/>
      <c r="R17" s="185" t="s">
        <v>138</v>
      </c>
      <c r="S17" s="185"/>
      <c r="T17" s="187"/>
      <c r="U17" s="188" t="s">
        <v>802</v>
      </c>
      <c r="V17" s="188" t="s">
        <v>851</v>
      </c>
      <c r="W17" s="188"/>
      <c r="X17" s="188" t="s">
        <v>195</v>
      </c>
      <c r="Y17" s="188"/>
      <c r="Z17" s="191"/>
      <c r="AA17" s="191"/>
      <c r="AB17" s="191"/>
      <c r="AC17" s="191"/>
      <c r="AD17" s="191"/>
      <c r="AE17" s="191"/>
      <c r="AF17" s="191"/>
      <c r="AG17" s="191"/>
      <c r="AH17" s="191"/>
      <c r="AI17" s="191"/>
      <c r="AJ17" s="191"/>
      <c r="AK17" s="185"/>
      <c r="AL17" s="189"/>
      <c r="AM17" s="161"/>
    </row>
    <row r="18" spans="1:39" ht="351" x14ac:dyDescent="0.25">
      <c r="A18" s="276"/>
      <c r="B18" s="176" t="s">
        <v>196</v>
      </c>
      <c r="C18" s="177" t="s">
        <v>197</v>
      </c>
      <c r="D18" s="178" t="s">
        <v>198</v>
      </c>
      <c r="E18" s="178" t="s">
        <v>199</v>
      </c>
      <c r="F18" s="179">
        <v>45839</v>
      </c>
      <c r="G18" s="179">
        <v>47665</v>
      </c>
      <c r="H18" s="190" t="s">
        <v>183</v>
      </c>
      <c r="I18" s="181"/>
      <c r="J18" s="178" t="s">
        <v>200</v>
      </c>
      <c r="K18" s="182"/>
      <c r="L18" s="183" t="s">
        <v>136</v>
      </c>
      <c r="M18" s="178" t="s">
        <v>201</v>
      </c>
      <c r="N18" s="184" t="s">
        <v>89</v>
      </c>
      <c r="O18" s="185"/>
      <c r="P18" s="185"/>
      <c r="Q18" s="185"/>
      <c r="R18" s="185" t="s">
        <v>138</v>
      </c>
      <c r="S18" s="185"/>
      <c r="T18" s="187"/>
      <c r="U18" s="251" t="s">
        <v>202</v>
      </c>
      <c r="V18" s="188" t="s">
        <v>838</v>
      </c>
      <c r="W18" s="188"/>
      <c r="X18" s="188" t="s">
        <v>203</v>
      </c>
      <c r="Y18" s="188"/>
      <c r="Z18" s="191"/>
      <c r="AA18" s="191"/>
      <c r="AB18" s="191"/>
      <c r="AC18" s="191"/>
      <c r="AD18" s="191"/>
      <c r="AE18" s="191"/>
      <c r="AF18" s="191"/>
      <c r="AG18" s="191"/>
      <c r="AH18" s="191"/>
      <c r="AI18" s="191"/>
      <c r="AJ18" s="191"/>
      <c r="AK18" s="185"/>
      <c r="AL18" s="189"/>
      <c r="AM18" s="161"/>
    </row>
    <row r="19" spans="1:39" ht="201" customHeight="1" x14ac:dyDescent="0.25">
      <c r="A19" s="276"/>
      <c r="B19" s="176" t="s">
        <v>204</v>
      </c>
      <c r="C19" s="196" t="s">
        <v>205</v>
      </c>
      <c r="D19" s="197" t="s">
        <v>206</v>
      </c>
      <c r="E19" s="194" t="s">
        <v>207</v>
      </c>
      <c r="F19" s="179">
        <v>45839</v>
      </c>
      <c r="G19" s="179">
        <v>47665</v>
      </c>
      <c r="H19" s="198" t="s">
        <v>208</v>
      </c>
      <c r="I19" s="199"/>
      <c r="J19" s="197" t="s">
        <v>209</v>
      </c>
      <c r="K19" s="200"/>
      <c r="L19" s="201" t="s">
        <v>136</v>
      </c>
      <c r="M19" s="178" t="s">
        <v>210</v>
      </c>
      <c r="N19" s="184" t="s">
        <v>194</v>
      </c>
      <c r="O19" s="185"/>
      <c r="P19" s="185"/>
      <c r="Q19" s="185"/>
      <c r="R19" s="185" t="s">
        <v>138</v>
      </c>
      <c r="S19" s="185"/>
      <c r="T19" s="187"/>
      <c r="U19" s="251" t="s">
        <v>211</v>
      </c>
      <c r="V19" s="188"/>
      <c r="W19" s="188" t="s">
        <v>212</v>
      </c>
      <c r="X19" s="188" t="s">
        <v>213</v>
      </c>
      <c r="Y19" s="188"/>
      <c r="Z19" s="191"/>
      <c r="AA19" s="191"/>
      <c r="AB19" s="191"/>
      <c r="AC19" s="191"/>
      <c r="AD19" s="191"/>
      <c r="AE19" s="191"/>
      <c r="AF19" s="191"/>
      <c r="AG19" s="191"/>
      <c r="AH19" s="191"/>
      <c r="AI19" s="191"/>
      <c r="AJ19" s="191"/>
      <c r="AK19" s="185"/>
      <c r="AL19" s="189"/>
      <c r="AM19" s="161"/>
    </row>
    <row r="20" spans="1:39" ht="312" x14ac:dyDescent="0.25">
      <c r="A20" s="276"/>
      <c r="B20" s="176" t="s">
        <v>214</v>
      </c>
      <c r="C20" s="202" t="s">
        <v>215</v>
      </c>
      <c r="D20" s="203" t="s">
        <v>216</v>
      </c>
      <c r="E20" s="204" t="s">
        <v>207</v>
      </c>
      <c r="F20" s="179">
        <v>45839</v>
      </c>
      <c r="G20" s="179">
        <v>47665</v>
      </c>
      <c r="H20" s="205" t="s">
        <v>208</v>
      </c>
      <c r="I20" s="206"/>
      <c r="J20" s="203" t="s">
        <v>217</v>
      </c>
      <c r="K20" s="207"/>
      <c r="L20" s="183" t="s">
        <v>136</v>
      </c>
      <c r="M20" s="203" t="s">
        <v>218</v>
      </c>
      <c r="N20" s="184" t="s">
        <v>91</v>
      </c>
      <c r="O20" s="185"/>
      <c r="P20" s="185"/>
      <c r="Q20" s="185"/>
      <c r="R20" s="185" t="s">
        <v>138</v>
      </c>
      <c r="S20" s="185"/>
      <c r="T20" s="187"/>
      <c r="U20" s="188" t="s">
        <v>803</v>
      </c>
      <c r="V20" s="188"/>
      <c r="W20" s="188"/>
      <c r="X20" s="188" t="s">
        <v>219</v>
      </c>
      <c r="Y20" s="188"/>
      <c r="Z20" s="191"/>
      <c r="AA20" s="191"/>
      <c r="AB20" s="191"/>
      <c r="AC20" s="191"/>
      <c r="AD20" s="191"/>
      <c r="AE20" s="191"/>
      <c r="AF20" s="191"/>
      <c r="AG20" s="257" t="s">
        <v>866</v>
      </c>
      <c r="AH20" s="191"/>
      <c r="AI20" s="191"/>
      <c r="AJ20" s="191"/>
      <c r="AK20" s="185"/>
      <c r="AL20" s="189"/>
      <c r="AM20" s="161"/>
    </row>
    <row r="21" spans="1:39" ht="409.5" x14ac:dyDescent="0.25">
      <c r="A21" s="275" t="s">
        <v>220</v>
      </c>
      <c r="B21" s="176" t="s">
        <v>221</v>
      </c>
      <c r="C21" s="202" t="s">
        <v>222</v>
      </c>
      <c r="D21" s="203" t="s">
        <v>223</v>
      </c>
      <c r="E21" s="203" t="s">
        <v>224</v>
      </c>
      <c r="F21" s="209">
        <v>45839</v>
      </c>
      <c r="G21" s="209">
        <v>46753</v>
      </c>
      <c r="H21" s="210" t="s">
        <v>225</v>
      </c>
      <c r="I21" s="206"/>
      <c r="J21" s="203" t="s">
        <v>226</v>
      </c>
      <c r="K21" s="207"/>
      <c r="L21" s="210" t="s">
        <v>136</v>
      </c>
      <c r="M21" s="211" t="s">
        <v>227</v>
      </c>
      <c r="N21" s="184" t="s">
        <v>97</v>
      </c>
      <c r="O21" s="185"/>
      <c r="P21" s="185"/>
      <c r="Q21" s="185"/>
      <c r="R21" s="185" t="s">
        <v>138</v>
      </c>
      <c r="S21" s="185"/>
      <c r="T21" s="187"/>
      <c r="U21" s="188" t="s">
        <v>228</v>
      </c>
      <c r="V21" s="188" t="s">
        <v>229</v>
      </c>
      <c r="W21" s="188"/>
      <c r="X21" s="212" t="s">
        <v>230</v>
      </c>
      <c r="Y21" s="188"/>
      <c r="Z21" s="191"/>
      <c r="AA21" s="191"/>
      <c r="AB21" s="191"/>
      <c r="AC21" s="191"/>
      <c r="AD21" s="191"/>
      <c r="AE21" s="191"/>
      <c r="AF21" s="191"/>
      <c r="AG21" s="191"/>
      <c r="AH21" s="191"/>
      <c r="AI21" s="191"/>
      <c r="AJ21" s="191"/>
      <c r="AK21" s="185"/>
      <c r="AL21" s="189"/>
      <c r="AM21" s="161"/>
    </row>
    <row r="22" spans="1:39" ht="409.5" x14ac:dyDescent="0.25">
      <c r="A22" s="275"/>
      <c r="B22" s="176" t="s">
        <v>231</v>
      </c>
      <c r="C22" s="202" t="s">
        <v>232</v>
      </c>
      <c r="D22" s="203" t="s">
        <v>233</v>
      </c>
      <c r="E22" s="203" t="s">
        <v>234</v>
      </c>
      <c r="F22" s="179">
        <v>45839</v>
      </c>
      <c r="G22" s="179">
        <v>47665</v>
      </c>
      <c r="H22" s="205" t="s">
        <v>235</v>
      </c>
      <c r="I22" s="206"/>
      <c r="J22" s="206" t="s">
        <v>236</v>
      </c>
      <c r="K22" s="203"/>
      <c r="L22" s="210" t="s">
        <v>136</v>
      </c>
      <c r="M22" s="211"/>
      <c r="N22" s="184" t="s">
        <v>97</v>
      </c>
      <c r="O22" s="185"/>
      <c r="P22" s="185"/>
      <c r="Q22" s="185"/>
      <c r="R22" s="185" t="s">
        <v>138</v>
      </c>
      <c r="S22" s="185"/>
      <c r="T22" s="187"/>
      <c r="U22" s="188" t="s">
        <v>237</v>
      </c>
      <c r="V22" s="188" t="s">
        <v>852</v>
      </c>
      <c r="W22" s="188" t="s">
        <v>238</v>
      </c>
      <c r="X22" s="188" t="s">
        <v>239</v>
      </c>
      <c r="Y22" s="188"/>
      <c r="Z22" s="191"/>
      <c r="AA22" s="191"/>
      <c r="AB22" s="191"/>
      <c r="AC22" s="191"/>
      <c r="AD22" s="191"/>
      <c r="AE22" s="191"/>
      <c r="AF22" s="191"/>
      <c r="AG22" s="191"/>
      <c r="AH22" s="191"/>
      <c r="AI22" s="191"/>
      <c r="AJ22" s="191"/>
      <c r="AK22" s="185"/>
      <c r="AL22" s="189"/>
      <c r="AM22" s="161"/>
    </row>
    <row r="23" spans="1:39" ht="195" x14ac:dyDescent="0.25">
      <c r="A23" s="275"/>
      <c r="B23" s="176" t="s">
        <v>240</v>
      </c>
      <c r="C23" s="202" t="s">
        <v>241</v>
      </c>
      <c r="D23" s="203" t="s">
        <v>242</v>
      </c>
      <c r="E23" s="203" t="s">
        <v>243</v>
      </c>
      <c r="F23" s="179">
        <v>45839</v>
      </c>
      <c r="G23" s="179">
        <v>46569</v>
      </c>
      <c r="H23" s="205" t="s">
        <v>244</v>
      </c>
      <c r="I23" s="206"/>
      <c r="J23" s="203" t="s">
        <v>245</v>
      </c>
      <c r="K23" s="207"/>
      <c r="L23" s="210" t="s">
        <v>136</v>
      </c>
      <c r="M23" s="211" t="s">
        <v>246</v>
      </c>
      <c r="N23" s="184" t="s">
        <v>97</v>
      </c>
      <c r="O23" s="185"/>
      <c r="P23" s="185"/>
      <c r="Q23" s="185" t="s">
        <v>138</v>
      </c>
      <c r="R23" s="185"/>
      <c r="S23" s="185"/>
      <c r="T23" s="187"/>
      <c r="U23" s="188" t="s">
        <v>247</v>
      </c>
      <c r="V23" s="188"/>
      <c r="W23" s="188" t="s">
        <v>248</v>
      </c>
      <c r="X23" s="188" t="s">
        <v>249</v>
      </c>
      <c r="Y23" s="188" t="s">
        <v>250</v>
      </c>
      <c r="Z23" s="185"/>
      <c r="AA23" s="185"/>
      <c r="AB23" s="185"/>
      <c r="AC23" s="185"/>
      <c r="AD23" s="252">
        <v>46935</v>
      </c>
      <c r="AE23" s="185"/>
      <c r="AF23" s="185"/>
      <c r="AG23" s="185"/>
      <c r="AH23" s="185"/>
      <c r="AI23" s="185"/>
      <c r="AJ23" s="185"/>
      <c r="AK23" s="185"/>
      <c r="AL23" s="189"/>
      <c r="AM23" s="161"/>
    </row>
    <row r="24" spans="1:39" ht="409.5" x14ac:dyDescent="0.25">
      <c r="A24" s="275"/>
      <c r="B24" s="176" t="s">
        <v>251</v>
      </c>
      <c r="C24" s="202" t="s">
        <v>252</v>
      </c>
      <c r="D24" s="203" t="s">
        <v>253</v>
      </c>
      <c r="E24" s="203" t="s">
        <v>254</v>
      </c>
      <c r="F24" s="179">
        <v>45839</v>
      </c>
      <c r="G24" s="179">
        <v>47665</v>
      </c>
      <c r="H24" s="205" t="s">
        <v>173</v>
      </c>
      <c r="I24" s="206"/>
      <c r="J24" s="203" t="s">
        <v>255</v>
      </c>
      <c r="K24" s="207"/>
      <c r="L24" s="210" t="s">
        <v>136</v>
      </c>
      <c r="M24" s="211"/>
      <c r="N24" s="184" t="s">
        <v>167</v>
      </c>
      <c r="O24" s="185"/>
      <c r="P24" s="185"/>
      <c r="Q24" s="185"/>
      <c r="R24" s="185" t="s">
        <v>138</v>
      </c>
      <c r="S24" s="185"/>
      <c r="T24" s="187"/>
      <c r="U24" s="193" t="s">
        <v>805</v>
      </c>
      <c r="V24" s="188" t="s">
        <v>853</v>
      </c>
      <c r="W24" s="188" t="s">
        <v>256</v>
      </c>
      <c r="X24" s="188" t="s">
        <v>257</v>
      </c>
      <c r="Y24" s="188"/>
      <c r="Z24" s="185"/>
      <c r="AA24" s="185"/>
      <c r="AB24" s="185"/>
      <c r="AC24" s="185"/>
      <c r="AD24" s="185"/>
      <c r="AE24" s="185"/>
      <c r="AF24" s="185"/>
      <c r="AG24" s="272" t="s">
        <v>804</v>
      </c>
      <c r="AH24" s="185"/>
      <c r="AI24" s="185"/>
      <c r="AJ24" s="185"/>
      <c r="AK24" s="185"/>
      <c r="AL24" s="189"/>
      <c r="AM24" s="161"/>
    </row>
    <row r="25" spans="1:39" ht="325.5" customHeight="1" x14ac:dyDescent="0.25">
      <c r="A25" s="275"/>
      <c r="B25" s="176" t="s">
        <v>258</v>
      </c>
      <c r="C25" s="202" t="s">
        <v>259</v>
      </c>
      <c r="D25" s="203" t="s">
        <v>260</v>
      </c>
      <c r="E25" s="203" t="s">
        <v>261</v>
      </c>
      <c r="F25" s="179">
        <v>45839</v>
      </c>
      <c r="G25" s="209">
        <v>46388</v>
      </c>
      <c r="H25" s="205" t="s">
        <v>262</v>
      </c>
      <c r="I25" s="206"/>
      <c r="J25" s="203" t="s">
        <v>263</v>
      </c>
      <c r="K25" s="207"/>
      <c r="L25" s="210" t="s">
        <v>136</v>
      </c>
      <c r="M25" s="211" t="s">
        <v>264</v>
      </c>
      <c r="N25" s="184" t="s">
        <v>97</v>
      </c>
      <c r="O25" s="185"/>
      <c r="P25" s="185"/>
      <c r="Q25" s="185" t="s">
        <v>138</v>
      </c>
      <c r="R25" s="185"/>
      <c r="S25" s="185"/>
      <c r="T25" s="187"/>
      <c r="U25" s="193" t="s">
        <v>806</v>
      </c>
      <c r="V25" s="188"/>
      <c r="W25" s="188" t="s">
        <v>265</v>
      </c>
      <c r="X25" s="188" t="s">
        <v>266</v>
      </c>
      <c r="Y25" s="188" t="s">
        <v>267</v>
      </c>
      <c r="Z25" s="185"/>
      <c r="AA25" s="185"/>
      <c r="AB25" s="185"/>
      <c r="AC25" s="185"/>
      <c r="AD25" s="252">
        <v>46722</v>
      </c>
      <c r="AE25" s="185"/>
      <c r="AF25" s="185"/>
      <c r="AG25" s="185"/>
      <c r="AH25" s="185"/>
      <c r="AI25" s="185"/>
      <c r="AJ25" s="185"/>
      <c r="AK25" s="185"/>
      <c r="AL25" s="189"/>
      <c r="AM25" s="161"/>
    </row>
    <row r="26" spans="1:39" ht="136.5" x14ac:dyDescent="0.25">
      <c r="A26" s="275"/>
      <c r="B26" s="176" t="s">
        <v>268</v>
      </c>
      <c r="C26" s="213" t="s">
        <v>269</v>
      </c>
      <c r="D26" s="203" t="s">
        <v>270</v>
      </c>
      <c r="E26" s="203" t="s">
        <v>271</v>
      </c>
      <c r="F26" s="179">
        <v>45839</v>
      </c>
      <c r="G26" s="179">
        <v>47665</v>
      </c>
      <c r="H26" s="205" t="s">
        <v>191</v>
      </c>
      <c r="I26" s="206"/>
      <c r="J26" s="203" t="s">
        <v>272</v>
      </c>
      <c r="K26" s="207"/>
      <c r="L26" s="210" t="s">
        <v>136</v>
      </c>
      <c r="M26" s="211" t="s">
        <v>273</v>
      </c>
      <c r="N26" s="184" t="s">
        <v>274</v>
      </c>
      <c r="O26" s="185"/>
      <c r="P26" s="185"/>
      <c r="Q26" s="185"/>
      <c r="R26" s="185" t="s">
        <v>138</v>
      </c>
      <c r="S26" s="185"/>
      <c r="T26" s="187"/>
      <c r="U26" s="188" t="s">
        <v>807</v>
      </c>
      <c r="V26" s="188" t="s">
        <v>839</v>
      </c>
      <c r="W26" s="188"/>
      <c r="X26" s="188" t="s">
        <v>275</v>
      </c>
      <c r="Y26" s="188"/>
      <c r="Z26" s="185"/>
      <c r="AA26" s="185"/>
      <c r="AB26" s="185"/>
      <c r="AC26" s="185"/>
      <c r="AD26" s="185"/>
      <c r="AE26" s="185"/>
      <c r="AF26" s="185"/>
      <c r="AG26" s="185"/>
      <c r="AH26" s="185"/>
      <c r="AI26" s="185"/>
      <c r="AJ26" s="185"/>
      <c r="AK26" s="185"/>
      <c r="AL26" s="189"/>
      <c r="AM26" s="161"/>
    </row>
    <row r="27" spans="1:39" ht="177" customHeight="1" x14ac:dyDescent="0.25">
      <c r="A27" s="275" t="s">
        <v>276</v>
      </c>
      <c r="B27" s="176" t="s">
        <v>277</v>
      </c>
      <c r="C27" s="202" t="s">
        <v>278</v>
      </c>
      <c r="D27" s="203" t="s">
        <v>279</v>
      </c>
      <c r="E27" s="203" t="s">
        <v>280</v>
      </c>
      <c r="F27" s="179">
        <v>45839</v>
      </c>
      <c r="G27" s="179">
        <v>46023</v>
      </c>
      <c r="H27" s="210" t="s">
        <v>281</v>
      </c>
      <c r="I27" s="206"/>
      <c r="J27" s="207" t="s">
        <v>282</v>
      </c>
      <c r="K27" s="207"/>
      <c r="L27" s="210" t="s">
        <v>283</v>
      </c>
      <c r="M27" s="211"/>
      <c r="N27" s="184" t="s">
        <v>81</v>
      </c>
      <c r="O27" s="185"/>
      <c r="P27" s="185"/>
      <c r="Q27" s="185"/>
      <c r="R27" s="185"/>
      <c r="S27" s="185" t="s">
        <v>138</v>
      </c>
      <c r="T27" s="187"/>
      <c r="U27" s="188" t="s">
        <v>284</v>
      </c>
      <c r="V27" s="188" t="s">
        <v>840</v>
      </c>
      <c r="W27" s="188"/>
      <c r="X27" s="188" t="s">
        <v>285</v>
      </c>
      <c r="Y27" s="188"/>
      <c r="Z27" s="191"/>
      <c r="AA27" s="191"/>
      <c r="AB27" s="191"/>
      <c r="AC27" s="191"/>
      <c r="AD27" s="191"/>
      <c r="AE27" s="191"/>
      <c r="AF27" s="191"/>
      <c r="AG27" s="191"/>
      <c r="AH27" s="191"/>
      <c r="AI27" s="191"/>
      <c r="AJ27" s="191"/>
      <c r="AK27" s="185"/>
      <c r="AL27" s="189"/>
      <c r="AM27" s="161"/>
    </row>
    <row r="28" spans="1:39" ht="135.75" customHeight="1" x14ac:dyDescent="0.25">
      <c r="A28" s="275"/>
      <c r="B28" s="176" t="s">
        <v>286</v>
      </c>
      <c r="C28" s="202" t="s">
        <v>287</v>
      </c>
      <c r="D28" s="203" t="s">
        <v>288</v>
      </c>
      <c r="E28" s="203" t="s">
        <v>289</v>
      </c>
      <c r="F28" s="179">
        <v>45839</v>
      </c>
      <c r="G28" s="179">
        <v>46204</v>
      </c>
      <c r="H28" s="205" t="s">
        <v>285</v>
      </c>
      <c r="I28" s="206"/>
      <c r="J28" s="203" t="s">
        <v>290</v>
      </c>
      <c r="K28" s="203"/>
      <c r="L28" s="210" t="s">
        <v>283</v>
      </c>
      <c r="M28" s="211"/>
      <c r="N28" s="184" t="s">
        <v>81</v>
      </c>
      <c r="O28" s="185"/>
      <c r="P28" s="185" t="s">
        <v>138</v>
      </c>
      <c r="Q28" s="185"/>
      <c r="R28" s="185"/>
      <c r="S28" s="185"/>
      <c r="T28" s="187"/>
      <c r="U28" s="188" t="s">
        <v>291</v>
      </c>
      <c r="V28" s="188"/>
      <c r="W28" s="188" t="s">
        <v>292</v>
      </c>
      <c r="X28" s="188" t="s">
        <v>285</v>
      </c>
      <c r="Y28" s="188" t="s">
        <v>293</v>
      </c>
      <c r="Z28" s="191"/>
      <c r="AA28" s="191"/>
      <c r="AB28" s="191"/>
      <c r="AC28" s="191"/>
      <c r="AD28" s="253">
        <v>47665</v>
      </c>
      <c r="AE28" s="191"/>
      <c r="AF28" s="191"/>
      <c r="AG28" s="191"/>
      <c r="AH28" s="191"/>
      <c r="AI28" s="191"/>
      <c r="AJ28" s="191"/>
      <c r="AK28" s="185"/>
      <c r="AL28" s="189"/>
      <c r="AM28" s="161"/>
    </row>
    <row r="29" spans="1:39" ht="258" customHeight="1" x14ac:dyDescent="0.25">
      <c r="A29" s="275"/>
      <c r="B29" s="176" t="s">
        <v>294</v>
      </c>
      <c r="C29" s="202" t="s">
        <v>295</v>
      </c>
      <c r="D29" s="203" t="s">
        <v>296</v>
      </c>
      <c r="E29" s="203" t="s">
        <v>297</v>
      </c>
      <c r="F29" s="179">
        <v>45839</v>
      </c>
      <c r="G29" s="179">
        <v>47665</v>
      </c>
      <c r="H29" s="205" t="s">
        <v>285</v>
      </c>
      <c r="I29" s="206"/>
      <c r="J29" s="203" t="s">
        <v>298</v>
      </c>
      <c r="K29" s="207"/>
      <c r="L29" s="210" t="s">
        <v>136</v>
      </c>
      <c r="M29" s="211"/>
      <c r="N29" s="184" t="s">
        <v>83</v>
      </c>
      <c r="O29" s="185"/>
      <c r="P29" s="185"/>
      <c r="Q29" s="185"/>
      <c r="R29" s="185" t="s">
        <v>138</v>
      </c>
      <c r="S29" s="185"/>
      <c r="T29" s="187"/>
      <c r="U29" s="188" t="s">
        <v>857</v>
      </c>
      <c r="V29" s="188" t="s">
        <v>856</v>
      </c>
      <c r="W29" s="188"/>
      <c r="X29" s="188" t="s">
        <v>299</v>
      </c>
      <c r="Y29" s="188"/>
      <c r="Z29" s="191"/>
      <c r="AA29" s="191"/>
      <c r="AB29" s="191"/>
      <c r="AC29" s="191"/>
      <c r="AD29" s="191"/>
      <c r="AE29" s="191"/>
      <c r="AF29" s="191"/>
      <c r="AG29" s="191"/>
      <c r="AH29" s="191"/>
      <c r="AI29" s="191"/>
      <c r="AJ29" s="191"/>
      <c r="AK29" s="185"/>
      <c r="AL29" s="189"/>
      <c r="AM29" s="161"/>
    </row>
    <row r="30" spans="1:39" ht="237.75" customHeight="1" x14ac:dyDescent="0.25">
      <c r="A30" s="275"/>
      <c r="B30" s="176" t="s">
        <v>300</v>
      </c>
      <c r="C30" s="202" t="s">
        <v>301</v>
      </c>
      <c r="D30" s="203" t="s">
        <v>302</v>
      </c>
      <c r="E30" s="203" t="s">
        <v>303</v>
      </c>
      <c r="F30" s="179">
        <v>45839</v>
      </c>
      <c r="G30" s="179">
        <v>47665</v>
      </c>
      <c r="H30" s="205" t="s">
        <v>191</v>
      </c>
      <c r="I30" s="206"/>
      <c r="J30" s="207" t="s">
        <v>304</v>
      </c>
      <c r="K30" s="207"/>
      <c r="L30" s="210" t="s">
        <v>136</v>
      </c>
      <c r="M30" s="211"/>
      <c r="N30" s="184" t="s">
        <v>81</v>
      </c>
      <c r="O30" s="185"/>
      <c r="P30" s="185"/>
      <c r="Q30" s="185"/>
      <c r="R30" s="185" t="s">
        <v>138</v>
      </c>
      <c r="S30" s="185"/>
      <c r="T30" s="187"/>
      <c r="U30" s="188" t="s">
        <v>305</v>
      </c>
      <c r="V30" s="188"/>
      <c r="W30" s="188"/>
      <c r="X30" s="188" t="s">
        <v>306</v>
      </c>
      <c r="Y30" s="188"/>
      <c r="Z30" s="185"/>
      <c r="AA30" s="185"/>
      <c r="AB30" s="185"/>
      <c r="AC30" s="185"/>
      <c r="AD30" s="185"/>
      <c r="AE30" s="185"/>
      <c r="AF30" s="185"/>
      <c r="AG30" s="185"/>
      <c r="AH30" s="185"/>
      <c r="AI30" s="185"/>
      <c r="AJ30" s="185"/>
      <c r="AK30" s="185"/>
      <c r="AL30" s="189"/>
      <c r="AM30" s="161"/>
    </row>
    <row r="31" spans="1:39" ht="97.5" x14ac:dyDescent="0.3">
      <c r="A31" s="275"/>
      <c r="B31" s="176" t="s">
        <v>307</v>
      </c>
      <c r="C31" s="202" t="s">
        <v>308</v>
      </c>
      <c r="D31" s="203" t="s">
        <v>309</v>
      </c>
      <c r="E31" s="203" t="s">
        <v>310</v>
      </c>
      <c r="F31" s="179">
        <v>45839</v>
      </c>
      <c r="G31" s="179">
        <v>47665</v>
      </c>
      <c r="H31" s="205" t="s">
        <v>311</v>
      </c>
      <c r="I31" s="206"/>
      <c r="J31" s="203" t="s">
        <v>312</v>
      </c>
      <c r="K31" s="207"/>
      <c r="L31" s="210" t="s">
        <v>313</v>
      </c>
      <c r="M31" s="211"/>
      <c r="N31" s="184" t="s">
        <v>81</v>
      </c>
      <c r="O31" s="185"/>
      <c r="P31" s="185"/>
      <c r="Q31" s="185"/>
      <c r="R31" s="185" t="s">
        <v>138</v>
      </c>
      <c r="S31" s="185"/>
      <c r="T31" s="187"/>
      <c r="U31" s="188" t="s">
        <v>314</v>
      </c>
      <c r="V31" s="188" t="s">
        <v>841</v>
      </c>
      <c r="W31" s="188"/>
      <c r="X31" s="188" t="s">
        <v>311</v>
      </c>
      <c r="Y31" s="214"/>
      <c r="Z31" s="185"/>
      <c r="AA31" s="185"/>
      <c r="AB31" s="185"/>
      <c r="AC31" s="185"/>
      <c r="AD31" s="185"/>
      <c r="AE31" s="185"/>
      <c r="AF31" s="185"/>
      <c r="AG31" s="185"/>
      <c r="AH31" s="185"/>
      <c r="AI31" s="185"/>
      <c r="AJ31" s="185"/>
      <c r="AK31" s="185"/>
      <c r="AL31" s="189"/>
      <c r="AM31" s="161"/>
    </row>
    <row r="32" spans="1:39" ht="97.5" x14ac:dyDescent="0.25">
      <c r="A32" s="275"/>
      <c r="B32" s="176" t="s">
        <v>315</v>
      </c>
      <c r="C32" s="202" t="s">
        <v>316</v>
      </c>
      <c r="D32" s="203" t="s">
        <v>309</v>
      </c>
      <c r="E32" s="203" t="s">
        <v>317</v>
      </c>
      <c r="F32" s="179">
        <v>45839</v>
      </c>
      <c r="G32" s="179">
        <v>47665</v>
      </c>
      <c r="H32" s="205" t="s">
        <v>318</v>
      </c>
      <c r="I32" s="206"/>
      <c r="J32" s="203" t="s">
        <v>319</v>
      </c>
      <c r="K32" s="207"/>
      <c r="L32" s="210" t="s">
        <v>320</v>
      </c>
      <c r="M32" s="211"/>
      <c r="N32" s="184" t="s">
        <v>81</v>
      </c>
      <c r="O32" s="185"/>
      <c r="P32" s="185"/>
      <c r="Q32" s="185"/>
      <c r="R32" s="185" t="s">
        <v>138</v>
      </c>
      <c r="S32" s="185"/>
      <c r="T32" s="187"/>
      <c r="U32" s="188" t="s">
        <v>321</v>
      </c>
      <c r="V32" s="188"/>
      <c r="W32" s="188" t="s">
        <v>322</v>
      </c>
      <c r="X32" s="188" t="s">
        <v>323</v>
      </c>
      <c r="Y32" s="188" t="s">
        <v>324</v>
      </c>
      <c r="Z32" s="185"/>
      <c r="AA32" s="185"/>
      <c r="AB32" s="185"/>
      <c r="AC32" s="185"/>
      <c r="AD32" s="185"/>
      <c r="AE32" s="185"/>
      <c r="AF32" s="185"/>
      <c r="AG32" s="185"/>
      <c r="AH32" s="185"/>
      <c r="AI32" s="185"/>
      <c r="AJ32" s="185"/>
      <c r="AK32" s="185"/>
      <c r="AL32" s="189"/>
      <c r="AM32" s="161"/>
    </row>
    <row r="33" spans="1:39" ht="156" x14ac:dyDescent="0.25">
      <c r="A33" s="275"/>
      <c r="B33" s="176" t="s">
        <v>325</v>
      </c>
      <c r="C33" s="202" t="s">
        <v>326</v>
      </c>
      <c r="D33" s="203" t="s">
        <v>327</v>
      </c>
      <c r="E33" s="203" t="s">
        <v>328</v>
      </c>
      <c r="F33" s="179">
        <v>45839</v>
      </c>
      <c r="G33" s="179">
        <v>46204</v>
      </c>
      <c r="H33" s="205" t="s">
        <v>329</v>
      </c>
      <c r="I33" s="206"/>
      <c r="J33" s="203" t="s">
        <v>330</v>
      </c>
      <c r="K33" s="207"/>
      <c r="L33" s="210" t="s">
        <v>136</v>
      </c>
      <c r="M33" s="211" t="s">
        <v>331</v>
      </c>
      <c r="N33" s="184" t="s">
        <v>81</v>
      </c>
      <c r="O33" s="185"/>
      <c r="P33" s="185" t="s">
        <v>138</v>
      </c>
      <c r="Q33" s="185"/>
      <c r="R33" s="185"/>
      <c r="S33" s="185"/>
      <c r="T33" s="187"/>
      <c r="U33" s="188" t="s">
        <v>332</v>
      </c>
      <c r="V33" s="188"/>
      <c r="W33" s="188" t="s">
        <v>333</v>
      </c>
      <c r="X33" s="215" t="s">
        <v>334</v>
      </c>
      <c r="Y33" s="188"/>
      <c r="Z33" s="185"/>
      <c r="AA33" s="185"/>
      <c r="AB33" s="185"/>
      <c r="AC33" s="185"/>
      <c r="AD33" s="252">
        <v>46722</v>
      </c>
      <c r="AE33" s="185"/>
      <c r="AF33" s="185"/>
      <c r="AG33" s="185"/>
      <c r="AH33" s="185"/>
      <c r="AI33" s="185"/>
      <c r="AJ33" s="185"/>
      <c r="AK33" s="185"/>
      <c r="AL33" s="189"/>
      <c r="AM33" s="161"/>
    </row>
    <row r="34" spans="1:39" ht="234" x14ac:dyDescent="0.25">
      <c r="A34" s="275" t="s">
        <v>335</v>
      </c>
      <c r="B34" s="176" t="s">
        <v>336</v>
      </c>
      <c r="C34" s="202" t="s">
        <v>337</v>
      </c>
      <c r="D34" s="203" t="s">
        <v>338</v>
      </c>
      <c r="E34" s="203" t="s">
        <v>339</v>
      </c>
      <c r="F34" s="179">
        <v>45839</v>
      </c>
      <c r="G34" s="179">
        <v>46753</v>
      </c>
      <c r="H34" s="210" t="s">
        <v>311</v>
      </c>
      <c r="I34" s="206"/>
      <c r="J34" s="203" t="s">
        <v>340</v>
      </c>
      <c r="K34" s="207"/>
      <c r="L34" s="210" t="s">
        <v>136</v>
      </c>
      <c r="M34" s="203" t="s">
        <v>341</v>
      </c>
      <c r="N34" s="184" t="s">
        <v>342</v>
      </c>
      <c r="O34" s="185"/>
      <c r="P34" s="185"/>
      <c r="Q34" s="185"/>
      <c r="R34" s="185" t="s">
        <v>138</v>
      </c>
      <c r="S34" s="185"/>
      <c r="T34" s="187"/>
      <c r="U34" s="188" t="s">
        <v>343</v>
      </c>
      <c r="V34" s="188"/>
      <c r="W34" s="193" t="s">
        <v>344</v>
      </c>
      <c r="X34" s="188" t="s">
        <v>311</v>
      </c>
      <c r="Y34" s="188" t="s">
        <v>808</v>
      </c>
      <c r="Z34" s="191"/>
      <c r="AA34" s="191"/>
      <c r="AB34" s="191"/>
      <c r="AC34" s="191"/>
      <c r="AD34" s="253">
        <v>47665</v>
      </c>
      <c r="AE34" s="191"/>
      <c r="AF34" s="191"/>
      <c r="AG34" s="191"/>
      <c r="AH34" s="191"/>
      <c r="AI34" s="191"/>
      <c r="AJ34" s="191"/>
      <c r="AK34" s="185"/>
      <c r="AL34" s="189"/>
      <c r="AM34" s="161"/>
    </row>
    <row r="35" spans="1:39" ht="185.25" customHeight="1" x14ac:dyDescent="0.25">
      <c r="A35" s="275"/>
      <c r="B35" s="176" t="s">
        <v>345</v>
      </c>
      <c r="C35" s="213" t="s">
        <v>346</v>
      </c>
      <c r="D35" s="203" t="s">
        <v>347</v>
      </c>
      <c r="E35" s="203" t="s">
        <v>348</v>
      </c>
      <c r="F35" s="179">
        <v>45839</v>
      </c>
      <c r="G35" s="179">
        <v>47665</v>
      </c>
      <c r="H35" s="205" t="s">
        <v>191</v>
      </c>
      <c r="I35" s="206"/>
      <c r="J35" s="203" t="s">
        <v>349</v>
      </c>
      <c r="K35" s="203"/>
      <c r="L35" s="210" t="s">
        <v>136</v>
      </c>
      <c r="M35" s="203" t="s">
        <v>350</v>
      </c>
      <c r="N35" s="184" t="s">
        <v>342</v>
      </c>
      <c r="O35" s="185"/>
      <c r="P35" s="185"/>
      <c r="Q35" s="185"/>
      <c r="R35" s="185" t="s">
        <v>138</v>
      </c>
      <c r="S35" s="185"/>
      <c r="T35" s="187"/>
      <c r="U35" s="188" t="s">
        <v>809</v>
      </c>
      <c r="V35" s="188"/>
      <c r="W35" s="188"/>
      <c r="X35" s="188" t="s">
        <v>351</v>
      </c>
      <c r="Y35" s="188"/>
      <c r="Z35" s="191"/>
      <c r="AA35" s="191"/>
      <c r="AB35" s="191"/>
      <c r="AC35" s="191"/>
      <c r="AD35" s="191"/>
      <c r="AE35" s="191"/>
      <c r="AF35" s="191"/>
      <c r="AG35" s="191"/>
      <c r="AH35" s="191"/>
      <c r="AI35" s="191"/>
      <c r="AJ35" s="191"/>
      <c r="AK35" s="185"/>
      <c r="AL35" s="189"/>
      <c r="AM35" s="161"/>
    </row>
    <row r="36" spans="1:39" ht="195.75" customHeight="1" x14ac:dyDescent="0.25">
      <c r="A36" s="275"/>
      <c r="B36" s="176" t="s">
        <v>352</v>
      </c>
      <c r="C36" s="244" t="s">
        <v>353</v>
      </c>
      <c r="D36" s="216" t="s">
        <v>354</v>
      </c>
      <c r="E36" s="216" t="s">
        <v>355</v>
      </c>
      <c r="F36" s="179">
        <v>45839</v>
      </c>
      <c r="G36" s="179">
        <v>47665</v>
      </c>
      <c r="H36" s="217" t="s">
        <v>356</v>
      </c>
      <c r="I36" s="218"/>
      <c r="J36" s="216" t="s">
        <v>357</v>
      </c>
      <c r="K36" s="219"/>
      <c r="L36" s="220" t="s">
        <v>136</v>
      </c>
      <c r="M36" s="216" t="s">
        <v>358</v>
      </c>
      <c r="N36" s="184" t="s">
        <v>274</v>
      </c>
      <c r="O36" s="185"/>
      <c r="P36" s="185"/>
      <c r="Q36" s="185"/>
      <c r="R36" s="185" t="s">
        <v>138</v>
      </c>
      <c r="S36" s="185"/>
      <c r="T36" s="187"/>
      <c r="U36" s="251" t="s">
        <v>359</v>
      </c>
      <c r="V36" s="188" t="s">
        <v>855</v>
      </c>
      <c r="W36" s="188"/>
      <c r="X36" s="188" t="s">
        <v>360</v>
      </c>
      <c r="Y36" s="188"/>
      <c r="Z36" s="191"/>
      <c r="AA36" s="191"/>
      <c r="AB36" s="191"/>
      <c r="AC36" s="191"/>
      <c r="AD36" s="191"/>
      <c r="AE36" s="191"/>
      <c r="AF36" s="191"/>
      <c r="AG36" s="191"/>
      <c r="AH36" s="191"/>
      <c r="AI36" s="191"/>
      <c r="AJ36" s="191"/>
      <c r="AK36" s="185"/>
      <c r="AL36" s="189"/>
      <c r="AM36" s="161"/>
    </row>
    <row r="37" spans="1:39" ht="189" customHeight="1" x14ac:dyDescent="0.25">
      <c r="A37" s="275"/>
      <c r="B37" s="176" t="s">
        <v>361</v>
      </c>
      <c r="C37" s="202" t="s">
        <v>362</v>
      </c>
      <c r="D37" s="203" t="s">
        <v>363</v>
      </c>
      <c r="E37" s="203" t="s">
        <v>364</v>
      </c>
      <c r="F37" s="179">
        <v>45839</v>
      </c>
      <c r="G37" s="209">
        <v>46569</v>
      </c>
      <c r="H37" s="205" t="s">
        <v>365</v>
      </c>
      <c r="I37" s="206"/>
      <c r="J37" s="203" t="s">
        <v>366</v>
      </c>
      <c r="K37" s="207"/>
      <c r="L37" s="210" t="s">
        <v>136</v>
      </c>
      <c r="M37" s="203" t="s">
        <v>367</v>
      </c>
      <c r="N37" s="184" t="s">
        <v>274</v>
      </c>
      <c r="O37" s="185"/>
      <c r="P37" s="185"/>
      <c r="Q37" s="185" t="s">
        <v>138</v>
      </c>
      <c r="R37" s="185"/>
      <c r="S37" s="185"/>
      <c r="T37" s="187"/>
      <c r="U37" s="188" t="s">
        <v>368</v>
      </c>
      <c r="V37" s="188"/>
      <c r="W37" s="273" t="s">
        <v>860</v>
      </c>
      <c r="X37" s="188" t="s">
        <v>369</v>
      </c>
      <c r="Y37" s="188" t="s">
        <v>370</v>
      </c>
      <c r="Z37" s="191"/>
      <c r="AA37" s="191"/>
      <c r="AB37" s="191"/>
      <c r="AC37" s="191"/>
      <c r="AD37" s="253">
        <v>47665</v>
      </c>
      <c r="AE37" s="191"/>
      <c r="AF37" s="191"/>
      <c r="AG37" s="191"/>
      <c r="AH37" s="191"/>
      <c r="AI37" s="191"/>
      <c r="AJ37" s="191"/>
      <c r="AK37" s="185"/>
      <c r="AL37" s="189"/>
      <c r="AM37" s="161"/>
    </row>
    <row r="38" spans="1:39" ht="390" x14ac:dyDescent="0.25">
      <c r="A38" s="275" t="s">
        <v>371</v>
      </c>
      <c r="B38" s="176" t="s">
        <v>372</v>
      </c>
      <c r="C38" s="202" t="s">
        <v>373</v>
      </c>
      <c r="D38" s="203" t="s">
        <v>374</v>
      </c>
      <c r="E38" s="205" t="s">
        <v>375</v>
      </c>
      <c r="F38" s="179">
        <v>45839</v>
      </c>
      <c r="G38" s="179">
        <v>47665</v>
      </c>
      <c r="H38" s="205" t="s">
        <v>376</v>
      </c>
      <c r="I38" s="221"/>
      <c r="J38" s="203" t="s">
        <v>377</v>
      </c>
      <c r="K38" s="222"/>
      <c r="L38" s="222"/>
      <c r="M38" s="223"/>
      <c r="N38" s="184" t="s">
        <v>87</v>
      </c>
      <c r="O38" s="185"/>
      <c r="P38" s="185"/>
      <c r="Q38" s="185"/>
      <c r="R38" s="185" t="s">
        <v>138</v>
      </c>
      <c r="S38" s="185"/>
      <c r="T38" s="187"/>
      <c r="U38" s="193" t="s">
        <v>378</v>
      </c>
      <c r="V38" s="188"/>
      <c r="W38" s="188"/>
      <c r="X38" s="188" t="s">
        <v>379</v>
      </c>
      <c r="Y38" s="188" t="s">
        <v>812</v>
      </c>
      <c r="Z38" s="191"/>
      <c r="AA38" s="191"/>
      <c r="AB38" s="191"/>
      <c r="AC38" s="191"/>
      <c r="AD38" s="191"/>
      <c r="AE38" s="191"/>
      <c r="AF38" s="191"/>
      <c r="AG38" s="191" t="s">
        <v>810</v>
      </c>
      <c r="AH38" s="191"/>
      <c r="AI38" s="191"/>
      <c r="AJ38" s="191"/>
      <c r="AK38" s="185"/>
      <c r="AL38" s="189"/>
      <c r="AM38" s="161"/>
    </row>
    <row r="39" spans="1:39" ht="351" x14ac:dyDescent="0.25">
      <c r="A39" s="275"/>
      <c r="B39" s="176" t="s">
        <v>380</v>
      </c>
      <c r="C39" s="202" t="s">
        <v>381</v>
      </c>
      <c r="D39" s="203" t="s">
        <v>382</v>
      </c>
      <c r="E39" s="203" t="s">
        <v>383</v>
      </c>
      <c r="F39" s="179">
        <v>45839</v>
      </c>
      <c r="G39" s="179">
        <v>47665</v>
      </c>
      <c r="H39" s="210" t="s">
        <v>164</v>
      </c>
      <c r="I39" s="206"/>
      <c r="J39" s="203" t="s">
        <v>384</v>
      </c>
      <c r="K39" s="207"/>
      <c r="L39" s="210" t="s">
        <v>136</v>
      </c>
      <c r="M39" s="211"/>
      <c r="N39" s="184" t="s">
        <v>89</v>
      </c>
      <c r="O39" s="185"/>
      <c r="P39" s="185"/>
      <c r="Q39" s="185"/>
      <c r="R39" s="185" t="s">
        <v>138</v>
      </c>
      <c r="S39" s="185"/>
      <c r="T39" s="187"/>
      <c r="U39" s="193" t="s">
        <v>385</v>
      </c>
      <c r="V39" s="188" t="s">
        <v>842</v>
      </c>
      <c r="W39" s="188" t="s">
        <v>386</v>
      </c>
      <c r="X39" s="188" t="s">
        <v>387</v>
      </c>
      <c r="Y39" s="188" t="s">
        <v>811</v>
      </c>
      <c r="Z39" s="191"/>
      <c r="AA39" s="191"/>
      <c r="AB39" s="191"/>
      <c r="AC39" s="191"/>
      <c r="AD39" s="191"/>
      <c r="AE39" s="191"/>
      <c r="AF39" s="191"/>
      <c r="AG39" s="191" t="s">
        <v>810</v>
      </c>
      <c r="AH39" s="191"/>
      <c r="AI39" s="191"/>
      <c r="AJ39" s="191"/>
      <c r="AK39" s="185"/>
      <c r="AL39" s="189"/>
      <c r="AM39" s="161"/>
    </row>
    <row r="40" spans="1:39" ht="262.5" customHeight="1" x14ac:dyDescent="0.25">
      <c r="A40" s="275"/>
      <c r="B40" s="176" t="s">
        <v>388</v>
      </c>
      <c r="C40" s="203" t="s">
        <v>389</v>
      </c>
      <c r="D40" s="203" t="s">
        <v>390</v>
      </c>
      <c r="E40" s="203" t="s">
        <v>391</v>
      </c>
      <c r="F40" s="179">
        <v>45839</v>
      </c>
      <c r="G40" s="179">
        <v>46204</v>
      </c>
      <c r="H40" s="205" t="s">
        <v>392</v>
      </c>
      <c r="I40" s="206"/>
      <c r="J40" s="203" t="s">
        <v>393</v>
      </c>
      <c r="K40" s="203"/>
      <c r="L40" s="210" t="s">
        <v>136</v>
      </c>
      <c r="M40" s="211" t="s">
        <v>394</v>
      </c>
      <c r="N40" s="184" t="s">
        <v>89</v>
      </c>
      <c r="O40" s="185"/>
      <c r="P40" s="185" t="s">
        <v>138</v>
      </c>
      <c r="Q40" s="185"/>
      <c r="R40" s="185"/>
      <c r="S40" s="185"/>
      <c r="T40" s="187"/>
      <c r="U40" s="188" t="s">
        <v>813</v>
      </c>
      <c r="V40" s="188"/>
      <c r="W40" s="188" t="s">
        <v>859</v>
      </c>
      <c r="X40" s="188" t="s">
        <v>395</v>
      </c>
      <c r="Y40" s="188" t="s">
        <v>814</v>
      </c>
      <c r="Z40" s="191"/>
      <c r="AA40" s="191"/>
      <c r="AB40" s="191"/>
      <c r="AC40" s="191"/>
      <c r="AD40" s="253">
        <v>46935</v>
      </c>
      <c r="AE40" s="191"/>
      <c r="AF40" s="191"/>
      <c r="AG40" s="191" t="s">
        <v>810</v>
      </c>
      <c r="AH40" s="191"/>
      <c r="AI40" s="191"/>
      <c r="AJ40" s="191"/>
      <c r="AK40" s="185"/>
      <c r="AL40" s="189"/>
      <c r="AM40" s="161"/>
    </row>
    <row r="41" spans="1:39" ht="144" customHeight="1" x14ac:dyDescent="0.25">
      <c r="A41" s="275"/>
      <c r="B41" s="176" t="s">
        <v>396</v>
      </c>
      <c r="C41" s="244" t="s">
        <v>397</v>
      </c>
      <c r="D41" s="203" t="s">
        <v>398</v>
      </c>
      <c r="E41" s="224" t="s">
        <v>399</v>
      </c>
      <c r="F41" s="179">
        <v>45839</v>
      </c>
      <c r="G41" s="179">
        <v>47665</v>
      </c>
      <c r="H41" s="205" t="s">
        <v>400</v>
      </c>
      <c r="I41" s="206"/>
      <c r="J41" s="203" t="s">
        <v>401</v>
      </c>
      <c r="K41" s="207"/>
      <c r="L41" s="210" t="s">
        <v>136</v>
      </c>
      <c r="M41" s="211"/>
      <c r="N41" s="184" t="s">
        <v>89</v>
      </c>
      <c r="O41" s="185"/>
      <c r="P41" s="185"/>
      <c r="Q41" s="185" t="s">
        <v>138</v>
      </c>
      <c r="R41" s="185"/>
      <c r="S41" s="185"/>
      <c r="T41" s="187"/>
      <c r="U41" s="193" t="s">
        <v>402</v>
      </c>
      <c r="V41" s="188"/>
      <c r="W41" s="188" t="s">
        <v>861</v>
      </c>
      <c r="X41" s="188" t="s">
        <v>403</v>
      </c>
      <c r="Y41" s="188"/>
      <c r="Z41" s="191"/>
      <c r="AA41" s="191"/>
      <c r="AB41" s="191"/>
      <c r="AC41" s="191"/>
      <c r="AD41" s="191"/>
      <c r="AE41" s="191"/>
      <c r="AF41" s="191"/>
      <c r="AG41" s="191" t="s">
        <v>810</v>
      </c>
      <c r="AH41" s="191"/>
      <c r="AI41" s="191"/>
      <c r="AJ41" s="191"/>
      <c r="AK41" s="185"/>
      <c r="AL41" s="189"/>
      <c r="AM41" s="161"/>
    </row>
    <row r="42" spans="1:39" ht="180.75" customHeight="1" x14ac:dyDescent="0.25">
      <c r="A42" s="275"/>
      <c r="B42" s="176" t="s">
        <v>404</v>
      </c>
      <c r="C42" s="255" t="s">
        <v>405</v>
      </c>
      <c r="D42" s="225" t="s">
        <v>406</v>
      </c>
      <c r="E42" s="203" t="s">
        <v>407</v>
      </c>
      <c r="F42" s="179">
        <v>45839</v>
      </c>
      <c r="G42" s="179">
        <v>47665</v>
      </c>
      <c r="H42" s="205" t="s">
        <v>408</v>
      </c>
      <c r="I42" s="206"/>
      <c r="J42" s="203" t="s">
        <v>409</v>
      </c>
      <c r="K42" s="207"/>
      <c r="L42" s="210" t="s">
        <v>410</v>
      </c>
      <c r="M42" s="211"/>
      <c r="N42" s="184" t="s">
        <v>89</v>
      </c>
      <c r="O42" s="185"/>
      <c r="P42" s="185"/>
      <c r="Q42" s="185"/>
      <c r="R42" s="185" t="s">
        <v>138</v>
      </c>
      <c r="S42" s="185"/>
      <c r="T42" s="187"/>
      <c r="U42" s="245" t="s">
        <v>411</v>
      </c>
      <c r="V42" s="188" t="s">
        <v>843</v>
      </c>
      <c r="W42" s="188"/>
      <c r="X42" s="188" t="s">
        <v>408</v>
      </c>
      <c r="Y42" s="188" t="s">
        <v>815</v>
      </c>
      <c r="Z42" s="191"/>
      <c r="AA42" s="191"/>
      <c r="AB42" s="191"/>
      <c r="AC42" s="191"/>
      <c r="AD42" s="191"/>
      <c r="AE42" s="191"/>
      <c r="AF42" s="191"/>
      <c r="AG42" s="191"/>
      <c r="AH42" s="191"/>
      <c r="AI42" s="191"/>
      <c r="AJ42" s="191"/>
      <c r="AK42" s="185"/>
      <c r="AL42" s="189"/>
      <c r="AM42" s="161"/>
    </row>
    <row r="43" spans="1:39" ht="136.5" x14ac:dyDescent="0.25">
      <c r="A43" s="275" t="s">
        <v>412</v>
      </c>
      <c r="B43" s="176" t="s">
        <v>413</v>
      </c>
      <c r="C43" s="226" t="s">
        <v>414</v>
      </c>
      <c r="D43" s="203" t="s">
        <v>415</v>
      </c>
      <c r="E43" s="203" t="s">
        <v>416</v>
      </c>
      <c r="F43" s="179">
        <v>45839</v>
      </c>
      <c r="G43" s="179">
        <v>47665</v>
      </c>
      <c r="H43" s="210" t="s">
        <v>417</v>
      </c>
      <c r="I43" s="227"/>
      <c r="J43" s="203" t="s">
        <v>418</v>
      </c>
      <c r="K43" s="210"/>
      <c r="L43" s="210" t="s">
        <v>136</v>
      </c>
      <c r="M43" s="203" t="s">
        <v>419</v>
      </c>
      <c r="N43" s="184" t="s">
        <v>87</v>
      </c>
      <c r="O43" s="185"/>
      <c r="P43" s="185"/>
      <c r="Q43" s="185" t="s">
        <v>138</v>
      </c>
      <c r="R43" s="185"/>
      <c r="S43" s="185"/>
      <c r="T43" s="187"/>
      <c r="U43" s="188" t="s">
        <v>420</v>
      </c>
      <c r="V43" s="188"/>
      <c r="W43" s="188" t="s">
        <v>860</v>
      </c>
      <c r="X43" s="188" t="s">
        <v>421</v>
      </c>
      <c r="Y43" s="188"/>
      <c r="Z43" s="191"/>
      <c r="AA43" s="191"/>
      <c r="AB43" s="191"/>
      <c r="AC43" s="191"/>
      <c r="AD43" s="191"/>
      <c r="AE43" s="191"/>
      <c r="AF43" s="191"/>
      <c r="AG43" s="254" t="s">
        <v>816</v>
      </c>
      <c r="AH43" s="191"/>
      <c r="AI43" s="191"/>
      <c r="AJ43" s="191"/>
      <c r="AK43" s="185"/>
      <c r="AL43" s="189"/>
      <c r="AM43" s="161"/>
    </row>
    <row r="44" spans="1:39" ht="136.5" x14ac:dyDescent="0.25">
      <c r="A44" s="275"/>
      <c r="B44" s="176" t="s">
        <v>422</v>
      </c>
      <c r="C44" s="228" t="s">
        <v>423</v>
      </c>
      <c r="D44" s="203" t="s">
        <v>424</v>
      </c>
      <c r="E44" s="203" t="s">
        <v>425</v>
      </c>
      <c r="F44" s="179">
        <v>45839</v>
      </c>
      <c r="G44" s="179">
        <v>47665</v>
      </c>
      <c r="H44" s="205" t="s">
        <v>235</v>
      </c>
      <c r="I44" s="227"/>
      <c r="J44" s="203" t="s">
        <v>426</v>
      </c>
      <c r="K44" s="205"/>
      <c r="L44" s="210" t="s">
        <v>136</v>
      </c>
      <c r="M44" s="203" t="s">
        <v>427</v>
      </c>
      <c r="N44" s="184" t="s">
        <v>167</v>
      </c>
      <c r="O44" s="185"/>
      <c r="P44" s="185"/>
      <c r="Q44" s="185"/>
      <c r="R44" s="185" t="s">
        <v>138</v>
      </c>
      <c r="S44" s="185"/>
      <c r="T44" s="187"/>
      <c r="U44" s="188" t="s">
        <v>428</v>
      </c>
      <c r="V44" s="188" t="s">
        <v>854</v>
      </c>
      <c r="W44" s="188"/>
      <c r="X44" s="188" t="s">
        <v>429</v>
      </c>
      <c r="Y44" s="188"/>
      <c r="Z44" s="191"/>
      <c r="AA44" s="191"/>
      <c r="AB44" s="191"/>
      <c r="AC44" s="191"/>
      <c r="AD44" s="191"/>
      <c r="AE44" s="191"/>
      <c r="AF44" s="191"/>
      <c r="AG44" s="191" t="s">
        <v>817</v>
      </c>
      <c r="AH44" s="191"/>
      <c r="AI44" s="191"/>
      <c r="AJ44" s="191"/>
      <c r="AK44" s="185"/>
      <c r="AL44" s="189"/>
      <c r="AM44" s="161"/>
    </row>
    <row r="45" spans="1:39" ht="117" x14ac:dyDescent="0.25">
      <c r="A45" s="275"/>
      <c r="B45" s="176" t="s">
        <v>430</v>
      </c>
      <c r="C45" s="228" t="s">
        <v>431</v>
      </c>
      <c r="D45" s="203" t="s">
        <v>432</v>
      </c>
      <c r="E45" s="203" t="s">
        <v>433</v>
      </c>
      <c r="F45" s="179">
        <v>45839</v>
      </c>
      <c r="G45" s="179">
        <v>46204</v>
      </c>
      <c r="H45" s="210" t="s">
        <v>417</v>
      </c>
      <c r="I45" s="227"/>
      <c r="J45" s="203" t="s">
        <v>434</v>
      </c>
      <c r="K45" s="210"/>
      <c r="L45" s="210" t="s">
        <v>136</v>
      </c>
      <c r="M45" s="203" t="s">
        <v>435</v>
      </c>
      <c r="N45" s="184" t="s">
        <v>436</v>
      </c>
      <c r="O45" s="185"/>
      <c r="P45" s="185" t="s">
        <v>138</v>
      </c>
      <c r="Q45" s="185"/>
      <c r="R45" s="185"/>
      <c r="S45" s="185"/>
      <c r="T45" s="187"/>
      <c r="U45" s="188" t="s">
        <v>437</v>
      </c>
      <c r="V45" s="188"/>
      <c r="W45" s="188" t="s">
        <v>862</v>
      </c>
      <c r="X45" s="188" t="s">
        <v>438</v>
      </c>
      <c r="Y45" s="188"/>
      <c r="Z45" s="191"/>
      <c r="AA45" s="191"/>
      <c r="AB45" s="191"/>
      <c r="AC45" s="191"/>
      <c r="AD45" s="253">
        <v>46569</v>
      </c>
      <c r="AE45" s="191"/>
      <c r="AF45" s="191"/>
      <c r="AG45" s="256" t="s">
        <v>818</v>
      </c>
      <c r="AH45" s="191"/>
      <c r="AI45" s="191"/>
      <c r="AJ45" s="191"/>
      <c r="AK45" s="185"/>
      <c r="AL45" s="189"/>
      <c r="AM45" s="161"/>
    </row>
    <row r="46" spans="1:39" ht="117" x14ac:dyDescent="0.25">
      <c r="A46" s="275"/>
      <c r="B46" s="176" t="s">
        <v>439</v>
      </c>
      <c r="C46" s="228" t="s">
        <v>440</v>
      </c>
      <c r="D46" s="208" t="s">
        <v>441</v>
      </c>
      <c r="E46" s="203" t="s">
        <v>442</v>
      </c>
      <c r="F46" s="179">
        <v>45839</v>
      </c>
      <c r="G46" s="179">
        <v>47665</v>
      </c>
      <c r="H46" s="210" t="s">
        <v>142</v>
      </c>
      <c r="I46" s="227"/>
      <c r="J46" s="203" t="s">
        <v>443</v>
      </c>
      <c r="K46" s="210"/>
      <c r="L46" s="210" t="s">
        <v>136</v>
      </c>
      <c r="M46" s="205"/>
      <c r="N46" s="184" t="s">
        <v>274</v>
      </c>
      <c r="O46" s="185"/>
      <c r="P46" s="185" t="s">
        <v>138</v>
      </c>
      <c r="Q46" s="185"/>
      <c r="R46" s="185"/>
      <c r="S46" s="185"/>
      <c r="T46" s="187"/>
      <c r="U46" s="188" t="s">
        <v>444</v>
      </c>
      <c r="V46" s="188"/>
      <c r="W46" s="188" t="s">
        <v>863</v>
      </c>
      <c r="X46" s="188" t="s">
        <v>445</v>
      </c>
      <c r="Y46" s="188"/>
      <c r="Z46" s="191"/>
      <c r="AA46" s="191"/>
      <c r="AB46" s="191"/>
      <c r="AC46" s="191"/>
      <c r="AD46" s="191"/>
      <c r="AE46" s="191"/>
      <c r="AF46" s="191"/>
      <c r="AG46" s="191"/>
      <c r="AH46" s="191"/>
      <c r="AI46" s="191"/>
      <c r="AJ46" s="191"/>
      <c r="AK46" s="185"/>
      <c r="AL46" s="189"/>
      <c r="AM46" s="161"/>
    </row>
    <row r="47" spans="1:39" ht="117" x14ac:dyDescent="0.25">
      <c r="A47" s="275"/>
      <c r="B47" s="176" t="s">
        <v>446</v>
      </c>
      <c r="C47" s="228" t="s">
        <v>447</v>
      </c>
      <c r="D47" s="208" t="s">
        <v>448</v>
      </c>
      <c r="E47" s="203" t="s">
        <v>449</v>
      </c>
      <c r="F47" s="179">
        <v>45839</v>
      </c>
      <c r="G47" s="179">
        <v>47665</v>
      </c>
      <c r="H47" s="210" t="s">
        <v>417</v>
      </c>
      <c r="I47" s="227"/>
      <c r="J47" s="203" t="s">
        <v>450</v>
      </c>
      <c r="K47" s="210"/>
      <c r="L47" s="210" t="s">
        <v>136</v>
      </c>
      <c r="M47" s="205"/>
      <c r="N47" s="184" t="s">
        <v>451</v>
      </c>
      <c r="O47" s="185"/>
      <c r="P47" s="185"/>
      <c r="Q47" s="185"/>
      <c r="R47" s="185" t="s">
        <v>138</v>
      </c>
      <c r="S47" s="185"/>
      <c r="T47" s="187"/>
      <c r="U47" s="188" t="s">
        <v>452</v>
      </c>
      <c r="V47" s="188" t="s">
        <v>858</v>
      </c>
      <c r="W47" s="188"/>
      <c r="X47" s="188" t="s">
        <v>453</v>
      </c>
      <c r="Y47" s="188"/>
      <c r="Z47" s="191"/>
      <c r="AA47" s="191"/>
      <c r="AB47" s="191"/>
      <c r="AC47" s="191"/>
      <c r="AD47" s="191"/>
      <c r="AE47" s="191"/>
      <c r="AF47" s="191"/>
      <c r="AG47" s="191"/>
      <c r="AH47" s="191"/>
      <c r="AI47" s="191"/>
      <c r="AJ47" s="185"/>
      <c r="AL47" s="189"/>
      <c r="AM47" s="161"/>
    </row>
    <row r="48" spans="1:39" ht="152.25" customHeight="1" x14ac:dyDescent="0.25">
      <c r="A48" s="275"/>
      <c r="B48" s="176" t="s">
        <v>454</v>
      </c>
      <c r="C48" s="229" t="s">
        <v>455</v>
      </c>
      <c r="D48" s="216" t="s">
        <v>456</v>
      </c>
      <c r="E48" s="216" t="s">
        <v>457</v>
      </c>
      <c r="F48" s="179">
        <v>45839</v>
      </c>
      <c r="G48" s="179">
        <v>47665</v>
      </c>
      <c r="H48" s="217" t="s">
        <v>173</v>
      </c>
      <c r="I48" s="230"/>
      <c r="J48" s="216" t="s">
        <v>458</v>
      </c>
      <c r="K48" s="220"/>
      <c r="L48" s="220" t="s">
        <v>136</v>
      </c>
      <c r="M48" s="216" t="s">
        <v>459</v>
      </c>
      <c r="N48" s="184" t="s">
        <v>167</v>
      </c>
      <c r="O48" s="185"/>
      <c r="P48" s="185"/>
      <c r="Q48" s="185"/>
      <c r="R48" s="185" t="s">
        <v>138</v>
      </c>
      <c r="S48" s="185"/>
      <c r="T48" s="187"/>
      <c r="U48" s="188" t="s">
        <v>819</v>
      </c>
      <c r="V48" s="188"/>
      <c r="W48" s="188"/>
      <c r="X48" s="188" t="s">
        <v>460</v>
      </c>
      <c r="Y48" s="188"/>
      <c r="Z48" s="191"/>
      <c r="AA48" s="191"/>
      <c r="AB48" s="191"/>
      <c r="AC48" s="191"/>
      <c r="AD48" s="191"/>
      <c r="AE48" s="191"/>
      <c r="AF48" s="191"/>
      <c r="AG48" s="191"/>
      <c r="AH48" s="191"/>
      <c r="AI48" s="191"/>
      <c r="AJ48" s="191"/>
      <c r="AK48" s="185"/>
      <c r="AL48" s="189"/>
      <c r="AM48" s="161"/>
    </row>
    <row r="49" spans="1:39" ht="409.5" x14ac:dyDescent="0.25">
      <c r="A49" s="275" t="s">
        <v>461</v>
      </c>
      <c r="B49" s="176" t="s">
        <v>462</v>
      </c>
      <c r="C49" s="202" t="s">
        <v>463</v>
      </c>
      <c r="D49" s="203" t="s">
        <v>464</v>
      </c>
      <c r="E49" s="203" t="s">
        <v>465</v>
      </c>
      <c r="F49" s="179">
        <v>45839</v>
      </c>
      <c r="G49" s="179">
        <v>47665</v>
      </c>
      <c r="H49" s="210" t="s">
        <v>217</v>
      </c>
      <c r="I49" s="206"/>
      <c r="J49" s="203" t="s">
        <v>466</v>
      </c>
      <c r="K49" s="207"/>
      <c r="L49" s="210" t="s">
        <v>136</v>
      </c>
      <c r="M49" s="211" t="s">
        <v>467</v>
      </c>
      <c r="N49" s="184" t="s">
        <v>167</v>
      </c>
      <c r="O49" s="185"/>
      <c r="P49" s="185"/>
      <c r="Q49" s="185"/>
      <c r="R49" s="185" t="s">
        <v>138</v>
      </c>
      <c r="S49" s="185"/>
      <c r="T49" s="187"/>
      <c r="U49" s="188" t="s">
        <v>820</v>
      </c>
      <c r="V49" s="188" t="s">
        <v>844</v>
      </c>
      <c r="W49" s="188" t="s">
        <v>468</v>
      </c>
      <c r="X49" s="188" t="s">
        <v>469</v>
      </c>
      <c r="Y49" s="188"/>
      <c r="Z49" s="191"/>
      <c r="AA49" s="191"/>
      <c r="AB49" s="191"/>
      <c r="AC49" s="191"/>
      <c r="AD49" s="191"/>
      <c r="AE49" s="191"/>
      <c r="AF49" s="191"/>
      <c r="AG49" s="191"/>
      <c r="AH49" s="191"/>
      <c r="AI49" s="191"/>
      <c r="AJ49" s="191"/>
      <c r="AK49" s="185"/>
      <c r="AL49" s="189"/>
      <c r="AM49" s="161"/>
    </row>
    <row r="50" spans="1:39" ht="409.5" x14ac:dyDescent="0.25">
      <c r="A50" s="275"/>
      <c r="B50" s="176" t="s">
        <v>470</v>
      </c>
      <c r="C50" s="202" t="s">
        <v>471</v>
      </c>
      <c r="D50" s="203" t="s">
        <v>472</v>
      </c>
      <c r="E50" s="203" t="s">
        <v>473</v>
      </c>
      <c r="F50" s="179">
        <v>45839</v>
      </c>
      <c r="G50" s="179">
        <v>47665</v>
      </c>
      <c r="H50" s="205" t="s">
        <v>474</v>
      </c>
      <c r="I50" s="206"/>
      <c r="J50" s="203" t="s">
        <v>475</v>
      </c>
      <c r="K50" s="203"/>
      <c r="L50" s="210" t="s">
        <v>136</v>
      </c>
      <c r="M50" s="211" t="s">
        <v>476</v>
      </c>
      <c r="N50" s="184" t="s">
        <v>451</v>
      </c>
      <c r="O50" s="185"/>
      <c r="P50" s="185"/>
      <c r="Q50" s="185"/>
      <c r="R50" s="185" t="s">
        <v>138</v>
      </c>
      <c r="S50" s="185"/>
      <c r="T50" s="187"/>
      <c r="U50" s="188" t="s">
        <v>821</v>
      </c>
      <c r="V50" s="188"/>
      <c r="W50" s="188"/>
      <c r="X50" s="188" t="s">
        <v>477</v>
      </c>
      <c r="Y50" s="188" t="s">
        <v>478</v>
      </c>
      <c r="Z50" s="191"/>
      <c r="AA50" s="191"/>
      <c r="AB50" s="191"/>
      <c r="AC50" s="191"/>
      <c r="AD50" s="191"/>
      <c r="AE50" s="191"/>
      <c r="AF50" s="191"/>
      <c r="AG50" s="191"/>
      <c r="AH50" s="191"/>
      <c r="AI50" s="191"/>
      <c r="AJ50" s="191"/>
      <c r="AK50" s="185"/>
      <c r="AL50" s="189"/>
      <c r="AM50" s="161"/>
    </row>
    <row r="51" spans="1:39" ht="312" x14ac:dyDescent="0.25">
      <c r="A51" s="275"/>
      <c r="B51" s="258" t="s">
        <v>479</v>
      </c>
      <c r="C51" s="259" t="s">
        <v>480</v>
      </c>
      <c r="D51" s="255" t="s">
        <v>481</v>
      </c>
      <c r="E51" s="255" t="s">
        <v>482</v>
      </c>
      <c r="F51" s="179">
        <v>45839</v>
      </c>
      <c r="G51" s="179">
        <v>47665</v>
      </c>
      <c r="H51" s="260" t="s">
        <v>474</v>
      </c>
      <c r="I51" s="261"/>
      <c r="J51" s="255" t="s">
        <v>483</v>
      </c>
      <c r="K51" s="262"/>
      <c r="L51" s="263" t="s">
        <v>136</v>
      </c>
      <c r="M51" s="264"/>
      <c r="N51" s="265" t="s">
        <v>274</v>
      </c>
      <c r="O51" s="266"/>
      <c r="P51" s="266"/>
      <c r="Q51" s="266"/>
      <c r="R51" s="266" t="s">
        <v>138</v>
      </c>
      <c r="S51" s="266"/>
      <c r="T51" s="267"/>
      <c r="U51" s="245" t="s">
        <v>823</v>
      </c>
      <c r="V51" s="245" t="s">
        <v>850</v>
      </c>
      <c r="W51" s="245" t="s">
        <v>822</v>
      </c>
      <c r="X51" s="245" t="s">
        <v>484</v>
      </c>
      <c r="Y51" s="245" t="s">
        <v>485</v>
      </c>
      <c r="Z51" s="274" t="s">
        <v>486</v>
      </c>
      <c r="AA51" s="274" t="s">
        <v>824</v>
      </c>
      <c r="AB51" s="268"/>
      <c r="AC51" s="269"/>
      <c r="AD51" s="269"/>
      <c r="AE51" s="269"/>
      <c r="AF51" s="269"/>
      <c r="AG51" s="269"/>
      <c r="AH51" s="269"/>
      <c r="AI51" s="269"/>
      <c r="AJ51" s="269"/>
      <c r="AK51" s="266"/>
      <c r="AL51" s="189"/>
      <c r="AM51" s="161"/>
    </row>
    <row r="52" spans="1:39" ht="390" x14ac:dyDescent="0.25">
      <c r="A52" s="275"/>
      <c r="B52" s="176" t="s">
        <v>487</v>
      </c>
      <c r="C52" s="202" t="s">
        <v>488</v>
      </c>
      <c r="D52" s="203" t="s">
        <v>489</v>
      </c>
      <c r="E52" s="203" t="s">
        <v>490</v>
      </c>
      <c r="F52" s="179">
        <v>45839</v>
      </c>
      <c r="G52" s="179">
        <v>46935</v>
      </c>
      <c r="H52" s="205" t="s">
        <v>235</v>
      </c>
      <c r="I52" s="206"/>
      <c r="J52" s="203" t="s">
        <v>491</v>
      </c>
      <c r="K52" s="207"/>
      <c r="L52" s="210" t="s">
        <v>136</v>
      </c>
      <c r="M52" s="211" t="s">
        <v>492</v>
      </c>
      <c r="N52" s="184" t="s">
        <v>451</v>
      </c>
      <c r="O52" s="185"/>
      <c r="P52" s="185"/>
      <c r="Q52" s="185"/>
      <c r="R52" s="185" t="s">
        <v>138</v>
      </c>
      <c r="S52" s="185"/>
      <c r="T52" s="187"/>
      <c r="U52" s="188" t="s">
        <v>493</v>
      </c>
      <c r="V52" s="188"/>
      <c r="W52" s="188" t="s">
        <v>494</v>
      </c>
      <c r="X52" s="188" t="s">
        <v>495</v>
      </c>
      <c r="Y52" s="188"/>
      <c r="Z52" s="191"/>
      <c r="AA52" s="191"/>
      <c r="AB52" s="191"/>
      <c r="AC52" s="191"/>
      <c r="AD52" s="191"/>
      <c r="AE52" s="191"/>
      <c r="AF52" s="191"/>
      <c r="AG52" s="191"/>
      <c r="AH52" s="191"/>
      <c r="AI52" s="191"/>
      <c r="AJ52" s="191"/>
      <c r="AK52" s="185"/>
      <c r="AL52" s="189"/>
      <c r="AM52" s="161"/>
    </row>
    <row r="53" spans="1:39" ht="165.75" customHeight="1" x14ac:dyDescent="0.25">
      <c r="A53" s="275"/>
      <c r="B53" s="176" t="s">
        <v>496</v>
      </c>
      <c r="C53" s="202" t="s">
        <v>497</v>
      </c>
      <c r="D53" s="203" t="s">
        <v>498</v>
      </c>
      <c r="E53" s="203" t="s">
        <v>499</v>
      </c>
      <c r="F53" s="179">
        <v>45839</v>
      </c>
      <c r="G53" s="179">
        <v>46569</v>
      </c>
      <c r="H53" s="205" t="s">
        <v>500</v>
      </c>
      <c r="I53" s="206"/>
      <c r="J53" s="203" t="s">
        <v>501</v>
      </c>
      <c r="K53" s="207"/>
      <c r="L53" s="210" t="s">
        <v>136</v>
      </c>
      <c r="M53" s="211" t="s">
        <v>502</v>
      </c>
      <c r="N53" s="184" t="s">
        <v>87</v>
      </c>
      <c r="O53" s="185"/>
      <c r="P53" s="185"/>
      <c r="Q53" s="185"/>
      <c r="R53" s="185" t="s">
        <v>138</v>
      </c>
      <c r="S53" s="185"/>
      <c r="T53" s="187"/>
      <c r="U53" s="188" t="s">
        <v>503</v>
      </c>
      <c r="V53" s="188"/>
      <c r="W53" s="188" t="s">
        <v>504</v>
      </c>
      <c r="X53" s="212" t="s">
        <v>505</v>
      </c>
      <c r="Y53" s="188" t="s">
        <v>506</v>
      </c>
      <c r="Z53" s="191"/>
      <c r="AA53" s="191"/>
      <c r="AB53" s="191"/>
      <c r="AC53" s="191"/>
      <c r="AD53" s="191"/>
      <c r="AE53" s="191"/>
      <c r="AF53" s="191"/>
      <c r="AG53" s="191"/>
      <c r="AH53" s="191"/>
      <c r="AI53" s="191"/>
      <c r="AJ53" s="191"/>
      <c r="AK53" s="185"/>
      <c r="AL53" s="189"/>
      <c r="AM53" s="161"/>
    </row>
    <row r="54" spans="1:39" ht="409.5" x14ac:dyDescent="0.25">
      <c r="A54" s="275"/>
      <c r="B54" s="176" t="s">
        <v>507</v>
      </c>
      <c r="C54" s="213" t="s">
        <v>508</v>
      </c>
      <c r="D54" s="203" t="s">
        <v>509</v>
      </c>
      <c r="E54" s="203" t="s">
        <v>510</v>
      </c>
      <c r="F54" s="179">
        <v>45839</v>
      </c>
      <c r="G54" s="179">
        <v>46569</v>
      </c>
      <c r="H54" s="205" t="s">
        <v>235</v>
      </c>
      <c r="I54" s="206"/>
      <c r="J54" s="207" t="s">
        <v>217</v>
      </c>
      <c r="K54" s="207"/>
      <c r="L54" s="210" t="s">
        <v>136</v>
      </c>
      <c r="M54" s="211" t="s">
        <v>511</v>
      </c>
      <c r="N54" s="184" t="s">
        <v>97</v>
      </c>
      <c r="O54" s="185"/>
      <c r="P54" s="185"/>
      <c r="Q54" s="185"/>
      <c r="R54" s="185" t="s">
        <v>138</v>
      </c>
      <c r="S54" s="185"/>
      <c r="T54" s="187"/>
      <c r="U54" s="188" t="s">
        <v>512</v>
      </c>
      <c r="V54" s="188"/>
      <c r="W54" s="188" t="s">
        <v>513</v>
      </c>
      <c r="X54" s="188" t="s">
        <v>495</v>
      </c>
      <c r="Y54" s="188" t="s">
        <v>514</v>
      </c>
      <c r="Z54" s="191"/>
      <c r="AA54" s="191"/>
      <c r="AB54" s="191"/>
      <c r="AC54" s="191"/>
      <c r="AD54" s="191"/>
      <c r="AE54" s="191"/>
      <c r="AF54" s="191"/>
      <c r="AG54" s="191"/>
      <c r="AH54" s="191"/>
      <c r="AI54" s="191"/>
      <c r="AJ54" s="191"/>
      <c r="AK54" s="185"/>
      <c r="AL54" s="189"/>
      <c r="AM54" s="161"/>
    </row>
    <row r="55" spans="1:39" ht="117" x14ac:dyDescent="0.25">
      <c r="A55" s="275"/>
      <c r="B55" s="176" t="s">
        <v>515</v>
      </c>
      <c r="C55" s="202" t="s">
        <v>516</v>
      </c>
      <c r="D55" s="203" t="s">
        <v>517</v>
      </c>
      <c r="E55" s="203" t="s">
        <v>518</v>
      </c>
      <c r="F55" s="179">
        <v>45839</v>
      </c>
      <c r="G55" s="179">
        <v>46204</v>
      </c>
      <c r="H55" s="210" t="s">
        <v>474</v>
      </c>
      <c r="I55" s="206"/>
      <c r="J55" s="203" t="s">
        <v>519</v>
      </c>
      <c r="K55" s="207"/>
      <c r="L55" s="210" t="s">
        <v>136</v>
      </c>
      <c r="M55" s="211" t="s">
        <v>520</v>
      </c>
      <c r="N55" s="184" t="s">
        <v>451</v>
      </c>
      <c r="O55" s="185"/>
      <c r="P55" s="185" t="s">
        <v>138</v>
      </c>
      <c r="Q55" s="185"/>
      <c r="R55" s="185"/>
      <c r="S55" s="185"/>
      <c r="T55" s="187"/>
      <c r="U55" s="188" t="s">
        <v>521</v>
      </c>
      <c r="V55" s="188"/>
      <c r="W55" s="188" t="s">
        <v>522</v>
      </c>
      <c r="X55" s="188" t="s">
        <v>523</v>
      </c>
      <c r="Y55" s="188" t="s">
        <v>524</v>
      </c>
      <c r="Z55" s="191"/>
      <c r="AA55" s="191"/>
      <c r="AB55" s="191"/>
      <c r="AC55" s="191"/>
      <c r="AD55" s="253">
        <v>46935</v>
      </c>
      <c r="AE55" s="191"/>
      <c r="AF55" s="191"/>
      <c r="AG55" s="191"/>
      <c r="AH55" s="191"/>
      <c r="AI55" s="191"/>
      <c r="AJ55" s="191"/>
      <c r="AK55" s="185"/>
      <c r="AL55" s="189"/>
      <c r="AM55" s="161"/>
    </row>
    <row r="56" spans="1:39" ht="78" x14ac:dyDescent="0.25">
      <c r="A56" s="275" t="s">
        <v>525</v>
      </c>
      <c r="B56" s="176" t="s">
        <v>526</v>
      </c>
      <c r="C56" s="202" t="s">
        <v>527</v>
      </c>
      <c r="D56" s="203" t="s">
        <v>528</v>
      </c>
      <c r="E56" s="203" t="s">
        <v>529</v>
      </c>
      <c r="F56" s="179">
        <v>45839</v>
      </c>
      <c r="G56" s="179">
        <v>46569</v>
      </c>
      <c r="H56" s="210" t="s">
        <v>530</v>
      </c>
      <c r="I56" s="206"/>
      <c r="J56" s="203" t="s">
        <v>531</v>
      </c>
      <c r="K56" s="207"/>
      <c r="L56" s="210" t="s">
        <v>136</v>
      </c>
      <c r="M56" s="211"/>
      <c r="N56" s="184" t="s">
        <v>87</v>
      </c>
      <c r="O56" s="185"/>
      <c r="P56" s="185" t="s">
        <v>138</v>
      </c>
      <c r="Q56" s="185"/>
      <c r="R56" s="185"/>
      <c r="S56" s="185"/>
      <c r="T56" s="187"/>
      <c r="U56" s="188" t="s">
        <v>532</v>
      </c>
      <c r="W56" s="188" t="s">
        <v>864</v>
      </c>
      <c r="X56" s="188" t="s">
        <v>533</v>
      </c>
      <c r="Y56" s="188"/>
      <c r="Z56" s="191"/>
      <c r="AA56" s="191"/>
      <c r="AB56" s="191"/>
      <c r="AC56" s="191"/>
      <c r="AD56" s="191"/>
      <c r="AE56" s="191"/>
      <c r="AF56" s="191"/>
      <c r="AG56" s="191"/>
      <c r="AH56" s="191"/>
      <c r="AI56" s="191"/>
      <c r="AJ56" s="191"/>
      <c r="AK56" s="185"/>
      <c r="AL56" s="189"/>
      <c r="AM56" s="161"/>
    </row>
    <row r="57" spans="1:39" ht="301.5" customHeight="1" x14ac:dyDescent="0.25">
      <c r="A57" s="275"/>
      <c r="B57" s="176" t="s">
        <v>534</v>
      </c>
      <c r="C57" s="202" t="s">
        <v>535</v>
      </c>
      <c r="D57" s="203" t="s">
        <v>536</v>
      </c>
      <c r="E57" s="203" t="s">
        <v>537</v>
      </c>
      <c r="F57" s="179">
        <v>46569</v>
      </c>
      <c r="G57" s="179">
        <v>47665</v>
      </c>
      <c r="H57" s="205" t="s">
        <v>538</v>
      </c>
      <c r="I57" s="206"/>
      <c r="J57" s="203" t="s">
        <v>539</v>
      </c>
      <c r="K57" s="203"/>
      <c r="L57" s="210" t="s">
        <v>136</v>
      </c>
      <c r="M57" s="211" t="s">
        <v>540</v>
      </c>
      <c r="N57" s="184" t="s">
        <v>436</v>
      </c>
      <c r="O57" s="185" t="s">
        <v>138</v>
      </c>
      <c r="P57" s="185"/>
      <c r="Q57" s="185"/>
      <c r="R57" s="185"/>
      <c r="S57" s="185"/>
      <c r="T57" s="187"/>
      <c r="U57" s="188" t="s">
        <v>541</v>
      </c>
      <c r="V57" s="188"/>
      <c r="W57" s="188"/>
      <c r="X57" s="188" t="s">
        <v>542</v>
      </c>
      <c r="Y57" s="188" t="s">
        <v>543</v>
      </c>
      <c r="Z57" s="191"/>
      <c r="AA57" s="191"/>
      <c r="AB57" s="191"/>
      <c r="AC57" s="191"/>
      <c r="AD57" s="191"/>
      <c r="AE57" s="191"/>
      <c r="AF57" s="191"/>
      <c r="AG57" s="191" t="s">
        <v>831</v>
      </c>
      <c r="AH57" s="191"/>
      <c r="AI57" s="191"/>
      <c r="AJ57" s="191"/>
      <c r="AK57" s="185"/>
      <c r="AL57" s="189"/>
      <c r="AM57" s="161"/>
    </row>
    <row r="58" spans="1:39" ht="117" x14ac:dyDescent="0.25">
      <c r="A58" s="275"/>
      <c r="B58" s="176" t="s">
        <v>544</v>
      </c>
      <c r="C58" s="202" t="s">
        <v>545</v>
      </c>
      <c r="D58" s="203" t="s">
        <v>546</v>
      </c>
      <c r="E58" s="203" t="s">
        <v>547</v>
      </c>
      <c r="F58" s="179">
        <v>45839</v>
      </c>
      <c r="G58" s="179">
        <v>47665</v>
      </c>
      <c r="H58" s="205" t="s">
        <v>548</v>
      </c>
      <c r="I58" s="206"/>
      <c r="J58" s="203" t="s">
        <v>549</v>
      </c>
      <c r="K58" s="207"/>
      <c r="L58" s="210" t="s">
        <v>136</v>
      </c>
      <c r="M58" s="211" t="s">
        <v>550</v>
      </c>
      <c r="N58" s="184" t="s">
        <v>436</v>
      </c>
      <c r="O58" s="185"/>
      <c r="P58" s="185" t="s">
        <v>138</v>
      </c>
      <c r="Q58" s="185"/>
      <c r="R58" s="185"/>
      <c r="S58" s="185"/>
      <c r="T58" s="187" t="s">
        <v>116</v>
      </c>
      <c r="U58" s="188" t="s">
        <v>826</v>
      </c>
      <c r="V58" s="188"/>
      <c r="W58" s="188" t="s">
        <v>825</v>
      </c>
      <c r="X58" s="188" t="s">
        <v>191</v>
      </c>
      <c r="Y58" s="188" t="s">
        <v>827</v>
      </c>
      <c r="Z58" s="191"/>
      <c r="AA58" s="191"/>
      <c r="AB58" s="191"/>
      <c r="AC58" s="191"/>
      <c r="AD58" s="191"/>
      <c r="AE58" s="191"/>
      <c r="AF58" s="191"/>
      <c r="AG58" s="191"/>
      <c r="AH58" s="191"/>
      <c r="AI58" s="191"/>
      <c r="AJ58" s="191"/>
      <c r="AK58" s="185"/>
      <c r="AL58" s="189"/>
      <c r="AM58" s="161"/>
    </row>
    <row r="59" spans="1:39" ht="175.5" x14ac:dyDescent="0.25">
      <c r="A59" s="275"/>
      <c r="B59" s="258" t="s">
        <v>551</v>
      </c>
      <c r="C59" s="270" t="s">
        <v>552</v>
      </c>
      <c r="D59" s="255" t="s">
        <v>553</v>
      </c>
      <c r="E59" s="255" t="s">
        <v>867</v>
      </c>
      <c r="F59" s="179">
        <v>45839</v>
      </c>
      <c r="G59" s="179">
        <v>47665</v>
      </c>
      <c r="H59" s="260" t="s">
        <v>408</v>
      </c>
      <c r="I59" s="261"/>
      <c r="J59" s="271" t="s">
        <v>555</v>
      </c>
      <c r="K59" s="262"/>
      <c r="L59" s="263" t="s">
        <v>136</v>
      </c>
      <c r="M59" s="264"/>
      <c r="N59" s="265" t="s">
        <v>556</v>
      </c>
      <c r="O59" s="266"/>
      <c r="P59" s="266"/>
      <c r="Q59" s="266"/>
      <c r="R59" s="266" t="s">
        <v>138</v>
      </c>
      <c r="S59" s="266"/>
      <c r="T59" s="267"/>
      <c r="U59" s="245" t="s">
        <v>557</v>
      </c>
      <c r="V59" s="245"/>
      <c r="W59" s="245"/>
      <c r="X59" s="245" t="s">
        <v>408</v>
      </c>
      <c r="Y59" s="245"/>
      <c r="Z59" s="274" t="s">
        <v>865</v>
      </c>
      <c r="AA59" s="191"/>
      <c r="AB59" s="191"/>
      <c r="AC59" s="191"/>
      <c r="AD59" s="191"/>
      <c r="AE59" s="191"/>
      <c r="AF59" s="191"/>
      <c r="AG59" s="191"/>
      <c r="AH59" s="191"/>
      <c r="AI59" s="191"/>
      <c r="AJ59" s="191"/>
      <c r="AK59" s="185"/>
      <c r="AL59" s="189"/>
      <c r="AM59" s="161"/>
    </row>
    <row r="60" spans="1:39" ht="204.75" customHeight="1" x14ac:dyDescent="0.25">
      <c r="A60" s="275"/>
      <c r="B60" s="176" t="s">
        <v>558</v>
      </c>
      <c r="C60" s="202" t="s">
        <v>559</v>
      </c>
      <c r="D60" s="203" t="s">
        <v>553</v>
      </c>
      <c r="E60" s="203" t="s">
        <v>554</v>
      </c>
      <c r="F60" s="179">
        <v>45839</v>
      </c>
      <c r="G60" s="179">
        <v>47665</v>
      </c>
      <c r="H60" s="205" t="s">
        <v>560</v>
      </c>
      <c r="I60" s="206"/>
      <c r="J60" s="203" t="s">
        <v>561</v>
      </c>
      <c r="K60" s="207"/>
      <c r="L60" s="210" t="s">
        <v>136</v>
      </c>
      <c r="M60" s="211"/>
      <c r="N60" s="184" t="s">
        <v>556</v>
      </c>
      <c r="O60" s="185"/>
      <c r="P60" s="185"/>
      <c r="Q60" s="185"/>
      <c r="R60" s="185" t="s">
        <v>138</v>
      </c>
      <c r="S60" s="185"/>
      <c r="T60" s="187"/>
      <c r="U60" s="188" t="s">
        <v>828</v>
      </c>
      <c r="V60" s="188" t="s">
        <v>845</v>
      </c>
      <c r="W60" s="188"/>
      <c r="X60" s="188" t="s">
        <v>562</v>
      </c>
      <c r="Y60" s="188"/>
      <c r="Z60" s="191"/>
      <c r="AA60" s="191"/>
      <c r="AB60" s="191"/>
      <c r="AC60" s="191"/>
      <c r="AD60" s="191"/>
      <c r="AE60" s="191"/>
      <c r="AF60" s="191"/>
      <c r="AG60" s="191"/>
      <c r="AH60" s="191"/>
      <c r="AI60" s="191"/>
      <c r="AJ60" s="191"/>
      <c r="AK60" s="185"/>
      <c r="AL60" s="189"/>
      <c r="AM60" s="161"/>
    </row>
    <row r="61" spans="1:39" ht="253.5" x14ac:dyDescent="0.25">
      <c r="A61" s="275"/>
      <c r="B61" s="176" t="s">
        <v>563</v>
      </c>
      <c r="C61" s="202" t="s">
        <v>564</v>
      </c>
      <c r="D61" s="203" t="s">
        <v>565</v>
      </c>
      <c r="E61" s="203" t="s">
        <v>566</v>
      </c>
      <c r="F61" s="179">
        <v>45839</v>
      </c>
      <c r="G61" s="179">
        <v>47665</v>
      </c>
      <c r="H61" s="205" t="s">
        <v>567</v>
      </c>
      <c r="I61" s="206"/>
      <c r="J61" s="203" t="s">
        <v>568</v>
      </c>
      <c r="K61" s="207"/>
      <c r="L61" s="210" t="s">
        <v>136</v>
      </c>
      <c r="M61" s="211" t="s">
        <v>569</v>
      </c>
      <c r="N61" s="184" t="s">
        <v>436</v>
      </c>
      <c r="O61" s="185"/>
      <c r="P61" s="185"/>
      <c r="Q61" s="185"/>
      <c r="R61" s="185" t="s">
        <v>138</v>
      </c>
      <c r="S61" s="185"/>
      <c r="T61" s="187"/>
      <c r="U61" s="188" t="s">
        <v>829</v>
      </c>
      <c r="V61" s="188"/>
      <c r="W61" s="188" t="s">
        <v>570</v>
      </c>
      <c r="X61" s="188" t="s">
        <v>571</v>
      </c>
      <c r="Y61" s="188"/>
      <c r="Z61" s="191"/>
      <c r="AA61" s="191"/>
      <c r="AB61" s="191"/>
      <c r="AC61" s="191"/>
      <c r="AD61" s="191"/>
      <c r="AE61" s="191"/>
      <c r="AF61" s="191"/>
      <c r="AG61" s="191"/>
      <c r="AH61" s="191"/>
      <c r="AI61" s="191"/>
      <c r="AJ61" s="191"/>
      <c r="AK61" s="185"/>
      <c r="AL61" s="189"/>
      <c r="AM61" s="161"/>
    </row>
    <row r="62" spans="1:39" ht="409.5" x14ac:dyDescent="0.25">
      <c r="A62" s="275" t="s">
        <v>572</v>
      </c>
      <c r="B62" s="176" t="s">
        <v>573</v>
      </c>
      <c r="C62" s="202" t="s">
        <v>574</v>
      </c>
      <c r="D62" s="203" t="s">
        <v>575</v>
      </c>
      <c r="E62" s="203" t="s">
        <v>576</v>
      </c>
      <c r="F62" s="179">
        <v>45839</v>
      </c>
      <c r="G62" s="179">
        <v>47665</v>
      </c>
      <c r="H62" s="210" t="s">
        <v>157</v>
      </c>
      <c r="I62" s="206"/>
      <c r="J62" s="203" t="s">
        <v>577</v>
      </c>
      <c r="K62" s="207"/>
      <c r="L62" s="210" t="s">
        <v>136</v>
      </c>
      <c r="M62" s="211"/>
      <c r="N62" s="184" t="s">
        <v>274</v>
      </c>
      <c r="O62" s="185"/>
      <c r="P62" s="185"/>
      <c r="Q62" s="185"/>
      <c r="R62" s="185" t="s">
        <v>138</v>
      </c>
      <c r="S62" s="185"/>
      <c r="T62" s="187"/>
      <c r="U62" s="188" t="s">
        <v>830</v>
      </c>
      <c r="V62" s="188" t="s">
        <v>846</v>
      </c>
      <c r="W62" s="188"/>
      <c r="X62" s="188" t="s">
        <v>578</v>
      </c>
      <c r="Y62" s="188"/>
      <c r="Z62" s="191"/>
      <c r="AA62" s="191"/>
      <c r="AB62" s="191"/>
      <c r="AC62" s="191"/>
      <c r="AD62" s="191"/>
      <c r="AE62" s="191"/>
      <c r="AF62" s="191"/>
      <c r="AG62" s="191"/>
      <c r="AH62" s="191"/>
      <c r="AI62" s="191"/>
      <c r="AJ62" s="191"/>
      <c r="AK62" s="185"/>
      <c r="AL62" s="189"/>
      <c r="AM62" s="161"/>
    </row>
    <row r="63" spans="1:39" ht="156" x14ac:dyDescent="0.25">
      <c r="A63" s="275"/>
      <c r="B63" s="176" t="s">
        <v>579</v>
      </c>
      <c r="C63" s="202" t="s">
        <v>580</v>
      </c>
      <c r="D63" s="203" t="s">
        <v>581</v>
      </c>
      <c r="E63" s="203" t="s">
        <v>582</v>
      </c>
      <c r="F63" s="179">
        <v>45839</v>
      </c>
      <c r="G63" s="179">
        <v>47665</v>
      </c>
      <c r="H63" s="260" t="s">
        <v>583</v>
      </c>
      <c r="I63" s="206"/>
      <c r="J63" s="203" t="s">
        <v>584</v>
      </c>
      <c r="K63" s="203"/>
      <c r="L63" s="210" t="s">
        <v>136</v>
      </c>
      <c r="M63" s="211" t="s">
        <v>585</v>
      </c>
      <c r="N63" s="184" t="s">
        <v>274</v>
      </c>
      <c r="O63" s="185"/>
      <c r="P63" s="185" t="s">
        <v>138</v>
      </c>
      <c r="Q63" s="185"/>
      <c r="R63" s="185"/>
      <c r="S63" s="185"/>
      <c r="T63" s="187" t="s">
        <v>116</v>
      </c>
      <c r="U63" s="188" t="s">
        <v>532</v>
      </c>
      <c r="V63" s="188"/>
      <c r="W63" s="188" t="s">
        <v>586</v>
      </c>
      <c r="X63" s="188" t="s">
        <v>249</v>
      </c>
      <c r="Y63" s="188" t="s">
        <v>587</v>
      </c>
      <c r="Z63" s="191"/>
      <c r="AA63" s="191"/>
      <c r="AB63" s="191"/>
      <c r="AC63" s="191"/>
      <c r="AD63" s="191"/>
      <c r="AE63" s="191"/>
      <c r="AF63" s="191"/>
      <c r="AG63" s="191"/>
      <c r="AH63" s="191"/>
      <c r="AI63" s="191"/>
      <c r="AJ63" s="191"/>
      <c r="AK63" s="185"/>
      <c r="AL63" s="189"/>
      <c r="AM63" s="161"/>
    </row>
    <row r="64" spans="1:39" ht="343.5" customHeight="1" x14ac:dyDescent="0.25">
      <c r="A64" s="275"/>
      <c r="B64" s="176" t="s">
        <v>588</v>
      </c>
      <c r="C64" s="202" t="s">
        <v>589</v>
      </c>
      <c r="D64" s="203" t="s">
        <v>590</v>
      </c>
      <c r="E64" s="203" t="s">
        <v>591</v>
      </c>
      <c r="F64" s="179">
        <v>45839</v>
      </c>
      <c r="G64" s="179">
        <v>47665</v>
      </c>
      <c r="H64" s="205" t="s">
        <v>285</v>
      </c>
      <c r="I64" s="206"/>
      <c r="J64" s="203" t="s">
        <v>592</v>
      </c>
      <c r="K64" s="207"/>
      <c r="L64" s="210" t="s">
        <v>136</v>
      </c>
      <c r="M64" s="211"/>
      <c r="N64" s="184" t="s">
        <v>274</v>
      </c>
      <c r="O64" s="185"/>
      <c r="P64" s="185"/>
      <c r="Q64" s="185"/>
      <c r="R64" s="185" t="s">
        <v>138</v>
      </c>
      <c r="S64" s="185"/>
      <c r="T64" s="187"/>
      <c r="U64" s="188" t="s">
        <v>593</v>
      </c>
      <c r="V64" s="188"/>
      <c r="W64" s="188"/>
      <c r="X64" s="188" t="s">
        <v>594</v>
      </c>
      <c r="Y64" s="188" t="s">
        <v>595</v>
      </c>
      <c r="Z64" s="191"/>
      <c r="AA64" s="191"/>
      <c r="AB64" s="191"/>
      <c r="AC64" s="191"/>
      <c r="AD64" s="191"/>
      <c r="AE64" s="191"/>
      <c r="AF64" s="191"/>
      <c r="AG64" s="188" t="s">
        <v>832</v>
      </c>
      <c r="AH64" s="191"/>
      <c r="AI64" s="191"/>
      <c r="AJ64" s="191"/>
      <c r="AK64" s="185"/>
      <c r="AL64" s="189"/>
      <c r="AM64" s="161"/>
    </row>
    <row r="65" spans="1:39" ht="292.5" x14ac:dyDescent="0.25">
      <c r="A65" s="275"/>
      <c r="B65" s="176" t="s">
        <v>596</v>
      </c>
      <c r="C65" s="202" t="s">
        <v>597</v>
      </c>
      <c r="D65" s="203" t="s">
        <v>598</v>
      </c>
      <c r="E65" s="203" t="s">
        <v>599</v>
      </c>
      <c r="F65" s="179">
        <v>45839</v>
      </c>
      <c r="G65" s="179">
        <v>47665</v>
      </c>
      <c r="H65" s="205" t="s">
        <v>567</v>
      </c>
      <c r="I65" s="206"/>
      <c r="J65" s="203" t="s">
        <v>600</v>
      </c>
      <c r="K65" s="207"/>
      <c r="L65" s="210" t="s">
        <v>136</v>
      </c>
      <c r="M65" s="211" t="s">
        <v>601</v>
      </c>
      <c r="N65" s="184" t="s">
        <v>451</v>
      </c>
      <c r="O65" s="185"/>
      <c r="P65" s="185"/>
      <c r="Q65" s="185"/>
      <c r="R65" s="185" t="s">
        <v>138</v>
      </c>
      <c r="S65" s="185"/>
      <c r="T65" s="187"/>
      <c r="U65" s="188" t="s">
        <v>848</v>
      </c>
      <c r="V65" s="273" t="s">
        <v>847</v>
      </c>
      <c r="W65" s="188"/>
      <c r="X65" s="188" t="s">
        <v>602</v>
      </c>
      <c r="Y65" s="188"/>
      <c r="Z65" s="191"/>
      <c r="AA65" s="191"/>
      <c r="AB65" s="191"/>
      <c r="AC65" s="191"/>
      <c r="AD65" s="191"/>
      <c r="AE65" s="191"/>
      <c r="AF65" s="191"/>
      <c r="AG65" s="191"/>
      <c r="AH65" s="191"/>
      <c r="AI65" s="191"/>
      <c r="AJ65" s="191"/>
      <c r="AK65" s="185"/>
      <c r="AL65" s="189"/>
      <c r="AM65" s="161"/>
    </row>
    <row r="66" spans="1:39" ht="140.25" customHeight="1" x14ac:dyDescent="0.25">
      <c r="A66" s="275"/>
      <c r="B66" s="176" t="s">
        <v>603</v>
      </c>
      <c r="C66" s="202" t="s">
        <v>604</v>
      </c>
      <c r="D66" s="203" t="s">
        <v>605</v>
      </c>
      <c r="E66" s="203" t="s">
        <v>606</v>
      </c>
      <c r="F66" s="179">
        <v>45839</v>
      </c>
      <c r="G66" s="179">
        <v>47665</v>
      </c>
      <c r="H66" s="205" t="s">
        <v>285</v>
      </c>
      <c r="I66" s="206"/>
      <c r="J66" s="203" t="s">
        <v>607</v>
      </c>
      <c r="K66" s="207"/>
      <c r="L66" s="210" t="s">
        <v>136</v>
      </c>
      <c r="M66" s="211"/>
      <c r="N66" s="184" t="s">
        <v>436</v>
      </c>
      <c r="O66" s="185"/>
      <c r="P66" s="185"/>
      <c r="Q66" s="185"/>
      <c r="R66" s="185" t="s">
        <v>138</v>
      </c>
      <c r="S66" s="185"/>
      <c r="T66" s="187"/>
      <c r="U66" s="188" t="s">
        <v>608</v>
      </c>
      <c r="V66" s="188" t="s">
        <v>849</v>
      </c>
      <c r="W66" s="188"/>
      <c r="X66" s="188" t="s">
        <v>609</v>
      </c>
      <c r="Y66" s="188"/>
      <c r="Z66" s="191"/>
      <c r="AA66" s="191"/>
      <c r="AB66" s="191"/>
      <c r="AC66" s="191"/>
      <c r="AD66" s="191"/>
      <c r="AE66" s="191"/>
      <c r="AF66" s="191"/>
      <c r="AG66" s="191"/>
      <c r="AH66" s="191"/>
      <c r="AI66" s="191"/>
      <c r="AJ66" s="191"/>
      <c r="AK66" s="185"/>
      <c r="AL66" s="189"/>
      <c r="AM66" s="161"/>
    </row>
    <row r="67" spans="1:39" ht="136.5" x14ac:dyDescent="0.25">
      <c r="A67" s="275"/>
      <c r="B67" s="176" t="s">
        <v>610</v>
      </c>
      <c r="C67" s="202" t="s">
        <v>611</v>
      </c>
      <c r="D67" s="203" t="s">
        <v>612</v>
      </c>
      <c r="E67" s="203" t="s">
        <v>613</v>
      </c>
      <c r="F67" s="179">
        <v>45839</v>
      </c>
      <c r="G67" s="179">
        <v>47665</v>
      </c>
      <c r="H67" s="205" t="s">
        <v>285</v>
      </c>
      <c r="I67" s="206"/>
      <c r="J67" s="203" t="s">
        <v>614</v>
      </c>
      <c r="K67" s="207"/>
      <c r="L67" s="210" t="s">
        <v>136</v>
      </c>
      <c r="M67" s="211" t="s">
        <v>615</v>
      </c>
      <c r="N67" s="184" t="s">
        <v>451</v>
      </c>
      <c r="O67" s="185"/>
      <c r="P67" s="185"/>
      <c r="Q67" s="185"/>
      <c r="R67" s="185" t="s">
        <v>138</v>
      </c>
      <c r="S67" s="185"/>
      <c r="T67" s="187"/>
      <c r="U67" s="188" t="s">
        <v>616</v>
      </c>
      <c r="V67" s="188"/>
      <c r="W67" s="188"/>
      <c r="X67" s="188" t="s">
        <v>617</v>
      </c>
      <c r="Y67" s="188"/>
      <c r="Z67" s="191"/>
      <c r="AA67" s="191"/>
      <c r="AB67" s="191"/>
      <c r="AC67" s="191"/>
      <c r="AD67" s="191"/>
      <c r="AE67" s="191"/>
      <c r="AF67" s="191"/>
      <c r="AG67" s="191"/>
      <c r="AH67" s="191"/>
      <c r="AI67" s="191"/>
      <c r="AJ67" s="191"/>
      <c r="AK67" s="185"/>
      <c r="AL67" s="189"/>
      <c r="AM67" s="161"/>
    </row>
    <row r="68" spans="1:39" ht="96" customHeight="1" x14ac:dyDescent="0.25">
      <c r="A68" s="275"/>
      <c r="B68" s="176" t="s">
        <v>618</v>
      </c>
      <c r="C68" s="202" t="s">
        <v>619</v>
      </c>
      <c r="D68" s="203" t="s">
        <v>620</v>
      </c>
      <c r="E68" s="203" t="s">
        <v>621</v>
      </c>
      <c r="F68" s="179">
        <v>45839</v>
      </c>
      <c r="G68" s="179">
        <v>47665</v>
      </c>
      <c r="H68" s="205" t="s">
        <v>191</v>
      </c>
      <c r="I68" s="206"/>
      <c r="J68" s="203" t="s">
        <v>622</v>
      </c>
      <c r="K68" s="207"/>
      <c r="L68" s="210" t="s">
        <v>136</v>
      </c>
      <c r="M68" s="211" t="s">
        <v>623</v>
      </c>
      <c r="N68" s="184" t="s">
        <v>451</v>
      </c>
      <c r="O68" s="185"/>
      <c r="P68" s="185"/>
      <c r="Q68" s="185"/>
      <c r="R68" s="185" t="s">
        <v>624</v>
      </c>
      <c r="S68" s="185"/>
      <c r="T68" s="187"/>
      <c r="U68" s="188" t="s">
        <v>625</v>
      </c>
      <c r="V68" s="188"/>
      <c r="W68" s="188"/>
      <c r="X68" s="188" t="s">
        <v>626</v>
      </c>
      <c r="Y68" s="257" t="s">
        <v>627</v>
      </c>
      <c r="Z68" s="191"/>
      <c r="AA68" s="191"/>
      <c r="AB68" s="191"/>
      <c r="AC68" s="191"/>
      <c r="AD68" s="191"/>
      <c r="AE68" s="191"/>
      <c r="AF68" s="191"/>
      <c r="AG68" s="191"/>
      <c r="AH68" s="191"/>
      <c r="AI68" s="191"/>
      <c r="AJ68" s="191"/>
      <c r="AK68" s="185"/>
      <c r="AL68" s="189"/>
      <c r="AM68" s="161"/>
    </row>
    <row r="69" spans="1:39" x14ac:dyDescent="0.25">
      <c r="AM69" s="161"/>
    </row>
    <row r="70" spans="1:39" x14ac:dyDescent="0.25">
      <c r="B70" s="231"/>
      <c r="AL70" s="232"/>
      <c r="AM70" s="161"/>
    </row>
    <row r="71" spans="1:39" ht="20.25" thickBot="1" x14ac:dyDescent="0.3">
      <c r="AL71" s="232"/>
      <c r="AM71" s="161"/>
    </row>
    <row r="72" spans="1:39" ht="26.25" customHeight="1" thickBot="1" x14ac:dyDescent="0.3">
      <c r="A72" s="305" t="s">
        <v>628</v>
      </c>
      <c r="B72" s="306"/>
      <c r="C72" s="306"/>
      <c r="D72" s="306"/>
      <c r="E72" s="306"/>
      <c r="F72" s="306"/>
      <c r="G72" s="306"/>
      <c r="H72" s="306"/>
      <c r="I72" s="306"/>
      <c r="J72" s="306"/>
      <c r="K72" s="306"/>
      <c r="L72" s="306"/>
      <c r="M72" s="306"/>
      <c r="N72" s="307"/>
      <c r="AM72" s="161"/>
    </row>
    <row r="73" spans="1:39" ht="26.25" customHeight="1" thickBot="1" x14ac:dyDescent="0.3">
      <c r="A73" s="233"/>
      <c r="B73" s="234"/>
      <c r="C73" s="234"/>
      <c r="D73" s="235"/>
      <c r="E73" s="235"/>
      <c r="F73" s="235"/>
      <c r="G73" s="235"/>
      <c r="H73" s="235"/>
      <c r="I73" s="235"/>
      <c r="J73" s="235"/>
      <c r="K73" s="235"/>
      <c r="L73" s="235"/>
      <c r="M73" s="235"/>
      <c r="N73" s="235"/>
      <c r="O73" s="235"/>
      <c r="AM73" s="161"/>
    </row>
    <row r="74" spans="1:39" ht="43.5" customHeight="1" thickBot="1" x14ac:dyDescent="0.3">
      <c r="A74" s="236" t="s">
        <v>629</v>
      </c>
      <c r="B74" s="237"/>
      <c r="C74" s="238"/>
      <c r="AM74" s="161"/>
    </row>
    <row r="75" spans="1:39" x14ac:dyDescent="0.25">
      <c r="AM75" s="161"/>
    </row>
    <row r="76" spans="1:39" ht="15.75" customHeight="1" x14ac:dyDescent="0.25">
      <c r="A76" s="277" t="s">
        <v>630</v>
      </c>
      <c r="B76" s="279" t="s">
        <v>121</v>
      </c>
      <c r="C76" s="279" t="s">
        <v>2</v>
      </c>
      <c r="D76" s="279" t="s">
        <v>4</v>
      </c>
      <c r="E76" s="281" t="s">
        <v>6</v>
      </c>
      <c r="F76" s="301" t="s">
        <v>8</v>
      </c>
      <c r="G76" s="302"/>
      <c r="H76" s="279" t="s">
        <v>10</v>
      </c>
      <c r="I76" s="279" t="s">
        <v>14</v>
      </c>
      <c r="J76" s="303" t="s">
        <v>12</v>
      </c>
      <c r="K76" s="299" t="s">
        <v>122</v>
      </c>
      <c r="L76" s="300"/>
      <c r="M76" s="303" t="s">
        <v>20</v>
      </c>
      <c r="N76" s="303" t="s">
        <v>22</v>
      </c>
      <c r="O76" s="239"/>
      <c r="AM76" s="161"/>
    </row>
    <row r="77" spans="1:39" x14ac:dyDescent="0.25">
      <c r="A77" s="278"/>
      <c r="B77" s="280"/>
      <c r="C77" s="280"/>
      <c r="D77" s="280"/>
      <c r="E77" s="282"/>
      <c r="F77" s="240" t="s">
        <v>125</v>
      </c>
      <c r="G77" s="240" t="s">
        <v>126</v>
      </c>
      <c r="H77" s="280"/>
      <c r="I77" s="280"/>
      <c r="J77" s="304"/>
      <c r="K77" s="241" t="s">
        <v>127</v>
      </c>
      <c r="L77" s="241" t="s">
        <v>631</v>
      </c>
      <c r="M77" s="304"/>
      <c r="N77" s="304"/>
      <c r="O77" s="162"/>
      <c r="AM77" s="161"/>
    </row>
    <row r="78" spans="1:39" x14ac:dyDescent="0.25">
      <c r="A78" s="242" t="s">
        <v>632</v>
      </c>
      <c r="B78" s="242"/>
      <c r="C78" s="191" t="s">
        <v>633</v>
      </c>
      <c r="D78" s="191"/>
      <c r="E78" s="191"/>
      <c r="F78" s="191"/>
      <c r="G78" s="191"/>
      <c r="H78" s="191"/>
      <c r="I78" s="191"/>
      <c r="J78" s="185"/>
      <c r="K78" s="185"/>
      <c r="L78" s="185"/>
      <c r="M78" s="185"/>
      <c r="N78" s="185"/>
      <c r="O78" s="162"/>
      <c r="AM78" s="161"/>
    </row>
    <row r="79" spans="1:39" x14ac:dyDescent="0.25">
      <c r="A79" s="242"/>
      <c r="B79" s="242"/>
      <c r="C79" s="191"/>
      <c r="D79" s="191"/>
      <c r="E79" s="191"/>
      <c r="F79" s="191"/>
      <c r="G79" s="191"/>
      <c r="H79" s="191"/>
      <c r="I79" s="191"/>
      <c r="J79" s="191"/>
      <c r="K79" s="191"/>
      <c r="L79" s="191"/>
      <c r="M79" s="191"/>
      <c r="N79" s="185"/>
      <c r="O79" s="162"/>
      <c r="AM79" s="161"/>
    </row>
    <row r="80" spans="1:39" x14ac:dyDescent="0.25">
      <c r="A80" s="242"/>
      <c r="B80" s="242"/>
      <c r="C80" s="191"/>
      <c r="D80" s="191"/>
      <c r="E80" s="191"/>
      <c r="F80" s="191"/>
      <c r="G80" s="191"/>
      <c r="H80" s="191"/>
      <c r="I80" s="191"/>
      <c r="J80" s="191"/>
      <c r="K80" s="191"/>
      <c r="L80" s="191"/>
      <c r="M80" s="191"/>
      <c r="N80" s="185"/>
      <c r="O80" s="162"/>
      <c r="AM80" s="161"/>
    </row>
    <row r="81" spans="1:39" x14ac:dyDescent="0.25">
      <c r="A81" s="242"/>
      <c r="B81" s="242"/>
      <c r="C81" s="191"/>
      <c r="D81" s="191"/>
      <c r="E81" s="191"/>
      <c r="F81" s="191"/>
      <c r="G81" s="191"/>
      <c r="H81" s="191"/>
      <c r="I81" s="191"/>
      <c r="J81" s="191"/>
      <c r="K81" s="191"/>
      <c r="L81" s="191"/>
      <c r="M81" s="191"/>
      <c r="N81" s="185"/>
      <c r="O81" s="162"/>
      <c r="AM81" s="161"/>
    </row>
    <row r="82" spans="1:39" x14ac:dyDescent="0.25">
      <c r="A82" s="242"/>
      <c r="B82" s="242"/>
      <c r="C82" s="191"/>
      <c r="D82" s="191"/>
      <c r="E82" s="191"/>
      <c r="F82" s="191"/>
      <c r="G82" s="191"/>
      <c r="H82" s="191"/>
      <c r="I82" s="191"/>
      <c r="J82" s="191"/>
      <c r="K82" s="191"/>
      <c r="L82" s="191"/>
      <c r="M82" s="191"/>
      <c r="N82" s="185"/>
      <c r="O82" s="162"/>
      <c r="AM82" s="161"/>
    </row>
    <row r="83" spans="1:39" x14ac:dyDescent="0.25">
      <c r="A83" s="242"/>
      <c r="B83" s="242"/>
      <c r="C83" s="191"/>
      <c r="D83" s="191"/>
      <c r="E83" s="191"/>
      <c r="F83" s="191"/>
      <c r="G83" s="191"/>
      <c r="H83" s="191"/>
      <c r="I83" s="191"/>
      <c r="J83" s="191"/>
      <c r="K83" s="191"/>
      <c r="L83" s="191"/>
      <c r="M83" s="191"/>
      <c r="N83" s="185"/>
      <c r="O83" s="162"/>
      <c r="AM83" s="161"/>
    </row>
    <row r="84" spans="1:39" x14ac:dyDescent="0.25">
      <c r="A84" s="242"/>
      <c r="B84" s="242"/>
      <c r="C84" s="191"/>
      <c r="D84" s="191"/>
      <c r="E84" s="191"/>
      <c r="F84" s="191"/>
      <c r="G84" s="191"/>
      <c r="H84" s="191"/>
      <c r="I84" s="191"/>
      <c r="J84" s="191"/>
      <c r="K84" s="191"/>
      <c r="L84" s="191"/>
      <c r="M84" s="191"/>
      <c r="N84" s="185"/>
      <c r="O84" s="162"/>
      <c r="AM84" s="161"/>
    </row>
    <row r="85" spans="1:39" x14ac:dyDescent="0.25">
      <c r="A85" s="242"/>
      <c r="B85" s="242"/>
      <c r="C85" s="191"/>
      <c r="D85" s="191"/>
      <c r="E85" s="191"/>
      <c r="F85" s="191"/>
      <c r="G85" s="191"/>
      <c r="H85" s="191"/>
      <c r="I85" s="191"/>
      <c r="J85" s="191"/>
      <c r="K85" s="191"/>
      <c r="L85" s="191"/>
      <c r="M85" s="191"/>
      <c r="N85" s="185"/>
      <c r="O85" s="162"/>
      <c r="AM85" s="161"/>
    </row>
    <row r="86" spans="1:39" x14ac:dyDescent="0.25">
      <c r="A86" s="242"/>
      <c r="B86" s="242"/>
      <c r="C86" s="191"/>
      <c r="D86" s="191"/>
      <c r="E86" s="191"/>
      <c r="F86" s="191"/>
      <c r="G86" s="191"/>
      <c r="H86" s="191"/>
      <c r="I86" s="191"/>
      <c r="J86" s="191"/>
      <c r="K86" s="191"/>
      <c r="L86" s="191"/>
      <c r="M86" s="191"/>
      <c r="N86" s="185"/>
      <c r="O86" s="162"/>
      <c r="AM86" s="161"/>
    </row>
    <row r="87" spans="1:39" x14ac:dyDescent="0.25">
      <c r="AM87" s="161"/>
    </row>
    <row r="88" spans="1:39" ht="15.75" customHeight="1" x14ac:dyDescent="0.25">
      <c r="A88" s="277" t="s">
        <v>630</v>
      </c>
      <c r="B88" s="279" t="s">
        <v>121</v>
      </c>
      <c r="C88" s="279" t="s">
        <v>2</v>
      </c>
      <c r="D88" s="279" t="s">
        <v>4</v>
      </c>
      <c r="E88" s="281" t="s">
        <v>6</v>
      </c>
      <c r="F88" s="301" t="s">
        <v>8</v>
      </c>
      <c r="G88" s="302"/>
      <c r="H88" s="279" t="s">
        <v>10</v>
      </c>
      <c r="I88" s="279" t="s">
        <v>14</v>
      </c>
      <c r="J88" s="279" t="s">
        <v>12</v>
      </c>
      <c r="K88" s="299" t="s">
        <v>122</v>
      </c>
      <c r="L88" s="300"/>
      <c r="M88" s="279" t="s">
        <v>20</v>
      </c>
      <c r="N88" s="303" t="s">
        <v>22</v>
      </c>
      <c r="O88" s="239"/>
      <c r="AM88" s="161"/>
    </row>
    <row r="89" spans="1:39" ht="15" customHeight="1" x14ac:dyDescent="0.25">
      <c r="A89" s="278"/>
      <c r="B89" s="280"/>
      <c r="C89" s="280"/>
      <c r="D89" s="280"/>
      <c r="E89" s="282"/>
      <c r="F89" s="240" t="s">
        <v>125</v>
      </c>
      <c r="G89" s="240" t="s">
        <v>126</v>
      </c>
      <c r="H89" s="280"/>
      <c r="I89" s="280"/>
      <c r="J89" s="280"/>
      <c r="K89" s="241" t="s">
        <v>127</v>
      </c>
      <c r="L89" s="241" t="s">
        <v>631</v>
      </c>
      <c r="M89" s="280"/>
      <c r="N89" s="304"/>
      <c r="O89" s="162"/>
      <c r="AM89" s="161"/>
    </row>
    <row r="90" spans="1:39" x14ac:dyDescent="0.25">
      <c r="A90" s="242" t="s">
        <v>632</v>
      </c>
      <c r="B90" s="242"/>
      <c r="C90" s="191" t="s">
        <v>633</v>
      </c>
      <c r="D90" s="191"/>
      <c r="E90" s="191"/>
      <c r="F90" s="191"/>
      <c r="G90" s="191"/>
      <c r="H90" s="191"/>
      <c r="I90" s="191"/>
      <c r="J90" s="185"/>
      <c r="K90" s="185"/>
      <c r="L90" s="185"/>
      <c r="M90" s="185"/>
      <c r="N90" s="185"/>
      <c r="O90" s="162"/>
      <c r="AM90" s="161"/>
    </row>
    <row r="91" spans="1:39" x14ac:dyDescent="0.25">
      <c r="A91" s="242"/>
      <c r="B91" s="242"/>
      <c r="C91" s="191"/>
      <c r="D91" s="191"/>
      <c r="E91" s="191"/>
      <c r="F91" s="191"/>
      <c r="G91" s="191"/>
      <c r="H91" s="191"/>
      <c r="I91" s="191"/>
      <c r="J91" s="191"/>
      <c r="K91" s="191"/>
      <c r="L91" s="191"/>
      <c r="M91" s="191"/>
      <c r="N91" s="185"/>
      <c r="O91" s="162"/>
      <c r="AM91" s="161"/>
    </row>
    <row r="92" spans="1:39" x14ac:dyDescent="0.25">
      <c r="A92" s="242"/>
      <c r="B92" s="242"/>
      <c r="C92" s="191"/>
      <c r="D92" s="191"/>
      <c r="E92" s="191"/>
      <c r="F92" s="191"/>
      <c r="G92" s="191"/>
      <c r="H92" s="191"/>
      <c r="I92" s="191"/>
      <c r="J92" s="191"/>
      <c r="K92" s="191"/>
      <c r="L92" s="191"/>
      <c r="M92" s="191"/>
      <c r="N92" s="185"/>
      <c r="O92" s="162"/>
      <c r="AM92" s="161"/>
    </row>
    <row r="93" spans="1:39" x14ac:dyDescent="0.25">
      <c r="A93" s="242"/>
      <c r="B93" s="242"/>
      <c r="C93" s="191"/>
      <c r="D93" s="191"/>
      <c r="E93" s="191"/>
      <c r="F93" s="191"/>
      <c r="G93" s="191"/>
      <c r="H93" s="191"/>
      <c r="I93" s="191"/>
      <c r="J93" s="191"/>
      <c r="K93" s="191"/>
      <c r="L93" s="191"/>
      <c r="M93" s="191"/>
      <c r="N93" s="185"/>
      <c r="O93" s="162"/>
      <c r="AM93" s="161"/>
    </row>
    <row r="94" spans="1:39" x14ac:dyDescent="0.25">
      <c r="A94" s="242"/>
      <c r="B94" s="242"/>
      <c r="C94" s="191"/>
      <c r="D94" s="191"/>
      <c r="E94" s="191"/>
      <c r="F94" s="191"/>
      <c r="G94" s="191"/>
      <c r="H94" s="191"/>
      <c r="I94" s="191"/>
      <c r="J94" s="191"/>
      <c r="K94" s="191"/>
      <c r="L94" s="191"/>
      <c r="M94" s="191"/>
      <c r="N94" s="185"/>
      <c r="O94" s="162"/>
      <c r="AM94" s="161"/>
    </row>
    <row r="95" spans="1:39" x14ac:dyDescent="0.25">
      <c r="A95" s="242"/>
      <c r="B95" s="242"/>
      <c r="C95" s="191"/>
      <c r="D95" s="191"/>
      <c r="E95" s="191"/>
      <c r="F95" s="191"/>
      <c r="G95" s="191"/>
      <c r="H95" s="191"/>
      <c r="I95" s="191"/>
      <c r="J95" s="191"/>
      <c r="K95" s="191"/>
      <c r="L95" s="191"/>
      <c r="M95" s="191"/>
      <c r="N95" s="185"/>
      <c r="O95" s="162"/>
      <c r="AM95" s="161"/>
    </row>
    <row r="96" spans="1:39" x14ac:dyDescent="0.25">
      <c r="A96" s="242"/>
      <c r="B96" s="242"/>
      <c r="C96" s="191"/>
      <c r="D96" s="191"/>
      <c r="E96" s="191"/>
      <c r="F96" s="191"/>
      <c r="G96" s="191"/>
      <c r="H96" s="191"/>
      <c r="I96" s="191"/>
      <c r="J96" s="191"/>
      <c r="K96" s="191"/>
      <c r="L96" s="191"/>
      <c r="M96" s="191"/>
      <c r="N96" s="185"/>
      <c r="O96" s="162"/>
      <c r="AM96" s="161"/>
    </row>
    <row r="97" spans="1:39" x14ac:dyDescent="0.25">
      <c r="A97" s="242"/>
      <c r="B97" s="242"/>
      <c r="C97" s="191"/>
      <c r="D97" s="191"/>
      <c r="E97" s="191"/>
      <c r="F97" s="191"/>
      <c r="G97" s="191"/>
      <c r="H97" s="191"/>
      <c r="I97" s="191"/>
      <c r="J97" s="191"/>
      <c r="K97" s="191"/>
      <c r="L97" s="191"/>
      <c r="M97" s="191"/>
      <c r="N97" s="185"/>
      <c r="O97" s="162"/>
      <c r="AM97" s="161"/>
    </row>
    <row r="98" spans="1:39" x14ac:dyDescent="0.25">
      <c r="A98" s="242"/>
      <c r="B98" s="242"/>
      <c r="C98" s="191"/>
      <c r="D98" s="191"/>
      <c r="E98" s="191"/>
      <c r="F98" s="191"/>
      <c r="G98" s="191"/>
      <c r="H98" s="191"/>
      <c r="I98" s="191"/>
      <c r="J98" s="191"/>
      <c r="K98" s="191"/>
      <c r="L98" s="191"/>
      <c r="M98" s="191"/>
      <c r="N98" s="185"/>
      <c r="O98" s="162"/>
      <c r="AM98" s="161"/>
    </row>
    <row r="99" spans="1:39" x14ac:dyDescent="0.25">
      <c r="AM99" s="161"/>
    </row>
    <row r="100" spans="1:39" ht="15.75" customHeight="1" x14ac:dyDescent="0.25">
      <c r="A100" s="277" t="s">
        <v>630</v>
      </c>
      <c r="B100" s="279" t="s">
        <v>121</v>
      </c>
      <c r="C100" s="279" t="s">
        <v>2</v>
      </c>
      <c r="D100" s="279" t="s">
        <v>4</v>
      </c>
      <c r="E100" s="281" t="s">
        <v>6</v>
      </c>
      <c r="F100" s="301" t="s">
        <v>8</v>
      </c>
      <c r="G100" s="302"/>
      <c r="H100" s="279" t="s">
        <v>10</v>
      </c>
      <c r="I100" s="279" t="s">
        <v>14</v>
      </c>
      <c r="J100" s="279" t="s">
        <v>12</v>
      </c>
      <c r="K100" s="299" t="s">
        <v>122</v>
      </c>
      <c r="L100" s="300"/>
      <c r="M100" s="279" t="s">
        <v>20</v>
      </c>
      <c r="N100" s="303" t="s">
        <v>22</v>
      </c>
      <c r="O100" s="239"/>
      <c r="AM100" s="161"/>
    </row>
    <row r="101" spans="1:39" ht="15" customHeight="1" x14ac:dyDescent="0.25">
      <c r="A101" s="278"/>
      <c r="B101" s="280"/>
      <c r="C101" s="280"/>
      <c r="D101" s="280"/>
      <c r="E101" s="282"/>
      <c r="F101" s="240" t="s">
        <v>125</v>
      </c>
      <c r="G101" s="240" t="s">
        <v>126</v>
      </c>
      <c r="H101" s="280"/>
      <c r="I101" s="280"/>
      <c r="J101" s="280"/>
      <c r="K101" s="241" t="s">
        <v>127</v>
      </c>
      <c r="L101" s="241" t="s">
        <v>631</v>
      </c>
      <c r="M101" s="280"/>
      <c r="N101" s="304"/>
      <c r="O101" s="162"/>
      <c r="AM101" s="161"/>
    </row>
    <row r="102" spans="1:39" ht="15" customHeight="1" x14ac:dyDescent="0.25">
      <c r="A102" s="242"/>
      <c r="B102" s="242"/>
      <c r="C102" s="191" t="s">
        <v>633</v>
      </c>
      <c r="D102" s="191"/>
      <c r="E102" s="191"/>
      <c r="F102" s="191"/>
      <c r="G102" s="191"/>
      <c r="H102" s="191"/>
      <c r="I102" s="191"/>
      <c r="J102" s="185"/>
      <c r="K102" s="185"/>
      <c r="L102" s="185"/>
      <c r="M102" s="185"/>
      <c r="N102" s="185"/>
      <c r="O102" s="162"/>
      <c r="AM102" s="161"/>
    </row>
    <row r="103" spans="1:39" x14ac:dyDescent="0.25">
      <c r="A103" s="242"/>
      <c r="B103" s="242"/>
      <c r="C103" s="191"/>
      <c r="D103" s="191"/>
      <c r="E103" s="191"/>
      <c r="F103" s="191"/>
      <c r="G103" s="191"/>
      <c r="H103" s="191"/>
      <c r="I103" s="191"/>
      <c r="J103" s="191"/>
      <c r="K103" s="191"/>
      <c r="L103" s="191"/>
      <c r="M103" s="191"/>
      <c r="N103" s="185"/>
      <c r="O103" s="162"/>
      <c r="AM103" s="161"/>
    </row>
    <row r="104" spans="1:39" x14ac:dyDescent="0.25">
      <c r="A104" s="242"/>
      <c r="B104" s="242"/>
      <c r="C104" s="191"/>
      <c r="D104" s="191"/>
      <c r="E104" s="191"/>
      <c r="F104" s="191"/>
      <c r="G104" s="191"/>
      <c r="H104" s="191"/>
      <c r="I104" s="191"/>
      <c r="J104" s="191"/>
      <c r="K104" s="191"/>
      <c r="L104" s="191"/>
      <c r="M104" s="191"/>
      <c r="N104" s="185"/>
      <c r="O104" s="162"/>
      <c r="AM104" s="161"/>
    </row>
    <row r="105" spans="1:39" x14ac:dyDescent="0.25">
      <c r="A105" s="242"/>
      <c r="B105" s="242"/>
      <c r="C105" s="191"/>
      <c r="D105" s="191"/>
      <c r="E105" s="191"/>
      <c r="F105" s="191"/>
      <c r="G105" s="191"/>
      <c r="H105" s="191"/>
      <c r="I105" s="191"/>
      <c r="J105" s="191"/>
      <c r="K105" s="191"/>
      <c r="L105" s="191"/>
      <c r="M105" s="191"/>
      <c r="N105" s="185"/>
      <c r="O105" s="162"/>
      <c r="AM105" s="161"/>
    </row>
    <row r="106" spans="1:39" x14ac:dyDescent="0.25">
      <c r="A106" s="242"/>
      <c r="B106" s="242"/>
      <c r="C106" s="191"/>
      <c r="D106" s="191"/>
      <c r="E106" s="191"/>
      <c r="F106" s="191"/>
      <c r="G106" s="191"/>
      <c r="H106" s="191"/>
      <c r="I106" s="191"/>
      <c r="J106" s="191"/>
      <c r="K106" s="191"/>
      <c r="L106" s="191"/>
      <c r="M106" s="191"/>
      <c r="N106" s="185"/>
      <c r="O106" s="162"/>
      <c r="AM106" s="161"/>
    </row>
    <row r="107" spans="1:39" x14ac:dyDescent="0.25">
      <c r="A107" s="242"/>
      <c r="B107" s="242"/>
      <c r="C107" s="191"/>
      <c r="D107" s="191"/>
      <c r="E107" s="191"/>
      <c r="F107" s="191"/>
      <c r="G107" s="191"/>
      <c r="H107" s="191"/>
      <c r="I107" s="191"/>
      <c r="J107" s="191"/>
      <c r="K107" s="191"/>
      <c r="L107" s="191"/>
      <c r="M107" s="191"/>
      <c r="N107" s="185"/>
      <c r="O107" s="162"/>
      <c r="AM107" s="161"/>
    </row>
    <row r="108" spans="1:39" x14ac:dyDescent="0.25">
      <c r="A108" s="242"/>
      <c r="B108" s="242"/>
      <c r="C108" s="191"/>
      <c r="D108" s="191"/>
      <c r="E108" s="191"/>
      <c r="F108" s="191"/>
      <c r="G108" s="191"/>
      <c r="H108" s="191"/>
      <c r="I108" s="191"/>
      <c r="J108" s="191"/>
      <c r="K108" s="191"/>
      <c r="L108" s="191"/>
      <c r="M108" s="191"/>
      <c r="N108" s="185"/>
      <c r="O108" s="162"/>
      <c r="AM108" s="161"/>
    </row>
    <row r="109" spans="1:39" x14ac:dyDescent="0.25">
      <c r="A109" s="242"/>
      <c r="B109" s="242"/>
      <c r="C109" s="191"/>
      <c r="D109" s="191"/>
      <c r="E109" s="191"/>
      <c r="F109" s="191"/>
      <c r="G109" s="191"/>
      <c r="H109" s="191"/>
      <c r="I109" s="191"/>
      <c r="J109" s="191"/>
      <c r="K109" s="191"/>
      <c r="L109" s="191"/>
      <c r="M109" s="191"/>
      <c r="N109" s="185"/>
      <c r="O109" s="162"/>
      <c r="AM109" s="161"/>
    </row>
    <row r="110" spans="1:39" x14ac:dyDescent="0.25">
      <c r="A110" s="242"/>
      <c r="B110" s="242"/>
      <c r="C110" s="191"/>
      <c r="D110" s="191"/>
      <c r="E110" s="191"/>
      <c r="F110" s="191"/>
      <c r="G110" s="191"/>
      <c r="H110" s="191"/>
      <c r="I110" s="191"/>
      <c r="J110" s="191"/>
      <c r="K110" s="191"/>
      <c r="L110" s="191"/>
      <c r="M110" s="191"/>
      <c r="N110" s="185"/>
      <c r="O110" s="162"/>
      <c r="AM110" s="161"/>
    </row>
    <row r="111" spans="1:39" x14ac:dyDescent="0.25">
      <c r="AM111" s="161"/>
    </row>
    <row r="112" spans="1:39" ht="15.75" customHeight="1" x14ac:dyDescent="0.25">
      <c r="A112" s="277" t="s">
        <v>634</v>
      </c>
      <c r="B112" s="279" t="s">
        <v>121</v>
      </c>
      <c r="C112" s="279" t="s">
        <v>2</v>
      </c>
      <c r="D112" s="279" t="s">
        <v>4</v>
      </c>
      <c r="E112" s="281" t="s">
        <v>6</v>
      </c>
      <c r="F112" s="301" t="s">
        <v>8</v>
      </c>
      <c r="G112" s="302"/>
      <c r="H112" s="279" t="s">
        <v>10</v>
      </c>
      <c r="I112" s="279" t="s">
        <v>14</v>
      </c>
      <c r="J112" s="279" t="s">
        <v>12</v>
      </c>
      <c r="K112" s="299" t="s">
        <v>122</v>
      </c>
      <c r="L112" s="300"/>
      <c r="M112" s="279" t="s">
        <v>20</v>
      </c>
      <c r="N112" s="303" t="s">
        <v>22</v>
      </c>
      <c r="O112" s="239"/>
      <c r="AM112" s="161"/>
    </row>
    <row r="113" spans="1:39" x14ac:dyDescent="0.25">
      <c r="A113" s="278"/>
      <c r="B113" s="280"/>
      <c r="C113" s="280"/>
      <c r="D113" s="280"/>
      <c r="E113" s="282"/>
      <c r="F113" s="240" t="s">
        <v>125</v>
      </c>
      <c r="G113" s="240" t="s">
        <v>126</v>
      </c>
      <c r="H113" s="280"/>
      <c r="I113" s="280"/>
      <c r="J113" s="280"/>
      <c r="K113" s="241" t="s">
        <v>127</v>
      </c>
      <c r="L113" s="241" t="s">
        <v>631</v>
      </c>
      <c r="M113" s="280"/>
      <c r="N113" s="304"/>
      <c r="O113" s="162"/>
      <c r="AM113" s="161"/>
    </row>
    <row r="114" spans="1:39" x14ac:dyDescent="0.25">
      <c r="A114" s="242"/>
      <c r="B114" s="242"/>
      <c r="C114" s="191"/>
      <c r="D114" s="191"/>
      <c r="E114" s="191"/>
      <c r="F114" s="191"/>
      <c r="G114" s="191"/>
      <c r="H114" s="191"/>
      <c r="I114" s="191"/>
      <c r="J114" s="185"/>
      <c r="K114" s="185"/>
      <c r="L114" s="185"/>
      <c r="M114" s="185"/>
      <c r="N114" s="185"/>
      <c r="O114" s="162"/>
      <c r="AM114" s="161"/>
    </row>
    <row r="115" spans="1:39" x14ac:dyDescent="0.25">
      <c r="A115" s="242"/>
      <c r="B115" s="242"/>
      <c r="C115" s="191"/>
      <c r="D115" s="191"/>
      <c r="E115" s="191"/>
      <c r="F115" s="191"/>
      <c r="G115" s="191"/>
      <c r="H115" s="191"/>
      <c r="I115" s="191"/>
      <c r="J115" s="191"/>
      <c r="K115" s="191"/>
      <c r="L115" s="191"/>
      <c r="M115" s="191"/>
      <c r="N115" s="185"/>
      <c r="O115" s="162"/>
      <c r="AM115" s="161"/>
    </row>
    <row r="116" spans="1:39" x14ac:dyDescent="0.25">
      <c r="A116" s="242"/>
      <c r="B116" s="242"/>
      <c r="C116" s="191"/>
      <c r="D116" s="191"/>
      <c r="E116" s="191"/>
      <c r="F116" s="191"/>
      <c r="G116" s="191"/>
      <c r="H116" s="191"/>
      <c r="I116" s="191"/>
      <c r="J116" s="191"/>
      <c r="K116" s="191"/>
      <c r="L116" s="191"/>
      <c r="M116" s="191"/>
      <c r="N116" s="185"/>
      <c r="O116" s="162"/>
      <c r="AM116" s="161"/>
    </row>
    <row r="117" spans="1:39" x14ac:dyDescent="0.25">
      <c r="A117" s="242"/>
      <c r="B117" s="242"/>
      <c r="C117" s="191"/>
      <c r="D117" s="191"/>
      <c r="E117" s="191"/>
      <c r="F117" s="191"/>
      <c r="G117" s="191"/>
      <c r="H117" s="191"/>
      <c r="I117" s="191"/>
      <c r="J117" s="191"/>
      <c r="K117" s="191"/>
      <c r="L117" s="191"/>
      <c r="M117" s="191"/>
      <c r="N117" s="185"/>
      <c r="O117" s="162"/>
      <c r="AM117" s="161"/>
    </row>
    <row r="118" spans="1:39" x14ac:dyDescent="0.25">
      <c r="A118" s="242"/>
      <c r="B118" s="242"/>
      <c r="C118" s="191"/>
      <c r="D118" s="191"/>
      <c r="E118" s="191"/>
      <c r="F118" s="191"/>
      <c r="G118" s="191"/>
      <c r="H118" s="191"/>
      <c r="I118" s="191"/>
      <c r="J118" s="191"/>
      <c r="K118" s="191"/>
      <c r="L118" s="191"/>
      <c r="M118" s="191"/>
      <c r="N118" s="185"/>
      <c r="O118" s="162"/>
      <c r="AM118" s="161"/>
    </row>
    <row r="119" spans="1:39" x14ac:dyDescent="0.25">
      <c r="A119" s="242"/>
      <c r="B119" s="242"/>
      <c r="C119" s="191"/>
      <c r="D119" s="191"/>
      <c r="E119" s="191"/>
      <c r="F119" s="191"/>
      <c r="G119" s="191"/>
      <c r="H119" s="191"/>
      <c r="I119" s="191"/>
      <c r="J119" s="191"/>
      <c r="K119" s="191"/>
      <c r="L119" s="191"/>
      <c r="M119" s="191"/>
      <c r="N119" s="185"/>
      <c r="O119" s="162"/>
      <c r="AM119" s="161"/>
    </row>
    <row r="120" spans="1:39" x14ac:dyDescent="0.25">
      <c r="A120" s="242"/>
      <c r="B120" s="242"/>
      <c r="C120" s="191"/>
      <c r="D120" s="191"/>
      <c r="E120" s="191"/>
      <c r="F120" s="191"/>
      <c r="G120" s="191"/>
      <c r="H120" s="191"/>
      <c r="I120" s="191"/>
      <c r="J120" s="191"/>
      <c r="K120" s="191"/>
      <c r="L120" s="191"/>
      <c r="M120" s="191"/>
      <c r="N120" s="185"/>
      <c r="O120" s="162"/>
      <c r="AM120" s="161"/>
    </row>
    <row r="121" spans="1:39" x14ac:dyDescent="0.25">
      <c r="A121" s="242"/>
      <c r="B121" s="242"/>
      <c r="C121" s="191"/>
      <c r="D121" s="191"/>
      <c r="E121" s="191"/>
      <c r="F121" s="191"/>
      <c r="G121" s="191"/>
      <c r="H121" s="191"/>
      <c r="I121" s="191"/>
      <c r="J121" s="191"/>
      <c r="K121" s="191"/>
      <c r="L121" s="191"/>
      <c r="M121" s="191"/>
      <c r="N121" s="185"/>
      <c r="O121" s="162"/>
      <c r="AM121" s="161"/>
    </row>
    <row r="122" spans="1:39" x14ac:dyDescent="0.25">
      <c r="A122" s="242"/>
      <c r="B122" s="242"/>
      <c r="C122" s="191"/>
      <c r="D122" s="191"/>
      <c r="E122" s="191"/>
      <c r="F122" s="191"/>
      <c r="G122" s="191"/>
      <c r="H122" s="191"/>
      <c r="I122" s="191"/>
      <c r="J122" s="191"/>
      <c r="K122" s="191"/>
      <c r="L122" s="191"/>
      <c r="M122" s="191"/>
      <c r="N122" s="185"/>
      <c r="O122" s="162"/>
      <c r="AM122" s="161"/>
    </row>
    <row r="123" spans="1:39" x14ac:dyDescent="0.25">
      <c r="A123" s="231"/>
      <c r="B123" s="231"/>
      <c r="O123" s="162"/>
      <c r="AM123" s="161"/>
    </row>
    <row r="124" spans="1:39" x14ac:dyDescent="0.25">
      <c r="A124" s="161"/>
      <c r="B124" s="161"/>
      <c r="C124" s="161"/>
      <c r="D124" s="161"/>
      <c r="E124" s="161"/>
      <c r="F124" s="161"/>
      <c r="G124" s="161"/>
      <c r="H124" s="161"/>
      <c r="I124" s="161"/>
      <c r="J124" s="161"/>
      <c r="K124" s="161"/>
      <c r="L124" s="161"/>
      <c r="M124" s="161"/>
      <c r="N124" s="161"/>
      <c r="O124" s="243"/>
      <c r="P124" s="243"/>
      <c r="Q124" s="243"/>
      <c r="R124" s="243"/>
      <c r="S124" s="243"/>
      <c r="T124" s="243"/>
      <c r="U124" s="243"/>
      <c r="V124" s="243"/>
      <c r="W124" s="243"/>
      <c r="X124" s="243"/>
      <c r="Y124" s="243"/>
      <c r="Z124" s="243"/>
      <c r="AA124" s="243"/>
      <c r="AB124" s="243"/>
      <c r="AC124" s="243"/>
      <c r="AD124" s="243"/>
      <c r="AE124" s="243"/>
      <c r="AF124" s="243"/>
      <c r="AG124" s="243"/>
      <c r="AH124" s="243"/>
      <c r="AI124" s="243"/>
      <c r="AJ124" s="243"/>
      <c r="AK124" s="243"/>
      <c r="AL124" s="161"/>
      <c r="AM124" s="161"/>
    </row>
    <row r="125" spans="1:39" x14ac:dyDescent="0.25">
      <c r="A125" s="161"/>
      <c r="B125" s="161"/>
      <c r="C125" s="161"/>
      <c r="D125" s="161"/>
      <c r="E125" s="161"/>
      <c r="F125" s="161"/>
      <c r="G125" s="161"/>
      <c r="H125" s="161"/>
      <c r="I125" s="161"/>
      <c r="J125" s="161"/>
      <c r="K125" s="161"/>
      <c r="L125" s="161"/>
      <c r="M125" s="161"/>
      <c r="N125" s="161"/>
      <c r="O125" s="243"/>
      <c r="P125" s="243"/>
      <c r="Q125" s="243"/>
      <c r="R125" s="243"/>
      <c r="S125" s="243"/>
      <c r="T125" s="243"/>
      <c r="U125" s="243"/>
      <c r="V125" s="243"/>
      <c r="W125" s="243"/>
      <c r="X125" s="243"/>
      <c r="Y125" s="243"/>
      <c r="Z125" s="243"/>
      <c r="AA125" s="243"/>
      <c r="AB125" s="243"/>
      <c r="AC125" s="243"/>
      <c r="AD125" s="243"/>
      <c r="AE125" s="243"/>
      <c r="AF125" s="243"/>
      <c r="AG125" s="243"/>
      <c r="AH125" s="243"/>
      <c r="AI125" s="243"/>
      <c r="AJ125" s="243"/>
      <c r="AK125" s="243"/>
      <c r="AL125" s="161"/>
      <c r="AM125" s="161"/>
    </row>
  </sheetData>
  <mergeCells count="97">
    <mergeCell ref="O8:Y8"/>
    <mergeCell ref="AC9:AC10"/>
    <mergeCell ref="AD9:AD10"/>
    <mergeCell ref="AE9:AE10"/>
    <mergeCell ref="AG9:AG10"/>
    <mergeCell ref="Z8:AK8"/>
    <mergeCell ref="AK9:AK10"/>
    <mergeCell ref="AF9:AF10"/>
    <mergeCell ref="T9:T10"/>
    <mergeCell ref="U9:U10"/>
    <mergeCell ref="V9:V10"/>
    <mergeCell ref="W9:W10"/>
    <mergeCell ref="X9:X10"/>
    <mergeCell ref="AB9:AB10"/>
    <mergeCell ref="Z9:Z10"/>
    <mergeCell ref="AA9:AA10"/>
    <mergeCell ref="C88:C89"/>
    <mergeCell ref="D88:D89"/>
    <mergeCell ref="A72:N72"/>
    <mergeCell ref="M112:M113"/>
    <mergeCell ref="Y9:Y10"/>
    <mergeCell ref="O9:O10"/>
    <mergeCell ref="P9:P10"/>
    <mergeCell ref="Q9:Q10"/>
    <mergeCell ref="R9:R10"/>
    <mergeCell ref="N76:N77"/>
    <mergeCell ref="N88:N89"/>
    <mergeCell ref="N100:N101"/>
    <mergeCell ref="N112:N113"/>
    <mergeCell ref="M100:M101"/>
    <mergeCell ref="N9:N10"/>
    <mergeCell ref="S9:S10"/>
    <mergeCell ref="A100:A101"/>
    <mergeCell ref="B100:B101"/>
    <mergeCell ref="C100:C101"/>
    <mergeCell ref="D100:D101"/>
    <mergeCell ref="E100:E101"/>
    <mergeCell ref="J76:J77"/>
    <mergeCell ref="M76:M77"/>
    <mergeCell ref="K76:L76"/>
    <mergeCell ref="I88:I89"/>
    <mergeCell ref="A76:A77"/>
    <mergeCell ref="E76:E77"/>
    <mergeCell ref="F76:G76"/>
    <mergeCell ref="H76:H77"/>
    <mergeCell ref="I76:I77"/>
    <mergeCell ref="B76:B77"/>
    <mergeCell ref="B88:B89"/>
    <mergeCell ref="E88:E89"/>
    <mergeCell ref="A88:A89"/>
    <mergeCell ref="C76:C77"/>
    <mergeCell ref="D76:D77"/>
    <mergeCell ref="M88:M89"/>
    <mergeCell ref="K112:L112"/>
    <mergeCell ref="F112:G112"/>
    <mergeCell ref="H112:H113"/>
    <mergeCell ref="I112:I113"/>
    <mergeCell ref="K88:L88"/>
    <mergeCell ref="K100:L100"/>
    <mergeCell ref="H100:H101"/>
    <mergeCell ref="I100:I101"/>
    <mergeCell ref="J100:J101"/>
    <mergeCell ref="J112:J113"/>
    <mergeCell ref="F88:G88"/>
    <mergeCell ref="H88:H89"/>
    <mergeCell ref="J88:J89"/>
    <mergeCell ref="F100:G100"/>
    <mergeCell ref="A1:AJ1"/>
    <mergeCell ref="F9:G9"/>
    <mergeCell ref="C9:C10"/>
    <mergeCell ref="A9:A10"/>
    <mergeCell ref="D9:D10"/>
    <mergeCell ref="E9:E10"/>
    <mergeCell ref="H9:H10"/>
    <mergeCell ref="I9:I10"/>
    <mergeCell ref="J9:J10"/>
    <mergeCell ref="M9:M10"/>
    <mergeCell ref="AJ9:AJ10"/>
    <mergeCell ref="A8:M8"/>
    <mergeCell ref="B9:B10"/>
    <mergeCell ref="K9:L9"/>
    <mergeCell ref="AH9:AH10"/>
    <mergeCell ref="AI9:AI10"/>
    <mergeCell ref="A112:A113"/>
    <mergeCell ref="B112:B113"/>
    <mergeCell ref="C112:C113"/>
    <mergeCell ref="D112:D113"/>
    <mergeCell ref="E112:E113"/>
    <mergeCell ref="A56:A61"/>
    <mergeCell ref="A62:A68"/>
    <mergeCell ref="A11:A20"/>
    <mergeCell ref="A27:A33"/>
    <mergeCell ref="A34:A37"/>
    <mergeCell ref="A38:A42"/>
    <mergeCell ref="A43:A48"/>
    <mergeCell ref="A49:A55"/>
    <mergeCell ref="A21:A26"/>
  </mergeCells>
  <conditionalFormatting sqref="O11:O68">
    <cfRule type="cellIs" dxfId="44" priority="316" stopIfTrue="1" operator="equal">
      <formula>"x"</formula>
    </cfRule>
  </conditionalFormatting>
  <conditionalFormatting sqref="P11:P68">
    <cfRule type="cellIs" dxfId="43" priority="315" operator="equal">
      <formula>"x"</formula>
    </cfRule>
  </conditionalFormatting>
  <conditionalFormatting sqref="Q11:Q68">
    <cfRule type="cellIs" dxfId="42" priority="314" operator="equal">
      <formula>"x"</formula>
    </cfRule>
  </conditionalFormatting>
  <conditionalFormatting sqref="R11:R68">
    <cfRule type="cellIs" dxfId="41" priority="313" stopIfTrue="1" operator="equal">
      <formula>"x"</formula>
    </cfRule>
  </conditionalFormatting>
  <conditionalFormatting sqref="S11:S68">
    <cfRule type="cellIs" dxfId="40" priority="312" operator="equal">
      <formula>"x"</formula>
    </cfRule>
  </conditionalFormatting>
  <conditionalFormatting sqref="T11:T68">
    <cfRule type="cellIs" dxfId="39" priority="4" stopIfTrue="1" operator="equal">
      <formula>$AQ$7</formula>
    </cfRule>
    <cfRule type="cellIs" dxfId="38" priority="7" stopIfTrue="1" operator="equal">
      <formula>$AQ$6</formula>
    </cfRule>
  </conditionalFormatting>
  <conditionalFormatting sqref="AQ6:AQ7">
    <cfRule type="cellIs" dxfId="37" priority="317" stopIfTrue="1" operator="equal">
      <formula>$AQ$6</formula>
    </cfRule>
  </conditionalFormatting>
  <dataValidations count="1">
    <dataValidation type="list" allowBlank="1" showInputMessage="1" showErrorMessage="1" sqref="T11:T68" xr:uid="{00000000-0002-0000-0100-000000000000}">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A8329F9-4E41-4217-964B-BD1F9155BE60}">
          <x14:formula1>
            <xm:f>LEGENDA!$A$46:$A$60</xm:f>
          </x14:formula1>
          <xm:sqref>N78:N86 N114:N123 N102:N110 N90:N98 AJ47 AK11:AK46 AK48:AK68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3">
    <pageSetUpPr fitToPage="1"/>
  </sheetPr>
  <dimension ref="A1:AD46"/>
  <sheetViews>
    <sheetView showGridLines="0" tabSelected="1" zoomScaleNormal="100" zoomScalePageLayoutView="70" workbookViewId="0">
      <selection activeCell="Y16" sqref="Y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3" max="23" width="17.5703125" customWidth="1"/>
    <col min="24" max="24" width="2.85546875" customWidth="1"/>
    <col min="25" max="25" width="6.42578125" customWidth="1"/>
    <col min="26" max="26" width="7.85546875" customWidth="1"/>
    <col min="27" max="27" width="8.42578125" customWidth="1"/>
    <col min="28" max="28" width="13.140625" customWidth="1"/>
    <col min="29" max="29" width="4.140625" customWidth="1"/>
  </cols>
  <sheetData>
    <row r="1" spans="1:28" x14ac:dyDescent="0.25">
      <c r="A1" s="76"/>
      <c r="B1" s="339" t="s">
        <v>109</v>
      </c>
      <c r="C1" s="339"/>
      <c r="D1" s="339"/>
      <c r="E1" s="339"/>
      <c r="F1" s="339"/>
      <c r="G1" s="339"/>
      <c r="H1" s="339"/>
      <c r="I1" s="339"/>
      <c r="J1" s="339"/>
      <c r="K1" s="339"/>
      <c r="L1" s="339"/>
      <c r="M1" s="339"/>
      <c r="N1" s="339"/>
      <c r="O1" s="339"/>
      <c r="P1" s="339"/>
      <c r="Q1" s="339"/>
      <c r="R1" s="339"/>
      <c r="S1" s="339"/>
      <c r="T1" s="339"/>
      <c r="U1" s="339"/>
      <c r="V1" s="339"/>
      <c r="W1" s="339"/>
      <c r="X1" s="76"/>
    </row>
    <row r="2" spans="1:28" s="11" customFormat="1" ht="21" customHeight="1" x14ac:dyDescent="0.25">
      <c r="A2" s="77"/>
      <c r="B2" s="339"/>
      <c r="C2" s="339"/>
      <c r="D2" s="339"/>
      <c r="E2" s="339"/>
      <c r="F2" s="339"/>
      <c r="G2" s="339"/>
      <c r="H2" s="339"/>
      <c r="I2" s="339"/>
      <c r="J2" s="339"/>
      <c r="K2" s="339"/>
      <c r="L2" s="339"/>
      <c r="M2" s="339"/>
      <c r="N2" s="339"/>
      <c r="O2" s="339"/>
      <c r="P2" s="339"/>
      <c r="Q2" s="339"/>
      <c r="R2" s="339"/>
      <c r="S2" s="339"/>
      <c r="T2" s="339"/>
      <c r="U2" s="339"/>
      <c r="V2" s="339"/>
      <c r="W2" s="339"/>
      <c r="X2" s="77"/>
    </row>
    <row r="3" spans="1:28" ht="33.75" customHeight="1" x14ac:dyDescent="0.35">
      <c r="A3" s="76"/>
      <c r="B3" s="346" t="str">
        <f>'Monitoria Anual - 1'!A2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346"/>
      <c r="S3" s="346"/>
      <c r="T3" s="346"/>
      <c r="U3" s="346"/>
      <c r="V3" s="346"/>
      <c r="W3" s="346"/>
      <c r="X3" s="76"/>
    </row>
    <row r="4" spans="1:28" x14ac:dyDescent="0.25">
      <c r="A4" s="76"/>
      <c r="J4" s="8"/>
      <c r="K4" s="8"/>
      <c r="L4" s="8"/>
      <c r="M4" s="8"/>
      <c r="N4" s="8"/>
      <c r="O4" s="8"/>
      <c r="X4" s="76"/>
    </row>
    <row r="5" spans="1:28" s="2" customFormat="1" ht="45" customHeight="1" x14ac:dyDescent="0.25">
      <c r="A5" s="74"/>
      <c r="B5" s="351" t="s">
        <v>635</v>
      </c>
      <c r="C5" s="351"/>
      <c r="D5" s="107" t="str">
        <f>'Monitoria Anual - 1'!B4</f>
        <v>Intensificar a proteção e restauração de hábitats, reduzir o declínio de populações e envolver a sociedade na conservação de primatas e preguiças ameaçados da Mata Atlântica</v>
      </c>
      <c r="E5" s="107"/>
      <c r="F5" s="107"/>
      <c r="G5" s="107"/>
      <c r="H5" s="107"/>
      <c r="I5" s="107"/>
      <c r="J5" s="107"/>
      <c r="K5" s="107"/>
      <c r="L5" s="107"/>
      <c r="M5" s="108"/>
      <c r="N5" s="9"/>
      <c r="O5" s="9"/>
      <c r="P5" s="9"/>
      <c r="Q5" s="9"/>
      <c r="R5" s="9"/>
      <c r="X5" s="74"/>
    </row>
    <row r="6" spans="1:28" x14ac:dyDescent="0.25">
      <c r="A6" s="76"/>
      <c r="J6" s="8"/>
      <c r="K6" s="8"/>
      <c r="L6" s="8"/>
      <c r="M6" s="8"/>
      <c r="N6" s="8"/>
      <c r="O6" s="8"/>
      <c r="X6" s="76"/>
    </row>
    <row r="7" spans="1:28" ht="26.25" customHeight="1" x14ac:dyDescent="0.25">
      <c r="A7" s="76"/>
      <c r="B7" s="351" t="s">
        <v>113</v>
      </c>
      <c r="C7" s="351"/>
      <c r="D7" s="31" t="str">
        <f>'Monitoria Anual - 1'!B6</f>
        <v>Data da Monitoria 1 (11/08/2026) - Virtual</v>
      </c>
      <c r="E7" s="31"/>
      <c r="F7" s="31"/>
      <c r="G7" s="32"/>
      <c r="H7" s="2"/>
      <c r="I7" s="10"/>
      <c r="J7" s="8"/>
      <c r="K7" s="8"/>
      <c r="L7" s="8"/>
      <c r="M7" s="8"/>
      <c r="N7" s="8"/>
      <c r="O7" s="8"/>
      <c r="X7" s="76"/>
    </row>
    <row r="8" spans="1:28" x14ac:dyDescent="0.25">
      <c r="A8" s="76"/>
      <c r="X8" s="76"/>
    </row>
    <row r="9" spans="1:28" ht="31.5" customHeight="1" x14ac:dyDescent="0.25">
      <c r="A9" s="76"/>
      <c r="B9" s="339" t="s">
        <v>636</v>
      </c>
      <c r="C9" s="339"/>
      <c r="D9" s="339"/>
      <c r="E9" s="339"/>
      <c r="F9" s="339"/>
      <c r="G9" s="339"/>
      <c r="H9" s="339"/>
      <c r="I9" s="339"/>
      <c r="J9" s="339"/>
      <c r="K9" s="339"/>
      <c r="L9" s="339"/>
      <c r="M9" s="339"/>
      <c r="N9" s="339"/>
      <c r="O9" s="339"/>
      <c r="P9" s="339"/>
      <c r="Q9" s="339"/>
      <c r="R9" s="339"/>
      <c r="S9" s="339"/>
      <c r="T9" s="339"/>
      <c r="U9" s="339"/>
      <c r="V9" s="339"/>
      <c r="W9" s="339"/>
      <c r="X9" s="76"/>
    </row>
    <row r="10" spans="1:28" x14ac:dyDescent="0.25">
      <c r="A10" s="76"/>
      <c r="G10" s="7"/>
      <c r="H10" s="7"/>
      <c r="I10" s="7"/>
      <c r="X10" s="76"/>
    </row>
    <row r="11" spans="1:28" ht="15.75" x14ac:dyDescent="0.25">
      <c r="A11" s="76"/>
      <c r="B11" s="340" t="s">
        <v>637</v>
      </c>
      <c r="C11" s="341"/>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7"/>
      <c r="G12" s="347"/>
      <c r="H12" s="69"/>
      <c r="X12" s="76"/>
    </row>
    <row r="13" spans="1:28" ht="33.75" customHeight="1" x14ac:dyDescent="0.25">
      <c r="A13" s="76"/>
      <c r="C13" s="348" t="s">
        <v>638</v>
      </c>
      <c r="D13" s="349"/>
      <c r="E13" s="349"/>
      <c r="F13" s="349"/>
      <c r="G13" s="350"/>
      <c r="H13" s="3"/>
      <c r="X13" s="76"/>
    </row>
    <row r="14" spans="1:28" s="2" customFormat="1" ht="34.5" customHeight="1" x14ac:dyDescent="0.25">
      <c r="A14" s="74"/>
      <c r="C14" s="82" t="s">
        <v>639</v>
      </c>
      <c r="D14" s="78" t="s">
        <v>640</v>
      </c>
      <c r="E14" s="79" t="s">
        <v>641</v>
      </c>
      <c r="F14" s="80" t="s">
        <v>642</v>
      </c>
      <c r="G14" s="81" t="s">
        <v>641</v>
      </c>
      <c r="H14" s="6"/>
      <c r="X14" s="74"/>
    </row>
    <row r="15" spans="1:28" ht="15.75" x14ac:dyDescent="0.25">
      <c r="A15" s="76"/>
      <c r="C15" s="83" t="s">
        <v>643</v>
      </c>
      <c r="D15" s="56"/>
      <c r="E15" s="64"/>
      <c r="F15" s="56">
        <f>COUNTA('Monitoria Anual - 1'!T11:T908)</f>
        <v>2</v>
      </c>
      <c r="G15" s="64">
        <f t="shared" ref="G15:G21" si="0">F15/$F$22</f>
        <v>3.5714285714285712E-2</v>
      </c>
      <c r="H15" s="65"/>
      <c r="X15" s="76"/>
    </row>
    <row r="16" spans="1:28" ht="15.75" x14ac:dyDescent="0.25">
      <c r="A16" s="76"/>
      <c r="C16" s="84" t="s">
        <v>644</v>
      </c>
      <c r="D16" s="57">
        <f>COUNTA('Monitoria Anual - 1'!O11:O908)</f>
        <v>1</v>
      </c>
      <c r="E16" s="66">
        <f>D16/$D$22</f>
        <v>1.7241379310344827E-2</v>
      </c>
      <c r="F16" s="57">
        <f>D16-AB16</f>
        <v>1</v>
      </c>
      <c r="G16" s="66">
        <f t="shared" si="0"/>
        <v>1.7857142857142856E-2</v>
      </c>
      <c r="H16" s="65"/>
      <c r="X16" s="76"/>
      <c r="Z16">
        <f>COUNTIFS('Monitoria Anual - 1'!O:O,"x",'Monitoria Anual - 1'!T:T,"Excluída")</f>
        <v>0</v>
      </c>
      <c r="AA16">
        <f>COUNTIFS('Monitoria Anual - 1'!O:O,"x",'Monitoria Anual - 1'!T:T,"Agrupada")</f>
        <v>0</v>
      </c>
      <c r="AB16">
        <f>Z16+AA16</f>
        <v>0</v>
      </c>
    </row>
    <row r="17" spans="1:28" ht="15.75" x14ac:dyDescent="0.25">
      <c r="A17" s="76"/>
      <c r="C17" s="85" t="s">
        <v>645</v>
      </c>
      <c r="D17" s="57">
        <f>COUNTA('Monitoria Anual - 1'!P11:P908)</f>
        <v>9</v>
      </c>
      <c r="E17" s="66">
        <f>D17/$D$22</f>
        <v>0.15517241379310345</v>
      </c>
      <c r="F17" s="57">
        <f>D17-AB17</f>
        <v>7</v>
      </c>
      <c r="G17" s="66">
        <f t="shared" si="0"/>
        <v>0.125</v>
      </c>
      <c r="H17" s="65"/>
      <c r="X17" s="76"/>
      <c r="Z17">
        <f t="array" ref="Z17">COUNTIFS('Monitoria Anual - 1'!P:P,"x",'Monitoria Anual - 1'!T:T,"Excluída")</f>
        <v>2</v>
      </c>
      <c r="AA17">
        <f t="array" ref="AA17">COUNTIFS('Monitoria Anual - 1'!P:P,"x",'Monitoria Anual - 1'!T:T,"Agrupada")</f>
        <v>0</v>
      </c>
      <c r="AB17">
        <f>Z17+AA17</f>
        <v>2</v>
      </c>
    </row>
    <row r="18" spans="1:28" ht="15.75" x14ac:dyDescent="0.25">
      <c r="A18" s="76"/>
      <c r="C18" s="86" t="s">
        <v>646</v>
      </c>
      <c r="D18" s="57">
        <f>COUNTA('Monitoria Anual - 1'!Q11:Q908)</f>
        <v>6</v>
      </c>
      <c r="E18" s="66">
        <f>D18/$D$22</f>
        <v>0.10344827586206896</v>
      </c>
      <c r="F18" s="57">
        <f>D18-AB18</f>
        <v>6</v>
      </c>
      <c r="G18" s="66">
        <f t="shared" si="0"/>
        <v>0.10714285714285714</v>
      </c>
      <c r="H18" s="65"/>
      <c r="X18" s="76"/>
      <c r="Z18">
        <f t="array" ref="Z18">COUNTIFS('Monitoria Anual - 1'!Q:Q,"x",'Monitoria Anual - 1'!T:T,"Excluída")</f>
        <v>0</v>
      </c>
      <c r="AA18">
        <f t="array" ref="AA18">COUNTIFS('Monitoria Anual - 1'!Q:Q,"x",'Monitoria Anual - 1'!T:T,"Agrupada")</f>
        <v>0</v>
      </c>
      <c r="AB18">
        <f>Z18+AA18</f>
        <v>0</v>
      </c>
    </row>
    <row r="19" spans="1:28" ht="15.75" x14ac:dyDescent="0.25">
      <c r="A19" s="76"/>
      <c r="C19" s="87" t="s">
        <v>647</v>
      </c>
      <c r="D19" s="57">
        <f>COUNTA('Monitoria Anual - 1'!R11:R908)</f>
        <v>41</v>
      </c>
      <c r="E19" s="66">
        <f>D19/$D$22</f>
        <v>0.7068965517241379</v>
      </c>
      <c r="F19" s="57">
        <f t="shared" ref="F19:F20" si="1">D19-AB19</f>
        <v>41</v>
      </c>
      <c r="G19" s="66">
        <f t="shared" si="0"/>
        <v>0.7321428571428571</v>
      </c>
      <c r="H19" s="65"/>
      <c r="X19" s="76"/>
      <c r="Z19">
        <f t="array" ref="Z19">COUNTIFS('Monitoria Anual - 1'!R:R,"x",'Monitoria Anual - 1'!T:T,"Excluída")</f>
        <v>0</v>
      </c>
      <c r="AA19">
        <f t="array" ref="AA19">COUNTIFS('Monitoria Anual - 1'!R:R,"x",'Monitoria Anual - 1'!T:T,"Agrupada")</f>
        <v>0</v>
      </c>
      <c r="AB19">
        <f>Z19+AA19</f>
        <v>0</v>
      </c>
    </row>
    <row r="20" spans="1:28" ht="15.75" x14ac:dyDescent="0.25">
      <c r="A20" s="76"/>
      <c r="C20" s="88" t="s">
        <v>648</v>
      </c>
      <c r="D20" s="57">
        <f>COUNTA('Monitoria Anual - 1'!S11:S908)</f>
        <v>1</v>
      </c>
      <c r="E20" s="66">
        <f>D20/$D$22</f>
        <v>1.7241379310344827E-2</v>
      </c>
      <c r="F20" s="57">
        <f t="shared" si="1"/>
        <v>1</v>
      </c>
      <c r="G20" s="66">
        <f t="shared" si="0"/>
        <v>1.7857142857142856E-2</v>
      </c>
      <c r="H20" s="65"/>
      <c r="X20" s="76"/>
      <c r="Z20">
        <f t="array" ref="Z20">COUNTIFS('Monitoria Anual - 1'!S:S,"x",'Monitoria Anual - 1'!T:T,"Excluída")</f>
        <v>0</v>
      </c>
      <c r="AA20">
        <f t="array" ref="AA20">COUNTIFS('Monitoria Anual - 1'!S:S,"x",'Monitoria Anual - 1'!T:T,"Agrupada")</f>
        <v>0</v>
      </c>
      <c r="AB20">
        <f>Z20+AA20</f>
        <v>0</v>
      </c>
    </row>
    <row r="21" spans="1:28" ht="16.5" thickBot="1" x14ac:dyDescent="0.3">
      <c r="A21" s="76"/>
      <c r="C21" s="89" t="s">
        <v>649</v>
      </c>
      <c r="D21" s="58"/>
      <c r="E21" s="67"/>
      <c r="F21" s="58">
        <f>'Monitoria Anual - 1'!C74</f>
        <v>0</v>
      </c>
      <c r="G21" s="67">
        <f t="shared" si="0"/>
        <v>0</v>
      </c>
      <c r="H21" s="65"/>
      <c r="X21" s="76"/>
    </row>
    <row r="22" spans="1:28" ht="16.5" thickBot="1" x14ac:dyDescent="0.3">
      <c r="A22" s="76"/>
      <c r="C22" s="90" t="s">
        <v>650</v>
      </c>
      <c r="D22" s="91">
        <f>SUM(D16:D20)</f>
        <v>58</v>
      </c>
      <c r="E22" s="92">
        <f>SUM(E15:E21)</f>
        <v>1</v>
      </c>
      <c r="F22" s="93">
        <f>SUM(F16:F21)</f>
        <v>56</v>
      </c>
      <c r="G22" s="94">
        <f>SUM(G16:G21)</f>
        <v>1</v>
      </c>
      <c r="H22" s="65"/>
      <c r="X22" s="76"/>
    </row>
    <row r="23" spans="1:28" x14ac:dyDescent="0.25">
      <c r="A23" s="76"/>
      <c r="C23" s="96" t="s">
        <v>651</v>
      </c>
      <c r="D23" s="342">
        <f>COUNTIF('Monitoria Anual - 1'!T11:T908,"Agrupada")</f>
        <v>0</v>
      </c>
      <c r="E23" s="342"/>
      <c r="F23" s="342"/>
      <c r="G23" s="343"/>
      <c r="H23" s="5"/>
      <c r="X23" s="76"/>
    </row>
    <row r="24" spans="1:28" ht="15.75" thickBot="1" x14ac:dyDescent="0.3">
      <c r="A24" s="76"/>
      <c r="C24" s="95" t="s">
        <v>652</v>
      </c>
      <c r="D24" s="344">
        <f>COUNTIF('Monitoria Anual - 1'!T11:T69,"Excluída")</f>
        <v>2</v>
      </c>
      <c r="E24" s="344"/>
      <c r="F24" s="344"/>
      <c r="G24" s="345"/>
      <c r="X24" s="76"/>
    </row>
    <row r="25" spans="1:28" x14ac:dyDescent="0.25">
      <c r="A25" s="76"/>
      <c r="X25" s="76"/>
    </row>
    <row r="26" spans="1:28" x14ac:dyDescent="0.25">
      <c r="A26" s="76"/>
      <c r="X26" s="76"/>
    </row>
    <row r="27" spans="1:28" ht="15.75" x14ac:dyDescent="0.25">
      <c r="A27" s="76"/>
      <c r="B27" s="340" t="s">
        <v>653</v>
      </c>
      <c r="C27" s="341"/>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654</v>
      </c>
      <c r="D29" s="52">
        <f>COUNTA('Monitoria Anual - 1'!A11:A68)</f>
        <v>9</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655</v>
      </c>
      <c r="D31" s="106" t="s">
        <v>656</v>
      </c>
      <c r="E31" s="13"/>
      <c r="F31" s="14"/>
      <c r="G31" s="15"/>
      <c r="H31" s="17"/>
      <c r="I31" s="18"/>
      <c r="J31" s="19"/>
      <c r="W31" s="1"/>
      <c r="X31" s="76"/>
    </row>
    <row r="32" spans="1:28" x14ac:dyDescent="0.25">
      <c r="A32" s="76"/>
      <c r="C32" s="53" t="s">
        <v>657</v>
      </c>
      <c r="D32" s="61">
        <f>SUM(F32:J32)</f>
        <v>10</v>
      </c>
      <c r="E32" s="23">
        <f>COUNTA('Monitoria Anual - 1'!T11:T20)</f>
        <v>0</v>
      </c>
      <c r="F32" s="50">
        <f>COUNTA('Monitoria Anual - 1'!O11:O20)</f>
        <v>0</v>
      </c>
      <c r="G32" s="50">
        <f>COUNTA('Monitoria Anual - 1'!P11:P20)</f>
        <v>0</v>
      </c>
      <c r="H32" s="50">
        <f>COUNTA('Monitoria Anual - 1'!Q11:Q20)</f>
        <v>1</v>
      </c>
      <c r="I32" s="50">
        <f>COUNTA('Monitoria Anual - 1'!R11:R20)</f>
        <v>9</v>
      </c>
      <c r="J32" s="51">
        <f>COUNTA('Monitoria Anual - 1'!S11:S20)</f>
        <v>0</v>
      </c>
      <c r="W32" s="1"/>
      <c r="X32" s="76"/>
    </row>
    <row r="33" spans="1:30" x14ac:dyDescent="0.25">
      <c r="A33" s="76"/>
      <c r="C33" s="54" t="s">
        <v>658</v>
      </c>
      <c r="D33" s="53">
        <f>SUM(F33:J33)</f>
        <v>6</v>
      </c>
      <c r="E33" s="24">
        <f>COUNTA('Monitoria Anual - 1'!T21:T26)</f>
        <v>0</v>
      </c>
      <c r="F33" s="25">
        <f>COUNTA('Monitoria Anual - 1'!O21:O26)</f>
        <v>0</v>
      </c>
      <c r="G33" s="25">
        <f>COUNTA('Monitoria Anual - 1'!P21:P26)</f>
        <v>0</v>
      </c>
      <c r="H33" s="25">
        <f>COUNTA('Monitoria Anual - 1'!Q21:Q26)</f>
        <v>2</v>
      </c>
      <c r="I33" s="25">
        <f>COUNTA('Monitoria Anual - 1'!R21:R26)</f>
        <v>4</v>
      </c>
      <c r="J33" s="26">
        <f>COUNTA('Monitoria Anual - 1'!S21:S26)</f>
        <v>0</v>
      </c>
      <c r="W33" s="1"/>
      <c r="X33" s="76"/>
    </row>
    <row r="34" spans="1:30" x14ac:dyDescent="0.25">
      <c r="A34" s="76"/>
      <c r="C34" s="54" t="s">
        <v>659</v>
      </c>
      <c r="D34" s="53">
        <f t="shared" ref="D34:D40" si="2">SUM(F34:J34)</f>
        <v>7</v>
      </c>
      <c r="E34" s="24">
        <f>COUNTA('Monitoria Anual - 1'!T27:T33)</f>
        <v>0</v>
      </c>
      <c r="F34" s="25">
        <f>COUNTA('Monitoria Anual - 1'!O27:O33)</f>
        <v>0</v>
      </c>
      <c r="G34" s="25">
        <f>COUNTA('Monitoria Anual - 1'!P27:P33)</f>
        <v>2</v>
      </c>
      <c r="H34" s="25">
        <f>COUNTA('Monitoria Anual - 1'!Q27:Q33)</f>
        <v>0</v>
      </c>
      <c r="I34" s="25">
        <f>COUNTA('Monitoria Anual - 1'!R27:R33)</f>
        <v>4</v>
      </c>
      <c r="J34" s="26">
        <f>COUNTA('Monitoria Anual - 1'!S27:S33)</f>
        <v>1</v>
      </c>
      <c r="W34" s="1"/>
      <c r="X34" s="76"/>
    </row>
    <row r="35" spans="1:30" x14ac:dyDescent="0.25">
      <c r="A35" s="76"/>
      <c r="C35" s="54" t="s">
        <v>660</v>
      </c>
      <c r="D35" s="53">
        <f t="shared" si="2"/>
        <v>4</v>
      </c>
      <c r="E35" s="24">
        <f>COUNTA('Monitoria Anual - 1'!T34:T37)</f>
        <v>0</v>
      </c>
      <c r="F35" s="25">
        <f>COUNTA('Monitoria Anual - 1'!O34:O37)</f>
        <v>0</v>
      </c>
      <c r="G35" s="25">
        <f>COUNTA('Monitoria Anual - 1'!P34:P37)</f>
        <v>0</v>
      </c>
      <c r="H35" s="25">
        <f>COUNTA('Monitoria Anual - 1'!Q34:Q37)</f>
        <v>1</v>
      </c>
      <c r="I35" s="25">
        <f>COUNTA('Monitoria Anual - 1'!R34:R37)</f>
        <v>3</v>
      </c>
      <c r="J35" s="26">
        <f>COUNTA('Monitoria Anual - 1'!S34:S37)</f>
        <v>0</v>
      </c>
      <c r="W35" s="1"/>
      <c r="X35" s="76"/>
    </row>
    <row r="36" spans="1:30" x14ac:dyDescent="0.25">
      <c r="A36" s="76"/>
      <c r="C36" s="54" t="s">
        <v>661</v>
      </c>
      <c r="D36" s="53">
        <f t="shared" si="2"/>
        <v>5</v>
      </c>
      <c r="E36" s="24">
        <f>COUNTA('Monitoria Anual - 1'!T38:T42)</f>
        <v>0</v>
      </c>
      <c r="F36" s="25">
        <f>COUNTA('Monitoria Anual - 1'!O38:O42)</f>
        <v>0</v>
      </c>
      <c r="G36" s="25">
        <f>COUNTA('Monitoria Anual - 1'!P38:P42)</f>
        <v>1</v>
      </c>
      <c r="H36" s="25">
        <f>COUNTA('Monitoria Anual - 1'!Q38:Q42)</f>
        <v>1</v>
      </c>
      <c r="I36" s="25">
        <f>COUNTA('Monitoria Anual - 1'!R38:R42)</f>
        <v>3</v>
      </c>
      <c r="J36" s="26">
        <f>COUNTA('Monitoria Anual - 1'!S38:S42)</f>
        <v>0</v>
      </c>
      <c r="W36" s="1"/>
      <c r="X36" s="76"/>
    </row>
    <row r="37" spans="1:30" x14ac:dyDescent="0.25">
      <c r="A37" s="76"/>
      <c r="C37" s="54" t="s">
        <v>662</v>
      </c>
      <c r="D37" s="53">
        <f t="shared" si="2"/>
        <v>6</v>
      </c>
      <c r="E37" s="24">
        <f>COUNTA('Monitoria Anual - 1'!T43:T48)</f>
        <v>0</v>
      </c>
      <c r="F37" s="25">
        <f>COUNTA('Monitoria Anual - 1'!O43:O48)</f>
        <v>0</v>
      </c>
      <c r="G37" s="25">
        <f>COUNTA('Monitoria Anual - 1'!P43:P48)</f>
        <v>2</v>
      </c>
      <c r="H37" s="25">
        <f>COUNTA('Monitoria Anual - 1'!Q43:Q48)</f>
        <v>1</v>
      </c>
      <c r="I37" s="25">
        <f>COUNTA('Monitoria Anual - 1'!R43:R48)</f>
        <v>3</v>
      </c>
      <c r="J37" s="26">
        <f>COUNTA('Monitoria Anual - 1'!S43:S48)</f>
        <v>0</v>
      </c>
      <c r="W37" s="1"/>
      <c r="X37" s="76"/>
    </row>
    <row r="38" spans="1:30" x14ac:dyDescent="0.25">
      <c r="A38" s="76"/>
      <c r="C38" s="54" t="s">
        <v>663</v>
      </c>
      <c r="D38" s="53">
        <f t="shared" si="2"/>
        <v>7</v>
      </c>
      <c r="E38" s="24">
        <f>COUNTA('Monitoria Anual - 1'!T49:T55)</f>
        <v>0</v>
      </c>
      <c r="F38" s="25">
        <f>COUNTA('Monitoria Anual - 1'!O49:O55)</f>
        <v>0</v>
      </c>
      <c r="G38" s="25">
        <f>COUNTA('Monitoria Anual - 1'!P49:P55)</f>
        <v>1</v>
      </c>
      <c r="H38" s="25">
        <f>COUNTA('Monitoria Anual - 1'!Q49:Q55)</f>
        <v>0</v>
      </c>
      <c r="I38" s="25">
        <f>COUNTA('Monitoria Anual - 1'!R49:R55)</f>
        <v>6</v>
      </c>
      <c r="J38" s="26">
        <f>COUNTA('Monitoria Anual - 1'!S49:S55)</f>
        <v>0</v>
      </c>
      <c r="W38" s="1"/>
      <c r="X38" s="76"/>
    </row>
    <row r="39" spans="1:30" x14ac:dyDescent="0.25">
      <c r="A39" s="76"/>
      <c r="C39" s="54" t="s">
        <v>664</v>
      </c>
      <c r="D39" s="53">
        <f t="shared" si="2"/>
        <v>6</v>
      </c>
      <c r="E39" s="24">
        <f>COUNTA('Monitoria Anual - 1'!T56:T61)</f>
        <v>1</v>
      </c>
      <c r="F39" s="25">
        <f>COUNTA('Monitoria Anual - 1'!O56:O61)</f>
        <v>1</v>
      </c>
      <c r="G39" s="25">
        <f>COUNTA('Monitoria Anual - 1'!P56:P61)</f>
        <v>2</v>
      </c>
      <c r="H39" s="25">
        <f>COUNTA('Monitoria Anual - 1'!Q56:Q61)</f>
        <v>0</v>
      </c>
      <c r="I39" s="25">
        <f>COUNTA('Monitoria Anual - 1'!R56:R61)</f>
        <v>3</v>
      </c>
      <c r="J39" s="26">
        <f>COUNTA('Monitoria Anual - 1'!S56:S61)</f>
        <v>0</v>
      </c>
      <c r="W39" s="1"/>
      <c r="X39" s="76"/>
    </row>
    <row r="40" spans="1:30" x14ac:dyDescent="0.25">
      <c r="A40" s="76"/>
      <c r="C40" s="54" t="s">
        <v>665</v>
      </c>
      <c r="D40" s="53">
        <f t="shared" si="2"/>
        <v>7</v>
      </c>
      <c r="E40" s="24">
        <f>COUNTA('Monitoria Anual - 1'!T62:T68)</f>
        <v>1</v>
      </c>
      <c r="F40" s="25">
        <f>COUNTA('Monitoria Anual - 1'!O62:O68)</f>
        <v>0</v>
      </c>
      <c r="G40" s="25">
        <f>COUNTA('Monitoria Anual - 1'!P62:P68)</f>
        <v>1</v>
      </c>
      <c r="H40" s="25">
        <f>COUNTA('Monitoria Anual - 1'!Q62:Q68)</f>
        <v>0</v>
      </c>
      <c r="I40" s="25">
        <f>COUNTA('Monitoria Anual - 1'!R62:R68)</f>
        <v>6</v>
      </c>
      <c r="J40" s="26">
        <f>COUNTA('Monitoria Anual - 1'!S62:S68)</f>
        <v>0</v>
      </c>
      <c r="W40" s="1"/>
      <c r="X40" s="76"/>
    </row>
    <row r="41" spans="1:30" x14ac:dyDescent="0.25">
      <c r="A41" s="76"/>
      <c r="X41" s="76"/>
    </row>
    <row r="42" spans="1:30" x14ac:dyDescent="0.25">
      <c r="A42" s="76"/>
      <c r="B42" s="76"/>
      <c r="C42" s="76"/>
      <c r="D42" s="76"/>
      <c r="E42" s="76"/>
      <c r="F42" s="76"/>
      <c r="G42" s="76"/>
      <c r="H42" s="76"/>
      <c r="I42" s="76"/>
      <c r="J42" s="76"/>
      <c r="K42" s="76"/>
      <c r="L42" s="76"/>
      <c r="M42" s="76"/>
      <c r="N42" s="76"/>
      <c r="O42" s="76"/>
      <c r="P42" s="76"/>
      <c r="Q42" s="76"/>
      <c r="R42" s="76"/>
      <c r="S42" s="76"/>
      <c r="T42" s="76"/>
      <c r="U42" s="76"/>
      <c r="V42" s="76"/>
      <c r="W42" s="76"/>
      <c r="X42" s="76"/>
    </row>
    <row r="44" spans="1:30" x14ac:dyDescent="0.25">
      <c r="A44" s="63"/>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sheetData>
  <protectedRanges>
    <protectedRange algorithmName="SHA-512" hashValue="zzhv/Dq6/XQDdy4PArewFSu9VLQOsBZ9SvRQwEaPRryxU9jlfehRY4wDYvbp7yw2VZjtzuEFQ9mRoLL/NIyBnw==" saltValue="sDMcZXVTWsRsrO+dPIlxTA==" spinCount="100000" sqref="A41:AD46 A1:AD40" name="Intervalo1"/>
  </protectedRanges>
  <mergeCells count="11">
    <mergeCell ref="B1:W2"/>
    <mergeCell ref="B27:C27"/>
    <mergeCell ref="D23:G23"/>
    <mergeCell ref="D24:G24"/>
    <mergeCell ref="B3:W3"/>
    <mergeCell ref="B11:C11"/>
    <mergeCell ref="B9:W9"/>
    <mergeCell ref="F12:G12"/>
    <mergeCell ref="C13:G13"/>
    <mergeCell ref="B5:C5"/>
    <mergeCell ref="B7:C7"/>
  </mergeCells>
  <conditionalFormatting sqref="E32:F32 F32:J40">
    <cfRule type="cellIs" dxfId="36" priority="5"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4"/>
  <dimension ref="A1:AQ217"/>
  <sheetViews>
    <sheetView showGridLines="0"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x14ac:dyDescent="0.25">
      <c r="A1" s="367" t="s">
        <v>109</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72"/>
      <c r="AL1" s="129"/>
      <c r="AM1" s="74"/>
    </row>
    <row r="2" spans="1:43" ht="33.75" customHeight="1" x14ac:dyDescent="0.25">
      <c r="A2" s="109" t="str">
        <f>'Monitoria Anual - 1'!A2</f>
        <v>Plano de Ação Nacional para a Conservação dos Primatas da Mata Atlântica e das Preguiças-de-coleira - PAN Primatas da Mata Atlântica e das Preguiças-de-coleira</v>
      </c>
      <c r="B2" s="109"/>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30"/>
      <c r="AM2" s="74"/>
    </row>
    <row r="3" spans="1:43" x14ac:dyDescent="0.25">
      <c r="AL3" s="126"/>
      <c r="AM3" s="74"/>
    </row>
    <row r="4" spans="1:43" ht="45" customHeight="1" x14ac:dyDescent="0.25">
      <c r="A4" s="73" t="s">
        <v>111</v>
      </c>
      <c r="B4" s="107" t="str">
        <f>'Monitoria Anual - 1'!B4</f>
        <v>Intensificar a proteção e restauração de hábitats, reduzir o declínio de populações e envolver a sociedade na conservação de primatas e preguiças ameaçados da Mata Atlântica</v>
      </c>
      <c r="C4" s="107"/>
      <c r="D4" s="107"/>
      <c r="E4" s="107"/>
      <c r="F4" s="107"/>
      <c r="G4" s="108"/>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666</v>
      </c>
      <c r="C6" s="133"/>
      <c r="M6" s="43"/>
      <c r="N6" s="43"/>
      <c r="AL6" s="126"/>
      <c r="AM6" s="74"/>
      <c r="AQ6" s="2" t="s">
        <v>115</v>
      </c>
    </row>
    <row r="7" spans="1:43" ht="15.75" thickBot="1" x14ac:dyDescent="0.3">
      <c r="AL7" s="126"/>
      <c r="AM7" s="74"/>
      <c r="AQ7" s="44" t="s">
        <v>116</v>
      </c>
    </row>
    <row r="8" spans="1:43" ht="27" customHeight="1" thickBot="1" x14ac:dyDescent="0.3">
      <c r="A8" s="383" t="s">
        <v>117</v>
      </c>
      <c r="B8" s="384"/>
      <c r="C8" s="384"/>
      <c r="D8" s="384"/>
      <c r="E8" s="384"/>
      <c r="F8" s="384"/>
      <c r="G8" s="384"/>
      <c r="H8" s="384"/>
      <c r="I8" s="384"/>
      <c r="J8" s="384"/>
      <c r="K8" s="384"/>
      <c r="L8" s="384"/>
      <c r="M8" s="385"/>
      <c r="N8" s="70"/>
      <c r="O8" s="368" t="s">
        <v>118</v>
      </c>
      <c r="P8" s="369"/>
      <c r="Q8" s="369"/>
      <c r="R8" s="369"/>
      <c r="S8" s="369"/>
      <c r="T8" s="369"/>
      <c r="U8" s="369"/>
      <c r="V8" s="369"/>
      <c r="W8" s="369"/>
      <c r="X8" s="369"/>
      <c r="Y8" s="369"/>
      <c r="Z8" s="370" t="s">
        <v>119</v>
      </c>
      <c r="AA8" s="371"/>
      <c r="AB8" s="371"/>
      <c r="AC8" s="371"/>
      <c r="AD8" s="371"/>
      <c r="AE8" s="371"/>
      <c r="AF8" s="371"/>
      <c r="AG8" s="371"/>
      <c r="AH8" s="371"/>
      <c r="AI8" s="371"/>
      <c r="AJ8" s="371"/>
      <c r="AK8" s="372"/>
      <c r="AL8" s="127"/>
      <c r="AM8" s="74"/>
    </row>
    <row r="9" spans="1:43" ht="64.5" customHeight="1" x14ac:dyDescent="0.25">
      <c r="A9" s="375" t="s">
        <v>120</v>
      </c>
      <c r="B9" s="373" t="s">
        <v>121</v>
      </c>
      <c r="C9" s="373" t="s">
        <v>2</v>
      </c>
      <c r="D9" s="373" t="s">
        <v>4</v>
      </c>
      <c r="E9" s="377" t="s">
        <v>6</v>
      </c>
      <c r="F9" s="379" t="s">
        <v>8</v>
      </c>
      <c r="G9" s="380"/>
      <c r="H9" s="373" t="s">
        <v>10</v>
      </c>
      <c r="I9" s="373" t="s">
        <v>14</v>
      </c>
      <c r="J9" s="373" t="s">
        <v>12</v>
      </c>
      <c r="K9" s="381" t="s">
        <v>122</v>
      </c>
      <c r="L9" s="382"/>
      <c r="M9" s="373" t="s">
        <v>20</v>
      </c>
      <c r="N9" s="373" t="s">
        <v>22</v>
      </c>
      <c r="O9" s="310" t="s">
        <v>25</v>
      </c>
      <c r="P9" s="312" t="s">
        <v>123</v>
      </c>
      <c r="Q9" s="314" t="s">
        <v>29</v>
      </c>
      <c r="R9" s="316" t="s">
        <v>31</v>
      </c>
      <c r="S9" s="318" t="s">
        <v>33</v>
      </c>
      <c r="T9" s="325" t="s">
        <v>35</v>
      </c>
      <c r="U9" s="389" t="s">
        <v>41</v>
      </c>
      <c r="V9" s="389" t="s">
        <v>43</v>
      </c>
      <c r="W9" s="389" t="s">
        <v>45</v>
      </c>
      <c r="X9" s="389" t="s">
        <v>47</v>
      </c>
      <c r="Y9" s="391" t="s">
        <v>49</v>
      </c>
      <c r="Z9" s="396" t="s">
        <v>52</v>
      </c>
      <c r="AA9" s="386" t="s">
        <v>54</v>
      </c>
      <c r="AB9" s="386" t="s">
        <v>56</v>
      </c>
      <c r="AC9" s="386" t="s">
        <v>58</v>
      </c>
      <c r="AD9" s="386" t="s">
        <v>60</v>
      </c>
      <c r="AE9" s="386" t="s">
        <v>62</v>
      </c>
      <c r="AF9" s="386" t="s">
        <v>64</v>
      </c>
      <c r="AG9" s="386" t="s">
        <v>66</v>
      </c>
      <c r="AH9" s="386" t="s">
        <v>68</v>
      </c>
      <c r="AI9" s="386" t="s">
        <v>70</v>
      </c>
      <c r="AJ9" s="386" t="s">
        <v>124</v>
      </c>
      <c r="AK9" s="386" t="s">
        <v>74</v>
      </c>
      <c r="AL9" s="128"/>
      <c r="AM9" s="74"/>
    </row>
    <row r="10" spans="1:43" ht="45.75" customHeight="1" thickBot="1" x14ac:dyDescent="0.3">
      <c r="A10" s="376"/>
      <c r="B10" s="374"/>
      <c r="C10" s="374"/>
      <c r="D10" s="374"/>
      <c r="E10" s="378"/>
      <c r="F10" s="39" t="s">
        <v>125</v>
      </c>
      <c r="G10" s="39" t="s">
        <v>126</v>
      </c>
      <c r="H10" s="374"/>
      <c r="I10" s="374"/>
      <c r="J10" s="374"/>
      <c r="K10" s="60" t="s">
        <v>127</v>
      </c>
      <c r="L10" s="60" t="s">
        <v>128</v>
      </c>
      <c r="M10" s="374"/>
      <c r="N10" s="374"/>
      <c r="O10" s="311"/>
      <c r="P10" s="313"/>
      <c r="Q10" s="315"/>
      <c r="R10" s="317"/>
      <c r="S10" s="319"/>
      <c r="T10" s="326"/>
      <c r="U10" s="390"/>
      <c r="V10" s="390"/>
      <c r="W10" s="390"/>
      <c r="X10" s="390"/>
      <c r="Y10" s="392"/>
      <c r="Z10" s="397"/>
      <c r="AA10" s="387"/>
      <c r="AB10" s="387"/>
      <c r="AC10" s="387"/>
      <c r="AD10" s="387"/>
      <c r="AE10" s="387"/>
      <c r="AF10" s="387"/>
      <c r="AG10" s="387"/>
      <c r="AH10" s="387"/>
      <c r="AI10" s="387"/>
      <c r="AJ10" s="387"/>
      <c r="AK10" s="387"/>
      <c r="AL10" s="128"/>
      <c r="AM10" s="74"/>
    </row>
    <row r="11" spans="1:43" ht="30" customHeight="1" x14ac:dyDescent="0.25">
      <c r="A11" s="388" t="s">
        <v>667</v>
      </c>
      <c r="B11" s="68" t="s">
        <v>130</v>
      </c>
      <c r="C11" s="45"/>
      <c r="D11" s="45"/>
      <c r="E11" s="45"/>
      <c r="F11" s="45"/>
      <c r="G11" s="45"/>
      <c r="H11" s="45"/>
      <c r="I11" s="45"/>
      <c r="J11" s="45"/>
      <c r="K11" s="45"/>
      <c r="L11" s="45"/>
      <c r="M11" s="45"/>
      <c r="N11" s="45"/>
      <c r="O11" s="45"/>
      <c r="P11" s="46"/>
      <c r="Q11" s="45" t="s">
        <v>138</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63"/>
      <c r="B12" s="33" t="s">
        <v>143</v>
      </c>
      <c r="C12" s="48"/>
      <c r="D12" s="48"/>
      <c r="E12" s="48"/>
      <c r="F12" s="48"/>
      <c r="G12" s="48"/>
      <c r="H12" s="48"/>
      <c r="I12" s="48"/>
      <c r="J12" s="48"/>
      <c r="K12" s="48"/>
      <c r="L12" s="48"/>
      <c r="M12" s="48"/>
      <c r="N12" s="45"/>
      <c r="O12" s="45"/>
      <c r="P12" s="45"/>
      <c r="Q12" s="45" t="s">
        <v>138</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63"/>
      <c r="B13" s="33" t="s">
        <v>153</v>
      </c>
      <c r="C13" s="48"/>
      <c r="D13" s="48"/>
      <c r="E13" s="48"/>
      <c r="F13" s="48"/>
      <c r="G13" s="48"/>
      <c r="H13" s="48"/>
      <c r="I13" s="48"/>
      <c r="J13" s="48"/>
      <c r="K13" s="48"/>
      <c r="L13" s="48"/>
      <c r="M13" s="48"/>
      <c r="N13" s="45"/>
      <c r="O13" s="45"/>
      <c r="P13" s="45"/>
      <c r="Q13" s="45"/>
      <c r="R13" s="45" t="s">
        <v>138</v>
      </c>
      <c r="S13" s="45"/>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63"/>
      <c r="B14" s="33" t="s">
        <v>160</v>
      </c>
      <c r="C14" s="48"/>
      <c r="D14" s="48"/>
      <c r="E14" s="48"/>
      <c r="F14" s="48"/>
      <c r="G14" s="48"/>
      <c r="H14" s="48"/>
      <c r="I14" s="48"/>
      <c r="J14" s="48"/>
      <c r="K14" s="48"/>
      <c r="L14" s="48"/>
      <c r="M14" s="48"/>
      <c r="N14" s="45"/>
      <c r="O14" s="45"/>
      <c r="P14" s="45"/>
      <c r="Q14" s="45"/>
      <c r="R14" s="45" t="s">
        <v>138</v>
      </c>
      <c r="S14" s="45"/>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63"/>
      <c r="B15" s="33" t="s">
        <v>169</v>
      </c>
      <c r="C15" s="48"/>
      <c r="D15" s="48"/>
      <c r="E15" s="48"/>
      <c r="F15" s="48"/>
      <c r="G15" s="48"/>
      <c r="H15" s="48"/>
      <c r="I15" s="48"/>
      <c r="J15" s="48"/>
      <c r="K15" s="48"/>
      <c r="L15" s="48"/>
      <c r="M15" s="48"/>
      <c r="N15" s="45"/>
      <c r="O15" s="45"/>
      <c r="P15" s="45"/>
      <c r="Q15" s="45"/>
      <c r="R15" s="45" t="s">
        <v>138</v>
      </c>
      <c r="S15" s="45"/>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63"/>
      <c r="B16" s="33" t="s">
        <v>179</v>
      </c>
      <c r="C16" s="48"/>
      <c r="D16" s="48"/>
      <c r="E16" s="48"/>
      <c r="F16" s="48"/>
      <c r="G16" s="48"/>
      <c r="H16" s="48"/>
      <c r="I16" s="48"/>
      <c r="J16" s="48"/>
      <c r="K16" s="48"/>
      <c r="L16" s="48"/>
      <c r="M16" s="48"/>
      <c r="N16" s="45"/>
      <c r="O16" s="45"/>
      <c r="P16" s="45" t="s">
        <v>138</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63"/>
      <c r="B17" s="33" t="s">
        <v>188</v>
      </c>
      <c r="C17" s="48"/>
      <c r="D17" s="48"/>
      <c r="E17" s="48"/>
      <c r="F17" s="48"/>
      <c r="G17" s="48"/>
      <c r="H17" s="48"/>
      <c r="I17" s="48"/>
      <c r="J17" s="48"/>
      <c r="K17" s="48"/>
      <c r="L17" s="48"/>
      <c r="M17" s="48"/>
      <c r="N17" s="45"/>
      <c r="O17" s="45"/>
      <c r="P17" s="45" t="s">
        <v>138</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63"/>
      <c r="B18" s="33" t="s">
        <v>196</v>
      </c>
      <c r="C18" s="48"/>
      <c r="D18" s="48"/>
      <c r="E18" s="48"/>
      <c r="F18" s="48"/>
      <c r="G18" s="48"/>
      <c r="H18" s="48"/>
      <c r="I18" s="48"/>
      <c r="J18" s="48"/>
      <c r="K18" s="48"/>
      <c r="L18" s="48"/>
      <c r="M18" s="48"/>
      <c r="N18" s="45"/>
      <c r="O18" s="45"/>
      <c r="P18" s="45"/>
      <c r="Q18" s="45"/>
      <c r="R18" s="45" t="s">
        <v>624</v>
      </c>
      <c r="S18" s="45"/>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63"/>
      <c r="B19" s="33" t="s">
        <v>204</v>
      </c>
      <c r="C19" s="48"/>
      <c r="D19" s="48"/>
      <c r="E19" s="48"/>
      <c r="F19" s="48"/>
      <c r="G19" s="48"/>
      <c r="H19" s="48"/>
      <c r="I19" s="48"/>
      <c r="J19" s="48"/>
      <c r="K19" s="48"/>
      <c r="L19" s="48"/>
      <c r="M19" s="48"/>
      <c r="N19" s="45"/>
      <c r="O19" s="45"/>
      <c r="P19" s="45"/>
      <c r="Q19" s="45" t="s">
        <v>138</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63"/>
      <c r="B20" s="33" t="s">
        <v>214</v>
      </c>
      <c r="C20" s="48"/>
      <c r="D20" s="48"/>
      <c r="E20" s="48"/>
      <c r="F20" s="48"/>
      <c r="G20" s="48"/>
      <c r="H20" s="48"/>
      <c r="I20" s="48"/>
      <c r="J20" s="48"/>
      <c r="K20" s="48"/>
      <c r="L20" s="48"/>
      <c r="M20" s="48"/>
      <c r="N20" s="45"/>
      <c r="O20" s="45"/>
      <c r="P20" s="45" t="s">
        <v>138</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63"/>
      <c r="B21" s="33" t="s">
        <v>668</v>
      </c>
      <c r="C21" s="48"/>
      <c r="D21" s="48"/>
      <c r="E21" s="48"/>
      <c r="F21" s="48"/>
      <c r="G21" s="48"/>
      <c r="H21" s="48"/>
      <c r="I21" s="48"/>
      <c r="J21" s="48"/>
      <c r="K21" s="48"/>
      <c r="L21" s="48"/>
      <c r="M21" s="48"/>
      <c r="N21" s="45"/>
      <c r="O21" s="45"/>
      <c r="P21" s="45"/>
      <c r="Q21" s="45"/>
      <c r="R21" s="45" t="s">
        <v>138</v>
      </c>
      <c r="S21" s="45"/>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63"/>
      <c r="B22" s="33" t="s">
        <v>669</v>
      </c>
      <c r="C22" s="48"/>
      <c r="D22" s="48"/>
      <c r="E22" s="48"/>
      <c r="F22" s="48"/>
      <c r="G22" s="48"/>
      <c r="H22" s="48"/>
      <c r="I22" s="48"/>
      <c r="J22" s="48"/>
      <c r="K22" s="48"/>
      <c r="L22" s="48"/>
      <c r="M22" s="48"/>
      <c r="N22" s="45"/>
      <c r="O22" s="45"/>
      <c r="P22" s="45" t="s">
        <v>138</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63"/>
      <c r="B23" s="33" t="s">
        <v>670</v>
      </c>
      <c r="C23" s="48"/>
      <c r="D23" s="48"/>
      <c r="E23" s="48"/>
      <c r="F23" s="48"/>
      <c r="G23" s="48"/>
      <c r="H23" s="48"/>
      <c r="I23" s="48"/>
      <c r="J23" s="48"/>
      <c r="K23" s="48"/>
      <c r="L23" s="48"/>
      <c r="M23" s="48"/>
      <c r="N23" s="45"/>
      <c r="O23" s="45"/>
      <c r="P23" s="45"/>
      <c r="Q23" s="45"/>
      <c r="R23" s="45" t="s">
        <v>138</v>
      </c>
      <c r="S23" s="45"/>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63"/>
      <c r="B24" s="33" t="s">
        <v>671</v>
      </c>
      <c r="C24" s="48"/>
      <c r="D24" s="48"/>
      <c r="E24" s="48"/>
      <c r="F24" s="48"/>
      <c r="G24" s="48"/>
      <c r="H24" s="48"/>
      <c r="I24" s="48"/>
      <c r="J24" s="48"/>
      <c r="K24" s="48"/>
      <c r="L24" s="48"/>
      <c r="M24" s="48"/>
      <c r="N24" s="45"/>
      <c r="O24" s="45"/>
      <c r="P24" s="45" t="s">
        <v>138</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64"/>
      <c r="B25" s="33" t="s">
        <v>672</v>
      </c>
      <c r="C25" s="48"/>
      <c r="D25" s="48"/>
      <c r="E25" s="48"/>
      <c r="F25" s="48"/>
      <c r="G25" s="48"/>
      <c r="H25" s="48"/>
      <c r="I25" s="48"/>
      <c r="J25" s="48"/>
      <c r="K25" s="48"/>
      <c r="L25" s="48"/>
      <c r="M25" s="48"/>
      <c r="N25" s="45"/>
      <c r="O25" s="45"/>
      <c r="P25" s="45" t="s">
        <v>138</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62" t="s">
        <v>673</v>
      </c>
      <c r="B26" s="33" t="s">
        <v>221</v>
      </c>
      <c r="C26" s="48"/>
      <c r="D26" s="48"/>
      <c r="E26" s="48"/>
      <c r="F26" s="48"/>
      <c r="G26" s="48"/>
      <c r="H26" s="48"/>
      <c r="I26" s="48"/>
      <c r="J26" s="48"/>
      <c r="K26" s="48"/>
      <c r="L26" s="48"/>
      <c r="M26" s="48"/>
      <c r="N26" s="45"/>
      <c r="O26" s="45"/>
      <c r="P26" s="45" t="s">
        <v>138</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63"/>
      <c r="B27" s="33" t="s">
        <v>231</v>
      </c>
      <c r="C27" s="48"/>
      <c r="D27" s="48"/>
      <c r="E27" s="48"/>
      <c r="F27" s="48"/>
      <c r="G27" s="48"/>
      <c r="H27" s="48"/>
      <c r="I27" s="48"/>
      <c r="J27" s="48"/>
      <c r="K27" s="48"/>
      <c r="L27" s="48"/>
      <c r="M27" s="48"/>
      <c r="N27" s="45"/>
      <c r="O27" s="45"/>
      <c r="P27" s="45"/>
      <c r="Q27" s="45"/>
      <c r="R27" s="45" t="s">
        <v>138</v>
      </c>
      <c r="S27" s="45"/>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63"/>
      <c r="B28" s="33" t="s">
        <v>240</v>
      </c>
      <c r="C28" s="45"/>
      <c r="D28" s="45"/>
      <c r="E28" s="45"/>
      <c r="F28" s="45"/>
      <c r="G28" s="45"/>
      <c r="H28" s="45"/>
      <c r="I28" s="45"/>
      <c r="J28" s="45"/>
      <c r="K28" s="45"/>
      <c r="L28" s="45"/>
      <c r="M28" s="45"/>
      <c r="N28" s="45"/>
      <c r="O28" s="45"/>
      <c r="P28" s="45" t="s">
        <v>138</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63"/>
      <c r="B29" s="33" t="s">
        <v>251</v>
      </c>
      <c r="C29" s="45"/>
      <c r="D29" s="45"/>
      <c r="E29" s="45"/>
      <c r="F29" s="45"/>
      <c r="G29" s="45"/>
      <c r="H29" s="45"/>
      <c r="I29" s="45"/>
      <c r="J29" s="45"/>
      <c r="K29" s="45"/>
      <c r="L29" s="45"/>
      <c r="M29" s="45"/>
      <c r="N29" s="45"/>
      <c r="O29" s="45"/>
      <c r="P29" s="45"/>
      <c r="Q29" s="45" t="s">
        <v>138</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63"/>
      <c r="B30" s="33" t="s">
        <v>258</v>
      </c>
      <c r="C30" s="45"/>
      <c r="D30" s="45"/>
      <c r="E30" s="45"/>
      <c r="F30" s="45"/>
      <c r="G30" s="45"/>
      <c r="H30" s="45"/>
      <c r="I30" s="45"/>
      <c r="J30" s="45"/>
      <c r="K30" s="45"/>
      <c r="L30" s="45"/>
      <c r="M30" s="45"/>
      <c r="N30" s="45"/>
      <c r="O30" s="45"/>
      <c r="P30" s="45"/>
      <c r="Q30" s="45"/>
      <c r="R30" s="45" t="s">
        <v>138</v>
      </c>
      <c r="S30" s="45"/>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63"/>
      <c r="B31" s="33" t="s">
        <v>268</v>
      </c>
      <c r="C31" s="45"/>
      <c r="D31" s="45"/>
      <c r="E31" s="45"/>
      <c r="F31" s="45"/>
      <c r="G31" s="45"/>
      <c r="H31" s="45"/>
      <c r="I31" s="45"/>
      <c r="J31" s="45"/>
      <c r="K31" s="45"/>
      <c r="L31" s="45"/>
      <c r="M31" s="45"/>
      <c r="N31" s="45"/>
      <c r="O31" s="45"/>
      <c r="P31" s="45" t="s">
        <v>138</v>
      </c>
      <c r="Q31" s="45"/>
      <c r="R31" s="45"/>
      <c r="S31" s="45"/>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63"/>
      <c r="B32" s="33" t="s">
        <v>674</v>
      </c>
      <c r="C32" s="45"/>
      <c r="D32" s="45"/>
      <c r="E32" s="45"/>
      <c r="F32" s="45"/>
      <c r="G32" s="45"/>
      <c r="H32" s="45"/>
      <c r="I32" s="45"/>
      <c r="J32" s="45"/>
      <c r="K32" s="45"/>
      <c r="L32" s="45"/>
      <c r="M32" s="45"/>
      <c r="N32" s="45"/>
      <c r="O32" s="45"/>
      <c r="P32" s="45"/>
      <c r="Q32" s="45"/>
      <c r="R32" s="45" t="s">
        <v>138</v>
      </c>
      <c r="S32" s="45"/>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63"/>
      <c r="B33" s="33" t="s">
        <v>675</v>
      </c>
      <c r="C33" s="45"/>
      <c r="D33" s="45"/>
      <c r="E33" s="45"/>
      <c r="F33" s="45"/>
      <c r="G33" s="45"/>
      <c r="H33" s="45"/>
      <c r="I33" s="45"/>
      <c r="J33" s="45"/>
      <c r="K33" s="45"/>
      <c r="L33" s="45"/>
      <c r="M33" s="45"/>
      <c r="N33" s="45"/>
      <c r="O33" s="45"/>
      <c r="P33" s="45"/>
      <c r="Q33" s="45" t="s">
        <v>138</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63"/>
      <c r="B34" s="33" t="s">
        <v>676</v>
      </c>
      <c r="C34" s="45"/>
      <c r="D34" s="45"/>
      <c r="E34" s="45"/>
      <c r="F34" s="45"/>
      <c r="G34" s="45"/>
      <c r="H34" s="45"/>
      <c r="I34" s="45"/>
      <c r="J34" s="45"/>
      <c r="K34" s="45"/>
      <c r="L34" s="45"/>
      <c r="M34" s="45"/>
      <c r="N34" s="45"/>
      <c r="O34" s="45"/>
      <c r="P34" s="45"/>
      <c r="Q34" s="45"/>
      <c r="R34" s="45" t="s">
        <v>138</v>
      </c>
      <c r="S34" s="45"/>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63"/>
      <c r="B35" s="33" t="s">
        <v>677</v>
      </c>
      <c r="C35" s="45"/>
      <c r="D35" s="45"/>
      <c r="E35" s="45"/>
      <c r="F35" s="45"/>
      <c r="G35" s="45"/>
      <c r="H35" s="45"/>
      <c r="I35" s="45"/>
      <c r="J35" s="45"/>
      <c r="K35" s="45"/>
      <c r="L35" s="45"/>
      <c r="M35" s="45"/>
      <c r="N35" s="45"/>
      <c r="O35" s="45"/>
      <c r="P35" s="45"/>
      <c r="Q35" s="45"/>
      <c r="R35" s="45"/>
      <c r="S35" s="45" t="s">
        <v>138</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63"/>
      <c r="B36" s="33" t="s">
        <v>678</v>
      </c>
      <c r="C36" s="45"/>
      <c r="D36" s="45"/>
      <c r="E36" s="45"/>
      <c r="F36" s="45"/>
      <c r="G36" s="45"/>
      <c r="H36" s="45"/>
      <c r="I36" s="45"/>
      <c r="J36" s="45"/>
      <c r="K36" s="45"/>
      <c r="L36" s="45"/>
      <c r="M36" s="45"/>
      <c r="N36" s="45"/>
      <c r="O36" s="45"/>
      <c r="P36" s="45"/>
      <c r="Q36" s="45"/>
      <c r="R36" s="45" t="s">
        <v>138</v>
      </c>
      <c r="S36" s="45"/>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63"/>
      <c r="B37" s="33" t="s">
        <v>679</v>
      </c>
      <c r="C37" s="45"/>
      <c r="D37" s="45"/>
      <c r="E37" s="45"/>
      <c r="F37" s="45"/>
      <c r="G37" s="45"/>
      <c r="H37" s="45"/>
      <c r="I37" s="45"/>
      <c r="J37" s="45"/>
      <c r="K37" s="45"/>
      <c r="L37" s="45"/>
      <c r="M37" s="45"/>
      <c r="N37" s="45"/>
      <c r="O37" s="45"/>
      <c r="P37" s="45"/>
      <c r="Q37" s="45"/>
      <c r="R37" s="45"/>
      <c r="S37" s="45" t="s">
        <v>138</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63"/>
      <c r="B38" s="33" t="s">
        <v>680</v>
      </c>
      <c r="C38" s="45"/>
      <c r="D38" s="45"/>
      <c r="E38" s="45"/>
      <c r="F38" s="45"/>
      <c r="G38" s="45"/>
      <c r="H38" s="45"/>
      <c r="I38" s="45"/>
      <c r="J38" s="45"/>
      <c r="K38" s="45"/>
      <c r="L38" s="45"/>
      <c r="M38" s="45"/>
      <c r="N38" s="45"/>
      <c r="O38" s="45"/>
      <c r="P38" s="45"/>
      <c r="Q38" s="45"/>
      <c r="R38" s="45" t="s">
        <v>138</v>
      </c>
      <c r="S38" s="45"/>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63"/>
      <c r="B39" s="33" t="s">
        <v>681</v>
      </c>
      <c r="C39" s="45"/>
      <c r="D39" s="45"/>
      <c r="E39" s="45"/>
      <c r="F39" s="45"/>
      <c r="G39" s="45"/>
      <c r="H39" s="45"/>
      <c r="I39" s="45"/>
      <c r="J39" s="45"/>
      <c r="K39" s="45"/>
      <c r="L39" s="45"/>
      <c r="M39" s="45"/>
      <c r="N39" s="45"/>
      <c r="O39" s="45"/>
      <c r="P39" s="45"/>
      <c r="Q39" s="45"/>
      <c r="R39" s="45"/>
      <c r="S39" s="45" t="s">
        <v>138</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64"/>
      <c r="B40" s="33" t="s">
        <v>682</v>
      </c>
      <c r="C40" s="45"/>
      <c r="D40" s="45"/>
      <c r="E40" s="45"/>
      <c r="F40" s="45"/>
      <c r="G40" s="45"/>
      <c r="H40" s="45"/>
      <c r="I40" s="45"/>
      <c r="J40" s="45"/>
      <c r="K40" s="45"/>
      <c r="L40" s="45"/>
      <c r="M40" s="45"/>
      <c r="N40" s="45"/>
      <c r="O40" s="45"/>
      <c r="P40" s="45"/>
      <c r="Q40" s="45"/>
      <c r="R40" s="45" t="s">
        <v>138</v>
      </c>
      <c r="S40" s="45"/>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62" t="s">
        <v>683</v>
      </c>
      <c r="B41" s="33" t="s">
        <v>277</v>
      </c>
      <c r="C41" s="48" t="s">
        <v>684</v>
      </c>
      <c r="D41" s="48"/>
      <c r="E41" s="48"/>
      <c r="F41" s="48"/>
      <c r="G41" s="48"/>
      <c r="H41" s="48"/>
      <c r="I41" s="48"/>
      <c r="J41" s="48"/>
      <c r="K41" s="48"/>
      <c r="L41" s="48"/>
      <c r="M41" s="48"/>
      <c r="N41" s="45"/>
      <c r="O41" s="45"/>
      <c r="P41" s="45"/>
      <c r="Q41" s="45"/>
      <c r="R41" s="45" t="s">
        <v>138</v>
      </c>
      <c r="S41" s="45"/>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63"/>
      <c r="B42" s="33" t="s">
        <v>286</v>
      </c>
      <c r="C42" s="48" t="s">
        <v>684</v>
      </c>
      <c r="D42" s="48"/>
      <c r="E42" s="48"/>
      <c r="F42" s="48"/>
      <c r="G42" s="48"/>
      <c r="H42" s="48"/>
      <c r="I42" s="48"/>
      <c r="J42" s="48"/>
      <c r="K42" s="48"/>
      <c r="L42" s="48"/>
      <c r="M42" s="48"/>
      <c r="N42" s="45"/>
      <c r="O42" s="45"/>
      <c r="P42" s="45"/>
      <c r="Q42" s="45"/>
      <c r="R42" s="45"/>
      <c r="S42" s="45" t="s">
        <v>138</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63"/>
      <c r="B43" s="33" t="s">
        <v>294</v>
      </c>
      <c r="C43" s="48" t="s">
        <v>684</v>
      </c>
      <c r="D43" s="48"/>
      <c r="E43" s="48"/>
      <c r="F43" s="48"/>
      <c r="G43" s="48"/>
      <c r="H43" s="48"/>
      <c r="I43" s="48"/>
      <c r="J43" s="48"/>
      <c r="K43" s="48"/>
      <c r="L43" s="48"/>
      <c r="M43" s="48"/>
      <c r="N43" s="45"/>
      <c r="O43" s="45"/>
      <c r="P43" s="45"/>
      <c r="Q43" s="45"/>
      <c r="R43" s="45"/>
      <c r="S43" s="45" t="s">
        <v>138</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63"/>
      <c r="B44" s="33" t="s">
        <v>300</v>
      </c>
      <c r="C44" s="48"/>
      <c r="D44" s="45"/>
      <c r="E44" s="45"/>
      <c r="F44" s="45"/>
      <c r="G44" s="45"/>
      <c r="H44" s="45"/>
      <c r="I44" s="45"/>
      <c r="J44" s="45"/>
      <c r="K44" s="45"/>
      <c r="L44" s="45"/>
      <c r="M44" s="45"/>
      <c r="N44" s="45"/>
      <c r="O44" s="45"/>
      <c r="P44" s="45"/>
      <c r="Q44" s="45"/>
      <c r="R44" s="45" t="s">
        <v>138</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63"/>
      <c r="B45" s="33" t="s">
        <v>307</v>
      </c>
      <c r="C45" s="48"/>
      <c r="D45" s="45"/>
      <c r="E45" s="45"/>
      <c r="F45" s="45"/>
      <c r="G45" s="45"/>
      <c r="H45" s="45"/>
      <c r="I45" s="45"/>
      <c r="J45" s="45"/>
      <c r="K45" s="45"/>
      <c r="L45" s="45"/>
      <c r="M45" s="45"/>
      <c r="N45" s="45"/>
      <c r="O45" s="45"/>
      <c r="P45" s="45"/>
      <c r="Q45" s="45"/>
      <c r="R45" s="45"/>
      <c r="S45" s="45" t="s">
        <v>138</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63"/>
      <c r="B46" s="33" t="s">
        <v>315</v>
      </c>
      <c r="C46" s="48"/>
      <c r="D46" s="45"/>
      <c r="E46" s="45"/>
      <c r="F46" s="45"/>
      <c r="G46" s="45"/>
      <c r="H46" s="45"/>
      <c r="I46" s="45"/>
      <c r="J46" s="45"/>
      <c r="K46" s="45"/>
      <c r="L46" s="45"/>
      <c r="M46" s="45"/>
      <c r="N46" s="45"/>
      <c r="O46" s="45"/>
      <c r="P46" s="45"/>
      <c r="Q46" s="45"/>
      <c r="R46" s="45" t="s">
        <v>138</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63"/>
      <c r="B47" s="33" t="s">
        <v>325</v>
      </c>
      <c r="C47" s="48"/>
      <c r="D47" s="45"/>
      <c r="E47" s="45"/>
      <c r="F47" s="45"/>
      <c r="G47" s="45"/>
      <c r="H47" s="45"/>
      <c r="I47" s="45"/>
      <c r="J47" s="45"/>
      <c r="K47" s="45"/>
      <c r="L47" s="45"/>
      <c r="M47" s="45"/>
      <c r="N47" s="45"/>
      <c r="O47" s="45"/>
      <c r="P47" s="45"/>
      <c r="Q47" s="45"/>
      <c r="R47" s="45"/>
      <c r="S47" s="45" t="s">
        <v>138</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63"/>
      <c r="B48" s="33" t="s">
        <v>685</v>
      </c>
      <c r="C48" s="48"/>
      <c r="D48" s="45"/>
      <c r="E48" s="45"/>
      <c r="F48" s="45"/>
      <c r="G48" s="45"/>
      <c r="H48" s="45"/>
      <c r="I48" s="45"/>
      <c r="J48" s="45"/>
      <c r="K48" s="45"/>
      <c r="L48" s="45"/>
      <c r="M48" s="45"/>
      <c r="N48" s="45"/>
      <c r="O48" s="45"/>
      <c r="P48" s="45"/>
      <c r="Q48" s="45"/>
      <c r="R48" s="45" t="s">
        <v>138</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63"/>
      <c r="B49" s="33" t="s">
        <v>686</v>
      </c>
      <c r="C49" s="48" t="s">
        <v>684</v>
      </c>
      <c r="D49" s="45"/>
      <c r="E49" s="45"/>
      <c r="F49" s="45"/>
      <c r="G49" s="45"/>
      <c r="H49" s="45"/>
      <c r="I49" s="45"/>
      <c r="J49" s="45"/>
      <c r="K49" s="45"/>
      <c r="L49" s="45"/>
      <c r="M49" s="45"/>
      <c r="N49" s="45"/>
      <c r="O49" s="45"/>
      <c r="P49" s="45"/>
      <c r="Q49" s="45"/>
      <c r="R49" s="45"/>
      <c r="S49" s="45" t="s">
        <v>138</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63"/>
      <c r="B50" s="33" t="s">
        <v>687</v>
      </c>
      <c r="C50" s="48"/>
      <c r="D50" s="45"/>
      <c r="E50" s="45"/>
      <c r="F50" s="45"/>
      <c r="G50" s="45"/>
      <c r="H50" s="45"/>
      <c r="I50" s="45"/>
      <c r="J50" s="45"/>
      <c r="K50" s="45"/>
      <c r="L50" s="45"/>
      <c r="M50" s="45"/>
      <c r="N50" s="45"/>
      <c r="O50" s="45"/>
      <c r="P50" s="45"/>
      <c r="Q50" s="45"/>
      <c r="R50" s="45" t="s">
        <v>138</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63"/>
      <c r="B51" s="33" t="s">
        <v>688</v>
      </c>
      <c r="C51" s="48"/>
      <c r="D51" s="45"/>
      <c r="E51" s="45"/>
      <c r="F51" s="45"/>
      <c r="G51" s="45"/>
      <c r="H51" s="45"/>
      <c r="I51" s="45"/>
      <c r="J51" s="45"/>
      <c r="K51" s="45"/>
      <c r="L51" s="45"/>
      <c r="M51" s="45"/>
      <c r="N51" s="45"/>
      <c r="O51" s="45"/>
      <c r="P51" s="45"/>
      <c r="Q51" s="45"/>
      <c r="R51" s="45" t="s">
        <v>138</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63"/>
      <c r="B52" s="33" t="s">
        <v>689</v>
      </c>
      <c r="C52" s="48"/>
      <c r="D52" s="45"/>
      <c r="E52" s="45"/>
      <c r="F52" s="45"/>
      <c r="G52" s="45"/>
      <c r="H52" s="45"/>
      <c r="I52" s="45"/>
      <c r="J52" s="45"/>
      <c r="K52" s="45"/>
      <c r="L52" s="45"/>
      <c r="M52" s="45"/>
      <c r="N52" s="45"/>
      <c r="O52" s="45"/>
      <c r="P52" s="45"/>
      <c r="Q52" s="45"/>
      <c r="R52" s="45"/>
      <c r="S52" s="45" t="s">
        <v>138</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63"/>
      <c r="B53" s="33" t="s">
        <v>690</v>
      </c>
      <c r="C53" s="48"/>
      <c r="D53" s="45"/>
      <c r="E53" s="45"/>
      <c r="F53" s="45"/>
      <c r="G53" s="45"/>
      <c r="H53" s="45"/>
      <c r="I53" s="45"/>
      <c r="J53" s="45"/>
      <c r="K53" s="45"/>
      <c r="L53" s="45"/>
      <c r="M53" s="45"/>
      <c r="N53" s="45"/>
      <c r="O53" s="45"/>
      <c r="P53" s="45"/>
      <c r="Q53" s="45"/>
      <c r="R53" s="45" t="s">
        <v>138</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63"/>
      <c r="B54" s="33" t="s">
        <v>691</v>
      </c>
      <c r="C54" s="48"/>
      <c r="D54" s="45"/>
      <c r="E54" s="45"/>
      <c r="F54" s="45"/>
      <c r="G54" s="45"/>
      <c r="H54" s="45"/>
      <c r="I54" s="45"/>
      <c r="J54" s="45"/>
      <c r="K54" s="45"/>
      <c r="L54" s="45"/>
      <c r="M54" s="45"/>
      <c r="N54" s="45"/>
      <c r="O54" s="45"/>
      <c r="P54" s="45"/>
      <c r="Q54" s="45"/>
      <c r="R54" s="45" t="s">
        <v>138</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64"/>
      <c r="B55" s="33" t="s">
        <v>692</v>
      </c>
      <c r="C55" s="48"/>
      <c r="D55" s="45"/>
      <c r="E55" s="45"/>
      <c r="F55" s="45"/>
      <c r="G55" s="45"/>
      <c r="H55" s="45"/>
      <c r="I55" s="45"/>
      <c r="J55" s="45"/>
      <c r="K55" s="45"/>
      <c r="L55" s="45"/>
      <c r="M55" s="45"/>
      <c r="N55" s="45"/>
      <c r="O55" s="45"/>
      <c r="P55" s="45"/>
      <c r="Q55" s="45" t="s">
        <v>138</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62" t="s">
        <v>693</v>
      </c>
      <c r="B56" s="33" t="s">
        <v>336</v>
      </c>
      <c r="C56" s="48" t="s">
        <v>694</v>
      </c>
      <c r="D56" s="48"/>
      <c r="E56" s="48"/>
      <c r="F56" s="48"/>
      <c r="G56" s="48"/>
      <c r="H56" s="48"/>
      <c r="I56" s="48"/>
      <c r="J56" s="48"/>
      <c r="K56" s="48"/>
      <c r="L56" s="48"/>
      <c r="M56" s="48"/>
      <c r="N56" s="45"/>
      <c r="O56" s="45"/>
      <c r="P56" s="45"/>
      <c r="Q56" s="45"/>
      <c r="R56" s="45"/>
      <c r="S56" s="45" t="s">
        <v>138</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63"/>
      <c r="B57" s="33" t="s">
        <v>345</v>
      </c>
      <c r="C57" s="48" t="s">
        <v>694</v>
      </c>
      <c r="D57" s="48"/>
      <c r="E57" s="48"/>
      <c r="F57" s="48"/>
      <c r="G57" s="48"/>
      <c r="H57" s="48"/>
      <c r="I57" s="48"/>
      <c r="J57" s="48"/>
      <c r="K57" s="48"/>
      <c r="L57" s="48"/>
      <c r="M57" s="48"/>
      <c r="N57" s="45"/>
      <c r="O57" s="45"/>
      <c r="P57" s="45"/>
      <c r="Q57" s="45"/>
      <c r="R57" s="45"/>
      <c r="S57" s="45" t="s">
        <v>138</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63"/>
      <c r="B58" s="33" t="s">
        <v>352</v>
      </c>
      <c r="C58" s="48"/>
      <c r="D58" s="48"/>
      <c r="E58" s="48"/>
      <c r="F58" s="48"/>
      <c r="G58" s="48"/>
      <c r="H58" s="48"/>
      <c r="I58" s="48"/>
      <c r="J58" s="48"/>
      <c r="K58" s="48"/>
      <c r="L58" s="48"/>
      <c r="M58" s="48"/>
      <c r="N58" s="45"/>
      <c r="O58" s="45"/>
      <c r="P58" s="45"/>
      <c r="Q58" s="45"/>
      <c r="R58" s="45" t="s">
        <v>138</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63"/>
      <c r="B59" s="33" t="s">
        <v>361</v>
      </c>
      <c r="C59" s="48"/>
      <c r="D59" s="48"/>
      <c r="E59" s="48"/>
      <c r="F59" s="48"/>
      <c r="G59" s="48"/>
      <c r="H59" s="48"/>
      <c r="I59" s="48"/>
      <c r="J59" s="48"/>
      <c r="K59" s="48"/>
      <c r="L59" s="48"/>
      <c r="M59" s="48"/>
      <c r="N59" s="45"/>
      <c r="O59" s="45"/>
      <c r="P59" s="45"/>
      <c r="Q59" s="45"/>
      <c r="R59" s="45"/>
      <c r="S59" s="45" t="s">
        <v>138</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63"/>
      <c r="B60" s="33" t="s">
        <v>695</v>
      </c>
      <c r="C60" s="48"/>
      <c r="D60" s="48"/>
      <c r="E60" s="48"/>
      <c r="F60" s="48"/>
      <c r="G60" s="48"/>
      <c r="H60" s="48"/>
      <c r="I60" s="48"/>
      <c r="J60" s="48"/>
      <c r="K60" s="48"/>
      <c r="L60" s="48"/>
      <c r="M60" s="48"/>
      <c r="N60" s="45"/>
      <c r="O60" s="45"/>
      <c r="P60" s="45"/>
      <c r="Q60" s="45"/>
      <c r="R60" s="45" t="s">
        <v>138</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63"/>
      <c r="B61" s="33" t="s">
        <v>696</v>
      </c>
      <c r="C61" s="48"/>
      <c r="D61" s="48"/>
      <c r="E61" s="48"/>
      <c r="F61" s="48"/>
      <c r="G61" s="48"/>
      <c r="H61" s="48"/>
      <c r="I61" s="48"/>
      <c r="J61" s="48"/>
      <c r="K61" s="48"/>
      <c r="L61" s="48"/>
      <c r="M61" s="48"/>
      <c r="N61" s="45"/>
      <c r="O61" s="45"/>
      <c r="P61" s="45"/>
      <c r="Q61" s="45"/>
      <c r="R61" s="45"/>
      <c r="S61" s="45" t="s">
        <v>138</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63"/>
      <c r="B62" s="33" t="s">
        <v>697</v>
      </c>
      <c r="C62" s="48"/>
      <c r="D62" s="48"/>
      <c r="E62" s="48"/>
      <c r="F62" s="48"/>
      <c r="G62" s="48"/>
      <c r="H62" s="48"/>
      <c r="I62" s="48"/>
      <c r="J62" s="48"/>
      <c r="K62" s="48"/>
      <c r="L62" s="48"/>
      <c r="M62" s="48"/>
      <c r="N62" s="45"/>
      <c r="O62" s="45"/>
      <c r="P62" s="45"/>
      <c r="Q62" s="45"/>
      <c r="R62" s="45" t="s">
        <v>138</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63"/>
      <c r="B63" s="33" t="s">
        <v>698</v>
      </c>
      <c r="C63" s="48" t="s">
        <v>694</v>
      </c>
      <c r="D63" s="48"/>
      <c r="E63" s="48"/>
      <c r="F63" s="48"/>
      <c r="G63" s="48"/>
      <c r="H63" s="48"/>
      <c r="I63" s="48"/>
      <c r="J63" s="48"/>
      <c r="K63" s="48"/>
      <c r="L63" s="48"/>
      <c r="M63" s="48"/>
      <c r="N63" s="45"/>
      <c r="O63" s="45"/>
      <c r="P63" s="45"/>
      <c r="Q63" s="45" t="s">
        <v>624</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63"/>
      <c r="B64" s="33" t="s">
        <v>699</v>
      </c>
      <c r="C64" s="45" t="s">
        <v>694</v>
      </c>
      <c r="D64" s="45"/>
      <c r="E64" s="45"/>
      <c r="F64" s="45"/>
      <c r="G64" s="45"/>
      <c r="H64" s="45"/>
      <c r="I64" s="45"/>
      <c r="J64" s="45"/>
      <c r="K64" s="45"/>
      <c r="L64" s="45"/>
      <c r="M64" s="45"/>
      <c r="N64" s="45"/>
      <c r="O64" s="45"/>
      <c r="P64" s="45"/>
      <c r="Q64" s="45"/>
      <c r="R64" s="45" t="s">
        <v>624</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63"/>
      <c r="B65" s="33" t="s">
        <v>700</v>
      </c>
      <c r="C65" s="45"/>
      <c r="D65" s="45"/>
      <c r="E65" s="45"/>
      <c r="F65" s="45"/>
      <c r="G65" s="45"/>
      <c r="H65" s="45"/>
      <c r="I65" s="45"/>
      <c r="J65" s="45"/>
      <c r="K65" s="45"/>
      <c r="L65" s="45"/>
      <c r="M65" s="45"/>
      <c r="N65" s="45"/>
      <c r="O65" s="45"/>
      <c r="P65" s="45" t="s">
        <v>138</v>
      </c>
      <c r="Q65" s="45"/>
      <c r="R65" s="45"/>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63"/>
      <c r="B66" s="33" t="s">
        <v>701</v>
      </c>
      <c r="C66" s="45"/>
      <c r="D66" s="45"/>
      <c r="E66" s="45"/>
      <c r="F66" s="45"/>
      <c r="G66" s="45"/>
      <c r="H66" s="45"/>
      <c r="I66" s="45"/>
      <c r="J66" s="45"/>
      <c r="K66" s="45"/>
      <c r="L66" s="45"/>
      <c r="M66" s="45"/>
      <c r="N66" s="45"/>
      <c r="O66" s="45" t="s">
        <v>138</v>
      </c>
      <c r="P66" s="45"/>
      <c r="Q66" s="45"/>
      <c r="R66" s="45"/>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63"/>
      <c r="B67" s="33" t="s">
        <v>702</v>
      </c>
      <c r="C67" s="45"/>
      <c r="D67" s="45"/>
      <c r="E67" s="45"/>
      <c r="F67" s="45"/>
      <c r="G67" s="45"/>
      <c r="H67" s="45"/>
      <c r="I67" s="45"/>
      <c r="J67" s="45"/>
      <c r="K67" s="45"/>
      <c r="L67" s="45"/>
      <c r="M67" s="45"/>
      <c r="N67" s="45"/>
      <c r="O67" s="45"/>
      <c r="P67" s="45" t="s">
        <v>138</v>
      </c>
      <c r="Q67" s="45"/>
      <c r="R67" s="45"/>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63"/>
      <c r="B68" s="33" t="s">
        <v>703</v>
      </c>
      <c r="C68" s="45"/>
      <c r="D68" s="45"/>
      <c r="E68" s="45"/>
      <c r="F68" s="45"/>
      <c r="G68" s="45"/>
      <c r="H68" s="45"/>
      <c r="I68" s="45"/>
      <c r="J68" s="45"/>
      <c r="K68" s="45"/>
      <c r="L68" s="45"/>
      <c r="M68" s="45"/>
      <c r="N68" s="45"/>
      <c r="O68" s="45"/>
      <c r="P68" s="45"/>
      <c r="Q68" s="45" t="s">
        <v>138</v>
      </c>
      <c r="R68" s="45"/>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63"/>
      <c r="B69" s="33" t="s">
        <v>704</v>
      </c>
      <c r="C69" s="45"/>
      <c r="D69" s="45"/>
      <c r="E69" s="45"/>
      <c r="F69" s="45"/>
      <c r="G69" s="45"/>
      <c r="H69" s="45"/>
      <c r="I69" s="45"/>
      <c r="J69" s="45"/>
      <c r="K69" s="45"/>
      <c r="L69" s="45"/>
      <c r="M69" s="45"/>
      <c r="N69" s="45"/>
      <c r="O69" s="45"/>
      <c r="P69" s="45"/>
      <c r="Q69" s="45"/>
      <c r="R69" s="45" t="s">
        <v>138</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64"/>
      <c r="B70" s="33" t="s">
        <v>705</v>
      </c>
      <c r="C70" s="45"/>
      <c r="D70" s="45"/>
      <c r="E70" s="45"/>
      <c r="F70" s="45"/>
      <c r="G70" s="45"/>
      <c r="H70" s="45"/>
      <c r="I70" s="45"/>
      <c r="J70" s="45"/>
      <c r="K70" s="45"/>
      <c r="L70" s="45"/>
      <c r="M70" s="45"/>
      <c r="N70" s="45"/>
      <c r="O70" s="45"/>
      <c r="P70" s="45"/>
      <c r="Q70" s="45"/>
      <c r="R70" s="45" t="s">
        <v>138</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62" t="s">
        <v>706</v>
      </c>
      <c r="B71" s="33" t="s">
        <v>372</v>
      </c>
      <c r="C71" s="48" t="s">
        <v>707</v>
      </c>
      <c r="D71" s="48"/>
      <c r="E71" s="48"/>
      <c r="F71" s="48"/>
      <c r="G71" s="48"/>
      <c r="H71" s="48"/>
      <c r="I71" s="48"/>
      <c r="J71" s="48"/>
      <c r="K71" s="48"/>
      <c r="L71" s="48"/>
      <c r="M71" s="48"/>
      <c r="N71" s="45"/>
      <c r="O71" s="45" t="s">
        <v>138</v>
      </c>
      <c r="P71" s="45"/>
      <c r="Q71" s="45"/>
      <c r="R71" s="45"/>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63"/>
      <c r="B72" s="33" t="s">
        <v>380</v>
      </c>
      <c r="C72" s="48" t="s">
        <v>707</v>
      </c>
      <c r="D72" s="48"/>
      <c r="E72" s="48"/>
      <c r="F72" s="48"/>
      <c r="G72" s="48"/>
      <c r="H72" s="48"/>
      <c r="I72" s="48"/>
      <c r="J72" s="48"/>
      <c r="K72" s="48"/>
      <c r="L72" s="48"/>
      <c r="M72" s="48"/>
      <c r="N72" s="45"/>
      <c r="O72" s="45" t="s">
        <v>138</v>
      </c>
      <c r="P72" s="45"/>
      <c r="Q72" s="45"/>
      <c r="R72" s="45"/>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63"/>
      <c r="B73" s="33" t="s">
        <v>388</v>
      </c>
      <c r="C73" s="48" t="s">
        <v>707</v>
      </c>
      <c r="D73" s="48"/>
      <c r="E73" s="48"/>
      <c r="F73" s="48"/>
      <c r="G73" s="48"/>
      <c r="H73" s="48"/>
      <c r="I73" s="48"/>
      <c r="J73" s="48"/>
      <c r="K73" s="48"/>
      <c r="L73" s="48"/>
      <c r="M73" s="48"/>
      <c r="N73" s="45"/>
      <c r="O73" s="45" t="s">
        <v>138</v>
      </c>
      <c r="P73" s="45"/>
      <c r="Q73" s="45"/>
      <c r="R73" s="45"/>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63"/>
      <c r="B74" s="33" t="s">
        <v>396</v>
      </c>
      <c r="C74" s="48"/>
      <c r="D74" s="48"/>
      <c r="E74" s="48"/>
      <c r="F74" s="48"/>
      <c r="G74" s="48"/>
      <c r="H74" s="48"/>
      <c r="I74" s="48"/>
      <c r="J74" s="48"/>
      <c r="K74" s="48"/>
      <c r="L74" s="48"/>
      <c r="M74" s="48"/>
      <c r="N74" s="45"/>
      <c r="O74" s="45"/>
      <c r="P74" s="45"/>
      <c r="Q74" s="45" t="s">
        <v>138</v>
      </c>
      <c r="R74" s="45"/>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63"/>
      <c r="B75" s="33" t="s">
        <v>404</v>
      </c>
      <c r="C75" s="48"/>
      <c r="D75" s="48"/>
      <c r="E75" s="48"/>
      <c r="F75" s="48"/>
      <c r="G75" s="48"/>
      <c r="H75" s="48"/>
      <c r="I75" s="48"/>
      <c r="J75" s="48"/>
      <c r="K75" s="48"/>
      <c r="L75" s="48"/>
      <c r="M75" s="48"/>
      <c r="N75" s="45"/>
      <c r="O75" s="45"/>
      <c r="P75" s="45"/>
      <c r="Q75" s="45" t="s">
        <v>138</v>
      </c>
      <c r="R75" s="45"/>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63"/>
      <c r="B76" s="33" t="s">
        <v>708</v>
      </c>
      <c r="C76" s="48"/>
      <c r="D76" s="48"/>
      <c r="E76" s="48"/>
      <c r="F76" s="48"/>
      <c r="G76" s="48"/>
      <c r="H76" s="48"/>
      <c r="I76" s="48"/>
      <c r="J76" s="48"/>
      <c r="K76" s="48"/>
      <c r="L76" s="48"/>
      <c r="M76" s="48"/>
      <c r="N76" s="45"/>
      <c r="O76" s="45"/>
      <c r="P76" s="45"/>
      <c r="Q76" s="45" t="s">
        <v>138</v>
      </c>
      <c r="R76" s="45"/>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63"/>
      <c r="B77" s="33" t="s">
        <v>709</v>
      </c>
      <c r="C77" s="48"/>
      <c r="D77" s="48"/>
      <c r="E77" s="48"/>
      <c r="F77" s="48"/>
      <c r="G77" s="48"/>
      <c r="H77" s="48"/>
      <c r="I77" s="48"/>
      <c r="J77" s="48"/>
      <c r="K77" s="48"/>
      <c r="L77" s="48"/>
      <c r="M77" s="48"/>
      <c r="N77" s="45"/>
      <c r="O77" s="45"/>
      <c r="P77" s="45"/>
      <c r="Q77" s="45" t="s">
        <v>138</v>
      </c>
      <c r="R77" s="45"/>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63"/>
      <c r="B78" s="33" t="s">
        <v>710</v>
      </c>
      <c r="C78" s="48"/>
      <c r="D78" s="48"/>
      <c r="E78" s="48"/>
      <c r="F78" s="48"/>
      <c r="G78" s="48"/>
      <c r="H78" s="48"/>
      <c r="I78" s="48"/>
      <c r="J78" s="48"/>
      <c r="K78" s="48"/>
      <c r="L78" s="48"/>
      <c r="M78" s="48"/>
      <c r="N78" s="45"/>
      <c r="O78" s="45"/>
      <c r="P78" s="45"/>
      <c r="Q78" s="45" t="s">
        <v>138</v>
      </c>
      <c r="R78" s="45"/>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63"/>
      <c r="B79" s="33" t="s">
        <v>711</v>
      </c>
      <c r="C79" s="48"/>
      <c r="D79" s="48"/>
      <c r="E79" s="48"/>
      <c r="F79" s="48"/>
      <c r="G79" s="48"/>
      <c r="H79" s="48"/>
      <c r="I79" s="48"/>
      <c r="J79" s="48"/>
      <c r="K79" s="48"/>
      <c r="L79" s="48"/>
      <c r="M79" s="48"/>
      <c r="N79" s="45"/>
      <c r="O79" s="45"/>
      <c r="P79" s="45"/>
      <c r="Q79" s="45" t="s">
        <v>138</v>
      </c>
      <c r="R79" s="45"/>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63"/>
      <c r="B80" s="33" t="s">
        <v>712</v>
      </c>
      <c r="C80" s="48"/>
      <c r="D80" s="48"/>
      <c r="E80" s="48"/>
      <c r="F80" s="48"/>
      <c r="G80" s="48"/>
      <c r="H80" s="48"/>
      <c r="I80" s="48"/>
      <c r="J80" s="48"/>
      <c r="K80" s="48"/>
      <c r="L80" s="48"/>
      <c r="M80" s="48"/>
      <c r="N80" s="45"/>
      <c r="O80" s="45"/>
      <c r="P80" s="45"/>
      <c r="Q80" s="45" t="s">
        <v>138</v>
      </c>
      <c r="R80" s="45"/>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63"/>
      <c r="B81" s="33" t="s">
        <v>713</v>
      </c>
      <c r="C81" s="48"/>
      <c r="D81" s="48"/>
      <c r="E81" s="48"/>
      <c r="F81" s="48"/>
      <c r="G81" s="48"/>
      <c r="H81" s="48"/>
      <c r="I81" s="48"/>
      <c r="J81" s="48"/>
      <c r="K81" s="48"/>
      <c r="L81" s="48"/>
      <c r="M81" s="48"/>
      <c r="N81" s="45"/>
      <c r="O81" s="45"/>
      <c r="P81" s="45"/>
      <c r="Q81" s="45" t="s">
        <v>138</v>
      </c>
      <c r="R81" s="45"/>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63"/>
      <c r="B82" s="33" t="s">
        <v>714</v>
      </c>
      <c r="C82" s="48"/>
      <c r="D82" s="48"/>
      <c r="E82" s="48"/>
      <c r="F82" s="48"/>
      <c r="G82" s="48"/>
      <c r="H82" s="48"/>
      <c r="I82" s="48"/>
      <c r="J82" s="48"/>
      <c r="K82" s="48"/>
      <c r="L82" s="48"/>
      <c r="M82" s="48"/>
      <c r="N82" s="45"/>
      <c r="O82" s="45"/>
      <c r="P82" s="45"/>
      <c r="Q82" s="45" t="s">
        <v>138</v>
      </c>
      <c r="R82" s="45"/>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63"/>
      <c r="B83" s="33" t="s">
        <v>715</v>
      </c>
      <c r="C83" s="48"/>
      <c r="D83" s="48"/>
      <c r="E83" s="48"/>
      <c r="F83" s="48"/>
      <c r="G83" s="48"/>
      <c r="H83" s="48"/>
      <c r="I83" s="48"/>
      <c r="J83" s="48"/>
      <c r="K83" s="48"/>
      <c r="L83" s="48"/>
      <c r="M83" s="48"/>
      <c r="N83" s="45"/>
      <c r="O83" s="45"/>
      <c r="P83" s="45"/>
      <c r="Q83" s="45" t="s">
        <v>138</v>
      </c>
      <c r="R83" s="45"/>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63"/>
      <c r="B84" s="33" t="s">
        <v>716</v>
      </c>
      <c r="C84" s="48"/>
      <c r="D84" s="48"/>
      <c r="E84" s="48"/>
      <c r="F84" s="48"/>
      <c r="G84" s="48"/>
      <c r="H84" s="48"/>
      <c r="I84" s="48"/>
      <c r="J84" s="48"/>
      <c r="K84" s="48"/>
      <c r="L84" s="48"/>
      <c r="M84" s="48"/>
      <c r="N84" s="45"/>
      <c r="O84" s="45"/>
      <c r="P84" s="45"/>
      <c r="Q84" s="45" t="s">
        <v>138</v>
      </c>
      <c r="R84" s="45"/>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64"/>
      <c r="B85" s="33" t="s">
        <v>717</v>
      </c>
      <c r="C85" s="48"/>
      <c r="D85" s="48"/>
      <c r="E85" s="48"/>
      <c r="F85" s="48"/>
      <c r="G85" s="48"/>
      <c r="H85" s="48"/>
      <c r="I85" s="48"/>
      <c r="J85" s="48"/>
      <c r="K85" s="48"/>
      <c r="L85" s="48"/>
      <c r="M85" s="48"/>
      <c r="N85" s="45"/>
      <c r="O85" s="45"/>
      <c r="P85" s="45"/>
      <c r="Q85" s="45" t="s">
        <v>138</v>
      </c>
      <c r="R85" s="45"/>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62" t="s">
        <v>718</v>
      </c>
      <c r="B86" s="33" t="s">
        <v>413</v>
      </c>
      <c r="C86" s="48" t="s">
        <v>719</v>
      </c>
      <c r="D86" s="48"/>
      <c r="E86" s="48"/>
      <c r="F86" s="48"/>
      <c r="G86" s="48"/>
      <c r="H86" s="48"/>
      <c r="I86" s="48"/>
      <c r="J86" s="48"/>
      <c r="K86" s="48"/>
      <c r="L86" s="48"/>
      <c r="M86" s="48"/>
      <c r="N86" s="45"/>
      <c r="O86" s="45"/>
      <c r="P86" s="45" t="s">
        <v>138</v>
      </c>
      <c r="Q86" s="45"/>
      <c r="R86" s="45"/>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63"/>
      <c r="B87" s="33" t="s">
        <v>422</v>
      </c>
      <c r="C87" s="48" t="s">
        <v>719</v>
      </c>
      <c r="D87" s="48"/>
      <c r="E87" s="48"/>
      <c r="F87" s="48"/>
      <c r="G87" s="48"/>
      <c r="H87" s="48"/>
      <c r="I87" s="48"/>
      <c r="J87" s="48"/>
      <c r="K87" s="48"/>
      <c r="L87" s="48"/>
      <c r="M87" s="48"/>
      <c r="N87" s="45"/>
      <c r="O87" s="45"/>
      <c r="P87" s="45" t="s">
        <v>138</v>
      </c>
      <c r="Q87" s="45"/>
      <c r="R87" s="45"/>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63"/>
      <c r="B88" s="33" t="s">
        <v>430</v>
      </c>
      <c r="C88" s="48" t="s">
        <v>719</v>
      </c>
      <c r="D88" s="48"/>
      <c r="E88" s="48"/>
      <c r="F88" s="48"/>
      <c r="G88" s="48"/>
      <c r="H88" s="48"/>
      <c r="I88" s="48"/>
      <c r="J88" s="48"/>
      <c r="K88" s="48"/>
      <c r="L88" s="48"/>
      <c r="M88" s="48"/>
      <c r="N88" s="45"/>
      <c r="O88" s="45"/>
      <c r="P88" s="45" t="s">
        <v>138</v>
      </c>
      <c r="Q88" s="45"/>
      <c r="R88" s="45"/>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63"/>
      <c r="B89" s="33" t="s">
        <v>439</v>
      </c>
      <c r="C89" s="48"/>
      <c r="D89" s="48"/>
      <c r="E89" s="48"/>
      <c r="F89" s="48"/>
      <c r="G89" s="48"/>
      <c r="H89" s="48"/>
      <c r="I89" s="48"/>
      <c r="J89" s="48"/>
      <c r="K89" s="48"/>
      <c r="L89" s="48"/>
      <c r="M89" s="48"/>
      <c r="N89" s="45"/>
      <c r="O89" s="45"/>
      <c r="P89" s="45" t="s">
        <v>138</v>
      </c>
      <c r="Q89" s="45"/>
      <c r="R89" s="45"/>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63"/>
      <c r="B90" s="33" t="s">
        <v>446</v>
      </c>
      <c r="C90" s="48"/>
      <c r="D90" s="48"/>
      <c r="E90" s="48"/>
      <c r="F90" s="48"/>
      <c r="G90" s="48"/>
      <c r="H90" s="48"/>
      <c r="I90" s="48"/>
      <c r="J90" s="48"/>
      <c r="K90" s="48"/>
      <c r="L90" s="48"/>
      <c r="M90" s="48"/>
      <c r="N90" s="45"/>
      <c r="O90" s="45"/>
      <c r="P90" s="45" t="s">
        <v>138</v>
      </c>
      <c r="Q90" s="45"/>
      <c r="R90" s="45"/>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63"/>
      <c r="B91" s="33" t="s">
        <v>454</v>
      </c>
      <c r="C91" s="48"/>
      <c r="D91" s="48"/>
      <c r="E91" s="48"/>
      <c r="F91" s="48"/>
      <c r="G91" s="48"/>
      <c r="H91" s="48"/>
      <c r="I91" s="48"/>
      <c r="J91" s="48"/>
      <c r="K91" s="48"/>
      <c r="L91" s="48"/>
      <c r="M91" s="48"/>
      <c r="N91" s="45"/>
      <c r="O91" s="45"/>
      <c r="P91" s="45" t="s">
        <v>138</v>
      </c>
      <c r="Q91" s="45"/>
      <c r="R91" s="45"/>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63"/>
      <c r="B92" s="33" t="s">
        <v>720</v>
      </c>
      <c r="C92" s="48"/>
      <c r="D92" s="48"/>
      <c r="E92" s="48"/>
      <c r="F92" s="48"/>
      <c r="G92" s="48"/>
      <c r="H92" s="48"/>
      <c r="I92" s="48"/>
      <c r="J92" s="48"/>
      <c r="K92" s="48"/>
      <c r="L92" s="48"/>
      <c r="M92" s="48"/>
      <c r="N92" s="45"/>
      <c r="O92" s="45"/>
      <c r="P92" s="45" t="s">
        <v>138</v>
      </c>
      <c r="Q92" s="45"/>
      <c r="R92" s="45"/>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63"/>
      <c r="B93" s="33" t="s">
        <v>721</v>
      </c>
      <c r="C93" s="48"/>
      <c r="D93" s="48"/>
      <c r="E93" s="48"/>
      <c r="F93" s="48"/>
      <c r="G93" s="48"/>
      <c r="H93" s="48"/>
      <c r="I93" s="48"/>
      <c r="J93" s="48"/>
      <c r="K93" s="48"/>
      <c r="L93" s="48"/>
      <c r="M93" s="48"/>
      <c r="N93" s="45"/>
      <c r="O93" s="45"/>
      <c r="P93" s="45" t="s">
        <v>138</v>
      </c>
      <c r="Q93" s="45"/>
      <c r="R93" s="45"/>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63"/>
      <c r="B94" s="33" t="s">
        <v>722</v>
      </c>
      <c r="C94" s="48"/>
      <c r="D94" s="48"/>
      <c r="E94" s="48"/>
      <c r="F94" s="48"/>
      <c r="G94" s="48"/>
      <c r="H94" s="48"/>
      <c r="I94" s="48"/>
      <c r="J94" s="48"/>
      <c r="K94" s="48"/>
      <c r="L94" s="48"/>
      <c r="M94" s="48"/>
      <c r="N94" s="45"/>
      <c r="O94" s="45"/>
      <c r="P94" s="45" t="s">
        <v>138</v>
      </c>
      <c r="Q94" s="45"/>
      <c r="R94" s="45"/>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63"/>
      <c r="B95" s="33" t="s">
        <v>723</v>
      </c>
      <c r="C95" s="48"/>
      <c r="D95" s="48"/>
      <c r="E95" s="48"/>
      <c r="F95" s="48"/>
      <c r="G95" s="48"/>
      <c r="H95" s="48"/>
      <c r="I95" s="48"/>
      <c r="J95" s="48"/>
      <c r="K95" s="48"/>
      <c r="L95" s="48"/>
      <c r="M95" s="48"/>
      <c r="N95" s="45"/>
      <c r="O95" s="45"/>
      <c r="P95" s="45" t="s">
        <v>138</v>
      </c>
      <c r="Q95" s="45"/>
      <c r="R95" s="45"/>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63"/>
      <c r="B96" s="33" t="s">
        <v>724</v>
      </c>
      <c r="C96" s="48"/>
      <c r="D96" s="48"/>
      <c r="E96" s="48"/>
      <c r="F96" s="48"/>
      <c r="G96" s="48"/>
      <c r="H96" s="48"/>
      <c r="I96" s="48"/>
      <c r="J96" s="48"/>
      <c r="K96" s="48"/>
      <c r="L96" s="48"/>
      <c r="M96" s="48"/>
      <c r="N96" s="45"/>
      <c r="O96" s="45"/>
      <c r="P96" s="45" t="s">
        <v>138</v>
      </c>
      <c r="Q96" s="45"/>
      <c r="R96" s="45"/>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63"/>
      <c r="B97" s="33" t="s">
        <v>725</v>
      </c>
      <c r="C97" s="48"/>
      <c r="D97" s="48"/>
      <c r="E97" s="48"/>
      <c r="F97" s="48"/>
      <c r="G97" s="48"/>
      <c r="H97" s="48"/>
      <c r="I97" s="48"/>
      <c r="J97" s="48"/>
      <c r="K97" s="48"/>
      <c r="L97" s="48"/>
      <c r="M97" s="48"/>
      <c r="N97" s="45"/>
      <c r="O97" s="45"/>
      <c r="P97" s="45" t="s">
        <v>138</v>
      </c>
      <c r="Q97" s="45"/>
      <c r="R97" s="45"/>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63"/>
      <c r="B98" s="33" t="s">
        <v>726</v>
      </c>
      <c r="C98" s="48"/>
      <c r="D98" s="48"/>
      <c r="E98" s="48"/>
      <c r="F98" s="48"/>
      <c r="G98" s="48"/>
      <c r="H98" s="48"/>
      <c r="I98" s="48"/>
      <c r="J98" s="48"/>
      <c r="K98" s="48"/>
      <c r="L98" s="48"/>
      <c r="M98" s="48"/>
      <c r="N98" s="45"/>
      <c r="O98" s="45"/>
      <c r="P98" s="45" t="s">
        <v>138</v>
      </c>
      <c r="Q98" s="45"/>
      <c r="R98" s="45"/>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63"/>
      <c r="B99" s="33" t="s">
        <v>727</v>
      </c>
      <c r="C99" s="48"/>
      <c r="D99" s="48"/>
      <c r="E99" s="48"/>
      <c r="F99" s="48"/>
      <c r="G99" s="48"/>
      <c r="H99" s="48"/>
      <c r="I99" s="48"/>
      <c r="J99" s="48"/>
      <c r="K99" s="48"/>
      <c r="L99" s="48"/>
      <c r="M99" s="48"/>
      <c r="N99" s="45"/>
      <c r="O99" s="45"/>
      <c r="P99" s="45" t="s">
        <v>138</v>
      </c>
      <c r="Q99" s="45"/>
      <c r="R99" s="45"/>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64"/>
      <c r="B100" s="33" t="s">
        <v>728</v>
      </c>
      <c r="C100" s="48"/>
      <c r="D100" s="48"/>
      <c r="E100" s="48"/>
      <c r="F100" s="48"/>
      <c r="G100" s="48"/>
      <c r="H100" s="48"/>
      <c r="I100" s="48"/>
      <c r="J100" s="48"/>
      <c r="K100" s="48"/>
      <c r="L100" s="48"/>
      <c r="M100" s="48"/>
      <c r="N100" s="45"/>
      <c r="O100" s="45"/>
      <c r="P100" s="45" t="s">
        <v>138</v>
      </c>
      <c r="Q100" s="45"/>
      <c r="R100" s="45"/>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62" t="s">
        <v>729</v>
      </c>
      <c r="B101" s="33" t="s">
        <v>462</v>
      </c>
      <c r="C101" s="48" t="s">
        <v>730</v>
      </c>
      <c r="D101" s="48"/>
      <c r="E101" s="48"/>
      <c r="F101" s="48"/>
      <c r="G101" s="48"/>
      <c r="H101" s="48"/>
      <c r="I101" s="48"/>
      <c r="J101" s="48"/>
      <c r="K101" s="48"/>
      <c r="L101" s="48"/>
      <c r="M101" s="48"/>
      <c r="N101" s="45"/>
      <c r="O101" s="45"/>
      <c r="P101" s="45" t="s">
        <v>138</v>
      </c>
      <c r="Q101" s="45"/>
      <c r="R101" s="45"/>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63"/>
      <c r="B102" s="33" t="s">
        <v>470</v>
      </c>
      <c r="C102" s="48" t="s">
        <v>730</v>
      </c>
      <c r="D102" s="48"/>
      <c r="E102" s="48"/>
      <c r="F102" s="48"/>
      <c r="G102" s="48"/>
      <c r="H102" s="48"/>
      <c r="I102" s="48"/>
      <c r="J102" s="48"/>
      <c r="K102" s="48"/>
      <c r="L102" s="48"/>
      <c r="M102" s="48"/>
      <c r="N102" s="45"/>
      <c r="O102" s="45"/>
      <c r="P102" s="45" t="s">
        <v>138</v>
      </c>
      <c r="Q102" s="45"/>
      <c r="R102" s="45"/>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63"/>
      <c r="B103" s="33" t="s">
        <v>479</v>
      </c>
      <c r="C103" s="48" t="s">
        <v>730</v>
      </c>
      <c r="D103" s="48"/>
      <c r="E103" s="48"/>
      <c r="F103" s="48"/>
      <c r="G103" s="48"/>
      <c r="H103" s="48"/>
      <c r="I103" s="48"/>
      <c r="J103" s="48"/>
      <c r="K103" s="48"/>
      <c r="L103" s="48"/>
      <c r="M103" s="48"/>
      <c r="N103" s="45"/>
      <c r="O103" s="45"/>
      <c r="P103" s="45" t="s">
        <v>138</v>
      </c>
      <c r="Q103" s="45"/>
      <c r="R103" s="45"/>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63"/>
      <c r="B104" s="33" t="s">
        <v>487</v>
      </c>
      <c r="C104" s="48"/>
      <c r="D104" s="48"/>
      <c r="E104" s="48"/>
      <c r="F104" s="48"/>
      <c r="G104" s="48"/>
      <c r="H104" s="48"/>
      <c r="I104" s="48"/>
      <c r="J104" s="48"/>
      <c r="K104" s="48"/>
      <c r="L104" s="48"/>
      <c r="M104" s="48"/>
      <c r="N104" s="45"/>
      <c r="O104" s="45"/>
      <c r="P104" s="45" t="s">
        <v>138</v>
      </c>
      <c r="Q104" s="45"/>
      <c r="R104" s="45" t="s">
        <v>138</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63"/>
      <c r="B105" s="33" t="s">
        <v>496</v>
      </c>
      <c r="C105" s="48"/>
      <c r="D105" s="48"/>
      <c r="E105" s="48"/>
      <c r="F105" s="48"/>
      <c r="G105" s="48"/>
      <c r="H105" s="48"/>
      <c r="I105" s="48"/>
      <c r="J105" s="48"/>
      <c r="K105" s="48"/>
      <c r="L105" s="48"/>
      <c r="M105" s="48"/>
      <c r="N105" s="45"/>
      <c r="O105" s="45"/>
      <c r="P105" s="45" t="s">
        <v>138</v>
      </c>
      <c r="Q105" s="45"/>
      <c r="R105" s="45"/>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63"/>
      <c r="B106" s="33" t="s">
        <v>507</v>
      </c>
      <c r="C106" s="48"/>
      <c r="D106" s="48"/>
      <c r="E106" s="48"/>
      <c r="F106" s="48"/>
      <c r="G106" s="48"/>
      <c r="H106" s="48"/>
      <c r="I106" s="48"/>
      <c r="J106" s="48"/>
      <c r="K106" s="48"/>
      <c r="L106" s="48"/>
      <c r="M106" s="48"/>
      <c r="N106" s="45"/>
      <c r="O106" s="45"/>
      <c r="P106" s="45" t="s">
        <v>138</v>
      </c>
      <c r="Q106" s="45"/>
      <c r="R106" s="45"/>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63"/>
      <c r="B107" s="33" t="s">
        <v>515</v>
      </c>
      <c r="C107" s="48"/>
      <c r="D107" s="48"/>
      <c r="E107" s="48"/>
      <c r="F107" s="48"/>
      <c r="G107" s="48"/>
      <c r="H107" s="48"/>
      <c r="I107" s="48"/>
      <c r="J107" s="48"/>
      <c r="K107" s="48"/>
      <c r="L107" s="48"/>
      <c r="M107" s="48"/>
      <c r="N107" s="45"/>
      <c r="O107" s="45"/>
      <c r="P107" s="45" t="s">
        <v>138</v>
      </c>
      <c r="Q107" s="45"/>
      <c r="R107" s="45"/>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63"/>
      <c r="B108" s="33" t="s">
        <v>731</v>
      </c>
      <c r="C108" s="48"/>
      <c r="D108" s="48"/>
      <c r="E108" s="48"/>
      <c r="F108" s="48"/>
      <c r="G108" s="48"/>
      <c r="H108" s="48"/>
      <c r="I108" s="48"/>
      <c r="J108" s="48"/>
      <c r="K108" s="48"/>
      <c r="L108" s="48"/>
      <c r="M108" s="48"/>
      <c r="N108" s="45"/>
      <c r="O108" s="45"/>
      <c r="P108" s="45" t="s">
        <v>138</v>
      </c>
      <c r="Q108" s="45"/>
      <c r="R108" s="45"/>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63"/>
      <c r="B109" s="33" t="s">
        <v>732</v>
      </c>
      <c r="C109" s="48"/>
      <c r="D109" s="48"/>
      <c r="E109" s="48"/>
      <c r="F109" s="48"/>
      <c r="G109" s="48"/>
      <c r="H109" s="48"/>
      <c r="I109" s="48"/>
      <c r="J109" s="48"/>
      <c r="K109" s="48"/>
      <c r="L109" s="48"/>
      <c r="M109" s="48"/>
      <c r="N109" s="45"/>
      <c r="O109" s="45"/>
      <c r="P109" s="45" t="s">
        <v>138</v>
      </c>
      <c r="Q109" s="45"/>
      <c r="R109" s="45"/>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63"/>
      <c r="B110" s="33" t="s">
        <v>733</v>
      </c>
      <c r="C110" s="48"/>
      <c r="D110" s="48"/>
      <c r="E110" s="48"/>
      <c r="F110" s="48"/>
      <c r="G110" s="48"/>
      <c r="H110" s="48"/>
      <c r="I110" s="48"/>
      <c r="J110" s="48"/>
      <c r="K110" s="48"/>
      <c r="L110" s="48"/>
      <c r="M110" s="48"/>
      <c r="N110" s="45"/>
      <c r="O110" s="45"/>
      <c r="P110" s="45" t="s">
        <v>138</v>
      </c>
      <c r="Q110" s="45"/>
      <c r="R110" s="45"/>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63"/>
      <c r="B111" s="33" t="s">
        <v>734</v>
      </c>
      <c r="C111" s="48"/>
      <c r="D111" s="48"/>
      <c r="E111" s="48"/>
      <c r="F111" s="48"/>
      <c r="G111" s="48"/>
      <c r="H111" s="48"/>
      <c r="I111" s="48"/>
      <c r="J111" s="48"/>
      <c r="K111" s="48"/>
      <c r="L111" s="48"/>
      <c r="M111" s="48"/>
      <c r="N111" s="45"/>
      <c r="O111" s="45"/>
      <c r="P111" s="45" t="s">
        <v>138</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63"/>
      <c r="B112" s="33" t="s">
        <v>735</v>
      </c>
      <c r="C112" s="48"/>
      <c r="D112" s="48"/>
      <c r="E112" s="48"/>
      <c r="F112" s="48"/>
      <c r="G112" s="48"/>
      <c r="H112" s="48"/>
      <c r="I112" s="48"/>
      <c r="J112" s="48"/>
      <c r="K112" s="48"/>
      <c r="L112" s="48"/>
      <c r="M112" s="48"/>
      <c r="N112" s="45"/>
      <c r="O112" s="45"/>
      <c r="P112" s="45" t="s">
        <v>138</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63"/>
      <c r="B113" s="33" t="s">
        <v>736</v>
      </c>
      <c r="C113" s="48"/>
      <c r="D113" s="48"/>
      <c r="E113" s="48"/>
      <c r="F113" s="48"/>
      <c r="G113" s="48"/>
      <c r="H113" s="48"/>
      <c r="I113" s="48"/>
      <c r="J113" s="48"/>
      <c r="K113" s="48"/>
      <c r="L113" s="48"/>
      <c r="M113" s="48"/>
      <c r="N113" s="45"/>
      <c r="O113" s="45"/>
      <c r="P113" s="45" t="s">
        <v>138</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63"/>
      <c r="B114" s="33" t="s">
        <v>737</v>
      </c>
      <c r="C114" s="48"/>
      <c r="D114" s="48"/>
      <c r="E114" s="48"/>
      <c r="F114" s="48"/>
      <c r="G114" s="48"/>
      <c r="H114" s="48"/>
      <c r="I114" s="48"/>
      <c r="J114" s="48"/>
      <c r="K114" s="48"/>
      <c r="L114" s="48"/>
      <c r="M114" s="48"/>
      <c r="N114" s="45"/>
      <c r="O114" s="45"/>
      <c r="P114" s="45" t="s">
        <v>138</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64"/>
      <c r="B115" s="33" t="s">
        <v>738</v>
      </c>
      <c r="C115" s="48"/>
      <c r="D115" s="48"/>
      <c r="E115" s="48"/>
      <c r="F115" s="48"/>
      <c r="G115" s="48"/>
      <c r="H115" s="48"/>
      <c r="I115" s="48"/>
      <c r="J115" s="48"/>
      <c r="K115" s="48"/>
      <c r="L115" s="48"/>
      <c r="M115" s="48"/>
      <c r="N115" s="45"/>
      <c r="O115" s="45"/>
      <c r="P115" s="45" t="s">
        <v>138</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62" t="s">
        <v>739</v>
      </c>
      <c r="B116" s="33" t="s">
        <v>526</v>
      </c>
      <c r="C116" s="48" t="s">
        <v>740</v>
      </c>
      <c r="D116" s="48"/>
      <c r="E116" s="48"/>
      <c r="F116" s="48"/>
      <c r="G116" s="48"/>
      <c r="H116" s="48"/>
      <c r="I116" s="48"/>
      <c r="J116" s="48"/>
      <c r="K116" s="48"/>
      <c r="L116" s="48"/>
      <c r="M116" s="48"/>
      <c r="N116" s="45"/>
      <c r="O116" s="45" t="s">
        <v>138</v>
      </c>
      <c r="P116" s="45"/>
      <c r="Q116" s="45"/>
      <c r="R116" s="45"/>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63"/>
      <c r="B117" s="33" t="s">
        <v>534</v>
      </c>
      <c r="C117" s="48" t="s">
        <v>740</v>
      </c>
      <c r="D117" s="48"/>
      <c r="E117" s="48"/>
      <c r="F117" s="48"/>
      <c r="G117" s="48"/>
      <c r="H117" s="48"/>
      <c r="I117" s="48"/>
      <c r="J117" s="48"/>
      <c r="K117" s="48"/>
      <c r="L117" s="48"/>
      <c r="M117" s="48"/>
      <c r="N117" s="45"/>
      <c r="O117" s="45" t="s">
        <v>138</v>
      </c>
      <c r="P117" s="45"/>
      <c r="Q117" s="45"/>
      <c r="R117" s="45"/>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63"/>
      <c r="B118" s="33" t="s">
        <v>544</v>
      </c>
      <c r="C118" s="48" t="s">
        <v>740</v>
      </c>
      <c r="D118" s="48"/>
      <c r="E118" s="48"/>
      <c r="F118" s="48"/>
      <c r="G118" s="48"/>
      <c r="H118" s="48"/>
      <c r="I118" s="48"/>
      <c r="J118" s="48"/>
      <c r="K118" s="48"/>
      <c r="L118" s="48"/>
      <c r="M118" s="48"/>
      <c r="N118" s="45"/>
      <c r="O118" s="45" t="s">
        <v>138</v>
      </c>
      <c r="P118" s="45"/>
      <c r="Q118" s="45"/>
      <c r="R118" s="45"/>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63"/>
      <c r="B119" s="33" t="s">
        <v>551</v>
      </c>
      <c r="C119" s="48"/>
      <c r="D119" s="48"/>
      <c r="E119" s="48"/>
      <c r="F119" s="48"/>
      <c r="G119" s="48"/>
      <c r="H119" s="48"/>
      <c r="I119" s="48"/>
      <c r="J119" s="48"/>
      <c r="K119" s="48"/>
      <c r="L119" s="48"/>
      <c r="M119" s="48"/>
      <c r="N119" s="45"/>
      <c r="O119" s="45"/>
      <c r="P119" s="45"/>
      <c r="Q119" s="45"/>
      <c r="R119" s="45" t="s">
        <v>138</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63"/>
      <c r="B120" s="33" t="s">
        <v>558</v>
      </c>
      <c r="C120" s="48"/>
      <c r="D120" s="48"/>
      <c r="E120" s="48"/>
      <c r="F120" s="48"/>
      <c r="G120" s="48"/>
      <c r="H120" s="48"/>
      <c r="I120" s="48"/>
      <c r="J120" s="48"/>
      <c r="K120" s="48"/>
      <c r="L120" s="48"/>
      <c r="M120" s="48"/>
      <c r="N120" s="45"/>
      <c r="O120" s="45"/>
      <c r="P120" s="45"/>
      <c r="Q120" s="45" t="s">
        <v>138</v>
      </c>
      <c r="R120" s="45"/>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63"/>
      <c r="B121" s="33" t="s">
        <v>563</v>
      </c>
      <c r="C121" s="48"/>
      <c r="D121" s="48"/>
      <c r="E121" s="48"/>
      <c r="F121" s="48"/>
      <c r="G121" s="48"/>
      <c r="H121" s="48"/>
      <c r="I121" s="48"/>
      <c r="J121" s="48"/>
      <c r="K121" s="48"/>
      <c r="L121" s="48"/>
      <c r="M121" s="48"/>
      <c r="N121" s="45"/>
      <c r="O121" s="45"/>
      <c r="P121" s="45"/>
      <c r="Q121" s="45"/>
      <c r="R121" s="45" t="s">
        <v>138</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63"/>
      <c r="B122" s="33" t="s">
        <v>741</v>
      </c>
      <c r="C122" s="48"/>
      <c r="D122" s="48"/>
      <c r="E122" s="48"/>
      <c r="F122" s="48"/>
      <c r="G122" s="48"/>
      <c r="H122" s="48"/>
      <c r="I122" s="48"/>
      <c r="J122" s="48"/>
      <c r="K122" s="48"/>
      <c r="L122" s="48"/>
      <c r="M122" s="48"/>
      <c r="N122" s="45"/>
      <c r="O122" s="45"/>
      <c r="P122" s="45"/>
      <c r="Q122" s="45" t="s">
        <v>138</v>
      </c>
      <c r="R122" s="45"/>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63"/>
      <c r="B123" s="33" t="s">
        <v>742</v>
      </c>
      <c r="C123" s="48"/>
      <c r="D123" s="48"/>
      <c r="E123" s="48"/>
      <c r="F123" s="48"/>
      <c r="G123" s="48"/>
      <c r="H123" s="48"/>
      <c r="I123" s="48"/>
      <c r="J123" s="48"/>
      <c r="K123" s="48"/>
      <c r="L123" s="48"/>
      <c r="M123" s="48"/>
      <c r="N123" s="45"/>
      <c r="O123" s="45"/>
      <c r="P123" s="45"/>
      <c r="Q123" s="45"/>
      <c r="R123" s="45" t="s">
        <v>138</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63"/>
      <c r="B124" s="33" t="s">
        <v>743</v>
      </c>
      <c r="C124" s="48"/>
      <c r="D124" s="48"/>
      <c r="E124" s="48"/>
      <c r="F124" s="48"/>
      <c r="G124" s="48"/>
      <c r="H124" s="48"/>
      <c r="I124" s="48"/>
      <c r="J124" s="48"/>
      <c r="K124" s="48"/>
      <c r="L124" s="48"/>
      <c r="M124" s="48"/>
      <c r="N124" s="45"/>
      <c r="O124" s="45"/>
      <c r="P124" s="45"/>
      <c r="Q124" s="45" t="s">
        <v>138</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63"/>
      <c r="B125" s="33" t="s">
        <v>744</v>
      </c>
      <c r="C125" s="48"/>
      <c r="D125" s="48"/>
      <c r="E125" s="48"/>
      <c r="F125" s="48"/>
      <c r="G125" s="48"/>
      <c r="H125" s="48"/>
      <c r="I125" s="48"/>
      <c r="J125" s="48"/>
      <c r="K125" s="48"/>
      <c r="L125" s="48"/>
      <c r="M125" s="48"/>
      <c r="N125" s="45"/>
      <c r="O125" s="45"/>
      <c r="P125" s="45"/>
      <c r="Q125" s="45"/>
      <c r="R125" s="45" t="s">
        <v>138</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63"/>
      <c r="B126" s="33" t="s">
        <v>745</v>
      </c>
      <c r="C126" s="48"/>
      <c r="D126" s="48"/>
      <c r="E126" s="48"/>
      <c r="F126" s="48"/>
      <c r="G126" s="48"/>
      <c r="H126" s="48"/>
      <c r="I126" s="48"/>
      <c r="J126" s="48"/>
      <c r="K126" s="48"/>
      <c r="L126" s="48"/>
      <c r="M126" s="48"/>
      <c r="N126" s="45"/>
      <c r="O126" s="45"/>
      <c r="P126" s="45"/>
      <c r="Q126" s="45" t="s">
        <v>138</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63"/>
      <c r="B127" s="33" t="s">
        <v>746</v>
      </c>
      <c r="C127" s="48"/>
      <c r="D127" s="48"/>
      <c r="E127" s="48"/>
      <c r="F127" s="48"/>
      <c r="G127" s="48"/>
      <c r="H127" s="48"/>
      <c r="I127" s="48"/>
      <c r="J127" s="48"/>
      <c r="K127" s="48"/>
      <c r="L127" s="48"/>
      <c r="M127" s="48"/>
      <c r="N127" s="45"/>
      <c r="O127" s="45"/>
      <c r="P127" s="45"/>
      <c r="Q127" s="45"/>
      <c r="R127" s="45" t="s">
        <v>138</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63"/>
      <c r="B128" s="33" t="s">
        <v>747</v>
      </c>
      <c r="C128" s="48"/>
      <c r="D128" s="48"/>
      <c r="E128" s="48"/>
      <c r="F128" s="48"/>
      <c r="G128" s="48"/>
      <c r="H128" s="48"/>
      <c r="I128" s="48"/>
      <c r="J128" s="48"/>
      <c r="K128" s="48"/>
      <c r="L128" s="48"/>
      <c r="M128" s="48"/>
      <c r="N128" s="45"/>
      <c r="O128" s="45"/>
      <c r="P128" s="45"/>
      <c r="Q128" s="45" t="s">
        <v>138</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63"/>
      <c r="B129" s="33" t="s">
        <v>748</v>
      </c>
      <c r="C129" s="48"/>
      <c r="D129" s="48"/>
      <c r="E129" s="48"/>
      <c r="F129" s="48"/>
      <c r="G129" s="48"/>
      <c r="H129" s="48"/>
      <c r="I129" s="48"/>
      <c r="J129" s="48"/>
      <c r="K129" s="48"/>
      <c r="L129" s="48"/>
      <c r="M129" s="48"/>
      <c r="N129" s="45"/>
      <c r="O129" s="45"/>
      <c r="P129" s="45"/>
      <c r="Q129" s="45"/>
      <c r="R129" s="45" t="s">
        <v>138</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64"/>
      <c r="B130" s="33" t="s">
        <v>749</v>
      </c>
      <c r="C130" s="48"/>
      <c r="D130" s="48"/>
      <c r="E130" s="48"/>
      <c r="F130" s="48"/>
      <c r="G130" s="48"/>
      <c r="H130" s="48"/>
      <c r="I130" s="48"/>
      <c r="J130" s="48"/>
      <c r="K130" s="48"/>
      <c r="L130" s="48"/>
      <c r="M130" s="48"/>
      <c r="N130" s="45"/>
      <c r="O130" s="45"/>
      <c r="P130" s="45"/>
      <c r="Q130" s="45"/>
      <c r="R130" s="45" t="s">
        <v>138</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62" t="s">
        <v>750</v>
      </c>
      <c r="B131" s="33" t="s">
        <v>573</v>
      </c>
      <c r="C131" s="48" t="s">
        <v>751</v>
      </c>
      <c r="D131" s="48"/>
      <c r="E131" s="48"/>
      <c r="F131" s="48"/>
      <c r="G131" s="48"/>
      <c r="H131" s="48"/>
      <c r="I131" s="48"/>
      <c r="J131" s="48"/>
      <c r="K131" s="48"/>
      <c r="L131" s="48"/>
      <c r="M131" s="48"/>
      <c r="N131" s="45"/>
      <c r="O131" s="45" t="s">
        <v>138</v>
      </c>
      <c r="P131" s="45"/>
      <c r="Q131" s="45"/>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63"/>
      <c r="B132" s="33" t="s">
        <v>579</v>
      </c>
      <c r="C132" s="48" t="s">
        <v>751</v>
      </c>
      <c r="D132" s="48"/>
      <c r="E132" s="48"/>
      <c r="F132" s="48"/>
      <c r="G132" s="48"/>
      <c r="H132" s="48"/>
      <c r="I132" s="48"/>
      <c r="J132" s="48"/>
      <c r="K132" s="48"/>
      <c r="L132" s="48"/>
      <c r="M132" s="48"/>
      <c r="N132" s="45"/>
      <c r="O132" s="45" t="s">
        <v>138</v>
      </c>
      <c r="P132" s="45"/>
      <c r="Q132" s="45"/>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63"/>
      <c r="B133" s="33" t="s">
        <v>588</v>
      </c>
      <c r="C133" s="48" t="s">
        <v>751</v>
      </c>
      <c r="D133" s="48"/>
      <c r="E133" s="48"/>
      <c r="F133" s="48"/>
      <c r="G133" s="48"/>
      <c r="H133" s="48"/>
      <c r="I133" s="48"/>
      <c r="J133" s="48"/>
      <c r="K133" s="48"/>
      <c r="L133" s="48"/>
      <c r="M133" s="48"/>
      <c r="N133" s="45"/>
      <c r="O133" s="45"/>
      <c r="P133" s="45"/>
      <c r="Q133" s="45"/>
      <c r="R133" s="45"/>
      <c r="S133" s="45" t="s">
        <v>138</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63"/>
      <c r="B134" s="33" t="s">
        <v>596</v>
      </c>
      <c r="C134" s="48"/>
      <c r="D134" s="48"/>
      <c r="E134" s="48"/>
      <c r="F134" s="48"/>
      <c r="G134" s="48"/>
      <c r="H134" s="48"/>
      <c r="I134" s="48"/>
      <c r="J134" s="48"/>
      <c r="K134" s="48"/>
      <c r="L134" s="48"/>
      <c r="M134" s="48"/>
      <c r="N134" s="45"/>
      <c r="O134" s="45"/>
      <c r="P134" s="45"/>
      <c r="Q134" s="45" t="s">
        <v>138</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63"/>
      <c r="B135" s="33" t="s">
        <v>603</v>
      </c>
      <c r="C135" s="48"/>
      <c r="D135" s="48"/>
      <c r="E135" s="48"/>
      <c r="F135" s="48"/>
      <c r="G135" s="48"/>
      <c r="H135" s="48"/>
      <c r="I135" s="48"/>
      <c r="J135" s="48"/>
      <c r="K135" s="48"/>
      <c r="L135" s="48"/>
      <c r="M135" s="48"/>
      <c r="N135" s="45"/>
      <c r="O135" s="45"/>
      <c r="P135" s="45"/>
      <c r="Q135" s="45"/>
      <c r="R135" s="45" t="s">
        <v>138</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63"/>
      <c r="B136" s="33" t="s">
        <v>610</v>
      </c>
      <c r="C136" s="48"/>
      <c r="D136" s="48"/>
      <c r="E136" s="48"/>
      <c r="F136" s="48"/>
      <c r="G136" s="48"/>
      <c r="H136" s="48"/>
      <c r="I136" s="48"/>
      <c r="J136" s="48"/>
      <c r="K136" s="48"/>
      <c r="L136" s="48"/>
      <c r="M136" s="48"/>
      <c r="N136" s="45"/>
      <c r="O136" s="45"/>
      <c r="P136" s="45"/>
      <c r="Q136" s="45" t="s">
        <v>138</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63"/>
      <c r="B137" s="33" t="s">
        <v>618</v>
      </c>
      <c r="C137" s="48"/>
      <c r="D137" s="48"/>
      <c r="E137" s="48"/>
      <c r="F137" s="48"/>
      <c r="G137" s="48"/>
      <c r="H137" s="48"/>
      <c r="I137" s="48"/>
      <c r="J137" s="48"/>
      <c r="K137" s="48"/>
      <c r="L137" s="48"/>
      <c r="M137" s="48"/>
      <c r="N137" s="45"/>
      <c r="O137" s="45"/>
      <c r="P137" s="45"/>
      <c r="Q137" s="45"/>
      <c r="R137" s="45" t="s">
        <v>138</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63"/>
      <c r="B138" s="33" t="s">
        <v>752</v>
      </c>
      <c r="C138" s="48"/>
      <c r="D138" s="48"/>
      <c r="E138" s="48"/>
      <c r="F138" s="48"/>
      <c r="G138" s="48"/>
      <c r="H138" s="48"/>
      <c r="I138" s="48"/>
      <c r="J138" s="48"/>
      <c r="K138" s="48"/>
      <c r="L138" s="48"/>
      <c r="M138" s="48"/>
      <c r="N138" s="45"/>
      <c r="O138" s="45"/>
      <c r="P138" s="45"/>
      <c r="Q138" s="45" t="s">
        <v>138</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63"/>
      <c r="B139" s="33" t="s">
        <v>753</v>
      </c>
      <c r="C139" s="48"/>
      <c r="D139" s="48"/>
      <c r="E139" s="48"/>
      <c r="F139" s="48"/>
      <c r="G139" s="48"/>
      <c r="H139" s="48"/>
      <c r="I139" s="48"/>
      <c r="J139" s="48"/>
      <c r="K139" s="48"/>
      <c r="L139" s="48"/>
      <c r="M139" s="48"/>
      <c r="N139" s="45"/>
      <c r="O139" s="45"/>
      <c r="P139" s="45"/>
      <c r="Q139" s="45"/>
      <c r="R139" s="45" t="s">
        <v>138</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63"/>
      <c r="B140" s="33" t="s">
        <v>754</v>
      </c>
      <c r="C140" s="48"/>
      <c r="D140" s="48"/>
      <c r="E140" s="48"/>
      <c r="F140" s="48"/>
      <c r="G140" s="48"/>
      <c r="H140" s="48"/>
      <c r="I140" s="48"/>
      <c r="J140" s="48"/>
      <c r="K140" s="48"/>
      <c r="L140" s="48"/>
      <c r="M140" s="48"/>
      <c r="N140" s="45"/>
      <c r="O140" s="45"/>
      <c r="P140" s="45"/>
      <c r="Q140" s="45" t="s">
        <v>138</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63"/>
      <c r="B141" s="33" t="s">
        <v>755</v>
      </c>
      <c r="C141" s="48"/>
      <c r="D141" s="48"/>
      <c r="E141" s="48"/>
      <c r="F141" s="48"/>
      <c r="G141" s="48"/>
      <c r="H141" s="48"/>
      <c r="I141" s="48"/>
      <c r="J141" s="48"/>
      <c r="K141" s="48"/>
      <c r="L141" s="48"/>
      <c r="M141" s="48"/>
      <c r="N141" s="45"/>
      <c r="O141" s="45"/>
      <c r="P141" s="45"/>
      <c r="Q141" s="45"/>
      <c r="R141" s="45" t="s">
        <v>138</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63"/>
      <c r="B142" s="33" t="s">
        <v>756</v>
      </c>
      <c r="C142" s="48"/>
      <c r="D142" s="48"/>
      <c r="E142" s="48"/>
      <c r="F142" s="48"/>
      <c r="G142" s="48"/>
      <c r="H142" s="48"/>
      <c r="I142" s="48"/>
      <c r="J142" s="48"/>
      <c r="K142" s="48"/>
      <c r="L142" s="48"/>
      <c r="M142" s="48"/>
      <c r="N142" s="45"/>
      <c r="O142" s="45"/>
      <c r="P142" s="45" t="s">
        <v>138</v>
      </c>
      <c r="Q142" s="45"/>
      <c r="R142" s="45"/>
      <c r="S142" s="45"/>
      <c r="T142" s="47"/>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63"/>
      <c r="B143" s="33" t="s">
        <v>757</v>
      </c>
      <c r="C143" s="48"/>
      <c r="D143" s="48"/>
      <c r="E143" s="48"/>
      <c r="F143" s="48"/>
      <c r="G143" s="48"/>
      <c r="H143" s="48"/>
      <c r="I143" s="48"/>
      <c r="J143" s="48"/>
      <c r="K143" s="48"/>
      <c r="L143" s="48"/>
      <c r="M143" s="48"/>
      <c r="N143" s="45"/>
      <c r="O143" s="45"/>
      <c r="P143" s="45" t="s">
        <v>138</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63"/>
      <c r="B144" s="33" t="s">
        <v>758</v>
      </c>
      <c r="C144" s="48"/>
      <c r="D144" s="48"/>
      <c r="E144" s="48"/>
      <c r="F144" s="48"/>
      <c r="G144" s="48"/>
      <c r="H144" s="48"/>
      <c r="I144" s="48"/>
      <c r="J144" s="48"/>
      <c r="K144" s="48"/>
      <c r="L144" s="48"/>
      <c r="M144" s="48"/>
      <c r="N144" s="45"/>
      <c r="O144" s="45"/>
      <c r="P144" s="45" t="s">
        <v>138</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64"/>
      <c r="B145" s="33" t="s">
        <v>759</v>
      </c>
      <c r="C145" s="48"/>
      <c r="D145" s="48"/>
      <c r="E145" s="48"/>
      <c r="F145" s="48"/>
      <c r="G145" s="48"/>
      <c r="H145" s="48"/>
      <c r="I145" s="48"/>
      <c r="J145" s="48"/>
      <c r="K145" s="48"/>
      <c r="L145" s="48"/>
      <c r="M145" s="48"/>
      <c r="N145" s="45"/>
      <c r="O145" s="45"/>
      <c r="P145" s="45" t="s">
        <v>138</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62" t="s">
        <v>760</v>
      </c>
      <c r="B146" s="33" t="s">
        <v>761</v>
      </c>
      <c r="C146" s="48" t="s">
        <v>762</v>
      </c>
      <c r="D146" s="48"/>
      <c r="E146" s="48"/>
      <c r="F146" s="48"/>
      <c r="G146" s="48"/>
      <c r="H146" s="48"/>
      <c r="I146" s="48"/>
      <c r="J146" s="48"/>
      <c r="K146" s="48"/>
      <c r="L146" s="48"/>
      <c r="M146" s="48"/>
      <c r="N146" s="45"/>
      <c r="O146" s="45"/>
      <c r="P146" s="45"/>
      <c r="Q146" s="45"/>
      <c r="R146" s="45"/>
      <c r="S146" s="45" t="s">
        <v>624</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63"/>
      <c r="B147" s="33" t="s">
        <v>763</v>
      </c>
      <c r="C147" s="48" t="s">
        <v>762</v>
      </c>
      <c r="D147" s="48"/>
      <c r="E147" s="48"/>
      <c r="F147" s="48"/>
      <c r="G147" s="48"/>
      <c r="H147" s="48"/>
      <c r="I147" s="48"/>
      <c r="J147" s="48"/>
      <c r="K147" s="48"/>
      <c r="L147" s="48"/>
      <c r="M147" s="48"/>
      <c r="N147" s="45"/>
      <c r="O147" s="45"/>
      <c r="P147" s="45"/>
      <c r="Q147" s="45"/>
      <c r="R147" s="45"/>
      <c r="S147" s="45" t="s">
        <v>624</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63"/>
      <c r="B148" s="33" t="s">
        <v>764</v>
      </c>
      <c r="C148" s="48" t="s">
        <v>762</v>
      </c>
      <c r="D148" s="48"/>
      <c r="E148" s="48"/>
      <c r="F148" s="48"/>
      <c r="G148" s="48"/>
      <c r="H148" s="48"/>
      <c r="I148" s="48"/>
      <c r="J148" s="48"/>
      <c r="K148" s="48"/>
      <c r="L148" s="48"/>
      <c r="M148" s="48"/>
      <c r="N148" s="45"/>
      <c r="O148" s="45"/>
      <c r="P148" s="45"/>
      <c r="Q148" s="45"/>
      <c r="R148" s="45"/>
      <c r="S148" s="45" t="s">
        <v>624</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63"/>
      <c r="B149" s="33" t="s">
        <v>765</v>
      </c>
      <c r="C149" s="48"/>
      <c r="D149" s="48"/>
      <c r="E149" s="48"/>
      <c r="F149" s="48"/>
      <c r="G149" s="48"/>
      <c r="H149" s="48"/>
      <c r="I149" s="48"/>
      <c r="J149" s="48"/>
      <c r="K149" s="48"/>
      <c r="L149" s="48"/>
      <c r="M149" s="48"/>
      <c r="N149" s="45"/>
      <c r="O149" s="45"/>
      <c r="P149" s="45"/>
      <c r="Q149" s="45"/>
      <c r="R149" s="45" t="s">
        <v>138</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63"/>
      <c r="B150" s="33" t="s">
        <v>766</v>
      </c>
      <c r="C150" s="48"/>
      <c r="D150" s="48"/>
      <c r="E150" s="48"/>
      <c r="F150" s="48"/>
      <c r="G150" s="48"/>
      <c r="H150" s="48"/>
      <c r="I150" s="48"/>
      <c r="J150" s="48"/>
      <c r="K150" s="48"/>
      <c r="L150" s="48"/>
      <c r="M150" s="48"/>
      <c r="N150" s="45"/>
      <c r="O150" s="45"/>
      <c r="P150" s="45"/>
      <c r="Q150" s="45"/>
      <c r="R150" s="45" t="s">
        <v>138</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63"/>
      <c r="B151" s="33" t="s">
        <v>767</v>
      </c>
      <c r="C151" s="48"/>
      <c r="D151" s="48"/>
      <c r="E151" s="48"/>
      <c r="F151" s="48"/>
      <c r="G151" s="48"/>
      <c r="H151" s="48"/>
      <c r="I151" s="48"/>
      <c r="J151" s="48"/>
      <c r="K151" s="48"/>
      <c r="L151" s="48"/>
      <c r="M151" s="48"/>
      <c r="N151" s="45"/>
      <c r="O151" s="45"/>
      <c r="P151" s="45"/>
      <c r="Q151" s="45"/>
      <c r="R151" s="45" t="s">
        <v>138</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63"/>
      <c r="B152" s="33" t="s">
        <v>768</v>
      </c>
      <c r="C152" s="48"/>
      <c r="D152" s="48"/>
      <c r="E152" s="48"/>
      <c r="F152" s="48"/>
      <c r="G152" s="48"/>
      <c r="H152" s="48"/>
      <c r="I152" s="48"/>
      <c r="J152" s="48"/>
      <c r="K152" s="48"/>
      <c r="L152" s="48"/>
      <c r="M152" s="48"/>
      <c r="N152" s="45"/>
      <c r="O152" s="45"/>
      <c r="P152" s="45"/>
      <c r="Q152" s="45"/>
      <c r="R152" s="45" t="s">
        <v>138</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63"/>
      <c r="B153" s="33" t="s">
        <v>769</v>
      </c>
      <c r="C153" s="48"/>
      <c r="D153" s="48"/>
      <c r="E153" s="48"/>
      <c r="F153" s="48"/>
      <c r="G153" s="48"/>
      <c r="H153" s="48"/>
      <c r="I153" s="48"/>
      <c r="J153" s="48"/>
      <c r="K153" s="48"/>
      <c r="L153" s="48"/>
      <c r="M153" s="48"/>
      <c r="N153" s="45"/>
      <c r="O153" s="45"/>
      <c r="P153" s="45"/>
      <c r="Q153" s="45"/>
      <c r="R153" s="45" t="s">
        <v>138</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63"/>
      <c r="B154" s="33" t="s">
        <v>770</v>
      </c>
      <c r="C154" s="48"/>
      <c r="D154" s="48"/>
      <c r="E154" s="48"/>
      <c r="F154" s="48"/>
      <c r="G154" s="48"/>
      <c r="H154" s="48"/>
      <c r="I154" s="48"/>
      <c r="J154" s="48"/>
      <c r="K154" s="48"/>
      <c r="L154" s="48"/>
      <c r="M154" s="48"/>
      <c r="N154" s="45"/>
      <c r="O154" s="45"/>
      <c r="P154" s="45"/>
      <c r="Q154" s="45"/>
      <c r="R154" s="45" t="s">
        <v>138</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63"/>
      <c r="B155" s="33" t="s">
        <v>771</v>
      </c>
      <c r="C155" s="48"/>
      <c r="D155" s="48"/>
      <c r="E155" s="48"/>
      <c r="F155" s="48"/>
      <c r="G155" s="48"/>
      <c r="H155" s="48"/>
      <c r="I155" s="48"/>
      <c r="J155" s="48"/>
      <c r="K155" s="48"/>
      <c r="L155" s="48"/>
      <c r="M155" s="48"/>
      <c r="N155" s="45"/>
      <c r="O155" s="45"/>
      <c r="P155" s="45"/>
      <c r="Q155" s="45"/>
      <c r="R155" s="45" t="s">
        <v>138</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63"/>
      <c r="B156" s="33" t="s">
        <v>772</v>
      </c>
      <c r="C156" s="48"/>
      <c r="D156" s="48"/>
      <c r="E156" s="48"/>
      <c r="F156" s="48"/>
      <c r="G156" s="48"/>
      <c r="H156" s="48"/>
      <c r="I156" s="48"/>
      <c r="J156" s="48"/>
      <c r="K156" s="48"/>
      <c r="L156" s="48"/>
      <c r="M156" s="48"/>
      <c r="N156" s="45"/>
      <c r="O156" s="45"/>
      <c r="P156" s="45"/>
      <c r="Q156" s="45"/>
      <c r="R156" s="45" t="s">
        <v>138</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63"/>
      <c r="B157" s="33" t="s">
        <v>773</v>
      </c>
      <c r="C157" s="48"/>
      <c r="D157" s="48"/>
      <c r="E157" s="48"/>
      <c r="F157" s="48"/>
      <c r="G157" s="48"/>
      <c r="H157" s="48"/>
      <c r="I157" s="48"/>
      <c r="J157" s="48"/>
      <c r="K157" s="48"/>
      <c r="L157" s="48"/>
      <c r="M157" s="48"/>
      <c r="N157" s="45"/>
      <c r="O157" s="45"/>
      <c r="P157" s="45"/>
      <c r="Q157" s="45"/>
      <c r="R157" s="45" t="s">
        <v>138</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63"/>
      <c r="B158" s="33" t="s">
        <v>774</v>
      </c>
      <c r="C158" s="48"/>
      <c r="D158" s="48"/>
      <c r="E158" s="48"/>
      <c r="F158" s="48"/>
      <c r="G158" s="48"/>
      <c r="H158" s="48"/>
      <c r="I158" s="48"/>
      <c r="J158" s="48"/>
      <c r="K158" s="48"/>
      <c r="L158" s="48"/>
      <c r="M158" s="48"/>
      <c r="N158" s="45"/>
      <c r="O158" s="45"/>
      <c r="P158" s="45"/>
      <c r="Q158" s="45"/>
      <c r="R158" s="45" t="s">
        <v>138</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63"/>
      <c r="B159" s="33" t="s">
        <v>775</v>
      </c>
      <c r="C159" s="48"/>
      <c r="D159" s="48"/>
      <c r="E159" s="48"/>
      <c r="F159" s="48"/>
      <c r="G159" s="48"/>
      <c r="H159" s="48"/>
      <c r="I159" s="48"/>
      <c r="J159" s="48"/>
      <c r="K159" s="48"/>
      <c r="L159" s="48"/>
      <c r="M159" s="48"/>
      <c r="N159" s="45"/>
      <c r="O159" s="45"/>
      <c r="P159" s="45"/>
      <c r="Q159" s="45"/>
      <c r="R159" s="45" t="s">
        <v>138</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64"/>
      <c r="B160" s="33" t="s">
        <v>776</v>
      </c>
      <c r="C160" s="48"/>
      <c r="D160" s="48"/>
      <c r="E160" s="48"/>
      <c r="F160" s="48"/>
      <c r="G160" s="48"/>
      <c r="H160" s="48"/>
      <c r="I160" s="48"/>
      <c r="J160" s="48"/>
      <c r="K160" s="48"/>
      <c r="L160" s="48"/>
      <c r="M160" s="48"/>
      <c r="N160" s="45"/>
      <c r="O160" s="45"/>
      <c r="P160" s="45"/>
      <c r="Q160" s="45"/>
      <c r="R160" s="45" t="s">
        <v>138</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93" t="s">
        <v>628</v>
      </c>
      <c r="B164" s="394"/>
      <c r="C164" s="394"/>
      <c r="D164" s="394"/>
      <c r="E164" s="394"/>
      <c r="F164" s="394"/>
      <c r="G164" s="394"/>
      <c r="H164" s="394"/>
      <c r="I164" s="394"/>
      <c r="J164" s="394"/>
      <c r="K164" s="394"/>
      <c r="L164" s="394"/>
      <c r="M164" s="394"/>
      <c r="N164" s="395"/>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629</v>
      </c>
      <c r="B166" s="41"/>
      <c r="C166" s="42">
        <f>COUNTA(C170:C178,C182:C190,C194:C202,C206:C214)</f>
        <v>3</v>
      </c>
      <c r="AM166" s="74"/>
    </row>
    <row r="167" spans="1:39" x14ac:dyDescent="0.25">
      <c r="AM167" s="74"/>
    </row>
    <row r="168" spans="1:39" ht="15.75" customHeight="1" x14ac:dyDescent="0.25">
      <c r="A168" s="354" t="s">
        <v>630</v>
      </c>
      <c r="B168" s="356" t="s">
        <v>121</v>
      </c>
      <c r="C168" s="356" t="s">
        <v>2</v>
      </c>
      <c r="D168" s="356" t="s">
        <v>4</v>
      </c>
      <c r="E168" s="358" t="s">
        <v>6</v>
      </c>
      <c r="F168" s="352" t="s">
        <v>8</v>
      </c>
      <c r="G168" s="353"/>
      <c r="H168" s="356" t="s">
        <v>10</v>
      </c>
      <c r="I168" s="356" t="s">
        <v>14</v>
      </c>
      <c r="J168" s="365" t="s">
        <v>12</v>
      </c>
      <c r="K168" s="360" t="s">
        <v>122</v>
      </c>
      <c r="L168" s="361"/>
      <c r="M168" s="365" t="s">
        <v>20</v>
      </c>
      <c r="N168" s="365" t="s">
        <v>22</v>
      </c>
      <c r="O168" s="34"/>
      <c r="AM168" s="74"/>
    </row>
    <row r="169" spans="1:39" ht="15.75" x14ac:dyDescent="0.25">
      <c r="A169" s="355"/>
      <c r="B169" s="357"/>
      <c r="C169" s="357"/>
      <c r="D169" s="357"/>
      <c r="E169" s="359"/>
      <c r="F169" s="38" t="s">
        <v>125</v>
      </c>
      <c r="G169" s="38" t="s">
        <v>126</v>
      </c>
      <c r="H169" s="357"/>
      <c r="I169" s="357"/>
      <c r="J169" s="366"/>
      <c r="K169" s="59" t="s">
        <v>127</v>
      </c>
      <c r="L169" s="59" t="s">
        <v>631</v>
      </c>
      <c r="M169" s="366"/>
      <c r="N169" s="366"/>
      <c r="O169" s="2"/>
      <c r="AM169" s="74"/>
    </row>
    <row r="170" spans="1:39" x14ac:dyDescent="0.25">
      <c r="A170" s="33" t="s">
        <v>632</v>
      </c>
      <c r="B170" s="33"/>
      <c r="C170" s="48" t="s">
        <v>633</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354" t="s">
        <v>630</v>
      </c>
      <c r="B180" s="356" t="s">
        <v>121</v>
      </c>
      <c r="C180" s="356" t="s">
        <v>2</v>
      </c>
      <c r="D180" s="356" t="s">
        <v>4</v>
      </c>
      <c r="E180" s="358" t="s">
        <v>6</v>
      </c>
      <c r="F180" s="352" t="s">
        <v>8</v>
      </c>
      <c r="G180" s="353"/>
      <c r="H180" s="356" t="s">
        <v>10</v>
      </c>
      <c r="I180" s="356" t="s">
        <v>14</v>
      </c>
      <c r="J180" s="356" t="s">
        <v>12</v>
      </c>
      <c r="K180" s="360" t="s">
        <v>122</v>
      </c>
      <c r="L180" s="361"/>
      <c r="M180" s="356" t="s">
        <v>20</v>
      </c>
      <c r="N180" s="365" t="s">
        <v>22</v>
      </c>
      <c r="O180" s="34"/>
      <c r="AM180" s="74"/>
    </row>
    <row r="181" spans="1:39" ht="15" customHeight="1" x14ac:dyDescent="0.25">
      <c r="A181" s="355"/>
      <c r="B181" s="357"/>
      <c r="C181" s="357"/>
      <c r="D181" s="357"/>
      <c r="E181" s="359"/>
      <c r="F181" s="38" t="s">
        <v>125</v>
      </c>
      <c r="G181" s="38" t="s">
        <v>126</v>
      </c>
      <c r="H181" s="357"/>
      <c r="I181" s="357"/>
      <c r="J181" s="357"/>
      <c r="K181" s="59" t="s">
        <v>127</v>
      </c>
      <c r="L181" s="59" t="s">
        <v>631</v>
      </c>
      <c r="M181" s="357"/>
      <c r="N181" s="366"/>
      <c r="O181" s="2"/>
      <c r="AM181" s="74"/>
    </row>
    <row r="182" spans="1:39" x14ac:dyDescent="0.25">
      <c r="A182" s="33" t="s">
        <v>632</v>
      </c>
      <c r="B182" s="33"/>
      <c r="C182" s="48" t="s">
        <v>633</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354" t="s">
        <v>630</v>
      </c>
      <c r="B192" s="356" t="s">
        <v>121</v>
      </c>
      <c r="C192" s="356" t="s">
        <v>2</v>
      </c>
      <c r="D192" s="356" t="s">
        <v>4</v>
      </c>
      <c r="E192" s="358" t="s">
        <v>6</v>
      </c>
      <c r="F192" s="352" t="s">
        <v>8</v>
      </c>
      <c r="G192" s="353"/>
      <c r="H192" s="356" t="s">
        <v>10</v>
      </c>
      <c r="I192" s="356" t="s">
        <v>14</v>
      </c>
      <c r="J192" s="356" t="s">
        <v>12</v>
      </c>
      <c r="K192" s="360" t="s">
        <v>122</v>
      </c>
      <c r="L192" s="361"/>
      <c r="M192" s="356" t="s">
        <v>20</v>
      </c>
      <c r="N192" s="365" t="s">
        <v>22</v>
      </c>
      <c r="O192" s="34"/>
      <c r="AM192" s="74"/>
    </row>
    <row r="193" spans="1:39" ht="15" customHeight="1" x14ac:dyDescent="0.25">
      <c r="A193" s="355"/>
      <c r="B193" s="357"/>
      <c r="C193" s="357"/>
      <c r="D193" s="357"/>
      <c r="E193" s="359"/>
      <c r="F193" s="38" t="s">
        <v>125</v>
      </c>
      <c r="G193" s="38" t="s">
        <v>126</v>
      </c>
      <c r="H193" s="357"/>
      <c r="I193" s="357"/>
      <c r="J193" s="357"/>
      <c r="K193" s="59" t="s">
        <v>127</v>
      </c>
      <c r="L193" s="59" t="s">
        <v>631</v>
      </c>
      <c r="M193" s="357"/>
      <c r="N193" s="366"/>
      <c r="O193" s="2"/>
      <c r="AM193" s="74"/>
    </row>
    <row r="194" spans="1:39" ht="15" customHeight="1" x14ac:dyDescent="0.25">
      <c r="A194" s="33"/>
      <c r="B194" s="33"/>
      <c r="C194" s="48" t="s">
        <v>633</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354" t="s">
        <v>634</v>
      </c>
      <c r="B204" s="356" t="s">
        <v>121</v>
      </c>
      <c r="C204" s="356" t="s">
        <v>2</v>
      </c>
      <c r="D204" s="356" t="s">
        <v>4</v>
      </c>
      <c r="E204" s="358" t="s">
        <v>6</v>
      </c>
      <c r="F204" s="352" t="s">
        <v>8</v>
      </c>
      <c r="G204" s="353"/>
      <c r="H204" s="356" t="s">
        <v>10</v>
      </c>
      <c r="I204" s="356" t="s">
        <v>14</v>
      </c>
      <c r="J204" s="356" t="s">
        <v>12</v>
      </c>
      <c r="K204" s="360" t="s">
        <v>122</v>
      </c>
      <c r="L204" s="361"/>
      <c r="M204" s="356" t="s">
        <v>20</v>
      </c>
      <c r="N204" s="365" t="s">
        <v>22</v>
      </c>
      <c r="O204" s="34"/>
      <c r="AM204" s="74"/>
    </row>
    <row r="205" spans="1:39" ht="15.75" x14ac:dyDescent="0.25">
      <c r="A205" s="355"/>
      <c r="B205" s="357"/>
      <c r="C205" s="357"/>
      <c r="D205" s="357"/>
      <c r="E205" s="359"/>
      <c r="F205" s="38" t="s">
        <v>125</v>
      </c>
      <c r="G205" s="38" t="s">
        <v>126</v>
      </c>
      <c r="H205" s="357"/>
      <c r="I205" s="357"/>
      <c r="J205" s="357"/>
      <c r="K205" s="59" t="s">
        <v>127</v>
      </c>
      <c r="L205" s="59" t="s">
        <v>631</v>
      </c>
      <c r="M205" s="357"/>
      <c r="N205" s="366"/>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98">
    <mergeCell ref="N192:N193"/>
    <mergeCell ref="N204:N205"/>
    <mergeCell ref="AJ9:AJ10"/>
    <mergeCell ref="AK9:AK10"/>
    <mergeCell ref="A164:N164"/>
    <mergeCell ref="N168:N169"/>
    <mergeCell ref="N180:N181"/>
    <mergeCell ref="AH9:AH10"/>
    <mergeCell ref="AI9:AI10"/>
    <mergeCell ref="Z9:Z10"/>
    <mergeCell ref="O9:O10"/>
    <mergeCell ref="P9:P10"/>
    <mergeCell ref="Q9:Q10"/>
    <mergeCell ref="R9:R10"/>
    <mergeCell ref="S9:S10"/>
    <mergeCell ref="U9:U10"/>
    <mergeCell ref="AG9:AG10"/>
    <mergeCell ref="A11:A25"/>
    <mergeCell ref="A26:A40"/>
    <mergeCell ref="A41:A55"/>
    <mergeCell ref="AA9:AA10"/>
    <mergeCell ref="AB9:AB10"/>
    <mergeCell ref="AC9:AC10"/>
    <mergeCell ref="AD9:AD10"/>
    <mergeCell ref="AE9:AE10"/>
    <mergeCell ref="AF9:AF10"/>
    <mergeCell ref="X9:X10"/>
    <mergeCell ref="Y9:Y10"/>
    <mergeCell ref="V9:V10"/>
    <mergeCell ref="W9:W10"/>
    <mergeCell ref="A1:AJ1"/>
    <mergeCell ref="O8:Y8"/>
    <mergeCell ref="Z8:AK8"/>
    <mergeCell ref="N9:N10"/>
    <mergeCell ref="A9:A10"/>
    <mergeCell ref="B9:B10"/>
    <mergeCell ref="C9:C10"/>
    <mergeCell ref="D9:D10"/>
    <mergeCell ref="E9:E10"/>
    <mergeCell ref="F9:G9"/>
    <mergeCell ref="H9:H10"/>
    <mergeCell ref="I9:I10"/>
    <mergeCell ref="J9:J10"/>
    <mergeCell ref="K9:L9"/>
    <mergeCell ref="M9:M10"/>
    <mergeCell ref="A8:M8"/>
    <mergeCell ref="A56:A70"/>
    <mergeCell ref="A71:A85"/>
    <mergeCell ref="A86:A100"/>
    <mergeCell ref="A101:A115"/>
    <mergeCell ref="T9:T10"/>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A131:A145"/>
    <mergeCell ref="A180:A181"/>
    <mergeCell ref="B180:B181"/>
    <mergeCell ref="C180:C181"/>
    <mergeCell ref="D180:D181"/>
    <mergeCell ref="E180:E181"/>
    <mergeCell ref="A192:A193"/>
    <mergeCell ref="B192:B193"/>
    <mergeCell ref="C192:C193"/>
    <mergeCell ref="D192:D193"/>
    <mergeCell ref="E192:E193"/>
    <mergeCell ref="K192:L192"/>
    <mergeCell ref="M192:M193"/>
    <mergeCell ref="H180:H181"/>
    <mergeCell ref="I180:I181"/>
    <mergeCell ref="J180:J181"/>
    <mergeCell ref="K180:L180"/>
    <mergeCell ref="M180:M181"/>
    <mergeCell ref="F192:G192"/>
    <mergeCell ref="H192:H193"/>
    <mergeCell ref="I192:I193"/>
    <mergeCell ref="J192:J193"/>
    <mergeCell ref="F180:G180"/>
    <mergeCell ref="H204:H205"/>
    <mergeCell ref="I204:I205"/>
    <mergeCell ref="J204:J205"/>
    <mergeCell ref="K204:L204"/>
    <mergeCell ref="M204:M205"/>
    <mergeCell ref="F204:G204"/>
    <mergeCell ref="A204:A205"/>
    <mergeCell ref="B204:B205"/>
    <mergeCell ref="C204:C205"/>
    <mergeCell ref="D204:D205"/>
    <mergeCell ref="E204:E205"/>
  </mergeCells>
  <conditionalFormatting sqref="O11:O160">
    <cfRule type="cellIs" dxfId="35" priority="8" stopIfTrue="1" operator="equal">
      <formula>"x"</formula>
    </cfRule>
  </conditionalFormatting>
  <conditionalFormatting sqref="P11:P160">
    <cfRule type="cellIs" dxfId="34" priority="7" operator="equal">
      <formula>"x"</formula>
    </cfRule>
  </conditionalFormatting>
  <conditionalFormatting sqref="Q11:Q160">
    <cfRule type="cellIs" dxfId="33" priority="6" operator="equal">
      <formula>"x"</formula>
    </cfRule>
  </conditionalFormatting>
  <conditionalFormatting sqref="R11:R160">
    <cfRule type="cellIs" dxfId="32" priority="5" stopIfTrue="1" operator="equal">
      <formula>"x"</formula>
    </cfRule>
  </conditionalFormatting>
  <conditionalFormatting sqref="S11:S160">
    <cfRule type="cellIs" dxfId="31" priority="4" operator="equal">
      <formula>"x"</formula>
    </cfRule>
  </conditionalFormatting>
  <conditionalFormatting sqref="T11:T160">
    <cfRule type="cellIs" dxfId="30" priority="1" stopIfTrue="1" operator="equal">
      <formula>$AQ$7</formula>
    </cfRule>
    <cfRule type="cellIs" dxfId="29" priority="2" stopIfTrue="1" operator="equal">
      <formula>$AQ$6</formula>
    </cfRule>
  </conditionalFormatting>
  <conditionalFormatting sqref="T149:T160">
    <cfRule type="cellIs" dxfId="28" priority="3" stopIfTrue="1" operator="equal">
      <formula>"x"</formula>
    </cfRule>
  </conditionalFormatting>
  <conditionalFormatting sqref="AQ6:AQ7">
    <cfRule type="cellIs" dxfId="27" priority="17" stopIfTrue="1" operator="equal">
      <formula>$AQ$6</formula>
    </cfRule>
  </conditionalFormatting>
  <dataValidations count="1">
    <dataValidation type="list" allowBlank="1" showInputMessage="1" showErrorMessage="1" sqref="T11:T160" xr:uid="{BEB0423D-850C-4350-8504-6222F082B59B}">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5FD2F51-6F21-4CCC-86CA-A34FAD7562E7}">
          <x14:formula1>
            <xm:f>LEGENDA!$A$46:$A$60</xm:f>
          </x14:formula1>
          <xm:sqref>N11:N160 N170:N178 N206:N215 N194:N202 N182:N190 AK11:AK160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6"/>
  <dimension ref="A1:AQ217"/>
  <sheetViews>
    <sheetView showGridLines="0"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367" t="s">
        <v>109</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72"/>
      <c r="AL1" s="129"/>
      <c r="AM1" s="74"/>
    </row>
    <row r="2" spans="1:43" ht="33.75" customHeight="1" thickBot="1" x14ac:dyDescent="0.3">
      <c r="A2" s="398" t="str">
        <f>'Monitoria Anual - 1'!A2</f>
        <v>Plano de Ação Nacional para a Conservação dos Primatas da Mata Atlântica e das Preguiças-de-coleira - PAN Primatas da Mata Atlântica e das Preguiças-de-coleira</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130"/>
      <c r="AM2" s="74"/>
    </row>
    <row r="3" spans="1:43" ht="15.75" thickTop="1" x14ac:dyDescent="0.25">
      <c r="AL3" s="126"/>
      <c r="AM3" s="74"/>
    </row>
    <row r="4" spans="1:43" ht="45" customHeight="1" x14ac:dyDescent="0.25">
      <c r="A4" s="73" t="s">
        <v>111</v>
      </c>
      <c r="B4" s="399" t="str">
        <f>'Monitoria Anual - 1'!B4</f>
        <v>Intensificar a proteção e restauração de hábitats, reduzir o declínio de populações e envolver a sociedade na conservação de primatas e preguiças ameaçados da Mata Atlântica</v>
      </c>
      <c r="C4" s="399"/>
      <c r="D4" s="399"/>
      <c r="E4" s="399"/>
      <c r="F4" s="399"/>
      <c r="G4" s="400"/>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777</v>
      </c>
      <c r="C6" s="133"/>
      <c r="M6" s="43"/>
      <c r="N6" s="43"/>
      <c r="AL6" s="126"/>
      <c r="AM6" s="74"/>
      <c r="AQ6" s="2" t="s">
        <v>115</v>
      </c>
    </row>
    <row r="7" spans="1:43" ht="15.75" thickBot="1" x14ac:dyDescent="0.3">
      <c r="AL7" s="126"/>
      <c r="AM7" s="74"/>
      <c r="AQ7" s="44" t="s">
        <v>116</v>
      </c>
    </row>
    <row r="8" spans="1:43" ht="27" customHeight="1" thickBot="1" x14ac:dyDescent="0.3">
      <c r="A8" s="383" t="s">
        <v>117</v>
      </c>
      <c r="B8" s="384"/>
      <c r="C8" s="384"/>
      <c r="D8" s="384"/>
      <c r="E8" s="384"/>
      <c r="F8" s="384"/>
      <c r="G8" s="384"/>
      <c r="H8" s="384"/>
      <c r="I8" s="384"/>
      <c r="J8" s="384"/>
      <c r="K8" s="384"/>
      <c r="L8" s="384"/>
      <c r="M8" s="385"/>
      <c r="N8" s="70"/>
      <c r="O8" s="368" t="s">
        <v>118</v>
      </c>
      <c r="P8" s="369"/>
      <c r="Q8" s="369"/>
      <c r="R8" s="369"/>
      <c r="S8" s="369"/>
      <c r="T8" s="369"/>
      <c r="U8" s="369"/>
      <c r="V8" s="369"/>
      <c r="W8" s="369"/>
      <c r="X8" s="369"/>
      <c r="Y8" s="369"/>
      <c r="Z8" s="370" t="s">
        <v>119</v>
      </c>
      <c r="AA8" s="371"/>
      <c r="AB8" s="371"/>
      <c r="AC8" s="371"/>
      <c r="AD8" s="371"/>
      <c r="AE8" s="371"/>
      <c r="AF8" s="371"/>
      <c r="AG8" s="371"/>
      <c r="AH8" s="371"/>
      <c r="AI8" s="371"/>
      <c r="AJ8" s="371"/>
      <c r="AK8" s="372"/>
      <c r="AL8" s="127"/>
      <c r="AM8" s="74"/>
    </row>
    <row r="9" spans="1:43" ht="64.5" customHeight="1" x14ac:dyDescent="0.25">
      <c r="A9" s="375" t="s">
        <v>120</v>
      </c>
      <c r="B9" s="373" t="s">
        <v>121</v>
      </c>
      <c r="C9" s="373" t="s">
        <v>2</v>
      </c>
      <c r="D9" s="373" t="s">
        <v>4</v>
      </c>
      <c r="E9" s="377" t="s">
        <v>6</v>
      </c>
      <c r="F9" s="379" t="s">
        <v>8</v>
      </c>
      <c r="G9" s="380"/>
      <c r="H9" s="373" t="s">
        <v>10</v>
      </c>
      <c r="I9" s="373" t="s">
        <v>14</v>
      </c>
      <c r="J9" s="373" t="s">
        <v>12</v>
      </c>
      <c r="K9" s="381" t="s">
        <v>122</v>
      </c>
      <c r="L9" s="382"/>
      <c r="M9" s="373" t="s">
        <v>20</v>
      </c>
      <c r="N9" s="373" t="s">
        <v>22</v>
      </c>
      <c r="O9" s="310" t="s">
        <v>25</v>
      </c>
      <c r="P9" s="312" t="s">
        <v>123</v>
      </c>
      <c r="Q9" s="314" t="s">
        <v>29</v>
      </c>
      <c r="R9" s="316" t="s">
        <v>31</v>
      </c>
      <c r="S9" s="318" t="s">
        <v>33</v>
      </c>
      <c r="T9" s="325" t="s">
        <v>35</v>
      </c>
      <c r="U9" s="389" t="s">
        <v>41</v>
      </c>
      <c r="V9" s="389" t="s">
        <v>43</v>
      </c>
      <c r="W9" s="389" t="s">
        <v>45</v>
      </c>
      <c r="X9" s="389" t="s">
        <v>47</v>
      </c>
      <c r="Y9" s="391" t="s">
        <v>49</v>
      </c>
      <c r="Z9" s="396" t="s">
        <v>52</v>
      </c>
      <c r="AA9" s="386" t="s">
        <v>54</v>
      </c>
      <c r="AB9" s="386" t="s">
        <v>56</v>
      </c>
      <c r="AC9" s="386" t="s">
        <v>58</v>
      </c>
      <c r="AD9" s="386" t="s">
        <v>60</v>
      </c>
      <c r="AE9" s="386" t="s">
        <v>62</v>
      </c>
      <c r="AF9" s="386" t="s">
        <v>64</v>
      </c>
      <c r="AG9" s="386" t="s">
        <v>66</v>
      </c>
      <c r="AH9" s="386" t="s">
        <v>68</v>
      </c>
      <c r="AI9" s="386" t="s">
        <v>70</v>
      </c>
      <c r="AJ9" s="386" t="s">
        <v>124</v>
      </c>
      <c r="AK9" s="386" t="s">
        <v>74</v>
      </c>
      <c r="AL9" s="128"/>
      <c r="AM9" s="74"/>
    </row>
    <row r="10" spans="1:43" ht="45.75" customHeight="1" thickBot="1" x14ac:dyDescent="0.3">
      <c r="A10" s="376"/>
      <c r="B10" s="374"/>
      <c r="C10" s="374"/>
      <c r="D10" s="374"/>
      <c r="E10" s="378"/>
      <c r="F10" s="39" t="s">
        <v>125</v>
      </c>
      <c r="G10" s="39" t="s">
        <v>126</v>
      </c>
      <c r="H10" s="374"/>
      <c r="I10" s="374"/>
      <c r="J10" s="374"/>
      <c r="K10" s="60" t="s">
        <v>127</v>
      </c>
      <c r="L10" s="60" t="s">
        <v>128</v>
      </c>
      <c r="M10" s="374"/>
      <c r="N10" s="374"/>
      <c r="O10" s="311"/>
      <c r="P10" s="313"/>
      <c r="Q10" s="315"/>
      <c r="R10" s="317"/>
      <c r="S10" s="319"/>
      <c r="T10" s="326"/>
      <c r="U10" s="390"/>
      <c r="V10" s="390"/>
      <c r="W10" s="390"/>
      <c r="X10" s="390"/>
      <c r="Y10" s="392"/>
      <c r="Z10" s="397"/>
      <c r="AA10" s="387"/>
      <c r="AB10" s="387"/>
      <c r="AC10" s="387"/>
      <c r="AD10" s="387"/>
      <c r="AE10" s="387"/>
      <c r="AF10" s="387"/>
      <c r="AG10" s="387"/>
      <c r="AH10" s="387"/>
      <c r="AI10" s="387"/>
      <c r="AJ10" s="387"/>
      <c r="AK10" s="387"/>
      <c r="AL10" s="128"/>
      <c r="AM10" s="74"/>
    </row>
    <row r="11" spans="1:43" ht="30" customHeight="1" x14ac:dyDescent="0.25">
      <c r="A11" s="388" t="s">
        <v>667</v>
      </c>
      <c r="B11" s="68" t="s">
        <v>130</v>
      </c>
      <c r="C11" s="45"/>
      <c r="D11" s="45"/>
      <c r="E11" s="45"/>
      <c r="F11" s="45"/>
      <c r="G11" s="45"/>
      <c r="H11" s="45"/>
      <c r="I11" s="45"/>
      <c r="J11" s="45"/>
      <c r="K11" s="45"/>
      <c r="L11" s="45"/>
      <c r="M11" s="45"/>
      <c r="N11" s="45"/>
      <c r="O11" s="45"/>
      <c r="P11" s="46"/>
      <c r="Q11" s="45" t="s">
        <v>138</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63"/>
      <c r="B12" s="33" t="s">
        <v>143</v>
      </c>
      <c r="C12" s="48"/>
      <c r="D12" s="48"/>
      <c r="E12" s="48"/>
      <c r="F12" s="48"/>
      <c r="G12" s="48"/>
      <c r="H12" s="48"/>
      <c r="I12" s="48"/>
      <c r="J12" s="48"/>
      <c r="K12" s="48"/>
      <c r="L12" s="48"/>
      <c r="M12" s="48"/>
      <c r="N12" s="45"/>
      <c r="O12" s="45"/>
      <c r="P12" s="45"/>
      <c r="Q12" s="45" t="s">
        <v>138</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63"/>
      <c r="B13" s="33" t="s">
        <v>153</v>
      </c>
      <c r="C13" s="48"/>
      <c r="D13" s="48"/>
      <c r="E13" s="48"/>
      <c r="F13" s="48"/>
      <c r="G13" s="48"/>
      <c r="H13" s="48"/>
      <c r="I13" s="48"/>
      <c r="J13" s="48"/>
      <c r="K13" s="48"/>
      <c r="L13" s="48"/>
      <c r="M13" s="48"/>
      <c r="N13" s="45"/>
      <c r="O13" s="45"/>
      <c r="P13" s="45"/>
      <c r="Q13" s="45"/>
      <c r="R13" s="45"/>
      <c r="S13" s="45" t="s">
        <v>138</v>
      </c>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63"/>
      <c r="B14" s="33" t="s">
        <v>160</v>
      </c>
      <c r="C14" s="48"/>
      <c r="D14" s="48"/>
      <c r="E14" s="48"/>
      <c r="F14" s="48"/>
      <c r="G14" s="48"/>
      <c r="H14" s="48"/>
      <c r="I14" s="48"/>
      <c r="J14" s="48"/>
      <c r="K14" s="48"/>
      <c r="L14" s="48"/>
      <c r="M14" s="48"/>
      <c r="N14" s="45"/>
      <c r="O14" s="45"/>
      <c r="P14" s="45"/>
      <c r="Q14" s="45"/>
      <c r="R14" s="45"/>
      <c r="S14" s="45" t="s">
        <v>138</v>
      </c>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63"/>
      <c r="B15" s="33" t="s">
        <v>169</v>
      </c>
      <c r="C15" s="48"/>
      <c r="D15" s="48"/>
      <c r="E15" s="48"/>
      <c r="F15" s="48"/>
      <c r="G15" s="48"/>
      <c r="H15" s="48"/>
      <c r="I15" s="48"/>
      <c r="J15" s="48"/>
      <c r="K15" s="48"/>
      <c r="L15" s="48"/>
      <c r="M15" s="48"/>
      <c r="N15" s="45"/>
      <c r="O15" s="45"/>
      <c r="P15" s="45"/>
      <c r="Q15" s="45"/>
      <c r="R15" s="45"/>
      <c r="S15" s="45" t="s">
        <v>138</v>
      </c>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63"/>
      <c r="B16" s="33" t="s">
        <v>179</v>
      </c>
      <c r="C16" s="48"/>
      <c r="D16" s="48"/>
      <c r="E16" s="48"/>
      <c r="F16" s="48"/>
      <c r="G16" s="48"/>
      <c r="H16" s="48"/>
      <c r="I16" s="48"/>
      <c r="J16" s="48"/>
      <c r="K16" s="48"/>
      <c r="L16" s="48"/>
      <c r="M16" s="48"/>
      <c r="N16" s="45"/>
      <c r="O16" s="45"/>
      <c r="P16" s="45" t="s">
        <v>138</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63"/>
      <c r="B17" s="33" t="s">
        <v>188</v>
      </c>
      <c r="C17" s="48"/>
      <c r="D17" s="48"/>
      <c r="E17" s="48"/>
      <c r="F17" s="48"/>
      <c r="G17" s="48"/>
      <c r="H17" s="48"/>
      <c r="I17" s="48"/>
      <c r="J17" s="48"/>
      <c r="K17" s="48"/>
      <c r="L17" s="48"/>
      <c r="M17" s="48"/>
      <c r="N17" s="45"/>
      <c r="O17" s="45"/>
      <c r="P17" s="45" t="s">
        <v>138</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63"/>
      <c r="B18" s="33" t="s">
        <v>196</v>
      </c>
      <c r="C18" s="48"/>
      <c r="D18" s="48"/>
      <c r="E18" s="48"/>
      <c r="F18" s="48"/>
      <c r="G18" s="48"/>
      <c r="H18" s="48"/>
      <c r="I18" s="48"/>
      <c r="J18" s="48"/>
      <c r="K18" s="48"/>
      <c r="L18" s="48"/>
      <c r="M18" s="48"/>
      <c r="N18" s="45"/>
      <c r="O18" s="45"/>
      <c r="P18" s="45"/>
      <c r="Q18" s="45"/>
      <c r="R18" s="45"/>
      <c r="S18" s="45" t="s">
        <v>138</v>
      </c>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63"/>
      <c r="B19" s="33" t="s">
        <v>204</v>
      </c>
      <c r="C19" s="48"/>
      <c r="D19" s="48"/>
      <c r="E19" s="48"/>
      <c r="F19" s="48"/>
      <c r="G19" s="48"/>
      <c r="H19" s="48"/>
      <c r="I19" s="48"/>
      <c r="J19" s="48"/>
      <c r="K19" s="48"/>
      <c r="L19" s="48"/>
      <c r="M19" s="48"/>
      <c r="N19" s="45"/>
      <c r="O19" s="45"/>
      <c r="P19" s="45"/>
      <c r="Q19" s="45" t="s">
        <v>138</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63"/>
      <c r="B20" s="33" t="s">
        <v>214</v>
      </c>
      <c r="C20" s="48"/>
      <c r="D20" s="48"/>
      <c r="E20" s="48"/>
      <c r="F20" s="48"/>
      <c r="G20" s="48"/>
      <c r="H20" s="48"/>
      <c r="I20" s="48"/>
      <c r="J20" s="48"/>
      <c r="K20" s="48"/>
      <c r="L20" s="48"/>
      <c r="M20" s="48"/>
      <c r="N20" s="45"/>
      <c r="O20" s="45"/>
      <c r="P20" s="45" t="s">
        <v>138</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63"/>
      <c r="B21" s="33" t="s">
        <v>668</v>
      </c>
      <c r="C21" s="48"/>
      <c r="D21" s="48"/>
      <c r="E21" s="48"/>
      <c r="F21" s="48"/>
      <c r="G21" s="48"/>
      <c r="H21" s="48"/>
      <c r="I21" s="48"/>
      <c r="J21" s="48"/>
      <c r="K21" s="48"/>
      <c r="L21" s="48"/>
      <c r="M21" s="48"/>
      <c r="N21" s="45"/>
      <c r="O21" s="45"/>
      <c r="P21" s="45"/>
      <c r="Q21" s="45"/>
      <c r="R21" s="45"/>
      <c r="S21" s="45" t="s">
        <v>138</v>
      </c>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63"/>
      <c r="B22" s="33" t="s">
        <v>669</v>
      </c>
      <c r="C22" s="48"/>
      <c r="D22" s="48"/>
      <c r="E22" s="48"/>
      <c r="F22" s="48"/>
      <c r="G22" s="48"/>
      <c r="H22" s="48"/>
      <c r="I22" s="48"/>
      <c r="J22" s="48"/>
      <c r="K22" s="48"/>
      <c r="L22" s="48"/>
      <c r="M22" s="48"/>
      <c r="N22" s="45"/>
      <c r="O22" s="45"/>
      <c r="P22" s="45" t="s">
        <v>138</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63"/>
      <c r="B23" s="33" t="s">
        <v>670</v>
      </c>
      <c r="C23" s="48"/>
      <c r="D23" s="48"/>
      <c r="E23" s="48"/>
      <c r="F23" s="48"/>
      <c r="G23" s="48"/>
      <c r="H23" s="48"/>
      <c r="I23" s="48"/>
      <c r="J23" s="48"/>
      <c r="K23" s="48"/>
      <c r="L23" s="48"/>
      <c r="M23" s="48"/>
      <c r="N23" s="45"/>
      <c r="O23" s="45"/>
      <c r="P23" s="45"/>
      <c r="Q23" s="45"/>
      <c r="R23" s="45"/>
      <c r="S23" s="45" t="s">
        <v>138</v>
      </c>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63"/>
      <c r="B24" s="33" t="s">
        <v>671</v>
      </c>
      <c r="C24" s="48"/>
      <c r="D24" s="48"/>
      <c r="E24" s="48"/>
      <c r="F24" s="48"/>
      <c r="G24" s="48"/>
      <c r="H24" s="48"/>
      <c r="I24" s="48"/>
      <c r="J24" s="48"/>
      <c r="K24" s="48"/>
      <c r="L24" s="48"/>
      <c r="M24" s="48"/>
      <c r="N24" s="45"/>
      <c r="O24" s="45"/>
      <c r="P24" s="45" t="s">
        <v>138</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64"/>
      <c r="B25" s="33" t="s">
        <v>672</v>
      </c>
      <c r="C25" s="48"/>
      <c r="D25" s="48"/>
      <c r="E25" s="48"/>
      <c r="F25" s="48"/>
      <c r="G25" s="48"/>
      <c r="H25" s="48"/>
      <c r="I25" s="48"/>
      <c r="J25" s="48"/>
      <c r="K25" s="48"/>
      <c r="L25" s="48"/>
      <c r="M25" s="48"/>
      <c r="N25" s="45"/>
      <c r="O25" s="45"/>
      <c r="P25" s="45" t="s">
        <v>138</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62" t="s">
        <v>673</v>
      </c>
      <c r="B26" s="33" t="s">
        <v>221</v>
      </c>
      <c r="C26" s="48"/>
      <c r="D26" s="48"/>
      <c r="E26" s="48"/>
      <c r="F26" s="48"/>
      <c r="G26" s="48"/>
      <c r="H26" s="48"/>
      <c r="I26" s="48"/>
      <c r="J26" s="48"/>
      <c r="K26" s="48"/>
      <c r="L26" s="48"/>
      <c r="M26" s="48"/>
      <c r="N26" s="45"/>
      <c r="O26" s="45"/>
      <c r="P26" s="45" t="s">
        <v>138</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63"/>
      <c r="B27" s="33" t="s">
        <v>231</v>
      </c>
      <c r="C27" s="48"/>
      <c r="D27" s="48"/>
      <c r="E27" s="48"/>
      <c r="F27" s="48"/>
      <c r="G27" s="48"/>
      <c r="H27" s="48"/>
      <c r="I27" s="48"/>
      <c r="J27" s="48"/>
      <c r="K27" s="48"/>
      <c r="L27" s="48"/>
      <c r="M27" s="48"/>
      <c r="N27" s="45"/>
      <c r="O27" s="45"/>
      <c r="P27" s="45"/>
      <c r="Q27" s="45"/>
      <c r="R27" s="45"/>
      <c r="S27" s="45" t="s">
        <v>138</v>
      </c>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63"/>
      <c r="B28" s="33" t="s">
        <v>240</v>
      </c>
      <c r="C28" s="45"/>
      <c r="D28" s="45"/>
      <c r="E28" s="45"/>
      <c r="F28" s="45"/>
      <c r="G28" s="45"/>
      <c r="H28" s="45"/>
      <c r="I28" s="45"/>
      <c r="J28" s="45"/>
      <c r="K28" s="45"/>
      <c r="L28" s="45"/>
      <c r="M28" s="45"/>
      <c r="N28" s="45"/>
      <c r="O28" s="45"/>
      <c r="P28" s="45" t="s">
        <v>138</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63"/>
      <c r="B29" s="33" t="s">
        <v>251</v>
      </c>
      <c r="C29" s="45"/>
      <c r="D29" s="45"/>
      <c r="E29" s="45"/>
      <c r="F29" s="45"/>
      <c r="G29" s="45"/>
      <c r="H29" s="45"/>
      <c r="I29" s="45"/>
      <c r="J29" s="45"/>
      <c r="K29" s="45"/>
      <c r="L29" s="45"/>
      <c r="M29" s="45"/>
      <c r="N29" s="45"/>
      <c r="O29" s="45"/>
      <c r="P29" s="45"/>
      <c r="Q29" s="45" t="s">
        <v>138</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63"/>
      <c r="B30" s="33" t="s">
        <v>258</v>
      </c>
      <c r="C30" s="45"/>
      <c r="D30" s="45"/>
      <c r="E30" s="45"/>
      <c r="F30" s="45"/>
      <c r="G30" s="45"/>
      <c r="H30" s="45"/>
      <c r="I30" s="45"/>
      <c r="J30" s="45"/>
      <c r="K30" s="45"/>
      <c r="L30" s="45"/>
      <c r="M30" s="45"/>
      <c r="N30" s="45"/>
      <c r="O30" s="45"/>
      <c r="P30" s="45"/>
      <c r="Q30" s="45"/>
      <c r="R30" s="45"/>
      <c r="S30" s="45" t="s">
        <v>138</v>
      </c>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63"/>
      <c r="B31" s="33" t="s">
        <v>268</v>
      </c>
      <c r="C31" s="45"/>
      <c r="D31" s="45"/>
      <c r="E31" s="45"/>
      <c r="F31" s="45"/>
      <c r="G31" s="45"/>
      <c r="H31" s="45"/>
      <c r="I31" s="45"/>
      <c r="J31" s="45"/>
      <c r="K31" s="45"/>
      <c r="L31" s="45"/>
      <c r="M31" s="45"/>
      <c r="N31" s="45"/>
      <c r="O31" s="45"/>
      <c r="P31" s="45"/>
      <c r="Q31" s="45"/>
      <c r="R31" s="45"/>
      <c r="S31" s="45" t="s">
        <v>138</v>
      </c>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63"/>
      <c r="B32" s="33" t="s">
        <v>674</v>
      </c>
      <c r="C32" s="45"/>
      <c r="D32" s="45"/>
      <c r="E32" s="45"/>
      <c r="F32" s="45"/>
      <c r="G32" s="45"/>
      <c r="H32" s="45"/>
      <c r="I32" s="45"/>
      <c r="J32" s="45"/>
      <c r="K32" s="45"/>
      <c r="L32" s="45"/>
      <c r="M32" s="45"/>
      <c r="N32" s="45"/>
      <c r="O32" s="45"/>
      <c r="P32" s="45"/>
      <c r="Q32" s="45"/>
      <c r="R32" s="45"/>
      <c r="S32" s="45" t="s">
        <v>138</v>
      </c>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63"/>
      <c r="B33" s="33" t="s">
        <v>675</v>
      </c>
      <c r="C33" s="45"/>
      <c r="D33" s="45"/>
      <c r="E33" s="45"/>
      <c r="F33" s="45"/>
      <c r="G33" s="45"/>
      <c r="H33" s="45"/>
      <c r="I33" s="45"/>
      <c r="J33" s="45"/>
      <c r="K33" s="45"/>
      <c r="L33" s="45"/>
      <c r="M33" s="45"/>
      <c r="N33" s="45"/>
      <c r="O33" s="45"/>
      <c r="P33" s="45"/>
      <c r="Q33" s="45" t="s">
        <v>138</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63"/>
      <c r="B34" s="33" t="s">
        <v>676</v>
      </c>
      <c r="C34" s="45"/>
      <c r="D34" s="45"/>
      <c r="E34" s="45"/>
      <c r="F34" s="45"/>
      <c r="G34" s="45"/>
      <c r="H34" s="45"/>
      <c r="I34" s="45"/>
      <c r="J34" s="45"/>
      <c r="K34" s="45"/>
      <c r="L34" s="45"/>
      <c r="M34" s="45"/>
      <c r="N34" s="45"/>
      <c r="O34" s="45"/>
      <c r="P34" s="45"/>
      <c r="Q34" s="45"/>
      <c r="R34" s="45"/>
      <c r="S34" s="45" t="s">
        <v>138</v>
      </c>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63"/>
      <c r="B35" s="33" t="s">
        <v>677</v>
      </c>
      <c r="C35" s="45"/>
      <c r="D35" s="45"/>
      <c r="E35" s="45"/>
      <c r="F35" s="45"/>
      <c r="G35" s="45"/>
      <c r="H35" s="45"/>
      <c r="I35" s="45"/>
      <c r="J35" s="45"/>
      <c r="K35" s="45"/>
      <c r="L35" s="45"/>
      <c r="M35" s="45"/>
      <c r="N35" s="45"/>
      <c r="O35" s="45"/>
      <c r="P35" s="45"/>
      <c r="Q35" s="45"/>
      <c r="R35" s="45"/>
      <c r="S35" s="45" t="s">
        <v>138</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63"/>
      <c r="B36" s="33" t="s">
        <v>678</v>
      </c>
      <c r="C36" s="45"/>
      <c r="D36" s="45"/>
      <c r="E36" s="45"/>
      <c r="F36" s="45"/>
      <c r="G36" s="45"/>
      <c r="H36" s="45"/>
      <c r="I36" s="45"/>
      <c r="J36" s="45"/>
      <c r="K36" s="45"/>
      <c r="L36" s="45"/>
      <c r="M36" s="45"/>
      <c r="N36" s="45"/>
      <c r="O36" s="45"/>
      <c r="P36" s="45"/>
      <c r="Q36" s="45"/>
      <c r="R36" s="45"/>
      <c r="S36" s="45" t="s">
        <v>138</v>
      </c>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63"/>
      <c r="B37" s="33" t="s">
        <v>679</v>
      </c>
      <c r="C37" s="45"/>
      <c r="D37" s="45"/>
      <c r="E37" s="45"/>
      <c r="F37" s="45"/>
      <c r="G37" s="45"/>
      <c r="H37" s="45"/>
      <c r="I37" s="45"/>
      <c r="J37" s="45"/>
      <c r="K37" s="45"/>
      <c r="L37" s="45"/>
      <c r="M37" s="45"/>
      <c r="N37" s="45"/>
      <c r="O37" s="45"/>
      <c r="P37" s="45"/>
      <c r="Q37" s="45"/>
      <c r="R37" s="45"/>
      <c r="S37" s="45" t="s">
        <v>138</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63"/>
      <c r="B38" s="33" t="s">
        <v>680</v>
      </c>
      <c r="C38" s="45"/>
      <c r="D38" s="45"/>
      <c r="E38" s="45"/>
      <c r="F38" s="45"/>
      <c r="G38" s="45"/>
      <c r="H38" s="45"/>
      <c r="I38" s="45"/>
      <c r="J38" s="45"/>
      <c r="K38" s="45"/>
      <c r="L38" s="45"/>
      <c r="M38" s="45"/>
      <c r="N38" s="45"/>
      <c r="O38" s="45"/>
      <c r="P38" s="45"/>
      <c r="Q38" s="45"/>
      <c r="R38" s="45"/>
      <c r="S38" s="45" t="s">
        <v>138</v>
      </c>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63"/>
      <c r="B39" s="33" t="s">
        <v>681</v>
      </c>
      <c r="C39" s="45"/>
      <c r="D39" s="45"/>
      <c r="E39" s="45"/>
      <c r="F39" s="45"/>
      <c r="G39" s="45"/>
      <c r="H39" s="45"/>
      <c r="I39" s="45"/>
      <c r="J39" s="45"/>
      <c r="K39" s="45"/>
      <c r="L39" s="45"/>
      <c r="M39" s="45"/>
      <c r="N39" s="45"/>
      <c r="O39" s="45"/>
      <c r="P39" s="45"/>
      <c r="Q39" s="45"/>
      <c r="R39" s="45"/>
      <c r="S39" s="45" t="s">
        <v>138</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64"/>
      <c r="B40" s="33" t="s">
        <v>682</v>
      </c>
      <c r="C40" s="45"/>
      <c r="D40" s="45"/>
      <c r="E40" s="45"/>
      <c r="F40" s="45"/>
      <c r="G40" s="45"/>
      <c r="H40" s="45"/>
      <c r="I40" s="45"/>
      <c r="J40" s="45"/>
      <c r="K40" s="45"/>
      <c r="L40" s="45"/>
      <c r="M40" s="45"/>
      <c r="N40" s="45"/>
      <c r="O40" s="45"/>
      <c r="P40" s="45"/>
      <c r="Q40" s="45"/>
      <c r="R40" s="45"/>
      <c r="S40" s="45" t="s">
        <v>138</v>
      </c>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62" t="s">
        <v>683</v>
      </c>
      <c r="B41" s="33" t="s">
        <v>277</v>
      </c>
      <c r="C41" s="48" t="s">
        <v>684</v>
      </c>
      <c r="D41" s="48"/>
      <c r="E41" s="48"/>
      <c r="F41" s="48"/>
      <c r="G41" s="48"/>
      <c r="H41" s="48"/>
      <c r="I41" s="48"/>
      <c r="J41" s="48"/>
      <c r="K41" s="48"/>
      <c r="L41" s="48"/>
      <c r="M41" s="48"/>
      <c r="N41" s="45"/>
      <c r="O41" s="45"/>
      <c r="P41" s="45"/>
      <c r="Q41" s="45"/>
      <c r="R41" s="45"/>
      <c r="S41" s="45" t="s">
        <v>138</v>
      </c>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63"/>
      <c r="B42" s="33" t="s">
        <v>286</v>
      </c>
      <c r="C42" s="48" t="s">
        <v>684</v>
      </c>
      <c r="D42" s="48"/>
      <c r="E42" s="48"/>
      <c r="F42" s="48"/>
      <c r="G42" s="48"/>
      <c r="H42" s="48"/>
      <c r="I42" s="48"/>
      <c r="J42" s="48"/>
      <c r="K42" s="48"/>
      <c r="L42" s="48"/>
      <c r="M42" s="48"/>
      <c r="N42" s="45"/>
      <c r="O42" s="45"/>
      <c r="P42" s="45"/>
      <c r="Q42" s="45"/>
      <c r="R42" s="45"/>
      <c r="S42" s="45" t="s">
        <v>138</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63"/>
      <c r="B43" s="33" t="s">
        <v>294</v>
      </c>
      <c r="C43" s="48" t="s">
        <v>684</v>
      </c>
      <c r="D43" s="48"/>
      <c r="E43" s="48"/>
      <c r="F43" s="48"/>
      <c r="G43" s="48"/>
      <c r="H43" s="48"/>
      <c r="I43" s="48"/>
      <c r="J43" s="48"/>
      <c r="K43" s="48"/>
      <c r="L43" s="48"/>
      <c r="M43" s="48"/>
      <c r="N43" s="45"/>
      <c r="O43" s="45"/>
      <c r="P43" s="45"/>
      <c r="Q43" s="45"/>
      <c r="R43" s="45"/>
      <c r="S43" s="45" t="s">
        <v>138</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63"/>
      <c r="B44" s="33" t="s">
        <v>300</v>
      </c>
      <c r="C44" s="48"/>
      <c r="D44" s="45"/>
      <c r="E44" s="45"/>
      <c r="F44" s="45"/>
      <c r="G44" s="45"/>
      <c r="H44" s="45"/>
      <c r="I44" s="45"/>
      <c r="J44" s="45"/>
      <c r="K44" s="45"/>
      <c r="L44" s="45"/>
      <c r="M44" s="45"/>
      <c r="N44" s="45"/>
      <c r="O44" s="45"/>
      <c r="P44" s="45"/>
      <c r="Q44" s="45"/>
      <c r="R44" s="45" t="s">
        <v>138</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63"/>
      <c r="B45" s="33" t="s">
        <v>307</v>
      </c>
      <c r="C45" s="48"/>
      <c r="D45" s="45"/>
      <c r="E45" s="45"/>
      <c r="F45" s="45"/>
      <c r="G45" s="45"/>
      <c r="H45" s="45"/>
      <c r="I45" s="45"/>
      <c r="J45" s="45"/>
      <c r="K45" s="45"/>
      <c r="L45" s="45"/>
      <c r="M45" s="45"/>
      <c r="N45" s="45"/>
      <c r="O45" s="45"/>
      <c r="P45" s="45"/>
      <c r="Q45" s="45"/>
      <c r="R45" s="45"/>
      <c r="S45" s="45" t="s">
        <v>138</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63"/>
      <c r="B46" s="33" t="s">
        <v>315</v>
      </c>
      <c r="C46" s="48"/>
      <c r="D46" s="45"/>
      <c r="E46" s="45"/>
      <c r="F46" s="45"/>
      <c r="G46" s="45"/>
      <c r="H46" s="45"/>
      <c r="I46" s="45"/>
      <c r="J46" s="45"/>
      <c r="K46" s="45"/>
      <c r="L46" s="45"/>
      <c r="M46" s="45"/>
      <c r="N46" s="45"/>
      <c r="O46" s="45"/>
      <c r="P46" s="45"/>
      <c r="Q46" s="45"/>
      <c r="R46" s="45" t="s">
        <v>138</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63"/>
      <c r="B47" s="33" t="s">
        <v>325</v>
      </c>
      <c r="C47" s="48"/>
      <c r="D47" s="45"/>
      <c r="E47" s="45"/>
      <c r="F47" s="45"/>
      <c r="G47" s="45"/>
      <c r="H47" s="45"/>
      <c r="I47" s="45"/>
      <c r="J47" s="45"/>
      <c r="K47" s="45"/>
      <c r="L47" s="45"/>
      <c r="M47" s="45"/>
      <c r="N47" s="45"/>
      <c r="O47" s="45"/>
      <c r="P47" s="45"/>
      <c r="Q47" s="45"/>
      <c r="R47" s="45"/>
      <c r="S47" s="45" t="s">
        <v>138</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63"/>
      <c r="B48" s="33" t="s">
        <v>685</v>
      </c>
      <c r="C48" s="48"/>
      <c r="D48" s="45"/>
      <c r="E48" s="45"/>
      <c r="F48" s="45"/>
      <c r="G48" s="45"/>
      <c r="H48" s="45"/>
      <c r="I48" s="45"/>
      <c r="J48" s="45"/>
      <c r="K48" s="45"/>
      <c r="L48" s="45"/>
      <c r="M48" s="45"/>
      <c r="N48" s="45"/>
      <c r="O48" s="45"/>
      <c r="P48" s="45"/>
      <c r="Q48" s="45"/>
      <c r="R48" s="45" t="s">
        <v>138</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63"/>
      <c r="B49" s="33" t="s">
        <v>686</v>
      </c>
      <c r="C49" s="48" t="s">
        <v>684</v>
      </c>
      <c r="D49" s="45"/>
      <c r="E49" s="45"/>
      <c r="F49" s="45"/>
      <c r="G49" s="45"/>
      <c r="H49" s="45"/>
      <c r="I49" s="45"/>
      <c r="J49" s="45"/>
      <c r="K49" s="45"/>
      <c r="L49" s="45"/>
      <c r="M49" s="45"/>
      <c r="N49" s="45"/>
      <c r="O49" s="45"/>
      <c r="P49" s="45"/>
      <c r="Q49" s="45"/>
      <c r="R49" s="45"/>
      <c r="S49" s="45" t="s">
        <v>138</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63"/>
      <c r="B50" s="33" t="s">
        <v>687</v>
      </c>
      <c r="C50" s="48"/>
      <c r="D50" s="45"/>
      <c r="E50" s="45"/>
      <c r="F50" s="45"/>
      <c r="G50" s="45"/>
      <c r="H50" s="45"/>
      <c r="I50" s="45"/>
      <c r="J50" s="45"/>
      <c r="K50" s="45"/>
      <c r="L50" s="45"/>
      <c r="M50" s="45"/>
      <c r="N50" s="45"/>
      <c r="O50" s="45"/>
      <c r="P50" s="45"/>
      <c r="Q50" s="45"/>
      <c r="R50" s="45" t="s">
        <v>138</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63"/>
      <c r="B51" s="33" t="s">
        <v>688</v>
      </c>
      <c r="C51" s="48"/>
      <c r="D51" s="45"/>
      <c r="E51" s="45"/>
      <c r="F51" s="45"/>
      <c r="G51" s="45"/>
      <c r="H51" s="45"/>
      <c r="I51" s="45"/>
      <c r="J51" s="45"/>
      <c r="K51" s="45"/>
      <c r="L51" s="45"/>
      <c r="M51" s="45"/>
      <c r="N51" s="45"/>
      <c r="O51" s="45"/>
      <c r="P51" s="45"/>
      <c r="Q51" s="45"/>
      <c r="R51" s="45" t="s">
        <v>138</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63"/>
      <c r="B52" s="33" t="s">
        <v>689</v>
      </c>
      <c r="C52" s="48"/>
      <c r="D52" s="45"/>
      <c r="E52" s="45"/>
      <c r="F52" s="45"/>
      <c r="G52" s="45"/>
      <c r="H52" s="45"/>
      <c r="I52" s="45"/>
      <c r="J52" s="45"/>
      <c r="K52" s="45"/>
      <c r="L52" s="45"/>
      <c r="M52" s="45"/>
      <c r="N52" s="45"/>
      <c r="O52" s="45"/>
      <c r="P52" s="45"/>
      <c r="Q52" s="45"/>
      <c r="R52" s="45"/>
      <c r="S52" s="45" t="s">
        <v>138</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63"/>
      <c r="B53" s="33" t="s">
        <v>690</v>
      </c>
      <c r="C53" s="48"/>
      <c r="D53" s="45"/>
      <c r="E53" s="45"/>
      <c r="F53" s="45"/>
      <c r="G53" s="45"/>
      <c r="H53" s="45"/>
      <c r="I53" s="45"/>
      <c r="J53" s="45"/>
      <c r="K53" s="45"/>
      <c r="L53" s="45"/>
      <c r="M53" s="45"/>
      <c r="N53" s="45"/>
      <c r="O53" s="45"/>
      <c r="P53" s="45"/>
      <c r="Q53" s="45"/>
      <c r="R53" s="45" t="s">
        <v>138</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63"/>
      <c r="B54" s="33" t="s">
        <v>691</v>
      </c>
      <c r="C54" s="48"/>
      <c r="D54" s="45"/>
      <c r="E54" s="45"/>
      <c r="F54" s="45"/>
      <c r="G54" s="45"/>
      <c r="H54" s="45"/>
      <c r="I54" s="45"/>
      <c r="J54" s="45"/>
      <c r="K54" s="45"/>
      <c r="L54" s="45"/>
      <c r="M54" s="45"/>
      <c r="N54" s="45"/>
      <c r="O54" s="45"/>
      <c r="P54" s="45"/>
      <c r="Q54" s="45"/>
      <c r="R54" s="45" t="s">
        <v>138</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64"/>
      <c r="B55" s="33" t="s">
        <v>692</v>
      </c>
      <c r="C55" s="48"/>
      <c r="D55" s="45"/>
      <c r="E55" s="45"/>
      <c r="F55" s="45"/>
      <c r="G55" s="45"/>
      <c r="H55" s="45"/>
      <c r="I55" s="45"/>
      <c r="J55" s="45"/>
      <c r="K55" s="45"/>
      <c r="L55" s="45"/>
      <c r="M55" s="45"/>
      <c r="N55" s="45"/>
      <c r="O55" s="45"/>
      <c r="P55" s="45"/>
      <c r="Q55" s="45" t="s">
        <v>138</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62" t="s">
        <v>693</v>
      </c>
      <c r="B56" s="33" t="s">
        <v>336</v>
      </c>
      <c r="C56" s="48" t="s">
        <v>694</v>
      </c>
      <c r="D56" s="48"/>
      <c r="E56" s="48"/>
      <c r="F56" s="48"/>
      <c r="G56" s="48"/>
      <c r="H56" s="48"/>
      <c r="I56" s="48"/>
      <c r="J56" s="48"/>
      <c r="K56" s="48"/>
      <c r="L56" s="48"/>
      <c r="M56" s="48"/>
      <c r="N56" s="45"/>
      <c r="O56" s="45"/>
      <c r="P56" s="45"/>
      <c r="Q56" s="45"/>
      <c r="R56" s="45"/>
      <c r="S56" s="45" t="s">
        <v>138</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63"/>
      <c r="B57" s="33" t="s">
        <v>345</v>
      </c>
      <c r="C57" s="48" t="s">
        <v>694</v>
      </c>
      <c r="D57" s="48"/>
      <c r="E57" s="48"/>
      <c r="F57" s="48"/>
      <c r="G57" s="48"/>
      <c r="H57" s="48"/>
      <c r="I57" s="48"/>
      <c r="J57" s="48"/>
      <c r="K57" s="48"/>
      <c r="L57" s="48"/>
      <c r="M57" s="48"/>
      <c r="N57" s="45"/>
      <c r="O57" s="45"/>
      <c r="P57" s="45"/>
      <c r="Q57" s="45"/>
      <c r="R57" s="45"/>
      <c r="S57" s="45" t="s">
        <v>138</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63"/>
      <c r="B58" s="33" t="s">
        <v>352</v>
      </c>
      <c r="C58" s="48"/>
      <c r="D58" s="48"/>
      <c r="E58" s="48"/>
      <c r="F58" s="48"/>
      <c r="G58" s="48"/>
      <c r="H58" s="48"/>
      <c r="I58" s="48"/>
      <c r="J58" s="48"/>
      <c r="K58" s="48"/>
      <c r="L58" s="48"/>
      <c r="M58" s="48"/>
      <c r="N58" s="45"/>
      <c r="O58" s="45"/>
      <c r="P58" s="45"/>
      <c r="Q58" s="45"/>
      <c r="R58" s="45" t="s">
        <v>138</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63"/>
      <c r="B59" s="33" t="s">
        <v>361</v>
      </c>
      <c r="C59" s="48"/>
      <c r="D59" s="48"/>
      <c r="E59" s="48"/>
      <c r="F59" s="48"/>
      <c r="G59" s="48"/>
      <c r="H59" s="48"/>
      <c r="I59" s="48"/>
      <c r="J59" s="48"/>
      <c r="K59" s="48"/>
      <c r="L59" s="48"/>
      <c r="M59" s="48"/>
      <c r="N59" s="45"/>
      <c r="O59" s="45"/>
      <c r="P59" s="45"/>
      <c r="Q59" s="45"/>
      <c r="R59" s="45"/>
      <c r="S59" s="45" t="s">
        <v>138</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63"/>
      <c r="B60" s="33" t="s">
        <v>695</v>
      </c>
      <c r="C60" s="48"/>
      <c r="D60" s="48"/>
      <c r="E60" s="48"/>
      <c r="F60" s="48"/>
      <c r="G60" s="48"/>
      <c r="H60" s="48"/>
      <c r="I60" s="48"/>
      <c r="J60" s="48"/>
      <c r="K60" s="48"/>
      <c r="L60" s="48"/>
      <c r="M60" s="48"/>
      <c r="N60" s="45"/>
      <c r="O60" s="45"/>
      <c r="P60" s="45"/>
      <c r="Q60" s="45"/>
      <c r="R60" s="45" t="s">
        <v>138</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63"/>
      <c r="B61" s="33" t="s">
        <v>696</v>
      </c>
      <c r="C61" s="48"/>
      <c r="D61" s="48"/>
      <c r="E61" s="48"/>
      <c r="F61" s="48"/>
      <c r="G61" s="48"/>
      <c r="H61" s="48"/>
      <c r="I61" s="48"/>
      <c r="J61" s="48"/>
      <c r="K61" s="48"/>
      <c r="L61" s="48"/>
      <c r="M61" s="48"/>
      <c r="N61" s="45"/>
      <c r="O61" s="45"/>
      <c r="P61" s="45"/>
      <c r="Q61" s="45"/>
      <c r="R61" s="45"/>
      <c r="S61" s="45" t="s">
        <v>138</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63"/>
      <c r="B62" s="33" t="s">
        <v>697</v>
      </c>
      <c r="C62" s="48"/>
      <c r="D62" s="48"/>
      <c r="E62" s="48"/>
      <c r="F62" s="48"/>
      <c r="G62" s="48"/>
      <c r="H62" s="48"/>
      <c r="I62" s="48"/>
      <c r="J62" s="48"/>
      <c r="K62" s="48"/>
      <c r="L62" s="48"/>
      <c r="M62" s="48"/>
      <c r="N62" s="45"/>
      <c r="O62" s="45"/>
      <c r="P62" s="45"/>
      <c r="Q62" s="45"/>
      <c r="R62" s="45" t="s">
        <v>138</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63"/>
      <c r="B63" s="33" t="s">
        <v>698</v>
      </c>
      <c r="C63" s="48" t="s">
        <v>694</v>
      </c>
      <c r="D63" s="48"/>
      <c r="E63" s="48"/>
      <c r="F63" s="48"/>
      <c r="G63" s="48"/>
      <c r="H63" s="48"/>
      <c r="I63" s="48"/>
      <c r="J63" s="48"/>
      <c r="K63" s="48"/>
      <c r="L63" s="48"/>
      <c r="M63" s="48"/>
      <c r="N63" s="45"/>
      <c r="O63" s="45"/>
      <c r="P63" s="45"/>
      <c r="Q63" s="45" t="s">
        <v>624</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63"/>
      <c r="B64" s="33" t="s">
        <v>699</v>
      </c>
      <c r="C64" s="45" t="s">
        <v>694</v>
      </c>
      <c r="D64" s="45"/>
      <c r="E64" s="45"/>
      <c r="F64" s="45"/>
      <c r="G64" s="45"/>
      <c r="H64" s="45"/>
      <c r="I64" s="45"/>
      <c r="J64" s="45"/>
      <c r="K64" s="45"/>
      <c r="L64" s="45"/>
      <c r="M64" s="45"/>
      <c r="N64" s="45"/>
      <c r="O64" s="45"/>
      <c r="P64" s="45"/>
      <c r="Q64" s="45"/>
      <c r="R64" s="45" t="s">
        <v>624</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63"/>
      <c r="B65" s="33" t="s">
        <v>700</v>
      </c>
      <c r="C65" s="45"/>
      <c r="D65" s="45"/>
      <c r="E65" s="45"/>
      <c r="F65" s="45"/>
      <c r="G65" s="45"/>
      <c r="H65" s="45"/>
      <c r="I65" s="45"/>
      <c r="J65" s="45"/>
      <c r="K65" s="45"/>
      <c r="L65" s="45"/>
      <c r="M65" s="45"/>
      <c r="N65" s="45"/>
      <c r="O65" s="45"/>
      <c r="P65" s="45"/>
      <c r="Q65" s="45"/>
      <c r="R65" s="45" t="s">
        <v>138</v>
      </c>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63"/>
      <c r="B66" s="33" t="s">
        <v>701</v>
      </c>
      <c r="C66" s="45"/>
      <c r="D66" s="45"/>
      <c r="E66" s="45"/>
      <c r="F66" s="45"/>
      <c r="G66" s="45"/>
      <c r="H66" s="45"/>
      <c r="I66" s="45"/>
      <c r="J66" s="45"/>
      <c r="K66" s="45"/>
      <c r="L66" s="45"/>
      <c r="M66" s="45"/>
      <c r="N66" s="45"/>
      <c r="O66" s="45"/>
      <c r="P66" s="45"/>
      <c r="Q66" s="45" t="s">
        <v>138</v>
      </c>
      <c r="R66" s="45"/>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63"/>
      <c r="B67" s="33" t="s">
        <v>702</v>
      </c>
      <c r="C67" s="45"/>
      <c r="D67" s="45"/>
      <c r="E67" s="45"/>
      <c r="F67" s="45"/>
      <c r="G67" s="45"/>
      <c r="H67" s="45"/>
      <c r="I67" s="45"/>
      <c r="J67" s="45"/>
      <c r="K67" s="45"/>
      <c r="L67" s="45"/>
      <c r="M67" s="45"/>
      <c r="N67" s="45"/>
      <c r="O67" s="45"/>
      <c r="P67" s="45"/>
      <c r="Q67" s="45"/>
      <c r="R67" s="45" t="s">
        <v>138</v>
      </c>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63"/>
      <c r="B68" s="33" t="s">
        <v>703</v>
      </c>
      <c r="C68" s="45"/>
      <c r="D68" s="45"/>
      <c r="E68" s="45"/>
      <c r="F68" s="45"/>
      <c r="G68" s="45"/>
      <c r="H68" s="45"/>
      <c r="I68" s="45"/>
      <c r="J68" s="45"/>
      <c r="K68" s="45"/>
      <c r="L68" s="45"/>
      <c r="M68" s="45"/>
      <c r="N68" s="45"/>
      <c r="O68" s="45"/>
      <c r="P68" s="45"/>
      <c r="Q68" s="45" t="s">
        <v>138</v>
      </c>
      <c r="R68" s="45"/>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63"/>
      <c r="B69" s="33" t="s">
        <v>704</v>
      </c>
      <c r="C69" s="45"/>
      <c r="D69" s="45"/>
      <c r="E69" s="45"/>
      <c r="F69" s="45"/>
      <c r="G69" s="45"/>
      <c r="H69" s="45"/>
      <c r="I69" s="45"/>
      <c r="J69" s="45"/>
      <c r="K69" s="45"/>
      <c r="L69" s="45"/>
      <c r="M69" s="45"/>
      <c r="N69" s="45"/>
      <c r="O69" s="45"/>
      <c r="P69" s="45"/>
      <c r="Q69" s="45"/>
      <c r="R69" s="45" t="s">
        <v>138</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64"/>
      <c r="B70" s="33" t="s">
        <v>705</v>
      </c>
      <c r="C70" s="45"/>
      <c r="D70" s="45"/>
      <c r="E70" s="45"/>
      <c r="F70" s="45"/>
      <c r="G70" s="45"/>
      <c r="H70" s="45"/>
      <c r="I70" s="45"/>
      <c r="J70" s="45"/>
      <c r="K70" s="45"/>
      <c r="L70" s="45"/>
      <c r="M70" s="45"/>
      <c r="N70" s="45"/>
      <c r="O70" s="45"/>
      <c r="P70" s="45"/>
      <c r="Q70" s="45"/>
      <c r="R70" s="45" t="s">
        <v>138</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62" t="s">
        <v>706</v>
      </c>
      <c r="B71" s="33" t="s">
        <v>372</v>
      </c>
      <c r="C71" s="48" t="s">
        <v>707</v>
      </c>
      <c r="D71" s="48"/>
      <c r="E71" s="48"/>
      <c r="F71" s="48"/>
      <c r="G71" s="48"/>
      <c r="H71" s="48"/>
      <c r="I71" s="48"/>
      <c r="J71" s="48"/>
      <c r="K71" s="48"/>
      <c r="L71" s="48"/>
      <c r="M71" s="48"/>
      <c r="N71" s="45"/>
      <c r="O71" s="45"/>
      <c r="P71" s="45"/>
      <c r="Q71" s="45" t="s">
        <v>138</v>
      </c>
      <c r="R71" s="45"/>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63"/>
      <c r="B72" s="33" t="s">
        <v>380</v>
      </c>
      <c r="C72" s="48" t="s">
        <v>707</v>
      </c>
      <c r="D72" s="48"/>
      <c r="E72" s="48"/>
      <c r="F72" s="48"/>
      <c r="G72" s="48"/>
      <c r="H72" s="48"/>
      <c r="I72" s="48"/>
      <c r="J72" s="48"/>
      <c r="K72" s="48"/>
      <c r="L72" s="48"/>
      <c r="M72" s="48"/>
      <c r="N72" s="45"/>
      <c r="O72" s="45"/>
      <c r="P72" s="45"/>
      <c r="Q72" s="45" t="s">
        <v>138</v>
      </c>
      <c r="R72" s="45"/>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63"/>
      <c r="B73" s="33" t="s">
        <v>388</v>
      </c>
      <c r="C73" s="48" t="s">
        <v>707</v>
      </c>
      <c r="D73" s="48"/>
      <c r="E73" s="48"/>
      <c r="F73" s="48"/>
      <c r="G73" s="48"/>
      <c r="H73" s="48"/>
      <c r="I73" s="48"/>
      <c r="J73" s="48"/>
      <c r="K73" s="48"/>
      <c r="L73" s="48"/>
      <c r="M73" s="48"/>
      <c r="N73" s="45"/>
      <c r="O73" s="45"/>
      <c r="P73" s="45"/>
      <c r="Q73" s="45" t="s">
        <v>138</v>
      </c>
      <c r="R73" s="45"/>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63"/>
      <c r="B74" s="33" t="s">
        <v>396</v>
      </c>
      <c r="C74" s="48"/>
      <c r="D74" s="48"/>
      <c r="E74" s="48"/>
      <c r="F74" s="48"/>
      <c r="G74" s="48"/>
      <c r="H74" s="48"/>
      <c r="I74" s="48"/>
      <c r="J74" s="48"/>
      <c r="K74" s="48"/>
      <c r="L74" s="48"/>
      <c r="M74" s="48"/>
      <c r="N74" s="45"/>
      <c r="O74" s="45"/>
      <c r="P74" s="45"/>
      <c r="Q74" s="45" t="s">
        <v>138</v>
      </c>
      <c r="R74" s="45"/>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63"/>
      <c r="B75" s="33" t="s">
        <v>404</v>
      </c>
      <c r="C75" s="48"/>
      <c r="D75" s="48"/>
      <c r="E75" s="48"/>
      <c r="F75" s="48"/>
      <c r="G75" s="48"/>
      <c r="H75" s="48"/>
      <c r="I75" s="48"/>
      <c r="J75" s="48"/>
      <c r="K75" s="48"/>
      <c r="L75" s="48"/>
      <c r="M75" s="48"/>
      <c r="N75" s="45"/>
      <c r="O75" s="45"/>
      <c r="P75" s="45"/>
      <c r="Q75" s="45" t="s">
        <v>138</v>
      </c>
      <c r="R75" s="45"/>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63"/>
      <c r="B76" s="33" t="s">
        <v>708</v>
      </c>
      <c r="C76" s="48"/>
      <c r="D76" s="48"/>
      <c r="E76" s="48"/>
      <c r="F76" s="48"/>
      <c r="G76" s="48"/>
      <c r="H76" s="48"/>
      <c r="I76" s="48"/>
      <c r="J76" s="48"/>
      <c r="K76" s="48"/>
      <c r="L76" s="48"/>
      <c r="M76" s="48"/>
      <c r="N76" s="45"/>
      <c r="O76" s="45"/>
      <c r="P76" s="45"/>
      <c r="Q76" s="45" t="s">
        <v>138</v>
      </c>
      <c r="R76" s="45"/>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63"/>
      <c r="B77" s="33" t="s">
        <v>709</v>
      </c>
      <c r="C77" s="48"/>
      <c r="D77" s="48"/>
      <c r="E77" s="48"/>
      <c r="F77" s="48"/>
      <c r="G77" s="48"/>
      <c r="H77" s="48"/>
      <c r="I77" s="48"/>
      <c r="J77" s="48"/>
      <c r="K77" s="48"/>
      <c r="L77" s="48"/>
      <c r="M77" s="48"/>
      <c r="N77" s="45"/>
      <c r="O77" s="45"/>
      <c r="P77" s="45"/>
      <c r="Q77" s="45" t="s">
        <v>138</v>
      </c>
      <c r="R77" s="45"/>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63"/>
      <c r="B78" s="33" t="s">
        <v>710</v>
      </c>
      <c r="C78" s="48"/>
      <c r="D78" s="48"/>
      <c r="E78" s="48"/>
      <c r="F78" s="48"/>
      <c r="G78" s="48"/>
      <c r="H78" s="48"/>
      <c r="I78" s="48"/>
      <c r="J78" s="48"/>
      <c r="K78" s="48"/>
      <c r="L78" s="48"/>
      <c r="M78" s="48"/>
      <c r="N78" s="45"/>
      <c r="O78" s="45"/>
      <c r="P78" s="45"/>
      <c r="Q78" s="45" t="s">
        <v>138</v>
      </c>
      <c r="R78" s="45"/>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63"/>
      <c r="B79" s="33" t="s">
        <v>711</v>
      </c>
      <c r="C79" s="48"/>
      <c r="D79" s="48"/>
      <c r="E79" s="48"/>
      <c r="F79" s="48"/>
      <c r="G79" s="48"/>
      <c r="H79" s="48"/>
      <c r="I79" s="48"/>
      <c r="J79" s="48"/>
      <c r="K79" s="48"/>
      <c r="L79" s="48"/>
      <c r="M79" s="48"/>
      <c r="N79" s="45"/>
      <c r="O79" s="45"/>
      <c r="P79" s="45"/>
      <c r="Q79" s="45" t="s">
        <v>138</v>
      </c>
      <c r="R79" s="45"/>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63"/>
      <c r="B80" s="33" t="s">
        <v>712</v>
      </c>
      <c r="C80" s="48"/>
      <c r="D80" s="48"/>
      <c r="E80" s="48"/>
      <c r="F80" s="48"/>
      <c r="G80" s="48"/>
      <c r="H80" s="48"/>
      <c r="I80" s="48"/>
      <c r="J80" s="48"/>
      <c r="K80" s="48"/>
      <c r="L80" s="48"/>
      <c r="M80" s="48"/>
      <c r="N80" s="45"/>
      <c r="O80" s="45"/>
      <c r="P80" s="45"/>
      <c r="Q80" s="45" t="s">
        <v>138</v>
      </c>
      <c r="R80" s="45"/>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63"/>
      <c r="B81" s="33" t="s">
        <v>713</v>
      </c>
      <c r="C81" s="48"/>
      <c r="D81" s="48"/>
      <c r="E81" s="48"/>
      <c r="F81" s="48"/>
      <c r="G81" s="48"/>
      <c r="H81" s="48"/>
      <c r="I81" s="48"/>
      <c r="J81" s="48"/>
      <c r="K81" s="48"/>
      <c r="L81" s="48"/>
      <c r="M81" s="48"/>
      <c r="N81" s="45"/>
      <c r="O81" s="45"/>
      <c r="P81" s="45"/>
      <c r="Q81" s="45" t="s">
        <v>138</v>
      </c>
      <c r="R81" s="45"/>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63"/>
      <c r="B82" s="33" t="s">
        <v>714</v>
      </c>
      <c r="C82" s="48"/>
      <c r="D82" s="48"/>
      <c r="E82" s="48"/>
      <c r="F82" s="48"/>
      <c r="G82" s="48"/>
      <c r="H82" s="48"/>
      <c r="I82" s="48"/>
      <c r="J82" s="48"/>
      <c r="K82" s="48"/>
      <c r="L82" s="48"/>
      <c r="M82" s="48"/>
      <c r="N82" s="45"/>
      <c r="O82" s="45"/>
      <c r="P82" s="45"/>
      <c r="Q82" s="45" t="s">
        <v>138</v>
      </c>
      <c r="R82" s="45"/>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63"/>
      <c r="B83" s="33" t="s">
        <v>715</v>
      </c>
      <c r="C83" s="48"/>
      <c r="D83" s="48"/>
      <c r="E83" s="48"/>
      <c r="F83" s="48"/>
      <c r="G83" s="48"/>
      <c r="H83" s="48"/>
      <c r="I83" s="48"/>
      <c r="J83" s="48"/>
      <c r="K83" s="48"/>
      <c r="L83" s="48"/>
      <c r="M83" s="48"/>
      <c r="N83" s="45"/>
      <c r="O83" s="45"/>
      <c r="P83" s="45"/>
      <c r="Q83" s="45" t="s">
        <v>138</v>
      </c>
      <c r="R83" s="45"/>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63"/>
      <c r="B84" s="33" t="s">
        <v>716</v>
      </c>
      <c r="C84" s="48"/>
      <c r="D84" s="48"/>
      <c r="E84" s="48"/>
      <c r="F84" s="48"/>
      <c r="G84" s="48"/>
      <c r="H84" s="48"/>
      <c r="I84" s="48"/>
      <c r="J84" s="48"/>
      <c r="K84" s="48"/>
      <c r="L84" s="48"/>
      <c r="M84" s="48"/>
      <c r="N84" s="45"/>
      <c r="O84" s="45"/>
      <c r="P84" s="45"/>
      <c r="Q84" s="45" t="s">
        <v>138</v>
      </c>
      <c r="R84" s="45"/>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64"/>
      <c r="B85" s="33" t="s">
        <v>717</v>
      </c>
      <c r="C85" s="48"/>
      <c r="D85" s="48"/>
      <c r="E85" s="48"/>
      <c r="F85" s="48"/>
      <c r="G85" s="48"/>
      <c r="H85" s="48"/>
      <c r="I85" s="48"/>
      <c r="J85" s="48"/>
      <c r="K85" s="48"/>
      <c r="L85" s="48"/>
      <c r="M85" s="48"/>
      <c r="N85" s="45"/>
      <c r="O85" s="45"/>
      <c r="P85" s="45"/>
      <c r="Q85" s="45" t="s">
        <v>138</v>
      </c>
      <c r="R85" s="45"/>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62" t="s">
        <v>718</v>
      </c>
      <c r="B86" s="33" t="s">
        <v>413</v>
      </c>
      <c r="C86" s="48" t="s">
        <v>719</v>
      </c>
      <c r="D86" s="48"/>
      <c r="E86" s="48"/>
      <c r="F86" s="48"/>
      <c r="G86" s="48"/>
      <c r="H86" s="48"/>
      <c r="I86" s="48"/>
      <c r="J86" s="48"/>
      <c r="K86" s="48"/>
      <c r="L86" s="48"/>
      <c r="M86" s="48"/>
      <c r="N86" s="45"/>
      <c r="O86" s="45"/>
      <c r="P86" s="45"/>
      <c r="Q86" s="45"/>
      <c r="R86" s="45" t="s">
        <v>138</v>
      </c>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63"/>
      <c r="B87" s="33" t="s">
        <v>422</v>
      </c>
      <c r="C87" s="48" t="s">
        <v>719</v>
      </c>
      <c r="D87" s="48"/>
      <c r="E87" s="48"/>
      <c r="F87" s="48"/>
      <c r="G87" s="48"/>
      <c r="H87" s="48"/>
      <c r="I87" s="48"/>
      <c r="J87" s="48"/>
      <c r="K87" s="48"/>
      <c r="L87" s="48"/>
      <c r="M87" s="48"/>
      <c r="N87" s="45"/>
      <c r="O87" s="45"/>
      <c r="P87" s="45"/>
      <c r="Q87" s="45"/>
      <c r="R87" s="45" t="s">
        <v>138</v>
      </c>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63"/>
      <c r="B88" s="33" t="s">
        <v>430</v>
      </c>
      <c r="C88" s="48" t="s">
        <v>719</v>
      </c>
      <c r="D88" s="48"/>
      <c r="E88" s="48"/>
      <c r="F88" s="48"/>
      <c r="G88" s="48"/>
      <c r="H88" s="48"/>
      <c r="I88" s="48"/>
      <c r="J88" s="48"/>
      <c r="K88" s="48"/>
      <c r="L88" s="48"/>
      <c r="M88" s="48"/>
      <c r="N88" s="45"/>
      <c r="O88" s="45"/>
      <c r="P88" s="45"/>
      <c r="Q88" s="45"/>
      <c r="R88" s="45" t="s">
        <v>138</v>
      </c>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63"/>
      <c r="B89" s="33" t="s">
        <v>439</v>
      </c>
      <c r="C89" s="48"/>
      <c r="D89" s="48"/>
      <c r="E89" s="48"/>
      <c r="F89" s="48"/>
      <c r="G89" s="48"/>
      <c r="H89" s="48"/>
      <c r="I89" s="48"/>
      <c r="J89" s="48"/>
      <c r="K89" s="48"/>
      <c r="L89" s="48"/>
      <c r="M89" s="48"/>
      <c r="N89" s="45"/>
      <c r="O89" s="45"/>
      <c r="P89" s="45"/>
      <c r="Q89" s="45"/>
      <c r="R89" s="45" t="s">
        <v>138</v>
      </c>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63"/>
      <c r="B90" s="33" t="s">
        <v>446</v>
      </c>
      <c r="C90" s="48"/>
      <c r="D90" s="48"/>
      <c r="E90" s="48"/>
      <c r="F90" s="48"/>
      <c r="G90" s="48"/>
      <c r="H90" s="48"/>
      <c r="I90" s="48"/>
      <c r="J90" s="48"/>
      <c r="K90" s="48"/>
      <c r="L90" s="48"/>
      <c r="M90" s="48"/>
      <c r="N90" s="45"/>
      <c r="O90" s="45"/>
      <c r="P90" s="45"/>
      <c r="Q90" s="45"/>
      <c r="R90" s="45" t="s">
        <v>138</v>
      </c>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63"/>
      <c r="B91" s="33" t="s">
        <v>454</v>
      </c>
      <c r="C91" s="48"/>
      <c r="D91" s="48"/>
      <c r="E91" s="48"/>
      <c r="F91" s="48"/>
      <c r="G91" s="48"/>
      <c r="H91" s="48"/>
      <c r="I91" s="48"/>
      <c r="J91" s="48"/>
      <c r="K91" s="48"/>
      <c r="L91" s="48"/>
      <c r="M91" s="48"/>
      <c r="N91" s="45"/>
      <c r="O91" s="45"/>
      <c r="P91" s="45"/>
      <c r="Q91" s="45"/>
      <c r="R91" s="45" t="s">
        <v>138</v>
      </c>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63"/>
      <c r="B92" s="33" t="s">
        <v>720</v>
      </c>
      <c r="C92" s="48"/>
      <c r="D92" s="48"/>
      <c r="E92" s="48"/>
      <c r="F92" s="48"/>
      <c r="G92" s="48"/>
      <c r="H92" s="48"/>
      <c r="I92" s="48"/>
      <c r="J92" s="48"/>
      <c r="K92" s="48"/>
      <c r="L92" s="48"/>
      <c r="M92" s="48"/>
      <c r="N92" s="45"/>
      <c r="O92" s="45"/>
      <c r="P92" s="45"/>
      <c r="Q92" s="45"/>
      <c r="R92" s="45" t="s">
        <v>138</v>
      </c>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63"/>
      <c r="B93" s="33" t="s">
        <v>721</v>
      </c>
      <c r="C93" s="48"/>
      <c r="D93" s="48"/>
      <c r="E93" s="48"/>
      <c r="F93" s="48"/>
      <c r="G93" s="48"/>
      <c r="H93" s="48"/>
      <c r="I93" s="48"/>
      <c r="J93" s="48"/>
      <c r="K93" s="48"/>
      <c r="L93" s="48"/>
      <c r="M93" s="48"/>
      <c r="N93" s="45"/>
      <c r="O93" s="45"/>
      <c r="P93" s="45"/>
      <c r="Q93" s="45"/>
      <c r="R93" s="45" t="s">
        <v>138</v>
      </c>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63"/>
      <c r="B94" s="33" t="s">
        <v>722</v>
      </c>
      <c r="C94" s="48"/>
      <c r="D94" s="48"/>
      <c r="E94" s="48"/>
      <c r="F94" s="48"/>
      <c r="G94" s="48"/>
      <c r="H94" s="48"/>
      <c r="I94" s="48"/>
      <c r="J94" s="48"/>
      <c r="K94" s="48"/>
      <c r="L94" s="48"/>
      <c r="M94" s="48"/>
      <c r="N94" s="45"/>
      <c r="O94" s="45"/>
      <c r="P94" s="45"/>
      <c r="Q94" s="45"/>
      <c r="R94" s="45" t="s">
        <v>138</v>
      </c>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63"/>
      <c r="B95" s="33" t="s">
        <v>723</v>
      </c>
      <c r="C95" s="48"/>
      <c r="D95" s="48"/>
      <c r="E95" s="48"/>
      <c r="F95" s="48"/>
      <c r="G95" s="48"/>
      <c r="H95" s="48"/>
      <c r="I95" s="48"/>
      <c r="J95" s="48"/>
      <c r="K95" s="48"/>
      <c r="L95" s="48"/>
      <c r="M95" s="48"/>
      <c r="N95" s="45"/>
      <c r="O95" s="45"/>
      <c r="P95" s="45"/>
      <c r="Q95" s="45"/>
      <c r="R95" s="45" t="s">
        <v>138</v>
      </c>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63"/>
      <c r="B96" s="33" t="s">
        <v>724</v>
      </c>
      <c r="C96" s="48"/>
      <c r="D96" s="48"/>
      <c r="E96" s="48"/>
      <c r="F96" s="48"/>
      <c r="G96" s="48"/>
      <c r="H96" s="48"/>
      <c r="I96" s="48"/>
      <c r="J96" s="48"/>
      <c r="K96" s="48"/>
      <c r="L96" s="48"/>
      <c r="M96" s="48"/>
      <c r="N96" s="45"/>
      <c r="O96" s="45"/>
      <c r="P96" s="45" t="s">
        <v>138</v>
      </c>
      <c r="Q96" s="45"/>
      <c r="R96" s="45"/>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63"/>
      <c r="B97" s="33" t="s">
        <v>725</v>
      </c>
      <c r="C97" s="48"/>
      <c r="D97" s="48"/>
      <c r="E97" s="48"/>
      <c r="F97" s="48"/>
      <c r="G97" s="48"/>
      <c r="H97" s="48"/>
      <c r="I97" s="48"/>
      <c r="J97" s="48"/>
      <c r="K97" s="48"/>
      <c r="L97" s="48"/>
      <c r="M97" s="48"/>
      <c r="N97" s="45"/>
      <c r="O97" s="45"/>
      <c r="P97" s="45" t="s">
        <v>138</v>
      </c>
      <c r="Q97" s="45"/>
      <c r="R97" s="45"/>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63"/>
      <c r="B98" s="33" t="s">
        <v>726</v>
      </c>
      <c r="C98" s="48"/>
      <c r="D98" s="48"/>
      <c r="E98" s="48"/>
      <c r="F98" s="48"/>
      <c r="G98" s="48"/>
      <c r="H98" s="48"/>
      <c r="I98" s="48"/>
      <c r="J98" s="48"/>
      <c r="K98" s="48"/>
      <c r="L98" s="48"/>
      <c r="M98" s="48"/>
      <c r="N98" s="45"/>
      <c r="O98" s="45"/>
      <c r="P98" s="45" t="s">
        <v>138</v>
      </c>
      <c r="Q98" s="45"/>
      <c r="R98" s="45"/>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63"/>
      <c r="B99" s="33" t="s">
        <v>727</v>
      </c>
      <c r="C99" s="48"/>
      <c r="D99" s="48"/>
      <c r="E99" s="48"/>
      <c r="F99" s="48"/>
      <c r="G99" s="48"/>
      <c r="H99" s="48"/>
      <c r="I99" s="48"/>
      <c r="J99" s="48"/>
      <c r="K99" s="48"/>
      <c r="L99" s="48"/>
      <c r="M99" s="48"/>
      <c r="N99" s="45"/>
      <c r="O99" s="45"/>
      <c r="P99" s="45" t="s">
        <v>138</v>
      </c>
      <c r="Q99" s="45"/>
      <c r="R99" s="45"/>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64"/>
      <c r="B100" s="33" t="s">
        <v>728</v>
      </c>
      <c r="C100" s="48"/>
      <c r="D100" s="48"/>
      <c r="E100" s="48"/>
      <c r="F100" s="48"/>
      <c r="G100" s="48"/>
      <c r="H100" s="48"/>
      <c r="I100" s="48"/>
      <c r="J100" s="48"/>
      <c r="K100" s="48"/>
      <c r="L100" s="48"/>
      <c r="M100" s="48"/>
      <c r="N100" s="45"/>
      <c r="O100" s="45"/>
      <c r="P100" s="45" t="s">
        <v>138</v>
      </c>
      <c r="Q100" s="45"/>
      <c r="R100" s="45"/>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62" t="s">
        <v>729</v>
      </c>
      <c r="B101" s="33" t="s">
        <v>462</v>
      </c>
      <c r="C101" s="48" t="s">
        <v>730</v>
      </c>
      <c r="D101" s="48"/>
      <c r="E101" s="48"/>
      <c r="F101" s="48"/>
      <c r="G101" s="48"/>
      <c r="H101" s="48"/>
      <c r="I101" s="48"/>
      <c r="J101" s="48"/>
      <c r="K101" s="48"/>
      <c r="L101" s="48"/>
      <c r="M101" s="48"/>
      <c r="N101" s="45"/>
      <c r="O101" s="45"/>
      <c r="P101" s="45" t="s">
        <v>138</v>
      </c>
      <c r="Q101" s="45"/>
      <c r="R101" s="45"/>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63"/>
      <c r="B102" s="33" t="s">
        <v>470</v>
      </c>
      <c r="C102" s="48" t="s">
        <v>730</v>
      </c>
      <c r="D102" s="48"/>
      <c r="E102" s="48"/>
      <c r="F102" s="48"/>
      <c r="G102" s="48"/>
      <c r="H102" s="48"/>
      <c r="I102" s="48"/>
      <c r="J102" s="48"/>
      <c r="K102" s="48"/>
      <c r="L102" s="48"/>
      <c r="M102" s="48"/>
      <c r="N102" s="45"/>
      <c r="O102" s="45"/>
      <c r="P102" s="45" t="s">
        <v>138</v>
      </c>
      <c r="Q102" s="45"/>
      <c r="R102" s="45"/>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63"/>
      <c r="B103" s="33" t="s">
        <v>479</v>
      </c>
      <c r="C103" s="48" t="s">
        <v>730</v>
      </c>
      <c r="D103" s="48"/>
      <c r="E103" s="48"/>
      <c r="F103" s="48"/>
      <c r="G103" s="48"/>
      <c r="H103" s="48"/>
      <c r="I103" s="48"/>
      <c r="J103" s="48"/>
      <c r="K103" s="48"/>
      <c r="L103" s="48"/>
      <c r="M103" s="48"/>
      <c r="N103" s="45"/>
      <c r="O103" s="45"/>
      <c r="P103" s="45" t="s">
        <v>138</v>
      </c>
      <c r="Q103" s="45"/>
      <c r="R103" s="45"/>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63"/>
      <c r="B104" s="33" t="s">
        <v>487</v>
      </c>
      <c r="C104" s="48"/>
      <c r="D104" s="48"/>
      <c r="E104" s="48"/>
      <c r="F104" s="48"/>
      <c r="G104" s="48"/>
      <c r="H104" s="48"/>
      <c r="I104" s="48"/>
      <c r="J104" s="48"/>
      <c r="K104" s="48"/>
      <c r="L104" s="48"/>
      <c r="M104" s="48"/>
      <c r="N104" s="45"/>
      <c r="O104" s="45"/>
      <c r="P104" s="45" t="s">
        <v>138</v>
      </c>
      <c r="Q104" s="45"/>
      <c r="R104" s="45" t="s">
        <v>138</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63"/>
      <c r="B105" s="33" t="s">
        <v>496</v>
      </c>
      <c r="C105" s="48"/>
      <c r="D105" s="48"/>
      <c r="E105" s="48"/>
      <c r="F105" s="48"/>
      <c r="G105" s="48"/>
      <c r="H105" s="48"/>
      <c r="I105" s="48"/>
      <c r="J105" s="48"/>
      <c r="K105" s="48"/>
      <c r="L105" s="48"/>
      <c r="M105" s="48"/>
      <c r="N105" s="45"/>
      <c r="O105" s="45"/>
      <c r="P105" s="45" t="s">
        <v>138</v>
      </c>
      <c r="Q105" s="45"/>
      <c r="R105" s="45"/>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63"/>
      <c r="B106" s="33" t="s">
        <v>507</v>
      </c>
      <c r="C106" s="48"/>
      <c r="D106" s="48"/>
      <c r="E106" s="48"/>
      <c r="F106" s="48"/>
      <c r="G106" s="48"/>
      <c r="H106" s="48"/>
      <c r="I106" s="48"/>
      <c r="J106" s="48"/>
      <c r="K106" s="48"/>
      <c r="L106" s="48"/>
      <c r="M106" s="48"/>
      <c r="N106" s="45"/>
      <c r="O106" s="45"/>
      <c r="P106" s="45" t="s">
        <v>138</v>
      </c>
      <c r="Q106" s="45"/>
      <c r="R106" s="45"/>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63"/>
      <c r="B107" s="33" t="s">
        <v>515</v>
      </c>
      <c r="C107" s="48"/>
      <c r="D107" s="48"/>
      <c r="E107" s="48"/>
      <c r="F107" s="48"/>
      <c r="G107" s="48"/>
      <c r="H107" s="48"/>
      <c r="I107" s="48"/>
      <c r="J107" s="48"/>
      <c r="K107" s="48"/>
      <c r="L107" s="48"/>
      <c r="M107" s="48"/>
      <c r="N107" s="45"/>
      <c r="O107" s="45"/>
      <c r="P107" s="45" t="s">
        <v>138</v>
      </c>
      <c r="Q107" s="45"/>
      <c r="R107" s="45"/>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63"/>
      <c r="B108" s="33" t="s">
        <v>731</v>
      </c>
      <c r="C108" s="48"/>
      <c r="D108" s="48"/>
      <c r="E108" s="48"/>
      <c r="F108" s="48"/>
      <c r="G108" s="48"/>
      <c r="H108" s="48"/>
      <c r="I108" s="48"/>
      <c r="J108" s="48"/>
      <c r="K108" s="48"/>
      <c r="L108" s="48"/>
      <c r="M108" s="48"/>
      <c r="N108" s="45"/>
      <c r="O108" s="45"/>
      <c r="P108" s="45" t="s">
        <v>138</v>
      </c>
      <c r="Q108" s="45"/>
      <c r="R108" s="45"/>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63"/>
      <c r="B109" s="33" t="s">
        <v>732</v>
      </c>
      <c r="C109" s="48"/>
      <c r="D109" s="48"/>
      <c r="E109" s="48"/>
      <c r="F109" s="48"/>
      <c r="G109" s="48"/>
      <c r="H109" s="48"/>
      <c r="I109" s="48"/>
      <c r="J109" s="48"/>
      <c r="K109" s="48"/>
      <c r="L109" s="48"/>
      <c r="M109" s="48"/>
      <c r="N109" s="45"/>
      <c r="O109" s="45"/>
      <c r="P109" s="45" t="s">
        <v>138</v>
      </c>
      <c r="Q109" s="45"/>
      <c r="R109" s="45"/>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63"/>
      <c r="B110" s="33" t="s">
        <v>733</v>
      </c>
      <c r="C110" s="48"/>
      <c r="D110" s="48"/>
      <c r="E110" s="48"/>
      <c r="F110" s="48"/>
      <c r="G110" s="48"/>
      <c r="H110" s="48"/>
      <c r="I110" s="48"/>
      <c r="J110" s="48"/>
      <c r="K110" s="48"/>
      <c r="L110" s="48"/>
      <c r="M110" s="48"/>
      <c r="N110" s="45"/>
      <c r="O110" s="45"/>
      <c r="P110" s="45" t="s">
        <v>138</v>
      </c>
      <c r="Q110" s="45"/>
      <c r="R110" s="45"/>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63"/>
      <c r="B111" s="33" t="s">
        <v>734</v>
      </c>
      <c r="C111" s="48"/>
      <c r="D111" s="48"/>
      <c r="E111" s="48"/>
      <c r="F111" s="48"/>
      <c r="G111" s="48"/>
      <c r="H111" s="48"/>
      <c r="I111" s="48"/>
      <c r="J111" s="48"/>
      <c r="K111" s="48"/>
      <c r="L111" s="48"/>
      <c r="M111" s="48"/>
      <c r="N111" s="45"/>
      <c r="O111" s="45"/>
      <c r="P111" s="45" t="s">
        <v>138</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63"/>
      <c r="B112" s="33" t="s">
        <v>735</v>
      </c>
      <c r="C112" s="48"/>
      <c r="D112" s="48"/>
      <c r="E112" s="48"/>
      <c r="F112" s="48"/>
      <c r="G112" s="48"/>
      <c r="H112" s="48"/>
      <c r="I112" s="48"/>
      <c r="J112" s="48"/>
      <c r="K112" s="48"/>
      <c r="L112" s="48"/>
      <c r="M112" s="48"/>
      <c r="N112" s="45"/>
      <c r="O112" s="45"/>
      <c r="P112" s="45" t="s">
        <v>138</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63"/>
      <c r="B113" s="33" t="s">
        <v>736</v>
      </c>
      <c r="C113" s="48"/>
      <c r="D113" s="48"/>
      <c r="E113" s="48"/>
      <c r="F113" s="48"/>
      <c r="G113" s="48"/>
      <c r="H113" s="48"/>
      <c r="I113" s="48"/>
      <c r="J113" s="48"/>
      <c r="K113" s="48"/>
      <c r="L113" s="48"/>
      <c r="M113" s="48"/>
      <c r="N113" s="45"/>
      <c r="O113" s="45"/>
      <c r="P113" s="45" t="s">
        <v>138</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63"/>
      <c r="B114" s="33" t="s">
        <v>737</v>
      </c>
      <c r="C114" s="48"/>
      <c r="D114" s="48"/>
      <c r="E114" s="48"/>
      <c r="F114" s="48"/>
      <c r="G114" s="48"/>
      <c r="H114" s="48"/>
      <c r="I114" s="48"/>
      <c r="J114" s="48"/>
      <c r="K114" s="48"/>
      <c r="L114" s="48"/>
      <c r="M114" s="48"/>
      <c r="N114" s="45"/>
      <c r="O114" s="45"/>
      <c r="P114" s="45" t="s">
        <v>138</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64"/>
      <c r="B115" s="33" t="s">
        <v>738</v>
      </c>
      <c r="C115" s="48"/>
      <c r="D115" s="48"/>
      <c r="E115" s="48"/>
      <c r="F115" s="48"/>
      <c r="G115" s="48"/>
      <c r="H115" s="48"/>
      <c r="I115" s="48"/>
      <c r="J115" s="48"/>
      <c r="K115" s="48"/>
      <c r="L115" s="48"/>
      <c r="M115" s="48"/>
      <c r="N115" s="45"/>
      <c r="O115" s="45"/>
      <c r="P115" s="45" t="s">
        <v>138</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62" t="s">
        <v>739</v>
      </c>
      <c r="B116" s="33" t="s">
        <v>526</v>
      </c>
      <c r="C116" s="48" t="s">
        <v>740</v>
      </c>
      <c r="D116" s="48"/>
      <c r="E116" s="48"/>
      <c r="F116" s="48"/>
      <c r="G116" s="48"/>
      <c r="H116" s="48"/>
      <c r="I116" s="48"/>
      <c r="J116" s="48"/>
      <c r="K116" s="48"/>
      <c r="L116" s="48"/>
      <c r="M116" s="48"/>
      <c r="N116" s="45"/>
      <c r="O116" s="45"/>
      <c r="P116" s="45"/>
      <c r="Q116" s="45" t="s">
        <v>138</v>
      </c>
      <c r="R116" s="45"/>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63"/>
      <c r="B117" s="33" t="s">
        <v>534</v>
      </c>
      <c r="C117" s="48" t="s">
        <v>740</v>
      </c>
      <c r="D117" s="48"/>
      <c r="E117" s="48"/>
      <c r="F117" s="48"/>
      <c r="G117" s="48"/>
      <c r="H117" s="48"/>
      <c r="I117" s="48"/>
      <c r="J117" s="48"/>
      <c r="K117" s="48"/>
      <c r="L117" s="48"/>
      <c r="M117" s="48"/>
      <c r="N117" s="45"/>
      <c r="O117" s="45"/>
      <c r="P117" s="45"/>
      <c r="Q117" s="45" t="s">
        <v>138</v>
      </c>
      <c r="R117" s="45"/>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63"/>
      <c r="B118" s="33" t="s">
        <v>544</v>
      </c>
      <c r="C118" s="48" t="s">
        <v>740</v>
      </c>
      <c r="D118" s="48"/>
      <c r="E118" s="48"/>
      <c r="F118" s="48"/>
      <c r="G118" s="48"/>
      <c r="H118" s="48"/>
      <c r="I118" s="48"/>
      <c r="J118" s="48"/>
      <c r="K118" s="48"/>
      <c r="L118" s="48"/>
      <c r="M118" s="48"/>
      <c r="N118" s="45"/>
      <c r="O118" s="45"/>
      <c r="P118" s="45"/>
      <c r="Q118" s="45" t="s">
        <v>138</v>
      </c>
      <c r="R118" s="45"/>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63"/>
      <c r="B119" s="33" t="s">
        <v>551</v>
      </c>
      <c r="C119" s="48"/>
      <c r="D119" s="48"/>
      <c r="E119" s="48"/>
      <c r="F119" s="48"/>
      <c r="G119" s="48"/>
      <c r="H119" s="48"/>
      <c r="I119" s="48"/>
      <c r="J119" s="48"/>
      <c r="K119" s="48"/>
      <c r="L119" s="48"/>
      <c r="M119" s="48"/>
      <c r="N119" s="45"/>
      <c r="O119" s="45"/>
      <c r="P119" s="45"/>
      <c r="Q119" s="45"/>
      <c r="R119" s="45" t="s">
        <v>138</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63"/>
      <c r="B120" s="33" t="s">
        <v>558</v>
      </c>
      <c r="C120" s="48"/>
      <c r="D120" s="48"/>
      <c r="E120" s="48"/>
      <c r="F120" s="48"/>
      <c r="G120" s="48"/>
      <c r="H120" s="48"/>
      <c r="I120" s="48"/>
      <c r="J120" s="48"/>
      <c r="K120" s="48"/>
      <c r="L120" s="48"/>
      <c r="M120" s="48"/>
      <c r="N120" s="45"/>
      <c r="O120" s="45"/>
      <c r="P120" s="45"/>
      <c r="Q120" s="45" t="s">
        <v>138</v>
      </c>
      <c r="R120" s="45"/>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63"/>
      <c r="B121" s="33" t="s">
        <v>563</v>
      </c>
      <c r="C121" s="48"/>
      <c r="D121" s="48"/>
      <c r="E121" s="48"/>
      <c r="F121" s="48"/>
      <c r="G121" s="48"/>
      <c r="H121" s="48"/>
      <c r="I121" s="48"/>
      <c r="J121" s="48"/>
      <c r="K121" s="48"/>
      <c r="L121" s="48"/>
      <c r="M121" s="48"/>
      <c r="N121" s="45"/>
      <c r="O121" s="45"/>
      <c r="P121" s="45"/>
      <c r="Q121" s="45"/>
      <c r="R121" s="45" t="s">
        <v>138</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63"/>
      <c r="B122" s="33" t="s">
        <v>741</v>
      </c>
      <c r="C122" s="48"/>
      <c r="D122" s="48"/>
      <c r="E122" s="48"/>
      <c r="F122" s="48"/>
      <c r="G122" s="48"/>
      <c r="H122" s="48"/>
      <c r="I122" s="48"/>
      <c r="J122" s="48"/>
      <c r="K122" s="48"/>
      <c r="L122" s="48"/>
      <c r="M122" s="48"/>
      <c r="N122" s="45"/>
      <c r="O122" s="45"/>
      <c r="P122" s="45"/>
      <c r="Q122" s="45" t="s">
        <v>138</v>
      </c>
      <c r="R122" s="45"/>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63"/>
      <c r="B123" s="33" t="s">
        <v>742</v>
      </c>
      <c r="C123" s="48"/>
      <c r="D123" s="48"/>
      <c r="E123" s="48"/>
      <c r="F123" s="48"/>
      <c r="G123" s="48"/>
      <c r="H123" s="48"/>
      <c r="I123" s="48"/>
      <c r="J123" s="48"/>
      <c r="K123" s="48"/>
      <c r="L123" s="48"/>
      <c r="M123" s="48"/>
      <c r="N123" s="45"/>
      <c r="O123" s="45"/>
      <c r="P123" s="45"/>
      <c r="Q123" s="45"/>
      <c r="R123" s="45" t="s">
        <v>138</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63"/>
      <c r="B124" s="33" t="s">
        <v>743</v>
      </c>
      <c r="C124" s="48"/>
      <c r="D124" s="48"/>
      <c r="E124" s="48"/>
      <c r="F124" s="48"/>
      <c r="G124" s="48"/>
      <c r="H124" s="48"/>
      <c r="I124" s="48"/>
      <c r="J124" s="48"/>
      <c r="K124" s="48"/>
      <c r="L124" s="48"/>
      <c r="M124" s="48"/>
      <c r="N124" s="45"/>
      <c r="O124" s="45"/>
      <c r="P124" s="45"/>
      <c r="Q124" s="45" t="s">
        <v>138</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63"/>
      <c r="B125" s="33" t="s">
        <v>744</v>
      </c>
      <c r="C125" s="48"/>
      <c r="D125" s="48"/>
      <c r="E125" s="48"/>
      <c r="F125" s="48"/>
      <c r="G125" s="48"/>
      <c r="H125" s="48"/>
      <c r="I125" s="48"/>
      <c r="J125" s="48"/>
      <c r="K125" s="48"/>
      <c r="L125" s="48"/>
      <c r="M125" s="48"/>
      <c r="N125" s="45"/>
      <c r="O125" s="45"/>
      <c r="P125" s="45"/>
      <c r="Q125" s="45"/>
      <c r="R125" s="45" t="s">
        <v>138</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63"/>
      <c r="B126" s="33" t="s">
        <v>745</v>
      </c>
      <c r="C126" s="48"/>
      <c r="D126" s="48"/>
      <c r="E126" s="48"/>
      <c r="F126" s="48"/>
      <c r="G126" s="48"/>
      <c r="H126" s="48"/>
      <c r="I126" s="48"/>
      <c r="J126" s="48"/>
      <c r="K126" s="48"/>
      <c r="L126" s="48"/>
      <c r="M126" s="48"/>
      <c r="N126" s="45"/>
      <c r="O126" s="45"/>
      <c r="P126" s="45"/>
      <c r="Q126" s="45" t="s">
        <v>138</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63"/>
      <c r="B127" s="33" t="s">
        <v>746</v>
      </c>
      <c r="C127" s="48"/>
      <c r="D127" s="48"/>
      <c r="E127" s="48"/>
      <c r="F127" s="48"/>
      <c r="G127" s="48"/>
      <c r="H127" s="48"/>
      <c r="I127" s="48"/>
      <c r="J127" s="48"/>
      <c r="K127" s="48"/>
      <c r="L127" s="48"/>
      <c r="M127" s="48"/>
      <c r="N127" s="45"/>
      <c r="O127" s="45"/>
      <c r="P127" s="45"/>
      <c r="Q127" s="45"/>
      <c r="R127" s="45" t="s">
        <v>138</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63"/>
      <c r="B128" s="33" t="s">
        <v>747</v>
      </c>
      <c r="C128" s="48"/>
      <c r="D128" s="48"/>
      <c r="E128" s="48"/>
      <c r="F128" s="48"/>
      <c r="G128" s="48"/>
      <c r="H128" s="48"/>
      <c r="I128" s="48"/>
      <c r="J128" s="48"/>
      <c r="K128" s="48"/>
      <c r="L128" s="48"/>
      <c r="M128" s="48"/>
      <c r="N128" s="45"/>
      <c r="O128" s="45"/>
      <c r="P128" s="45"/>
      <c r="Q128" s="45" t="s">
        <v>138</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63"/>
      <c r="B129" s="33" t="s">
        <v>748</v>
      </c>
      <c r="C129" s="48"/>
      <c r="D129" s="48"/>
      <c r="E129" s="48"/>
      <c r="F129" s="48"/>
      <c r="G129" s="48"/>
      <c r="H129" s="48"/>
      <c r="I129" s="48"/>
      <c r="J129" s="48"/>
      <c r="K129" s="48"/>
      <c r="L129" s="48"/>
      <c r="M129" s="48"/>
      <c r="N129" s="45"/>
      <c r="O129" s="45"/>
      <c r="P129" s="45"/>
      <c r="Q129" s="45"/>
      <c r="R129" s="45" t="s">
        <v>138</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64"/>
      <c r="B130" s="33" t="s">
        <v>749</v>
      </c>
      <c r="C130" s="48"/>
      <c r="D130" s="48"/>
      <c r="E130" s="48"/>
      <c r="F130" s="48"/>
      <c r="G130" s="48"/>
      <c r="H130" s="48"/>
      <c r="I130" s="48"/>
      <c r="J130" s="48"/>
      <c r="K130" s="48"/>
      <c r="L130" s="48"/>
      <c r="M130" s="48"/>
      <c r="N130" s="45"/>
      <c r="O130" s="45"/>
      <c r="P130" s="45"/>
      <c r="Q130" s="45"/>
      <c r="R130" s="45" t="s">
        <v>138</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62" t="s">
        <v>750</v>
      </c>
      <c r="B131" s="33" t="s">
        <v>573</v>
      </c>
      <c r="C131" s="48" t="s">
        <v>751</v>
      </c>
      <c r="D131" s="48"/>
      <c r="E131" s="48"/>
      <c r="F131" s="48"/>
      <c r="G131" s="48"/>
      <c r="H131" s="48"/>
      <c r="I131" s="48"/>
      <c r="J131" s="48"/>
      <c r="K131" s="48"/>
      <c r="L131" s="48"/>
      <c r="M131" s="48"/>
      <c r="N131" s="45"/>
      <c r="O131" s="45"/>
      <c r="P131" s="45"/>
      <c r="Q131" s="45" t="s">
        <v>138</v>
      </c>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63"/>
      <c r="B132" s="33" t="s">
        <v>579</v>
      </c>
      <c r="C132" s="48" t="s">
        <v>751</v>
      </c>
      <c r="D132" s="48"/>
      <c r="E132" s="48"/>
      <c r="F132" s="48"/>
      <c r="G132" s="48"/>
      <c r="H132" s="48"/>
      <c r="I132" s="48"/>
      <c r="J132" s="48"/>
      <c r="K132" s="48"/>
      <c r="L132" s="48"/>
      <c r="M132" s="48"/>
      <c r="N132" s="45"/>
      <c r="O132" s="45"/>
      <c r="P132" s="45"/>
      <c r="Q132" s="45" t="s">
        <v>138</v>
      </c>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63"/>
      <c r="B133" s="33" t="s">
        <v>588</v>
      </c>
      <c r="C133" s="48" t="s">
        <v>751</v>
      </c>
      <c r="D133" s="48"/>
      <c r="E133" s="48"/>
      <c r="F133" s="48"/>
      <c r="G133" s="48"/>
      <c r="H133" s="48"/>
      <c r="I133" s="48"/>
      <c r="J133" s="48"/>
      <c r="K133" s="48"/>
      <c r="L133" s="48"/>
      <c r="M133" s="48"/>
      <c r="N133" s="45"/>
      <c r="O133" s="45"/>
      <c r="P133" s="45"/>
      <c r="Q133" s="45"/>
      <c r="R133" s="45"/>
      <c r="S133" s="45" t="s">
        <v>138</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63"/>
      <c r="B134" s="33" t="s">
        <v>596</v>
      </c>
      <c r="C134" s="48"/>
      <c r="D134" s="48"/>
      <c r="E134" s="48"/>
      <c r="F134" s="48"/>
      <c r="G134" s="48"/>
      <c r="H134" s="48"/>
      <c r="I134" s="48"/>
      <c r="J134" s="48"/>
      <c r="K134" s="48"/>
      <c r="L134" s="48"/>
      <c r="M134" s="48"/>
      <c r="N134" s="45"/>
      <c r="O134" s="45"/>
      <c r="P134" s="45"/>
      <c r="Q134" s="45" t="s">
        <v>138</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63"/>
      <c r="B135" s="33" t="s">
        <v>603</v>
      </c>
      <c r="C135" s="48"/>
      <c r="D135" s="48"/>
      <c r="E135" s="48"/>
      <c r="F135" s="48"/>
      <c r="G135" s="48"/>
      <c r="H135" s="48"/>
      <c r="I135" s="48"/>
      <c r="J135" s="48"/>
      <c r="K135" s="48"/>
      <c r="L135" s="48"/>
      <c r="M135" s="48"/>
      <c r="N135" s="45"/>
      <c r="O135" s="45"/>
      <c r="P135" s="45"/>
      <c r="Q135" s="45"/>
      <c r="R135" s="45" t="s">
        <v>138</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63"/>
      <c r="B136" s="33" t="s">
        <v>610</v>
      </c>
      <c r="C136" s="48"/>
      <c r="D136" s="48"/>
      <c r="E136" s="48"/>
      <c r="F136" s="48"/>
      <c r="G136" s="48"/>
      <c r="H136" s="48"/>
      <c r="I136" s="48"/>
      <c r="J136" s="48"/>
      <c r="K136" s="48"/>
      <c r="L136" s="48"/>
      <c r="M136" s="48"/>
      <c r="N136" s="45"/>
      <c r="O136" s="45"/>
      <c r="P136" s="45"/>
      <c r="Q136" s="45" t="s">
        <v>138</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63"/>
      <c r="B137" s="33" t="s">
        <v>618</v>
      </c>
      <c r="C137" s="48"/>
      <c r="D137" s="48"/>
      <c r="E137" s="48"/>
      <c r="F137" s="48"/>
      <c r="G137" s="48"/>
      <c r="H137" s="48"/>
      <c r="I137" s="48"/>
      <c r="J137" s="48"/>
      <c r="K137" s="48"/>
      <c r="L137" s="48"/>
      <c r="M137" s="48"/>
      <c r="N137" s="45"/>
      <c r="O137" s="45"/>
      <c r="P137" s="45"/>
      <c r="Q137" s="45"/>
      <c r="R137" s="45" t="s">
        <v>138</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63"/>
      <c r="B138" s="33" t="s">
        <v>752</v>
      </c>
      <c r="C138" s="48"/>
      <c r="D138" s="48"/>
      <c r="E138" s="48"/>
      <c r="F138" s="48"/>
      <c r="G138" s="48"/>
      <c r="H138" s="48"/>
      <c r="I138" s="48"/>
      <c r="J138" s="48"/>
      <c r="K138" s="48"/>
      <c r="L138" s="48"/>
      <c r="M138" s="48"/>
      <c r="N138" s="45"/>
      <c r="O138" s="45"/>
      <c r="P138" s="45"/>
      <c r="Q138" s="45" t="s">
        <v>138</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63"/>
      <c r="B139" s="33" t="s">
        <v>753</v>
      </c>
      <c r="C139" s="48"/>
      <c r="D139" s="48"/>
      <c r="E139" s="48"/>
      <c r="F139" s="48"/>
      <c r="G139" s="48"/>
      <c r="H139" s="48"/>
      <c r="I139" s="48"/>
      <c r="J139" s="48"/>
      <c r="K139" s="48"/>
      <c r="L139" s="48"/>
      <c r="M139" s="48"/>
      <c r="N139" s="45"/>
      <c r="O139" s="45"/>
      <c r="P139" s="45"/>
      <c r="Q139" s="45"/>
      <c r="R139" s="45" t="s">
        <v>138</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63"/>
      <c r="B140" s="33" t="s">
        <v>754</v>
      </c>
      <c r="C140" s="48"/>
      <c r="D140" s="48"/>
      <c r="E140" s="48"/>
      <c r="F140" s="48"/>
      <c r="G140" s="48"/>
      <c r="H140" s="48"/>
      <c r="I140" s="48"/>
      <c r="J140" s="48"/>
      <c r="K140" s="48"/>
      <c r="L140" s="48"/>
      <c r="M140" s="48"/>
      <c r="N140" s="45"/>
      <c r="O140" s="45"/>
      <c r="P140" s="45"/>
      <c r="Q140" s="45" t="s">
        <v>138</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63"/>
      <c r="B141" s="33" t="s">
        <v>755</v>
      </c>
      <c r="C141" s="48"/>
      <c r="D141" s="48"/>
      <c r="E141" s="48"/>
      <c r="F141" s="48"/>
      <c r="G141" s="48"/>
      <c r="H141" s="48"/>
      <c r="I141" s="48"/>
      <c r="J141" s="48"/>
      <c r="K141" s="48"/>
      <c r="L141" s="48"/>
      <c r="M141" s="48"/>
      <c r="N141" s="45"/>
      <c r="O141" s="45"/>
      <c r="P141" s="45"/>
      <c r="Q141" s="45"/>
      <c r="R141" s="45" t="s">
        <v>138</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63"/>
      <c r="B142" s="33" t="s">
        <v>756</v>
      </c>
      <c r="C142" s="48"/>
      <c r="D142" s="48"/>
      <c r="E142" s="48"/>
      <c r="F142" s="48"/>
      <c r="G142" s="48"/>
      <c r="H142" s="48"/>
      <c r="I142" s="48"/>
      <c r="J142" s="48"/>
      <c r="K142" s="48"/>
      <c r="L142" s="48"/>
      <c r="M142" s="48"/>
      <c r="N142" s="45"/>
      <c r="O142" s="45"/>
      <c r="P142" s="45" t="s">
        <v>138</v>
      </c>
      <c r="Q142" s="45"/>
      <c r="R142" s="45"/>
      <c r="S142" s="45"/>
      <c r="T142" s="47"/>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63"/>
      <c r="B143" s="33" t="s">
        <v>757</v>
      </c>
      <c r="C143" s="48"/>
      <c r="D143" s="48"/>
      <c r="E143" s="48"/>
      <c r="F143" s="48"/>
      <c r="G143" s="48"/>
      <c r="H143" s="48"/>
      <c r="I143" s="48"/>
      <c r="J143" s="48"/>
      <c r="K143" s="48"/>
      <c r="L143" s="48"/>
      <c r="M143" s="48"/>
      <c r="N143" s="45"/>
      <c r="O143" s="45"/>
      <c r="P143" s="45" t="s">
        <v>138</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63"/>
      <c r="B144" s="33" t="s">
        <v>758</v>
      </c>
      <c r="C144" s="48"/>
      <c r="D144" s="48"/>
      <c r="E144" s="48"/>
      <c r="F144" s="48"/>
      <c r="G144" s="48"/>
      <c r="H144" s="48"/>
      <c r="I144" s="48"/>
      <c r="J144" s="48"/>
      <c r="K144" s="48"/>
      <c r="L144" s="48"/>
      <c r="M144" s="48"/>
      <c r="N144" s="45"/>
      <c r="O144" s="45"/>
      <c r="P144" s="45" t="s">
        <v>138</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64"/>
      <c r="B145" s="33" t="s">
        <v>759</v>
      </c>
      <c r="C145" s="48"/>
      <c r="D145" s="48"/>
      <c r="E145" s="48"/>
      <c r="F145" s="48"/>
      <c r="G145" s="48"/>
      <c r="H145" s="48"/>
      <c r="I145" s="48"/>
      <c r="J145" s="48"/>
      <c r="K145" s="48"/>
      <c r="L145" s="48"/>
      <c r="M145" s="48"/>
      <c r="N145" s="45"/>
      <c r="O145" s="45"/>
      <c r="P145" s="45" t="s">
        <v>138</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62" t="s">
        <v>760</v>
      </c>
      <c r="B146" s="33" t="s">
        <v>761</v>
      </c>
      <c r="C146" s="48" t="s">
        <v>762</v>
      </c>
      <c r="D146" s="48"/>
      <c r="E146" s="48"/>
      <c r="F146" s="48"/>
      <c r="G146" s="48"/>
      <c r="H146" s="48"/>
      <c r="I146" s="48"/>
      <c r="J146" s="48"/>
      <c r="K146" s="48"/>
      <c r="L146" s="48"/>
      <c r="M146" s="48"/>
      <c r="N146" s="45"/>
      <c r="O146" s="45"/>
      <c r="P146" s="45"/>
      <c r="Q146" s="45"/>
      <c r="R146" s="45"/>
      <c r="S146" s="45" t="s">
        <v>624</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63"/>
      <c r="B147" s="33" t="s">
        <v>763</v>
      </c>
      <c r="C147" s="48" t="s">
        <v>762</v>
      </c>
      <c r="D147" s="48"/>
      <c r="E147" s="48"/>
      <c r="F147" s="48"/>
      <c r="G147" s="48"/>
      <c r="H147" s="48"/>
      <c r="I147" s="48"/>
      <c r="J147" s="48"/>
      <c r="K147" s="48"/>
      <c r="L147" s="48"/>
      <c r="M147" s="48"/>
      <c r="N147" s="45"/>
      <c r="O147" s="45"/>
      <c r="P147" s="45"/>
      <c r="Q147" s="45"/>
      <c r="R147" s="45"/>
      <c r="S147" s="45" t="s">
        <v>624</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63"/>
      <c r="B148" s="33" t="s">
        <v>764</v>
      </c>
      <c r="C148" s="48" t="s">
        <v>762</v>
      </c>
      <c r="D148" s="48"/>
      <c r="E148" s="48"/>
      <c r="F148" s="48"/>
      <c r="G148" s="48"/>
      <c r="H148" s="48"/>
      <c r="I148" s="48"/>
      <c r="J148" s="48"/>
      <c r="K148" s="48"/>
      <c r="L148" s="48"/>
      <c r="M148" s="48"/>
      <c r="N148" s="45"/>
      <c r="O148" s="45"/>
      <c r="P148" s="45"/>
      <c r="Q148" s="45"/>
      <c r="R148" s="45"/>
      <c r="S148" s="45" t="s">
        <v>624</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63"/>
      <c r="B149" s="33" t="s">
        <v>765</v>
      </c>
      <c r="C149" s="48"/>
      <c r="D149" s="48"/>
      <c r="E149" s="48"/>
      <c r="F149" s="48"/>
      <c r="G149" s="48"/>
      <c r="H149" s="48"/>
      <c r="I149" s="48"/>
      <c r="J149" s="48"/>
      <c r="K149" s="48"/>
      <c r="L149" s="48"/>
      <c r="M149" s="48"/>
      <c r="N149" s="45"/>
      <c r="O149" s="45"/>
      <c r="P149" s="45"/>
      <c r="Q149" s="45"/>
      <c r="R149" s="45" t="s">
        <v>138</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63"/>
      <c r="B150" s="33" t="s">
        <v>766</v>
      </c>
      <c r="C150" s="48"/>
      <c r="D150" s="48"/>
      <c r="E150" s="48"/>
      <c r="F150" s="48"/>
      <c r="G150" s="48"/>
      <c r="H150" s="48"/>
      <c r="I150" s="48"/>
      <c r="J150" s="48"/>
      <c r="K150" s="48"/>
      <c r="L150" s="48"/>
      <c r="M150" s="48"/>
      <c r="N150" s="45"/>
      <c r="O150" s="45"/>
      <c r="P150" s="45"/>
      <c r="Q150" s="45"/>
      <c r="R150" s="45" t="s">
        <v>138</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63"/>
      <c r="B151" s="33" t="s">
        <v>767</v>
      </c>
      <c r="C151" s="48"/>
      <c r="D151" s="48"/>
      <c r="E151" s="48"/>
      <c r="F151" s="48"/>
      <c r="G151" s="48"/>
      <c r="H151" s="48"/>
      <c r="I151" s="48"/>
      <c r="J151" s="48"/>
      <c r="K151" s="48"/>
      <c r="L151" s="48"/>
      <c r="M151" s="48"/>
      <c r="N151" s="45"/>
      <c r="O151" s="45"/>
      <c r="P151" s="45"/>
      <c r="Q151" s="45"/>
      <c r="R151" s="45" t="s">
        <v>138</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63"/>
      <c r="B152" s="33" t="s">
        <v>768</v>
      </c>
      <c r="C152" s="48"/>
      <c r="D152" s="48"/>
      <c r="E152" s="48"/>
      <c r="F152" s="48"/>
      <c r="G152" s="48"/>
      <c r="H152" s="48"/>
      <c r="I152" s="48"/>
      <c r="J152" s="48"/>
      <c r="K152" s="48"/>
      <c r="L152" s="48"/>
      <c r="M152" s="48"/>
      <c r="N152" s="45"/>
      <c r="O152" s="45"/>
      <c r="P152" s="45"/>
      <c r="Q152" s="45"/>
      <c r="R152" s="45" t="s">
        <v>138</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63"/>
      <c r="B153" s="33" t="s">
        <v>769</v>
      </c>
      <c r="C153" s="48"/>
      <c r="D153" s="48"/>
      <c r="E153" s="48"/>
      <c r="F153" s="48"/>
      <c r="G153" s="48"/>
      <c r="H153" s="48"/>
      <c r="I153" s="48"/>
      <c r="J153" s="48"/>
      <c r="K153" s="48"/>
      <c r="L153" s="48"/>
      <c r="M153" s="48"/>
      <c r="N153" s="45"/>
      <c r="O153" s="45"/>
      <c r="P153" s="45"/>
      <c r="Q153" s="45"/>
      <c r="R153" s="45" t="s">
        <v>138</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63"/>
      <c r="B154" s="33" t="s">
        <v>770</v>
      </c>
      <c r="C154" s="48"/>
      <c r="D154" s="48"/>
      <c r="E154" s="48"/>
      <c r="F154" s="48"/>
      <c r="G154" s="48"/>
      <c r="H154" s="48"/>
      <c r="I154" s="48"/>
      <c r="J154" s="48"/>
      <c r="K154" s="48"/>
      <c r="L154" s="48"/>
      <c r="M154" s="48"/>
      <c r="N154" s="45"/>
      <c r="O154" s="45"/>
      <c r="P154" s="45"/>
      <c r="Q154" s="45"/>
      <c r="R154" s="45" t="s">
        <v>138</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63"/>
      <c r="B155" s="33" t="s">
        <v>771</v>
      </c>
      <c r="C155" s="48"/>
      <c r="D155" s="48"/>
      <c r="E155" s="48"/>
      <c r="F155" s="48"/>
      <c r="G155" s="48"/>
      <c r="H155" s="48"/>
      <c r="I155" s="48"/>
      <c r="J155" s="48"/>
      <c r="K155" s="48"/>
      <c r="L155" s="48"/>
      <c r="M155" s="48"/>
      <c r="N155" s="45"/>
      <c r="O155" s="45"/>
      <c r="P155" s="45"/>
      <c r="Q155" s="45"/>
      <c r="R155" s="45" t="s">
        <v>138</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63"/>
      <c r="B156" s="33" t="s">
        <v>772</v>
      </c>
      <c r="C156" s="48"/>
      <c r="D156" s="48"/>
      <c r="E156" s="48"/>
      <c r="F156" s="48"/>
      <c r="G156" s="48"/>
      <c r="H156" s="48"/>
      <c r="I156" s="48"/>
      <c r="J156" s="48"/>
      <c r="K156" s="48"/>
      <c r="L156" s="48"/>
      <c r="M156" s="48"/>
      <c r="N156" s="45"/>
      <c r="O156" s="45"/>
      <c r="P156" s="45"/>
      <c r="Q156" s="45"/>
      <c r="R156" s="45" t="s">
        <v>138</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63"/>
      <c r="B157" s="33" t="s">
        <v>773</v>
      </c>
      <c r="C157" s="48"/>
      <c r="D157" s="48"/>
      <c r="E157" s="48"/>
      <c r="F157" s="48"/>
      <c r="G157" s="48"/>
      <c r="H157" s="48"/>
      <c r="I157" s="48"/>
      <c r="J157" s="48"/>
      <c r="K157" s="48"/>
      <c r="L157" s="48"/>
      <c r="M157" s="48"/>
      <c r="N157" s="45"/>
      <c r="O157" s="45"/>
      <c r="P157" s="45"/>
      <c r="Q157" s="45"/>
      <c r="R157" s="45" t="s">
        <v>138</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63"/>
      <c r="B158" s="33" t="s">
        <v>774</v>
      </c>
      <c r="C158" s="48"/>
      <c r="D158" s="48"/>
      <c r="E158" s="48"/>
      <c r="F158" s="48"/>
      <c r="G158" s="48"/>
      <c r="H158" s="48"/>
      <c r="I158" s="48"/>
      <c r="J158" s="48"/>
      <c r="K158" s="48"/>
      <c r="L158" s="48"/>
      <c r="M158" s="48"/>
      <c r="N158" s="45"/>
      <c r="O158" s="45"/>
      <c r="P158" s="45"/>
      <c r="Q158" s="45"/>
      <c r="R158" s="45" t="s">
        <v>138</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63"/>
      <c r="B159" s="33" t="s">
        <v>775</v>
      </c>
      <c r="C159" s="48"/>
      <c r="D159" s="48"/>
      <c r="E159" s="48"/>
      <c r="F159" s="48"/>
      <c r="G159" s="48"/>
      <c r="H159" s="48"/>
      <c r="I159" s="48"/>
      <c r="J159" s="48"/>
      <c r="K159" s="48"/>
      <c r="L159" s="48"/>
      <c r="M159" s="48"/>
      <c r="N159" s="45"/>
      <c r="O159" s="45"/>
      <c r="P159" s="45"/>
      <c r="Q159" s="45"/>
      <c r="R159" s="45" t="s">
        <v>138</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64"/>
      <c r="B160" s="33" t="s">
        <v>776</v>
      </c>
      <c r="C160" s="48"/>
      <c r="D160" s="48"/>
      <c r="E160" s="48"/>
      <c r="F160" s="48"/>
      <c r="G160" s="48"/>
      <c r="H160" s="48"/>
      <c r="I160" s="48"/>
      <c r="J160" s="48"/>
      <c r="K160" s="48"/>
      <c r="L160" s="48"/>
      <c r="M160" s="48"/>
      <c r="N160" s="45"/>
      <c r="O160" s="45"/>
      <c r="P160" s="45"/>
      <c r="Q160" s="45"/>
      <c r="R160" s="45" t="s">
        <v>138</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93" t="s">
        <v>628</v>
      </c>
      <c r="B164" s="394"/>
      <c r="C164" s="394"/>
      <c r="D164" s="394"/>
      <c r="E164" s="394"/>
      <c r="F164" s="394"/>
      <c r="G164" s="394"/>
      <c r="H164" s="394"/>
      <c r="I164" s="394"/>
      <c r="J164" s="394"/>
      <c r="K164" s="394"/>
      <c r="L164" s="394"/>
      <c r="M164" s="394"/>
      <c r="N164" s="395"/>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629</v>
      </c>
      <c r="B166" s="41"/>
      <c r="C166" s="42">
        <f>COUNTA(C170:C178,C182:C190,C194:C202,C206:C214)</f>
        <v>3</v>
      </c>
      <c r="AM166" s="74"/>
    </row>
    <row r="167" spans="1:39" x14ac:dyDescent="0.25">
      <c r="AM167" s="74"/>
    </row>
    <row r="168" spans="1:39" ht="15.75" customHeight="1" x14ac:dyDescent="0.25">
      <c r="A168" s="354" t="s">
        <v>630</v>
      </c>
      <c r="B168" s="356" t="s">
        <v>121</v>
      </c>
      <c r="C168" s="356" t="s">
        <v>2</v>
      </c>
      <c r="D168" s="356" t="s">
        <v>4</v>
      </c>
      <c r="E168" s="358" t="s">
        <v>6</v>
      </c>
      <c r="F168" s="352" t="s">
        <v>8</v>
      </c>
      <c r="G168" s="353"/>
      <c r="H168" s="356" t="s">
        <v>10</v>
      </c>
      <c r="I168" s="356" t="s">
        <v>14</v>
      </c>
      <c r="J168" s="365" t="s">
        <v>12</v>
      </c>
      <c r="K168" s="360" t="s">
        <v>122</v>
      </c>
      <c r="L168" s="361"/>
      <c r="M168" s="365" t="s">
        <v>20</v>
      </c>
      <c r="N168" s="365" t="s">
        <v>22</v>
      </c>
      <c r="O168" s="34"/>
      <c r="AM168" s="74"/>
    </row>
    <row r="169" spans="1:39" ht="15.75" x14ac:dyDescent="0.25">
      <c r="A169" s="355"/>
      <c r="B169" s="357"/>
      <c r="C169" s="357"/>
      <c r="D169" s="357"/>
      <c r="E169" s="359"/>
      <c r="F169" s="38" t="s">
        <v>125</v>
      </c>
      <c r="G169" s="38" t="s">
        <v>126</v>
      </c>
      <c r="H169" s="357"/>
      <c r="I169" s="357"/>
      <c r="J169" s="366"/>
      <c r="K169" s="59" t="s">
        <v>127</v>
      </c>
      <c r="L169" s="59" t="s">
        <v>631</v>
      </c>
      <c r="M169" s="366"/>
      <c r="N169" s="366"/>
      <c r="O169" s="2"/>
      <c r="AM169" s="74"/>
    </row>
    <row r="170" spans="1:39" x14ac:dyDescent="0.25">
      <c r="A170" s="33" t="s">
        <v>632</v>
      </c>
      <c r="B170" s="33"/>
      <c r="C170" s="48" t="s">
        <v>633</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354" t="s">
        <v>630</v>
      </c>
      <c r="B180" s="356" t="s">
        <v>121</v>
      </c>
      <c r="C180" s="356" t="s">
        <v>2</v>
      </c>
      <c r="D180" s="356" t="s">
        <v>4</v>
      </c>
      <c r="E180" s="358" t="s">
        <v>6</v>
      </c>
      <c r="F180" s="352" t="s">
        <v>8</v>
      </c>
      <c r="G180" s="353"/>
      <c r="H180" s="356" t="s">
        <v>10</v>
      </c>
      <c r="I180" s="356" t="s">
        <v>14</v>
      </c>
      <c r="J180" s="356" t="s">
        <v>12</v>
      </c>
      <c r="K180" s="360" t="s">
        <v>122</v>
      </c>
      <c r="L180" s="361"/>
      <c r="M180" s="356" t="s">
        <v>20</v>
      </c>
      <c r="N180" s="365" t="s">
        <v>22</v>
      </c>
      <c r="O180" s="34"/>
      <c r="AM180" s="74"/>
    </row>
    <row r="181" spans="1:39" ht="15" customHeight="1" x14ac:dyDescent="0.25">
      <c r="A181" s="355"/>
      <c r="B181" s="357"/>
      <c r="C181" s="357"/>
      <c r="D181" s="357"/>
      <c r="E181" s="359"/>
      <c r="F181" s="38" t="s">
        <v>125</v>
      </c>
      <c r="G181" s="38" t="s">
        <v>126</v>
      </c>
      <c r="H181" s="357"/>
      <c r="I181" s="357"/>
      <c r="J181" s="357"/>
      <c r="K181" s="59" t="s">
        <v>127</v>
      </c>
      <c r="L181" s="59" t="s">
        <v>631</v>
      </c>
      <c r="M181" s="357"/>
      <c r="N181" s="366"/>
      <c r="O181" s="2"/>
      <c r="AM181" s="74"/>
    </row>
    <row r="182" spans="1:39" x14ac:dyDescent="0.25">
      <c r="A182" s="33" t="s">
        <v>632</v>
      </c>
      <c r="B182" s="33"/>
      <c r="C182" s="48" t="s">
        <v>633</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354" t="s">
        <v>630</v>
      </c>
      <c r="B192" s="356" t="s">
        <v>121</v>
      </c>
      <c r="C192" s="356" t="s">
        <v>2</v>
      </c>
      <c r="D192" s="356" t="s">
        <v>4</v>
      </c>
      <c r="E192" s="358" t="s">
        <v>6</v>
      </c>
      <c r="F192" s="352" t="s">
        <v>8</v>
      </c>
      <c r="G192" s="353"/>
      <c r="H192" s="356" t="s">
        <v>10</v>
      </c>
      <c r="I192" s="356" t="s">
        <v>14</v>
      </c>
      <c r="J192" s="356" t="s">
        <v>12</v>
      </c>
      <c r="K192" s="360" t="s">
        <v>122</v>
      </c>
      <c r="L192" s="361"/>
      <c r="M192" s="356" t="s">
        <v>20</v>
      </c>
      <c r="N192" s="365" t="s">
        <v>22</v>
      </c>
      <c r="O192" s="34"/>
      <c r="AM192" s="74"/>
    </row>
    <row r="193" spans="1:39" ht="15" customHeight="1" x14ac:dyDescent="0.25">
      <c r="A193" s="355"/>
      <c r="B193" s="357"/>
      <c r="C193" s="357"/>
      <c r="D193" s="357"/>
      <c r="E193" s="359"/>
      <c r="F193" s="38" t="s">
        <v>125</v>
      </c>
      <c r="G193" s="38" t="s">
        <v>126</v>
      </c>
      <c r="H193" s="357"/>
      <c r="I193" s="357"/>
      <c r="J193" s="357"/>
      <c r="K193" s="59" t="s">
        <v>127</v>
      </c>
      <c r="L193" s="59" t="s">
        <v>631</v>
      </c>
      <c r="M193" s="357"/>
      <c r="N193" s="366"/>
      <c r="O193" s="2"/>
      <c r="AM193" s="74"/>
    </row>
    <row r="194" spans="1:39" ht="15" customHeight="1" x14ac:dyDescent="0.25">
      <c r="A194" s="33"/>
      <c r="B194" s="33"/>
      <c r="C194" s="48" t="s">
        <v>633</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354" t="s">
        <v>634</v>
      </c>
      <c r="B204" s="356" t="s">
        <v>121</v>
      </c>
      <c r="C204" s="356" t="s">
        <v>2</v>
      </c>
      <c r="D204" s="356" t="s">
        <v>4</v>
      </c>
      <c r="E204" s="358" t="s">
        <v>6</v>
      </c>
      <c r="F204" s="352" t="s">
        <v>8</v>
      </c>
      <c r="G204" s="353"/>
      <c r="H204" s="356" t="s">
        <v>10</v>
      </c>
      <c r="I204" s="356" t="s">
        <v>14</v>
      </c>
      <c r="J204" s="356" t="s">
        <v>12</v>
      </c>
      <c r="K204" s="360" t="s">
        <v>122</v>
      </c>
      <c r="L204" s="361"/>
      <c r="M204" s="356" t="s">
        <v>20</v>
      </c>
      <c r="N204" s="365" t="s">
        <v>22</v>
      </c>
      <c r="O204" s="34"/>
      <c r="AM204" s="74"/>
    </row>
    <row r="205" spans="1:39" ht="15.75" x14ac:dyDescent="0.25">
      <c r="A205" s="355"/>
      <c r="B205" s="357"/>
      <c r="C205" s="357"/>
      <c r="D205" s="357"/>
      <c r="E205" s="359"/>
      <c r="F205" s="38" t="s">
        <v>125</v>
      </c>
      <c r="G205" s="38" t="s">
        <v>126</v>
      </c>
      <c r="H205" s="357"/>
      <c r="I205" s="357"/>
      <c r="J205" s="357"/>
      <c r="K205" s="59" t="s">
        <v>127</v>
      </c>
      <c r="L205" s="59" t="s">
        <v>631</v>
      </c>
      <c r="M205" s="357"/>
      <c r="N205" s="366"/>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B4:G4"/>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S9:S10"/>
    <mergeCell ref="A86:A100"/>
    <mergeCell ref="N192:N193"/>
    <mergeCell ref="N204:N205"/>
    <mergeCell ref="AJ9:AJ10"/>
    <mergeCell ref="AK9:AK10"/>
    <mergeCell ref="A164:N164"/>
    <mergeCell ref="N168:N169"/>
    <mergeCell ref="N180:N181"/>
    <mergeCell ref="AH9:AH10"/>
    <mergeCell ref="AI9:AI10"/>
    <mergeCell ref="X9:X10"/>
    <mergeCell ref="Y9:Y10"/>
    <mergeCell ref="Z9:Z10"/>
    <mergeCell ref="O9:O10"/>
    <mergeCell ref="P9:P10"/>
    <mergeCell ref="Q9:Q10"/>
    <mergeCell ref="R9:R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U9:U10"/>
    <mergeCell ref="V9:V10"/>
    <mergeCell ref="W9:W10"/>
    <mergeCell ref="A56:A70"/>
    <mergeCell ref="A71:A85"/>
    <mergeCell ref="A192:A193"/>
    <mergeCell ref="B192:B193"/>
    <mergeCell ref="C192:C193"/>
    <mergeCell ref="D192:D193"/>
    <mergeCell ref="E192:E193"/>
    <mergeCell ref="A180:A181"/>
    <mergeCell ref="B180:B181"/>
    <mergeCell ref="C180:C181"/>
    <mergeCell ref="D180:D181"/>
    <mergeCell ref="E180:E181"/>
    <mergeCell ref="F192:G192"/>
    <mergeCell ref="H192:H193"/>
    <mergeCell ref="I192:I193"/>
    <mergeCell ref="J192:J193"/>
    <mergeCell ref="F180:G180"/>
    <mergeCell ref="K192:L192"/>
    <mergeCell ref="M192:M193"/>
    <mergeCell ref="H180:H181"/>
    <mergeCell ref="I180:I181"/>
    <mergeCell ref="J180:J181"/>
    <mergeCell ref="K180:L180"/>
    <mergeCell ref="M180:M181"/>
    <mergeCell ref="K204:L204"/>
    <mergeCell ref="M204:M205"/>
    <mergeCell ref="A204:A205"/>
    <mergeCell ref="B204:B205"/>
    <mergeCell ref="C204:C205"/>
    <mergeCell ref="D204:D205"/>
    <mergeCell ref="E204:E205"/>
    <mergeCell ref="F204:G204"/>
    <mergeCell ref="H204:H205"/>
    <mergeCell ref="I204:I205"/>
    <mergeCell ref="J204:J205"/>
  </mergeCells>
  <conditionalFormatting sqref="O11:O160">
    <cfRule type="cellIs" dxfId="26" priority="8" stopIfTrue="1" operator="equal">
      <formula>"x"</formula>
    </cfRule>
  </conditionalFormatting>
  <conditionalFormatting sqref="P11:P160">
    <cfRule type="cellIs" dxfId="25" priority="7" operator="equal">
      <formula>"x"</formula>
    </cfRule>
  </conditionalFormatting>
  <conditionalFormatting sqref="Q11:Q160">
    <cfRule type="cellIs" dxfId="24" priority="6" operator="equal">
      <formula>"x"</formula>
    </cfRule>
  </conditionalFormatting>
  <conditionalFormatting sqref="R11:R160">
    <cfRule type="cellIs" dxfId="23" priority="5" stopIfTrue="1" operator="equal">
      <formula>"x"</formula>
    </cfRule>
  </conditionalFormatting>
  <conditionalFormatting sqref="S11:S160">
    <cfRule type="cellIs" dxfId="22" priority="4" operator="equal">
      <formula>"x"</formula>
    </cfRule>
  </conditionalFormatting>
  <conditionalFormatting sqref="T11:T160">
    <cfRule type="cellIs" dxfId="21" priority="1" stopIfTrue="1" operator="equal">
      <formula>$AQ$7</formula>
    </cfRule>
    <cfRule type="cellIs" dxfId="20" priority="2" stopIfTrue="1" operator="equal">
      <formula>$AQ$6</formula>
    </cfRule>
  </conditionalFormatting>
  <conditionalFormatting sqref="T149:T160">
    <cfRule type="cellIs" dxfId="19" priority="3" stopIfTrue="1" operator="equal">
      <formula>"x"</formula>
    </cfRule>
  </conditionalFormatting>
  <conditionalFormatting sqref="AQ6:AQ7">
    <cfRule type="cellIs" dxfId="18" priority="17" stopIfTrue="1" operator="equal">
      <formula>$AQ$6</formula>
    </cfRule>
  </conditionalFormatting>
  <dataValidations count="1">
    <dataValidation type="list" allowBlank="1" showInputMessage="1" showErrorMessage="1" sqref="T11:T160" xr:uid="{C7E84118-729B-4EC2-8C73-6F246B75C13A}">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83995E5-841D-4914-A73D-4AEDE7ADC181}">
          <x14:formula1>
            <xm:f>LEGENDA!$A$46:$A$60</xm:f>
          </x14:formula1>
          <xm:sqref>N11:N160 N170:N178 N206:N215 N194:N202 N182:N190 AK11:AK160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5">
    <pageSetUpPr fitToPage="1"/>
  </sheetPr>
  <dimension ref="A1:AD47"/>
  <sheetViews>
    <sheetView showGridLines="0" topLeftCell="A9" zoomScale="80" zoomScaleNormal="80" zoomScalePageLayoutView="70" workbookViewId="0">
      <selection activeCell="Z16" sqref="Z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customWidth="1"/>
    <col min="27" max="29" width="4.140625" customWidth="1"/>
  </cols>
  <sheetData>
    <row r="1" spans="1:28" x14ac:dyDescent="0.25">
      <c r="A1" s="76"/>
      <c r="B1" s="339" t="s">
        <v>109</v>
      </c>
      <c r="C1" s="339"/>
      <c r="D1" s="339"/>
      <c r="E1" s="339"/>
      <c r="F1" s="339"/>
      <c r="G1" s="339"/>
      <c r="H1" s="339"/>
      <c r="I1" s="339"/>
      <c r="J1" s="339"/>
      <c r="K1" s="339"/>
      <c r="L1" s="339"/>
      <c r="M1" s="339"/>
      <c r="N1" s="339"/>
      <c r="O1" s="339"/>
      <c r="P1" s="339"/>
      <c r="Q1" s="339"/>
      <c r="R1" s="339"/>
      <c r="S1" s="339"/>
      <c r="T1" s="339"/>
      <c r="U1" s="339"/>
      <c r="V1" s="339"/>
      <c r="W1" s="339"/>
      <c r="X1" s="76"/>
    </row>
    <row r="2" spans="1:28" s="11" customFormat="1" ht="21" customHeight="1" x14ac:dyDescent="0.25">
      <c r="A2" s="77"/>
      <c r="B2" s="339"/>
      <c r="C2" s="339"/>
      <c r="D2" s="339"/>
      <c r="E2" s="339"/>
      <c r="F2" s="339"/>
      <c r="G2" s="339"/>
      <c r="H2" s="339"/>
      <c r="I2" s="339"/>
      <c r="J2" s="339"/>
      <c r="K2" s="339"/>
      <c r="L2" s="339"/>
      <c r="M2" s="339"/>
      <c r="N2" s="339"/>
      <c r="O2" s="339"/>
      <c r="P2" s="339"/>
      <c r="Q2" s="339"/>
      <c r="R2" s="339"/>
      <c r="S2" s="339"/>
      <c r="T2" s="339"/>
      <c r="U2" s="339"/>
      <c r="V2" s="339"/>
      <c r="W2" s="339"/>
      <c r="X2" s="77"/>
    </row>
    <row r="3" spans="1:28" ht="33.75" customHeight="1" x14ac:dyDescent="0.35">
      <c r="A3" s="76"/>
      <c r="B3" s="346" t="str">
        <f>'Monitoria Anual - 2'!A2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346"/>
      <c r="S3" s="346"/>
      <c r="T3" s="346"/>
      <c r="U3" s="346"/>
      <c r="V3" s="346"/>
      <c r="W3" s="346"/>
      <c r="X3" s="76"/>
    </row>
    <row r="4" spans="1:28" x14ac:dyDescent="0.25">
      <c r="A4" s="76"/>
      <c r="J4" s="8"/>
      <c r="K4" s="8"/>
      <c r="L4" s="8"/>
      <c r="M4" s="8"/>
      <c r="N4" s="8"/>
      <c r="O4" s="8"/>
      <c r="X4" s="76"/>
    </row>
    <row r="5" spans="1:28" s="2" customFormat="1" ht="45" customHeight="1" x14ac:dyDescent="0.25">
      <c r="A5" s="74"/>
      <c r="B5" s="351" t="s">
        <v>635</v>
      </c>
      <c r="C5" s="351"/>
      <c r="D5" s="401" t="str">
        <f>'Monitoria Anual - 2'!B4</f>
        <v>Intensificar a proteção e restauração de hábitats, reduzir o declínio de populações e envolver a sociedade na conservação de primatas e preguiças ameaçados da Mata Atlântica</v>
      </c>
      <c r="E5" s="401"/>
      <c r="F5" s="401"/>
      <c r="G5" s="401"/>
      <c r="H5" s="401"/>
      <c r="I5" s="401"/>
      <c r="J5" s="401"/>
      <c r="K5" s="401"/>
      <c r="L5" s="401"/>
      <c r="M5" s="402"/>
      <c r="N5" s="9"/>
      <c r="O5" s="9"/>
      <c r="P5" s="9"/>
      <c r="Q5" s="9"/>
      <c r="R5" s="9"/>
      <c r="X5" s="74"/>
    </row>
    <row r="6" spans="1:28" x14ac:dyDescent="0.25">
      <c r="A6" s="76"/>
      <c r="J6" s="8"/>
      <c r="K6" s="8"/>
      <c r="L6" s="8"/>
      <c r="M6" s="8"/>
      <c r="N6" s="8"/>
      <c r="O6" s="8"/>
      <c r="X6" s="76"/>
    </row>
    <row r="7" spans="1:28" ht="26.25" customHeight="1" x14ac:dyDescent="0.25">
      <c r="A7" s="76"/>
      <c r="B7" s="351" t="s">
        <v>113</v>
      </c>
      <c r="C7" s="351"/>
      <c r="D7" s="31" t="str">
        <f>'Monitoria Anual - 2'!B6</f>
        <v>Data da Monitoria 2</v>
      </c>
      <c r="E7" s="31"/>
      <c r="F7" s="31"/>
      <c r="G7" s="32"/>
      <c r="H7" s="2"/>
      <c r="I7" s="10"/>
      <c r="J7" s="8"/>
      <c r="K7" s="8"/>
      <c r="L7" s="8"/>
      <c r="M7" s="8"/>
      <c r="N7" s="8"/>
      <c r="O7" s="8"/>
      <c r="X7" s="76"/>
    </row>
    <row r="8" spans="1:28" x14ac:dyDescent="0.25">
      <c r="A8" s="76"/>
      <c r="X8" s="76"/>
    </row>
    <row r="9" spans="1:28" ht="31.5" customHeight="1" x14ac:dyDescent="0.25">
      <c r="A9" s="76"/>
      <c r="B9" s="339" t="s">
        <v>636</v>
      </c>
      <c r="C9" s="339"/>
      <c r="D9" s="339"/>
      <c r="E9" s="339"/>
      <c r="F9" s="339"/>
      <c r="G9" s="339"/>
      <c r="H9" s="339"/>
      <c r="I9" s="339"/>
      <c r="J9" s="339"/>
      <c r="K9" s="339"/>
      <c r="L9" s="339"/>
      <c r="M9" s="339"/>
      <c r="N9" s="339"/>
      <c r="O9" s="339"/>
      <c r="P9" s="339"/>
      <c r="Q9" s="339"/>
      <c r="R9" s="339"/>
      <c r="S9" s="339"/>
      <c r="T9" s="339"/>
      <c r="U9" s="339"/>
      <c r="V9" s="339"/>
      <c r="W9" s="339"/>
      <c r="X9" s="76"/>
    </row>
    <row r="10" spans="1:28" x14ac:dyDescent="0.25">
      <c r="A10" s="76"/>
      <c r="G10" s="7"/>
      <c r="H10" s="7"/>
      <c r="I10" s="7"/>
      <c r="X10" s="76"/>
    </row>
    <row r="11" spans="1:28" ht="15.75" x14ac:dyDescent="0.25">
      <c r="A11" s="76"/>
      <c r="B11" s="340" t="s">
        <v>637</v>
      </c>
      <c r="C11" s="341"/>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7"/>
      <c r="G12" s="347"/>
      <c r="H12" s="69"/>
      <c r="X12" s="76"/>
    </row>
    <row r="13" spans="1:28" ht="33.75" customHeight="1" x14ac:dyDescent="0.25">
      <c r="A13" s="76"/>
      <c r="C13" s="348" t="s">
        <v>778</v>
      </c>
      <c r="D13" s="349"/>
      <c r="E13" s="349"/>
      <c r="F13" s="349"/>
      <c r="G13" s="350"/>
      <c r="H13" s="3"/>
      <c r="X13" s="76"/>
    </row>
    <row r="14" spans="1:28" s="2" customFormat="1" ht="34.5" customHeight="1" x14ac:dyDescent="0.25">
      <c r="A14" s="74"/>
      <c r="C14" s="82" t="s">
        <v>639</v>
      </c>
      <c r="D14" s="78" t="s">
        <v>640</v>
      </c>
      <c r="E14" s="79" t="s">
        <v>641</v>
      </c>
      <c r="F14" s="80" t="s">
        <v>642</v>
      </c>
      <c r="G14" s="81" t="s">
        <v>641</v>
      </c>
      <c r="H14" s="6"/>
      <c r="X14" s="74"/>
    </row>
    <row r="15" spans="1:28" ht="15.75" x14ac:dyDescent="0.25">
      <c r="A15" s="76"/>
      <c r="C15" s="83" t="s">
        <v>643</v>
      </c>
      <c r="D15" s="56"/>
      <c r="E15" s="64"/>
      <c r="F15" s="56">
        <f>COUNTA('Monitoria Anual - 2'!T11:T1000)</f>
        <v>10</v>
      </c>
      <c r="G15" s="64">
        <f t="shared" ref="G15:G21" si="0">F15/$F$22</f>
        <v>6.9444444444444448E-2</v>
      </c>
      <c r="H15" s="65"/>
      <c r="X15" s="76"/>
    </row>
    <row r="16" spans="1:28" ht="15.75" x14ac:dyDescent="0.25">
      <c r="A16" s="76"/>
      <c r="C16" s="84" t="s">
        <v>644</v>
      </c>
      <c r="D16" s="57">
        <f>COUNTA('Monitoria Anual - 2'!O11:O1000)</f>
        <v>9</v>
      </c>
      <c r="E16" s="66">
        <f>D16/$D$22</f>
        <v>5.9602649006622516E-2</v>
      </c>
      <c r="F16" s="57">
        <f>D16-AB16</f>
        <v>9</v>
      </c>
      <c r="G16" s="66">
        <f t="shared" si="0"/>
        <v>6.25E-2</v>
      </c>
      <c r="H16" s="65"/>
      <c r="X16" s="76"/>
      <c r="Z16">
        <f>COUNTIFS('Monitoria Anual - 2'!O:O,"x",'Monitoria Anual - 2'!T:T,"Excluída")</f>
        <v>0</v>
      </c>
      <c r="AA16">
        <f>COUNTIFS('Monitoria Anual - 2'!O:O,"x",'Monitoria Anual - 2'!T:T,"Agrupada")</f>
        <v>0</v>
      </c>
      <c r="AB16">
        <f>Z16+AA16</f>
        <v>0</v>
      </c>
    </row>
    <row r="17" spans="1:28" ht="15.75" x14ac:dyDescent="0.25">
      <c r="A17" s="76"/>
      <c r="C17" s="85" t="s">
        <v>779</v>
      </c>
      <c r="D17" s="57">
        <f>COUNTA('Monitoria Anual - 2'!P11:P1000)</f>
        <v>45</v>
      </c>
      <c r="E17" s="66">
        <f>D17/$D$22</f>
        <v>0.29801324503311261</v>
      </c>
      <c r="F17" s="57">
        <f>D17-AB17</f>
        <v>41</v>
      </c>
      <c r="G17" s="66">
        <f t="shared" si="0"/>
        <v>0.28472222222222221</v>
      </c>
      <c r="H17" s="65"/>
      <c r="X17" s="76"/>
      <c r="Z17">
        <f t="array" ref="Z17">COUNTIFS('Monitoria Anual - 2'!P:P,"x",'Monitoria Anual - 2'!T:T,"Excluída")</f>
        <v>2</v>
      </c>
      <c r="AA17">
        <f t="array" ref="AA17">COUNTIFS('Monitoria Anual - 2'!P:P,"x",'Monitoria Anual - 2'!T:T,"Agrupada")</f>
        <v>2</v>
      </c>
      <c r="AB17">
        <f>Z17+AA17</f>
        <v>4</v>
      </c>
    </row>
    <row r="18" spans="1:28" ht="15.75" x14ac:dyDescent="0.25">
      <c r="A18" s="76"/>
      <c r="C18" s="86" t="s">
        <v>646</v>
      </c>
      <c r="D18" s="57">
        <f>COUNTA('Monitoria Anual - 2'!Q11:Q1000)</f>
        <v>29</v>
      </c>
      <c r="E18" s="66">
        <f>D18/$D$22</f>
        <v>0.19205298013245034</v>
      </c>
      <c r="F18" s="57">
        <f>D18-AB18</f>
        <v>25</v>
      </c>
      <c r="G18" s="66">
        <f t="shared" si="0"/>
        <v>0.1736111111111111</v>
      </c>
      <c r="H18" s="65"/>
      <c r="X18" s="76"/>
      <c r="Z18">
        <f t="array" ref="Z18">COUNTIFS('Monitoria Anual - 2'!Q:Q,"x",'Monitoria Anual - 2'!T:T,"Excluída")</f>
        <v>2</v>
      </c>
      <c r="AA18">
        <f t="array" ref="AA18">COUNTIFS('Monitoria Anual - 2'!Q:Q,"x",'Monitoria Anual - 2'!T:T,"Agrupada")</f>
        <v>2</v>
      </c>
      <c r="AB18">
        <f>Z18+AA18</f>
        <v>4</v>
      </c>
    </row>
    <row r="19" spans="1:28" ht="15.75" x14ac:dyDescent="0.25">
      <c r="A19" s="76"/>
      <c r="C19" s="87" t="s">
        <v>647</v>
      </c>
      <c r="D19" s="57">
        <f>COUNTA('Monitoria Anual - 2'!R11:R1000)</f>
        <v>51</v>
      </c>
      <c r="E19" s="66">
        <f>D19/$D$22</f>
        <v>0.33774834437086093</v>
      </c>
      <c r="F19" s="57">
        <f t="shared" ref="F19:F20" si="1">D19-AB19</f>
        <v>50</v>
      </c>
      <c r="G19" s="66">
        <f t="shared" si="0"/>
        <v>0.34722222222222221</v>
      </c>
      <c r="H19" s="65"/>
      <c r="X19" s="76"/>
      <c r="Z19">
        <f t="array" ref="Z19">COUNTIFS('Monitoria Anual - 2'!R:R,"x",'Monitoria Anual - 2'!T:T,"Excluída")</f>
        <v>0</v>
      </c>
      <c r="AA19">
        <f t="array" ref="AA19">COUNTIFS('Monitoria Anual - 2'!R:R,"x",'Monitoria Anual - 2'!T:T,"Agrupada")</f>
        <v>1</v>
      </c>
      <c r="AB19">
        <f>Z19+AA19</f>
        <v>1</v>
      </c>
    </row>
    <row r="20" spans="1:28" ht="15.75" x14ac:dyDescent="0.25">
      <c r="A20" s="76"/>
      <c r="C20" s="88" t="s">
        <v>648</v>
      </c>
      <c r="D20" s="57">
        <f>COUNTA('Monitoria Anual - 2'!S11:S1000)</f>
        <v>17</v>
      </c>
      <c r="E20" s="66">
        <f>D20/$D$22</f>
        <v>0.11258278145695365</v>
      </c>
      <c r="F20" s="57">
        <f t="shared" si="1"/>
        <v>16</v>
      </c>
      <c r="G20" s="66">
        <f t="shared" si="0"/>
        <v>0.1111111111111111</v>
      </c>
      <c r="H20" s="65"/>
      <c r="X20" s="76"/>
      <c r="Z20">
        <f t="array" ref="Z20">COUNTIFS('Monitoria Anual - 2'!S:S,"x",'Monitoria Anual - 2'!T:T,"Excluída")</f>
        <v>1</v>
      </c>
      <c r="AA20">
        <f t="array" ref="AA20">COUNTIFS('Monitoria Anual - 2'!S:S,"x",'Monitoria Anual - 2'!T:T,"Agrupada")</f>
        <v>0</v>
      </c>
      <c r="AB20">
        <f>Z20+AA20</f>
        <v>1</v>
      </c>
    </row>
    <row r="21" spans="1:28" ht="16.5" thickBot="1" x14ac:dyDescent="0.3">
      <c r="A21" s="76"/>
      <c r="C21" s="89" t="s">
        <v>649</v>
      </c>
      <c r="D21" s="58"/>
      <c r="E21" s="67"/>
      <c r="F21" s="58">
        <f>'Monitoria Anual - 2'!C166</f>
        <v>3</v>
      </c>
      <c r="G21" s="67">
        <f t="shared" si="0"/>
        <v>2.0833333333333332E-2</v>
      </c>
      <c r="H21" s="65"/>
      <c r="X21" s="76"/>
    </row>
    <row r="22" spans="1:28" ht="16.5" thickBot="1" x14ac:dyDescent="0.3">
      <c r="A22" s="76"/>
      <c r="C22" s="90" t="s">
        <v>650</v>
      </c>
      <c r="D22" s="91">
        <f>SUM(D16:D20)</f>
        <v>151</v>
      </c>
      <c r="E22" s="92">
        <f>SUM(E15:E21)</f>
        <v>1</v>
      </c>
      <c r="F22" s="93">
        <f>SUM(F16:F21)</f>
        <v>144</v>
      </c>
      <c r="G22" s="94">
        <f>SUM(G16:G21)</f>
        <v>0.99999999999999989</v>
      </c>
      <c r="H22" s="65"/>
      <c r="X22" s="76"/>
    </row>
    <row r="23" spans="1:28" x14ac:dyDescent="0.25">
      <c r="A23" s="76"/>
      <c r="C23" s="96" t="s">
        <v>651</v>
      </c>
      <c r="D23" s="342">
        <f>COUNTIF('Monitoria Anual - 2'!T11:T1000,"Agrupada")</f>
        <v>5</v>
      </c>
      <c r="E23" s="342"/>
      <c r="F23" s="342"/>
      <c r="G23" s="343"/>
      <c r="H23" s="5"/>
      <c r="X23" s="76"/>
    </row>
    <row r="24" spans="1:28" ht="15.75" thickBot="1" x14ac:dyDescent="0.3">
      <c r="A24" s="76"/>
      <c r="C24" s="95" t="s">
        <v>652</v>
      </c>
      <c r="D24" s="344">
        <f>COUNTIF('Monitoria Anual - 2'!T11:T161,"Excluída")</f>
        <v>5</v>
      </c>
      <c r="E24" s="344"/>
      <c r="F24" s="344"/>
      <c r="G24" s="345"/>
      <c r="X24" s="76"/>
    </row>
    <row r="25" spans="1:28" x14ac:dyDescent="0.25">
      <c r="A25" s="76"/>
      <c r="X25" s="76"/>
    </row>
    <row r="26" spans="1:28" x14ac:dyDescent="0.25">
      <c r="A26" s="76"/>
      <c r="X26" s="76"/>
    </row>
    <row r="27" spans="1:28" ht="15.75" x14ac:dyDescent="0.25">
      <c r="A27" s="76"/>
      <c r="B27" s="340" t="s">
        <v>653</v>
      </c>
      <c r="C27" s="341"/>
      <c r="D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654</v>
      </c>
      <c r="D29" s="52">
        <f>COUNTA('Monitoria Anual - 2'!A11:A160)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655</v>
      </c>
      <c r="D31" s="106" t="s">
        <v>656</v>
      </c>
      <c r="E31" s="13"/>
      <c r="F31" s="14"/>
      <c r="G31" s="15"/>
      <c r="H31" s="17"/>
      <c r="I31" s="18"/>
      <c r="J31" s="19"/>
      <c r="W31" s="1"/>
      <c r="X31" s="76"/>
    </row>
    <row r="32" spans="1:28" x14ac:dyDescent="0.25">
      <c r="A32" s="76"/>
      <c r="C32" s="53" t="s">
        <v>657</v>
      </c>
      <c r="D32" s="61">
        <f>SUM(F32:J32)</f>
        <v>15</v>
      </c>
      <c r="E32" s="23">
        <f>COUNTA('Monitoria Anual - 2'!T11:T25)</f>
        <v>5</v>
      </c>
      <c r="F32" s="50">
        <f>COUNTA('Monitoria Anual - 2'!O11:O25)</f>
        <v>0</v>
      </c>
      <c r="G32" s="50">
        <f>COUNTA('Monitoria Anual - 2'!P11:P25)</f>
        <v>6</v>
      </c>
      <c r="H32" s="50">
        <f>COUNTA('Monitoria Anual - 2'!Q11:Q25)</f>
        <v>3</v>
      </c>
      <c r="I32" s="50">
        <f>COUNTA('Monitoria Anual - 2'!R11:R25)</f>
        <v>6</v>
      </c>
      <c r="J32" s="51">
        <f>COUNTA('Monitoria Anual - 2'!S11:S25)</f>
        <v>0</v>
      </c>
      <c r="W32" s="1"/>
      <c r="X32" s="76"/>
    </row>
    <row r="33" spans="1:30" x14ac:dyDescent="0.25">
      <c r="A33" s="76"/>
      <c r="C33" s="54" t="s">
        <v>658</v>
      </c>
      <c r="D33" s="53">
        <f>SUM(F33:J33)</f>
        <v>15</v>
      </c>
      <c r="E33" s="24">
        <f>COUNTA('Monitoria Anual - 2'!T26:T40)</f>
        <v>2</v>
      </c>
      <c r="F33" s="25">
        <f>COUNTA('Monitoria Anual - 2'!O26:O40)</f>
        <v>0</v>
      </c>
      <c r="G33" s="25">
        <f>COUNTA('Monitoria Anual - 2'!P26:P40)</f>
        <v>3</v>
      </c>
      <c r="H33" s="25">
        <f>COUNTA('Monitoria Anual - 2'!Q26:Q40)</f>
        <v>2</v>
      </c>
      <c r="I33" s="25">
        <f>COUNTA('Monitoria Anual - 2'!R26:R40)</f>
        <v>7</v>
      </c>
      <c r="J33" s="26">
        <f>COUNTA('Monitoria Anual - 2'!S26:S40)</f>
        <v>3</v>
      </c>
      <c r="W33" s="1"/>
      <c r="X33" s="76"/>
    </row>
    <row r="34" spans="1:30" x14ac:dyDescent="0.25">
      <c r="A34" s="76"/>
      <c r="C34" s="54" t="s">
        <v>659</v>
      </c>
      <c r="D34" s="53">
        <f t="shared" ref="D34:D41" si="2">SUM(F34:J34)</f>
        <v>15</v>
      </c>
      <c r="E34" s="24">
        <f>COUNTA('Monitoria Anual - 2'!T41:T55)</f>
        <v>0</v>
      </c>
      <c r="F34" s="25">
        <f>COUNTA('Monitoria Anual - 2'!O41:O55)</f>
        <v>0</v>
      </c>
      <c r="G34" s="25">
        <f>COUNTA('Monitoria Anual - 2'!P41:P55)</f>
        <v>0</v>
      </c>
      <c r="H34" s="25">
        <f>COUNTA('Monitoria Anual - 2'!Q41:Q55)</f>
        <v>1</v>
      </c>
      <c r="I34" s="25">
        <f>COUNTA('Monitoria Anual - 2'!R41:R55)</f>
        <v>8</v>
      </c>
      <c r="J34" s="26">
        <f>COUNTA('Monitoria Anual - 2'!S41:S55)</f>
        <v>6</v>
      </c>
      <c r="W34" s="1"/>
      <c r="X34" s="76"/>
    </row>
    <row r="35" spans="1:30" x14ac:dyDescent="0.25">
      <c r="A35" s="76"/>
      <c r="C35" s="54" t="s">
        <v>660</v>
      </c>
      <c r="D35" s="53">
        <f t="shared" si="2"/>
        <v>15</v>
      </c>
      <c r="E35" s="24">
        <f>COUNTA('Monitoria Anual - 2'!T56:T70)</f>
        <v>1</v>
      </c>
      <c r="F35" s="25">
        <f>COUNTA('Monitoria Anual - 2'!O56:O70)</f>
        <v>1</v>
      </c>
      <c r="G35" s="25">
        <f>COUNTA('Monitoria Anual - 2'!P56:P70)</f>
        <v>2</v>
      </c>
      <c r="H35" s="25">
        <f>COUNTA('Monitoria Anual - 2'!Q56:Q70)</f>
        <v>2</v>
      </c>
      <c r="I35" s="25">
        <f>COUNTA('Monitoria Anual - 2'!R56:R70)</f>
        <v>6</v>
      </c>
      <c r="J35" s="26">
        <f>COUNTA('Monitoria Anual - 2'!S56:S70)</f>
        <v>4</v>
      </c>
      <c r="W35" s="1"/>
      <c r="X35" s="76"/>
    </row>
    <row r="36" spans="1:30" x14ac:dyDescent="0.25">
      <c r="A36" s="76"/>
      <c r="C36" s="54" t="s">
        <v>661</v>
      </c>
      <c r="D36" s="53">
        <f t="shared" si="2"/>
        <v>15</v>
      </c>
      <c r="E36" s="24">
        <f>COUNTA('Monitoria Anual - 2'!T71:T85)</f>
        <v>0</v>
      </c>
      <c r="F36" s="25">
        <f>COUNTA('Monitoria Anual - 2'!O71:O85)</f>
        <v>3</v>
      </c>
      <c r="G36" s="25">
        <f>COUNTA('Monitoria Anual - 2'!P71:P85)</f>
        <v>0</v>
      </c>
      <c r="H36" s="25">
        <f>COUNTA('Monitoria Anual - 2'!Q71:Q85)</f>
        <v>12</v>
      </c>
      <c r="I36" s="25">
        <f>COUNTA('Monitoria Anual - 2'!R71:R85)</f>
        <v>0</v>
      </c>
      <c r="J36" s="26">
        <f>COUNTA('Monitoria Anual - 2'!S71:S85)</f>
        <v>0</v>
      </c>
      <c r="W36" s="1"/>
      <c r="X36" s="76"/>
    </row>
    <row r="37" spans="1:30" x14ac:dyDescent="0.25">
      <c r="A37" s="76"/>
      <c r="C37" s="54" t="s">
        <v>662</v>
      </c>
      <c r="D37" s="53">
        <f t="shared" si="2"/>
        <v>15</v>
      </c>
      <c r="E37" s="24">
        <f>COUNTA('Monitoria Anual - 2'!T86:T100)</f>
        <v>0</v>
      </c>
      <c r="F37" s="25">
        <f>COUNTA('Monitoria Anual - 2'!O86:O100)</f>
        <v>0</v>
      </c>
      <c r="G37" s="25">
        <f>COUNTA('Monitoria Anual - 2'!P86:P100)</f>
        <v>15</v>
      </c>
      <c r="H37" s="25">
        <f>COUNTA('Monitoria Anual - 2'!Q86:Q100)</f>
        <v>0</v>
      </c>
      <c r="I37" s="25">
        <f>COUNTA('Monitoria Anual - 2'!R86:R100)</f>
        <v>0</v>
      </c>
      <c r="J37" s="26">
        <f>COUNTA('Monitoria Anual - 2'!S86:S100)</f>
        <v>0</v>
      </c>
      <c r="W37" s="1"/>
      <c r="X37" s="76"/>
    </row>
    <row r="38" spans="1:30" x14ac:dyDescent="0.25">
      <c r="A38" s="76"/>
      <c r="C38" s="54" t="s">
        <v>663</v>
      </c>
      <c r="D38" s="53">
        <f t="shared" si="2"/>
        <v>16</v>
      </c>
      <c r="E38" s="24">
        <f>COUNTA('Monitoria Anual - 2'!T101:T115)</f>
        <v>0</v>
      </c>
      <c r="F38" s="25">
        <f>COUNTA('Monitoria Anual - 2'!O101:O115)</f>
        <v>0</v>
      </c>
      <c r="G38" s="25">
        <f>COUNTA('Monitoria Anual - 2'!P101:P115)</f>
        <v>15</v>
      </c>
      <c r="H38" s="25">
        <f>COUNTA('Monitoria Anual - 2'!Q101:Q115)</f>
        <v>0</v>
      </c>
      <c r="I38" s="25">
        <f>COUNTA('Monitoria Anual - 2'!R101:R115)</f>
        <v>1</v>
      </c>
      <c r="J38" s="26">
        <f>COUNTA('Monitoria Anual - 2'!S101:S115)</f>
        <v>0</v>
      </c>
      <c r="W38" s="1"/>
      <c r="X38" s="76"/>
    </row>
    <row r="39" spans="1:30" x14ac:dyDescent="0.25">
      <c r="A39" s="76"/>
      <c r="C39" s="54" t="s">
        <v>664</v>
      </c>
      <c r="D39" s="53">
        <f t="shared" si="2"/>
        <v>15</v>
      </c>
      <c r="E39" s="24">
        <f>COUNTA('Monitoria Anual - 2'!T116:T130)</f>
        <v>0</v>
      </c>
      <c r="F39" s="25">
        <f>COUNTA('Monitoria Anual - 2'!O116:O130)</f>
        <v>3</v>
      </c>
      <c r="G39" s="25">
        <f>COUNTA('Monitoria Anual - 2'!P116:P130)</f>
        <v>0</v>
      </c>
      <c r="H39" s="25">
        <f>COUNTA('Monitoria Anual - 2'!Q116:Q130)</f>
        <v>5</v>
      </c>
      <c r="I39" s="25">
        <f>COUNTA('Monitoria Anual - 2'!R116:R130)</f>
        <v>7</v>
      </c>
      <c r="J39" s="26">
        <f>COUNTA('Monitoria Anual - 2'!S116:S130)</f>
        <v>0</v>
      </c>
      <c r="W39" s="1"/>
      <c r="X39" s="76"/>
    </row>
    <row r="40" spans="1:30" x14ac:dyDescent="0.25">
      <c r="A40" s="76"/>
      <c r="C40" s="54" t="s">
        <v>665</v>
      </c>
      <c r="D40" s="53">
        <f t="shared" si="2"/>
        <v>15</v>
      </c>
      <c r="E40" s="24">
        <f>COUNTA('Monitoria Anual - 2'!T131:T145)</f>
        <v>0</v>
      </c>
      <c r="F40" s="25">
        <f>COUNTA('Monitoria Anual - 2'!O131:O145)</f>
        <v>2</v>
      </c>
      <c r="G40" s="25">
        <f>COUNTA('Monitoria Anual - 2'!P131:P145)</f>
        <v>4</v>
      </c>
      <c r="H40" s="25">
        <f>COUNTA('Monitoria Anual - 2'!Q131:Q145)</f>
        <v>4</v>
      </c>
      <c r="I40" s="25">
        <f>COUNTA('Monitoria Anual - 2'!R131:R145)</f>
        <v>4</v>
      </c>
      <c r="J40" s="26">
        <f>COUNTA('Monitoria Anual - 2'!S131:S145)</f>
        <v>1</v>
      </c>
      <c r="W40" s="1"/>
      <c r="X40" s="76"/>
    </row>
    <row r="41" spans="1:30" ht="15.75" thickBot="1" x14ac:dyDescent="0.3">
      <c r="A41" s="76"/>
      <c r="C41" s="55" t="s">
        <v>780</v>
      </c>
      <c r="D41" s="62">
        <f t="shared" si="2"/>
        <v>15</v>
      </c>
      <c r="E41" s="27">
        <f>COUNTA('Monitoria Anual - 2'!T146:T160)</f>
        <v>2</v>
      </c>
      <c r="F41" s="28">
        <f>COUNTA('Monitoria Anual - 2'!O146:O160)</f>
        <v>0</v>
      </c>
      <c r="G41" s="28">
        <f>COUNTA('Monitoria Anual - 2'!P146:P160)</f>
        <v>0</v>
      </c>
      <c r="H41" s="28">
        <f>COUNTA('Monitoria Anual - 2'!Q146:Q160)</f>
        <v>0</v>
      </c>
      <c r="I41" s="28">
        <f>COUNTA('Monitoria Anual - 2'!R146:R160)</f>
        <v>12</v>
      </c>
      <c r="J41" s="29">
        <f>COUNTA('Monitoria Anual - 2'!S146:S160)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4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17"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7">
    <pageSetUpPr fitToPage="1"/>
  </sheetPr>
  <dimension ref="A1:AD47"/>
  <sheetViews>
    <sheetView showGridLines="0" topLeftCell="A9" zoomScale="80" zoomScaleNormal="80" zoomScalePageLayoutView="70" workbookViewId="0">
      <selection activeCell="D16" sqref="D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9" width="4.140625" hidden="1" customWidth="1"/>
  </cols>
  <sheetData>
    <row r="1" spans="1:28" x14ac:dyDescent="0.25">
      <c r="A1" s="76"/>
      <c r="B1" s="339" t="s">
        <v>109</v>
      </c>
      <c r="C1" s="339"/>
      <c r="D1" s="339"/>
      <c r="E1" s="339"/>
      <c r="F1" s="339"/>
      <c r="G1" s="339"/>
      <c r="H1" s="339"/>
      <c r="I1" s="339"/>
      <c r="J1" s="339"/>
      <c r="K1" s="339"/>
      <c r="L1" s="339"/>
      <c r="M1" s="339"/>
      <c r="N1" s="339"/>
      <c r="O1" s="339"/>
      <c r="P1" s="339"/>
      <c r="Q1" s="339"/>
      <c r="R1" s="339"/>
      <c r="S1" s="339"/>
      <c r="T1" s="339"/>
      <c r="U1" s="339"/>
      <c r="V1" s="339"/>
      <c r="W1" s="339"/>
      <c r="X1" s="76"/>
    </row>
    <row r="2" spans="1:28" s="11" customFormat="1" ht="21" customHeight="1" x14ac:dyDescent="0.25">
      <c r="A2" s="77"/>
      <c r="B2" s="339"/>
      <c r="C2" s="339"/>
      <c r="D2" s="339"/>
      <c r="E2" s="339"/>
      <c r="F2" s="339"/>
      <c r="G2" s="339"/>
      <c r="H2" s="339"/>
      <c r="I2" s="339"/>
      <c r="J2" s="339"/>
      <c r="K2" s="339"/>
      <c r="L2" s="339"/>
      <c r="M2" s="339"/>
      <c r="N2" s="339"/>
      <c r="O2" s="339"/>
      <c r="P2" s="339"/>
      <c r="Q2" s="339"/>
      <c r="R2" s="339"/>
      <c r="S2" s="339"/>
      <c r="T2" s="339"/>
      <c r="U2" s="339"/>
      <c r="V2" s="339"/>
      <c r="W2" s="339"/>
      <c r="X2" s="77"/>
    </row>
    <row r="3" spans="1:28" ht="33.75" customHeight="1" x14ac:dyDescent="0.35">
      <c r="A3" s="76"/>
      <c r="B3" s="346" t="str">
        <f>'Monitoria Anual - 1'!A2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346"/>
      <c r="S3" s="346"/>
      <c r="T3" s="346"/>
      <c r="U3" s="346"/>
      <c r="V3" s="346"/>
      <c r="W3" s="346"/>
      <c r="X3" s="76"/>
    </row>
    <row r="4" spans="1:28" x14ac:dyDescent="0.25">
      <c r="A4" s="76"/>
      <c r="J4" s="8"/>
      <c r="K4" s="8"/>
      <c r="L4" s="8"/>
      <c r="M4" s="8"/>
      <c r="N4" s="8"/>
      <c r="O4" s="8"/>
      <c r="X4" s="76"/>
    </row>
    <row r="5" spans="1:28" s="2" customFormat="1" ht="45" customHeight="1" x14ac:dyDescent="0.25">
      <c r="A5" s="74"/>
      <c r="B5" s="351" t="s">
        <v>635</v>
      </c>
      <c r="C5" s="351"/>
      <c r="D5" s="401" t="str">
        <f>'Monitoria Anual - 1'!B4</f>
        <v>Intensificar a proteção e restauração de hábitats, reduzir o declínio de populações e envolver a sociedade na conservação de primatas e preguiças ameaçados da Mata Atlântica</v>
      </c>
      <c r="E5" s="401"/>
      <c r="F5" s="401"/>
      <c r="G5" s="401"/>
      <c r="H5" s="401"/>
      <c r="I5" s="401"/>
      <c r="J5" s="401"/>
      <c r="K5" s="401"/>
      <c r="L5" s="401"/>
      <c r="M5" s="402"/>
      <c r="N5" s="9"/>
      <c r="O5" s="9"/>
      <c r="P5" s="9"/>
      <c r="Q5" s="9"/>
      <c r="R5" s="9"/>
      <c r="X5" s="74"/>
    </row>
    <row r="6" spans="1:28" x14ac:dyDescent="0.25">
      <c r="A6" s="76"/>
      <c r="J6" s="8"/>
      <c r="K6" s="8"/>
      <c r="L6" s="8"/>
      <c r="M6" s="8"/>
      <c r="N6" s="8"/>
      <c r="O6" s="8"/>
      <c r="X6" s="76"/>
    </row>
    <row r="7" spans="1:28" ht="26.25" customHeight="1" x14ac:dyDescent="0.25">
      <c r="A7" s="76"/>
      <c r="B7" s="351" t="s">
        <v>113</v>
      </c>
      <c r="C7" s="351"/>
      <c r="D7" s="31" t="str">
        <f>'Monitoria Anual - 3'!B6</f>
        <v>Data da Monitoria 3</v>
      </c>
      <c r="E7" s="31"/>
      <c r="F7" s="31"/>
      <c r="G7" s="32"/>
      <c r="H7" s="2"/>
      <c r="I7" s="10"/>
      <c r="J7" s="8"/>
      <c r="K7" s="8"/>
      <c r="L7" s="8"/>
      <c r="M7" s="8"/>
      <c r="N7" s="8"/>
      <c r="O7" s="8"/>
      <c r="X7" s="76"/>
    </row>
    <row r="8" spans="1:28" x14ac:dyDescent="0.25">
      <c r="A8" s="76"/>
      <c r="X8" s="76"/>
    </row>
    <row r="9" spans="1:28" ht="31.5" customHeight="1" x14ac:dyDescent="0.25">
      <c r="A9" s="76"/>
      <c r="B9" s="339" t="s">
        <v>636</v>
      </c>
      <c r="C9" s="339"/>
      <c r="D9" s="339"/>
      <c r="E9" s="339"/>
      <c r="F9" s="339"/>
      <c r="G9" s="339"/>
      <c r="H9" s="339"/>
      <c r="I9" s="339"/>
      <c r="J9" s="339"/>
      <c r="K9" s="339"/>
      <c r="L9" s="339"/>
      <c r="M9" s="339"/>
      <c r="N9" s="339"/>
      <c r="O9" s="339"/>
      <c r="P9" s="339"/>
      <c r="Q9" s="339"/>
      <c r="R9" s="339"/>
      <c r="S9" s="339"/>
      <c r="T9" s="339"/>
      <c r="U9" s="339"/>
      <c r="V9" s="339"/>
      <c r="W9" s="339"/>
      <c r="X9" s="76"/>
    </row>
    <row r="10" spans="1:28" x14ac:dyDescent="0.25">
      <c r="A10" s="76"/>
      <c r="G10" s="7"/>
      <c r="H10" s="7"/>
      <c r="I10" s="7"/>
      <c r="X10" s="76"/>
    </row>
    <row r="11" spans="1:28" ht="15.75" x14ac:dyDescent="0.25">
      <c r="A11" s="76"/>
      <c r="B11" s="340" t="s">
        <v>637</v>
      </c>
      <c r="C11" s="341"/>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7"/>
      <c r="G12" s="347"/>
      <c r="H12" s="69"/>
      <c r="X12" s="76"/>
    </row>
    <row r="13" spans="1:28" ht="33.75" customHeight="1" x14ac:dyDescent="0.25">
      <c r="A13" s="76"/>
      <c r="C13" s="348" t="s">
        <v>781</v>
      </c>
      <c r="D13" s="349"/>
      <c r="E13" s="349"/>
      <c r="F13" s="349"/>
      <c r="G13" s="350"/>
      <c r="H13" s="3"/>
      <c r="X13" s="76"/>
    </row>
    <row r="14" spans="1:28" s="2" customFormat="1" ht="34.5" customHeight="1" x14ac:dyDescent="0.25">
      <c r="A14" s="74"/>
      <c r="C14" s="82" t="s">
        <v>639</v>
      </c>
      <c r="D14" s="78" t="s">
        <v>640</v>
      </c>
      <c r="E14" s="79" t="s">
        <v>641</v>
      </c>
      <c r="F14" s="80" t="s">
        <v>642</v>
      </c>
      <c r="G14" s="81" t="s">
        <v>641</v>
      </c>
      <c r="H14" s="6"/>
      <c r="X14" s="74"/>
    </row>
    <row r="15" spans="1:28" ht="15.75" x14ac:dyDescent="0.25">
      <c r="A15" s="76"/>
      <c r="C15" s="83" t="s">
        <v>643</v>
      </c>
      <c r="D15" s="56"/>
      <c r="E15" s="64"/>
      <c r="F15" s="56">
        <f>COUNTA('Monitoria Anual - 3'!T11:T1000)</f>
        <v>10</v>
      </c>
      <c r="G15" s="64">
        <f t="shared" ref="G15:G21" si="0">F15/$F$22</f>
        <v>6.9444444444444448E-2</v>
      </c>
      <c r="H15" s="65"/>
      <c r="X15" s="76"/>
    </row>
    <row r="16" spans="1:28" ht="15.75" x14ac:dyDescent="0.25">
      <c r="A16" s="76"/>
      <c r="C16" s="84" t="s">
        <v>644</v>
      </c>
      <c r="D16" s="57">
        <f>COUNTA('Monitoria Anual - 3'!O11:O1000)</f>
        <v>0</v>
      </c>
      <c r="E16" s="66">
        <f>D16/$D$22</f>
        <v>0</v>
      </c>
      <c r="F16" s="57">
        <f>D16-AB16</f>
        <v>0</v>
      </c>
      <c r="G16" s="66">
        <f t="shared" si="0"/>
        <v>0</v>
      </c>
      <c r="H16" s="65"/>
      <c r="X16" s="76"/>
      <c r="Z16">
        <f>COUNTIFS('Monitoria Anual - 3'!O:O,"x",'Monitoria Anual - 3'!T:T,"Excluída")</f>
        <v>0</v>
      </c>
      <c r="AA16">
        <f>COUNTIFS('Monitoria Anual - 3'!O:O,"x",'Monitoria Anual - 3'!T:T,"Agrupada")</f>
        <v>0</v>
      </c>
      <c r="AB16">
        <f>Z16+AA16</f>
        <v>0</v>
      </c>
    </row>
    <row r="17" spans="1:28" ht="15.75" x14ac:dyDescent="0.25">
      <c r="A17" s="76"/>
      <c r="C17" s="85" t="s">
        <v>779</v>
      </c>
      <c r="D17" s="57">
        <f>COUNTA('Monitoria Anual - 3'!P11:P1000)</f>
        <v>32</v>
      </c>
      <c r="E17" s="66">
        <f>D17/$D$22</f>
        <v>0.2119205298013245</v>
      </c>
      <c r="F17" s="57">
        <f>D17-AB17</f>
        <v>28</v>
      </c>
      <c r="G17" s="66">
        <f t="shared" si="0"/>
        <v>0.19444444444444445</v>
      </c>
      <c r="H17" s="65"/>
      <c r="X17" s="76"/>
      <c r="Z17">
        <f t="array" ref="Z17">COUNTIFS('Monitoria Anual - 3'!P:P,"x",'Monitoria Anual - 3'!T:T,"Excluída")</f>
        <v>2</v>
      </c>
      <c r="AA17">
        <f t="array" ref="AA17">COUNTIFS('Monitoria Anual - 3'!P:P,"x",'Monitoria Anual - 3'!T:T,"Agrupada")</f>
        <v>2</v>
      </c>
      <c r="AB17">
        <f>Z17+AA17</f>
        <v>4</v>
      </c>
    </row>
    <row r="18" spans="1:28" ht="15.75" x14ac:dyDescent="0.25">
      <c r="A18" s="76"/>
      <c r="C18" s="86" t="s">
        <v>646</v>
      </c>
      <c r="D18" s="57">
        <f>COUNTA('Monitoria Anual - 3'!Q11:Q1000)</f>
        <v>38</v>
      </c>
      <c r="E18" s="66">
        <f>D18/$D$22</f>
        <v>0.25165562913907286</v>
      </c>
      <c r="F18" s="57">
        <f>D18-AB18</f>
        <v>34</v>
      </c>
      <c r="G18" s="66">
        <f t="shared" si="0"/>
        <v>0.2361111111111111</v>
      </c>
      <c r="H18" s="65"/>
      <c r="X18" s="76"/>
      <c r="Z18">
        <f t="array" ref="Z18">COUNTIFS('Monitoria Anual - 3'!Q:Q,"x",'Monitoria Anual - 3'!T:T,"Excluída")</f>
        <v>2</v>
      </c>
      <c r="AA18">
        <f t="array" ref="AA18">COUNTIFS('Monitoria Anual - 3'!Q:Q,"x",'Monitoria Anual - 3'!T:T,"Agrupada")</f>
        <v>2</v>
      </c>
      <c r="AB18">
        <f>Z18+AA18</f>
        <v>4</v>
      </c>
    </row>
    <row r="19" spans="1:28" ht="15.75" x14ac:dyDescent="0.25">
      <c r="A19" s="76"/>
      <c r="C19" s="87" t="s">
        <v>647</v>
      </c>
      <c r="D19" s="57">
        <f>COUNTA('Monitoria Anual - 3'!R11:R1000)</f>
        <v>49</v>
      </c>
      <c r="E19" s="66">
        <f>D19/$D$22</f>
        <v>0.32450331125827814</v>
      </c>
      <c r="F19" s="57">
        <f>D19-AB19</f>
        <v>48</v>
      </c>
      <c r="G19" s="66">
        <f t="shared" si="0"/>
        <v>0.33333333333333331</v>
      </c>
      <c r="H19" s="65"/>
      <c r="X19" s="76"/>
      <c r="Z19">
        <f t="array" ref="Z19">COUNTIFS('Monitoria Anual - 3'!R:R,"x",'Monitoria Anual - 3'!T:T,"Excluída")</f>
        <v>0</v>
      </c>
      <c r="AA19">
        <f t="array" ref="AA19">COUNTIFS('Monitoria Anual - 3'!R:R,"x",'Monitoria Anual - 3'!T:T,"Agrupada")</f>
        <v>1</v>
      </c>
      <c r="AB19">
        <f>Z19+AA19</f>
        <v>1</v>
      </c>
    </row>
    <row r="20" spans="1:28" ht="15.75" x14ac:dyDescent="0.25">
      <c r="A20" s="76"/>
      <c r="C20" s="88" t="s">
        <v>648</v>
      </c>
      <c r="D20" s="57">
        <f>COUNTA('Monitoria Anual - 3'!S11:S1000)</f>
        <v>32</v>
      </c>
      <c r="E20" s="66">
        <f>D20/$D$22</f>
        <v>0.2119205298013245</v>
      </c>
      <c r="F20" s="57">
        <f>D20-AB20</f>
        <v>31</v>
      </c>
      <c r="G20" s="66">
        <f t="shared" si="0"/>
        <v>0.21527777777777779</v>
      </c>
      <c r="H20" s="65"/>
      <c r="X20" s="76"/>
      <c r="Z20">
        <f t="array" ref="Z20">COUNTIFS('Monitoria Anual - 3'!S:S,"x",'Monitoria Anual - 3'!T:T,"Excluída")</f>
        <v>1</v>
      </c>
      <c r="AA20">
        <f t="array" ref="AA20">COUNTIFS('Monitoria Anual - 3'!S:S,"x",'Monitoria Anual - 3'!T:T,"Agrupada")</f>
        <v>0</v>
      </c>
      <c r="AB20">
        <f>Z20+AA20</f>
        <v>1</v>
      </c>
    </row>
    <row r="21" spans="1:28" ht="16.5" thickBot="1" x14ac:dyDescent="0.3">
      <c r="A21" s="76"/>
      <c r="C21" s="89" t="s">
        <v>649</v>
      </c>
      <c r="D21" s="58"/>
      <c r="E21" s="67"/>
      <c r="F21" s="58">
        <f>'Monitoria Anual - 3'!C166</f>
        <v>3</v>
      </c>
      <c r="G21" s="67">
        <f t="shared" si="0"/>
        <v>2.0833333333333332E-2</v>
      </c>
      <c r="H21" s="65"/>
      <c r="X21" s="76"/>
    </row>
    <row r="22" spans="1:28" ht="16.5" thickBot="1" x14ac:dyDescent="0.3">
      <c r="A22" s="76"/>
      <c r="C22" s="90" t="s">
        <v>650</v>
      </c>
      <c r="D22" s="91">
        <f>SUM(D16:D20)</f>
        <v>151</v>
      </c>
      <c r="E22" s="92">
        <f>SUM(E15:E21)</f>
        <v>1</v>
      </c>
      <c r="F22" s="93">
        <f>SUM(F16:F21)</f>
        <v>144</v>
      </c>
      <c r="G22" s="94">
        <f>SUM(G16:G21)</f>
        <v>1</v>
      </c>
      <c r="H22" s="65"/>
      <c r="X22" s="76"/>
    </row>
    <row r="23" spans="1:28" x14ac:dyDescent="0.25">
      <c r="A23" s="76"/>
      <c r="C23" s="96" t="s">
        <v>651</v>
      </c>
      <c r="D23" s="342">
        <f>COUNTIF('Monitoria Anual - 3'!T11:T1000,"Agrupada")</f>
        <v>5</v>
      </c>
      <c r="E23" s="342"/>
      <c r="F23" s="342"/>
      <c r="G23" s="343"/>
      <c r="H23" s="5"/>
      <c r="X23" s="76"/>
    </row>
    <row r="24" spans="1:28" ht="15.75" thickBot="1" x14ac:dyDescent="0.3">
      <c r="A24" s="76"/>
      <c r="C24" s="95" t="s">
        <v>652</v>
      </c>
      <c r="D24" s="344">
        <f>COUNTIF('Monitoria Anual - 3'!T11:T161,"Excluída")</f>
        <v>5</v>
      </c>
      <c r="E24" s="344"/>
      <c r="F24" s="344"/>
      <c r="G24" s="345"/>
      <c r="X24" s="76"/>
    </row>
    <row r="25" spans="1:28" x14ac:dyDescent="0.25">
      <c r="A25" s="76"/>
      <c r="X25" s="76"/>
    </row>
    <row r="26" spans="1:28" x14ac:dyDescent="0.25">
      <c r="A26" s="76"/>
      <c r="X26" s="76"/>
    </row>
    <row r="27" spans="1:28" ht="15.75" x14ac:dyDescent="0.25">
      <c r="A27" s="76"/>
      <c r="B27" s="340" t="s">
        <v>653</v>
      </c>
      <c r="C27" s="341"/>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654</v>
      </c>
      <c r="D29" s="52">
        <f>COUNTA('Monitoria Anual - 1'!A11:A68)</f>
        <v>9</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655</v>
      </c>
      <c r="D31" s="106" t="s">
        <v>656</v>
      </c>
      <c r="E31" s="13"/>
      <c r="F31" s="14"/>
      <c r="G31" s="15"/>
      <c r="H31" s="17"/>
      <c r="I31" s="18"/>
      <c r="J31" s="19"/>
      <c r="W31" s="1"/>
      <c r="X31" s="76"/>
    </row>
    <row r="32" spans="1:28" x14ac:dyDescent="0.25">
      <c r="A32" s="76"/>
      <c r="C32" s="53" t="s">
        <v>657</v>
      </c>
      <c r="D32" s="61">
        <f>SUM(F32:J32)</f>
        <v>15</v>
      </c>
      <c r="E32" s="23">
        <f>COUNTA('Monitoria Anual - 3'!T11:T25)</f>
        <v>5</v>
      </c>
      <c r="F32" s="50">
        <f>COUNTA('Monitoria Anual - 3'!O11:O25)</f>
        <v>0</v>
      </c>
      <c r="G32" s="50">
        <f>COUNTA('Monitoria Anual - 3'!P11:P25)</f>
        <v>6</v>
      </c>
      <c r="H32" s="50">
        <f>COUNTA('Monitoria Anual - 3'!Q11:Q25)</f>
        <v>3</v>
      </c>
      <c r="I32" s="50">
        <f>COUNTA('Monitoria Anual - 3'!R11:R25)</f>
        <v>0</v>
      </c>
      <c r="J32" s="51">
        <f>COUNTA('Monitoria Anual - 3'!S11:S25)</f>
        <v>6</v>
      </c>
      <c r="W32" s="1"/>
      <c r="X32" s="76"/>
    </row>
    <row r="33" spans="1:30" x14ac:dyDescent="0.25">
      <c r="A33" s="76"/>
      <c r="C33" s="54" t="s">
        <v>658</v>
      </c>
      <c r="D33" s="53">
        <f>SUM(F33:J33)</f>
        <v>15</v>
      </c>
      <c r="E33" s="24">
        <f>COUNTA('Monitoria Anual - 3'!T26:T40)</f>
        <v>2</v>
      </c>
      <c r="F33" s="25">
        <f>COUNTA('Monitoria Anual - 3'!O26:O40)</f>
        <v>0</v>
      </c>
      <c r="G33" s="25">
        <f>COUNTA('Monitoria Anual - 3'!P26:P40)</f>
        <v>2</v>
      </c>
      <c r="H33" s="25">
        <f>COUNTA('Monitoria Anual - 3'!Q26:Q40)</f>
        <v>2</v>
      </c>
      <c r="I33" s="25">
        <f>COUNTA('Monitoria Anual - 3'!R26:R40)</f>
        <v>0</v>
      </c>
      <c r="J33" s="26">
        <f>COUNTA('Monitoria Anual - 3'!S26:S40)</f>
        <v>11</v>
      </c>
      <c r="W33" s="1"/>
      <c r="X33" s="76"/>
    </row>
    <row r="34" spans="1:30" x14ac:dyDescent="0.25">
      <c r="A34" s="76"/>
      <c r="C34" s="54" t="s">
        <v>659</v>
      </c>
      <c r="D34" s="53">
        <f t="shared" ref="D34:D41" si="1">SUM(F34:J34)</f>
        <v>15</v>
      </c>
      <c r="E34" s="24">
        <f>COUNTA('Monitoria Anual - 3'!T41:T55)</f>
        <v>0</v>
      </c>
      <c r="F34" s="25">
        <f>COUNTA('Monitoria Anual - 3'!O41:O55)</f>
        <v>0</v>
      </c>
      <c r="G34" s="25">
        <f>COUNTA('Monitoria Anual - 3'!P41:P55)</f>
        <v>0</v>
      </c>
      <c r="H34" s="25">
        <f>COUNTA('Monitoria Anual - 3'!Q41:Q55)</f>
        <v>1</v>
      </c>
      <c r="I34" s="25">
        <f>COUNTA('Monitoria Anual - 3'!R41:R55)</f>
        <v>7</v>
      </c>
      <c r="J34" s="26">
        <f>COUNTA('Monitoria Anual - 3'!S41:S55)</f>
        <v>7</v>
      </c>
      <c r="W34" s="1"/>
      <c r="X34" s="76"/>
    </row>
    <row r="35" spans="1:30" x14ac:dyDescent="0.25">
      <c r="A35" s="76"/>
      <c r="C35" s="54" t="s">
        <v>660</v>
      </c>
      <c r="D35" s="53">
        <f t="shared" si="1"/>
        <v>15</v>
      </c>
      <c r="E35" s="24">
        <f>COUNTA('Monitoria Anual - 3'!T56:T70)</f>
        <v>1</v>
      </c>
      <c r="F35" s="25">
        <f>COUNTA('Monitoria Anual - 3'!O56:O70)</f>
        <v>0</v>
      </c>
      <c r="G35" s="25">
        <f>COUNTA('Monitoria Anual - 3'!P56:P70)</f>
        <v>0</v>
      </c>
      <c r="H35" s="25">
        <f>COUNTA('Monitoria Anual - 3'!Q56:Q70)</f>
        <v>3</v>
      </c>
      <c r="I35" s="25">
        <f>COUNTA('Monitoria Anual - 3'!R56:R70)</f>
        <v>8</v>
      </c>
      <c r="J35" s="26">
        <f>COUNTA('Monitoria Anual - 3'!S56:S70)</f>
        <v>4</v>
      </c>
      <c r="W35" s="1"/>
      <c r="X35" s="76"/>
    </row>
    <row r="36" spans="1:30" x14ac:dyDescent="0.25">
      <c r="A36" s="76"/>
      <c r="C36" s="54" t="s">
        <v>661</v>
      </c>
      <c r="D36" s="53">
        <f t="shared" si="1"/>
        <v>15</v>
      </c>
      <c r="E36" s="24">
        <f>COUNTA('Monitoria Anual - 3'!T71:T85)</f>
        <v>0</v>
      </c>
      <c r="F36" s="25">
        <f>COUNTA('Monitoria Anual - 3'!O71:O85)</f>
        <v>0</v>
      </c>
      <c r="G36" s="25">
        <f>COUNTA('Monitoria Anual - 3'!P71:P85)</f>
        <v>0</v>
      </c>
      <c r="H36" s="25">
        <f>COUNTA('Monitoria Anual - 3'!Q71:Q85)</f>
        <v>15</v>
      </c>
      <c r="I36" s="25">
        <f>COUNTA('Monitoria Anual - 3'!R71:R85)</f>
        <v>0</v>
      </c>
      <c r="J36" s="26">
        <f>COUNTA('Monitoria Anual - 3'!S71:S85)</f>
        <v>0</v>
      </c>
      <c r="W36" s="1"/>
      <c r="X36" s="76"/>
    </row>
    <row r="37" spans="1:30" x14ac:dyDescent="0.25">
      <c r="A37" s="76"/>
      <c r="C37" s="54" t="s">
        <v>662</v>
      </c>
      <c r="D37" s="53">
        <f t="shared" si="1"/>
        <v>15</v>
      </c>
      <c r="E37" s="24">
        <f>COUNTA('Monitoria Anual - 3'!T86:T100)</f>
        <v>0</v>
      </c>
      <c r="F37" s="25">
        <f>COUNTA('Monitoria Anual - 3'!O86:O100)</f>
        <v>0</v>
      </c>
      <c r="G37" s="25">
        <f>COUNTA('Monitoria Anual - 3'!P86:P100)</f>
        <v>5</v>
      </c>
      <c r="H37" s="25">
        <f>COUNTA('Monitoria Anual - 3'!Q86:Q100)</f>
        <v>0</v>
      </c>
      <c r="I37" s="25">
        <f>COUNTA('Monitoria Anual - 3'!R86:R100)</f>
        <v>10</v>
      </c>
      <c r="J37" s="26">
        <f>COUNTA('Monitoria Anual - 3'!S86:S100)</f>
        <v>0</v>
      </c>
      <c r="W37" s="1"/>
      <c r="X37" s="76"/>
    </row>
    <row r="38" spans="1:30" x14ac:dyDescent="0.25">
      <c r="A38" s="76"/>
      <c r="C38" s="54" t="s">
        <v>663</v>
      </c>
      <c r="D38" s="53">
        <f t="shared" si="1"/>
        <v>16</v>
      </c>
      <c r="E38" s="24">
        <f>COUNTA('Monitoria Anual - 3'!T101:T115)</f>
        <v>0</v>
      </c>
      <c r="F38" s="25">
        <f>COUNTA('Monitoria Anual - 3'!O101:O115)</f>
        <v>0</v>
      </c>
      <c r="G38" s="25">
        <f>COUNTA('Monitoria Anual - 3'!P101:P115)</f>
        <v>15</v>
      </c>
      <c r="H38" s="25">
        <f>COUNTA('Monitoria Anual - 3'!Q101:Q115)</f>
        <v>0</v>
      </c>
      <c r="I38" s="25">
        <f>COUNTA('Monitoria Anual - 3'!R101:R115)</f>
        <v>1</v>
      </c>
      <c r="J38" s="26">
        <f>COUNTA('Monitoria Anual - 3'!S101:S115)</f>
        <v>0</v>
      </c>
      <c r="W38" s="1"/>
      <c r="X38" s="76"/>
    </row>
    <row r="39" spans="1:30" x14ac:dyDescent="0.25">
      <c r="A39" s="76"/>
      <c r="C39" s="54" t="s">
        <v>664</v>
      </c>
      <c r="D39" s="53">
        <f t="shared" si="1"/>
        <v>15</v>
      </c>
      <c r="E39" s="24">
        <f>COUNTA('Monitoria Anual - 3'!T116:T130)</f>
        <v>0</v>
      </c>
      <c r="F39" s="25">
        <f>COUNTA('Monitoria Anual - 3'!O116:O130)</f>
        <v>0</v>
      </c>
      <c r="G39" s="25">
        <f>COUNTA('Monitoria Anual - 3'!P116:P130)</f>
        <v>0</v>
      </c>
      <c r="H39" s="25">
        <f>COUNTA('Monitoria Anual - 3'!Q116:Q130)</f>
        <v>8</v>
      </c>
      <c r="I39" s="25">
        <f>COUNTA('Monitoria Anual - 3'!R116:R130)</f>
        <v>7</v>
      </c>
      <c r="J39" s="26">
        <f>COUNTA('Monitoria Anual - 3'!S116:S130)</f>
        <v>0</v>
      </c>
      <c r="W39" s="1"/>
      <c r="X39" s="76"/>
    </row>
    <row r="40" spans="1:30" x14ac:dyDescent="0.25">
      <c r="A40" s="76"/>
      <c r="C40" s="54" t="s">
        <v>665</v>
      </c>
      <c r="D40" s="53">
        <f t="shared" si="1"/>
        <v>15</v>
      </c>
      <c r="E40" s="24">
        <f>COUNTA('Monitoria Anual - 3'!T131:T145)</f>
        <v>0</v>
      </c>
      <c r="F40" s="25">
        <f>COUNTA('Monitoria Anual - 3'!O131:O145)</f>
        <v>0</v>
      </c>
      <c r="G40" s="25">
        <f>COUNTA('Monitoria Anual - 3'!P131:P145)</f>
        <v>4</v>
      </c>
      <c r="H40" s="25">
        <f>COUNTA('Monitoria Anual - 3'!Q131:Q145)</f>
        <v>6</v>
      </c>
      <c r="I40" s="25">
        <f>COUNTA('Monitoria Anual - 3'!R131:R145)</f>
        <v>4</v>
      </c>
      <c r="J40" s="26">
        <f>COUNTA('Monitoria Anual - 3'!S131:S145)</f>
        <v>1</v>
      </c>
      <c r="W40" s="1"/>
      <c r="X40" s="76"/>
    </row>
    <row r="41" spans="1:30" ht="15.75" thickBot="1" x14ac:dyDescent="0.3">
      <c r="A41" s="76"/>
      <c r="C41" s="55" t="s">
        <v>780</v>
      </c>
      <c r="D41" s="62">
        <f t="shared" si="1"/>
        <v>15</v>
      </c>
      <c r="E41" s="27">
        <f>COUNTA('Monitoria Anual - 3'!T146:T160)</f>
        <v>2</v>
      </c>
      <c r="F41" s="28">
        <f>COUNTA('Monitoria Anual - 3'!O146:O160)</f>
        <v>0</v>
      </c>
      <c r="G41" s="28">
        <f>COUNTA('Monitoria Anual - 3'!P146:P160)</f>
        <v>0</v>
      </c>
      <c r="H41" s="28">
        <f>COUNTA('Monitoria Anual - 3'!Q146:Q160)</f>
        <v>0</v>
      </c>
      <c r="I41" s="28">
        <f>COUNTA('Monitoria Anual - 3'!R146:R160)</f>
        <v>12</v>
      </c>
      <c r="J41" s="29">
        <f>COUNTA('Monitoria Anual - 3'!S146:S160)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1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8"/>
  <dimension ref="A1:AQ217"/>
  <sheetViews>
    <sheetView showGridLines="0" topLeftCell="M1" zoomScale="80" zoomScaleNormal="80" workbookViewId="0">
      <selection activeCell="B6" sqref="B6"/>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20" width="26.7109375" style="43" customWidth="1"/>
    <col min="21" max="21" width="37.85546875" style="2" customWidth="1"/>
    <col min="22" max="22" width="28.7109375" style="2" customWidth="1"/>
    <col min="23" max="23" width="40" style="2" customWidth="1"/>
    <col min="24" max="25" width="26.7109375" style="2" customWidth="1"/>
    <col min="26" max="28" width="28.85546875" style="2" customWidth="1"/>
    <col min="29" max="33" width="18.7109375" style="2" customWidth="1"/>
    <col min="34" max="34" width="23" style="2" bestFit="1" customWidth="1"/>
    <col min="35" max="35" width="18.7109375" style="2" customWidth="1"/>
    <col min="36" max="37" width="22.7109375" style="2" customWidth="1"/>
    <col min="38" max="38" width="2.7109375" style="2" customWidth="1"/>
    <col min="39" max="39" width="7" style="2" customWidth="1"/>
    <col min="40" max="42" width="8.85546875" style="2"/>
    <col min="43" max="43" width="8.85546875" style="2" hidden="1" customWidth="1"/>
    <col min="44" max="16384" width="8.85546875" style="2"/>
  </cols>
  <sheetData>
    <row r="1" spans="1:43" ht="33.75" customHeight="1" thickBot="1" x14ac:dyDescent="0.3">
      <c r="A1" s="367" t="s">
        <v>109</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367"/>
      <c r="AI1" s="367"/>
      <c r="AJ1" s="367"/>
      <c r="AK1" s="72"/>
      <c r="AL1" s="129"/>
      <c r="AM1" s="74"/>
    </row>
    <row r="2" spans="1:43" ht="33.75" customHeight="1" thickBot="1" x14ac:dyDescent="0.3">
      <c r="A2" s="398" t="str">
        <f>'Monitoria Anual - 1'!A2</f>
        <v>Plano de Ação Nacional para a Conservação dos Primatas da Mata Atlântica e das Preguiças-de-coleira - PAN Primatas da Mata Atlântica e das Preguiças-de-coleira</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398"/>
      <c r="AJ2" s="398"/>
      <c r="AK2" s="398"/>
      <c r="AL2" s="130"/>
      <c r="AM2" s="74"/>
    </row>
    <row r="3" spans="1:43" ht="15.75" thickTop="1" x14ac:dyDescent="0.25">
      <c r="AL3" s="126"/>
      <c r="AM3" s="74"/>
    </row>
    <row r="4" spans="1:43" ht="45" customHeight="1" x14ac:dyDescent="0.25">
      <c r="A4" s="73" t="s">
        <v>111</v>
      </c>
      <c r="B4" s="399" t="str">
        <f>'Monitoria Anual - 1'!B4</f>
        <v>Intensificar a proteção e restauração de hábitats, reduzir o declínio de populações e envolver a sociedade na conservação de primatas e preguiças ameaçados da Mata Atlântica</v>
      </c>
      <c r="C4" s="399"/>
      <c r="D4" s="399"/>
      <c r="E4" s="399"/>
      <c r="F4" s="399"/>
      <c r="G4" s="400"/>
      <c r="H4" s="9"/>
      <c r="I4" s="9"/>
      <c r="J4" s="9"/>
      <c r="K4" s="9"/>
      <c r="L4" s="9"/>
      <c r="M4" s="9"/>
      <c r="N4" s="9"/>
      <c r="O4" s="9"/>
      <c r="P4" s="9"/>
      <c r="Q4" s="9"/>
      <c r="R4" s="9"/>
      <c r="S4" s="9"/>
      <c r="T4" s="2"/>
      <c r="AL4" s="126"/>
      <c r="AM4" s="74"/>
    </row>
    <row r="5" spans="1:43" x14ac:dyDescent="0.25">
      <c r="AL5" s="126"/>
      <c r="AM5" s="74"/>
    </row>
    <row r="6" spans="1:43" ht="27" customHeight="1" x14ac:dyDescent="0.25">
      <c r="A6" s="73" t="s">
        <v>113</v>
      </c>
      <c r="B6" s="132" t="s">
        <v>782</v>
      </c>
      <c r="C6" s="133"/>
      <c r="M6" s="43"/>
      <c r="N6" s="43"/>
      <c r="AL6" s="126"/>
      <c r="AM6" s="74"/>
      <c r="AQ6" s="2" t="s">
        <v>115</v>
      </c>
    </row>
    <row r="7" spans="1:43" ht="15.75" thickBot="1" x14ac:dyDescent="0.3">
      <c r="AL7" s="126"/>
      <c r="AM7" s="74"/>
      <c r="AQ7" s="44" t="s">
        <v>116</v>
      </c>
    </row>
    <row r="8" spans="1:43" ht="27" customHeight="1" thickBot="1" x14ac:dyDescent="0.3">
      <c r="A8" s="383" t="s">
        <v>117</v>
      </c>
      <c r="B8" s="384"/>
      <c r="C8" s="384"/>
      <c r="D8" s="384"/>
      <c r="E8" s="384"/>
      <c r="F8" s="384"/>
      <c r="G8" s="384"/>
      <c r="H8" s="384"/>
      <c r="I8" s="384"/>
      <c r="J8" s="384"/>
      <c r="K8" s="384"/>
      <c r="L8" s="384"/>
      <c r="M8" s="385"/>
      <c r="N8" s="70"/>
      <c r="O8" s="368" t="s">
        <v>118</v>
      </c>
      <c r="P8" s="369"/>
      <c r="Q8" s="369"/>
      <c r="R8" s="369"/>
      <c r="S8" s="369"/>
      <c r="T8" s="369"/>
      <c r="U8" s="369"/>
      <c r="V8" s="369"/>
      <c r="W8" s="369"/>
      <c r="X8" s="369"/>
      <c r="Y8" s="369"/>
      <c r="Z8" s="370" t="s">
        <v>119</v>
      </c>
      <c r="AA8" s="371"/>
      <c r="AB8" s="371"/>
      <c r="AC8" s="371"/>
      <c r="AD8" s="371"/>
      <c r="AE8" s="371"/>
      <c r="AF8" s="371"/>
      <c r="AG8" s="371"/>
      <c r="AH8" s="371"/>
      <c r="AI8" s="371"/>
      <c r="AJ8" s="371"/>
      <c r="AK8" s="372"/>
      <c r="AL8" s="127"/>
      <c r="AM8" s="74"/>
    </row>
    <row r="9" spans="1:43" ht="64.5" customHeight="1" x14ac:dyDescent="0.25">
      <c r="A9" s="375" t="s">
        <v>120</v>
      </c>
      <c r="B9" s="373" t="s">
        <v>121</v>
      </c>
      <c r="C9" s="373" t="s">
        <v>2</v>
      </c>
      <c r="D9" s="373" t="s">
        <v>4</v>
      </c>
      <c r="E9" s="377" t="s">
        <v>6</v>
      </c>
      <c r="F9" s="379" t="s">
        <v>8</v>
      </c>
      <c r="G9" s="380"/>
      <c r="H9" s="373" t="s">
        <v>10</v>
      </c>
      <c r="I9" s="373" t="s">
        <v>14</v>
      </c>
      <c r="J9" s="373" t="s">
        <v>12</v>
      </c>
      <c r="K9" s="381" t="s">
        <v>122</v>
      </c>
      <c r="L9" s="382"/>
      <c r="M9" s="373" t="s">
        <v>20</v>
      </c>
      <c r="N9" s="373" t="s">
        <v>22</v>
      </c>
      <c r="O9" s="310" t="s">
        <v>25</v>
      </c>
      <c r="P9" s="312" t="s">
        <v>123</v>
      </c>
      <c r="Q9" s="314" t="s">
        <v>29</v>
      </c>
      <c r="R9" s="316" t="s">
        <v>31</v>
      </c>
      <c r="S9" s="318" t="s">
        <v>33</v>
      </c>
      <c r="T9" s="325" t="s">
        <v>35</v>
      </c>
      <c r="U9" s="389" t="s">
        <v>41</v>
      </c>
      <c r="V9" s="389" t="s">
        <v>43</v>
      </c>
      <c r="W9" s="389" t="s">
        <v>45</v>
      </c>
      <c r="X9" s="389" t="s">
        <v>47</v>
      </c>
      <c r="Y9" s="391" t="s">
        <v>49</v>
      </c>
      <c r="Z9" s="396" t="s">
        <v>52</v>
      </c>
      <c r="AA9" s="386" t="s">
        <v>54</v>
      </c>
      <c r="AB9" s="386" t="s">
        <v>56</v>
      </c>
      <c r="AC9" s="386" t="s">
        <v>58</v>
      </c>
      <c r="AD9" s="386" t="s">
        <v>60</v>
      </c>
      <c r="AE9" s="386" t="s">
        <v>62</v>
      </c>
      <c r="AF9" s="386" t="s">
        <v>64</v>
      </c>
      <c r="AG9" s="386" t="s">
        <v>66</v>
      </c>
      <c r="AH9" s="386" t="s">
        <v>68</v>
      </c>
      <c r="AI9" s="386" t="s">
        <v>70</v>
      </c>
      <c r="AJ9" s="386" t="s">
        <v>124</v>
      </c>
      <c r="AK9" s="386" t="s">
        <v>74</v>
      </c>
      <c r="AL9" s="128"/>
      <c r="AM9" s="74"/>
    </row>
    <row r="10" spans="1:43" ht="45.75" customHeight="1" thickBot="1" x14ac:dyDescent="0.3">
      <c r="A10" s="376"/>
      <c r="B10" s="374"/>
      <c r="C10" s="374"/>
      <c r="D10" s="374"/>
      <c r="E10" s="378"/>
      <c r="F10" s="39" t="s">
        <v>125</v>
      </c>
      <c r="G10" s="39" t="s">
        <v>126</v>
      </c>
      <c r="H10" s="374"/>
      <c r="I10" s="374"/>
      <c r="J10" s="374"/>
      <c r="K10" s="60" t="s">
        <v>127</v>
      </c>
      <c r="L10" s="60" t="s">
        <v>128</v>
      </c>
      <c r="M10" s="374"/>
      <c r="N10" s="374"/>
      <c r="O10" s="311"/>
      <c r="P10" s="313"/>
      <c r="Q10" s="315"/>
      <c r="R10" s="317"/>
      <c r="S10" s="319"/>
      <c r="T10" s="326"/>
      <c r="U10" s="390"/>
      <c r="V10" s="390"/>
      <c r="W10" s="390"/>
      <c r="X10" s="390"/>
      <c r="Y10" s="392"/>
      <c r="Z10" s="397"/>
      <c r="AA10" s="387"/>
      <c r="AB10" s="387"/>
      <c r="AC10" s="387"/>
      <c r="AD10" s="387"/>
      <c r="AE10" s="387"/>
      <c r="AF10" s="387"/>
      <c r="AG10" s="387"/>
      <c r="AH10" s="387"/>
      <c r="AI10" s="387"/>
      <c r="AJ10" s="387"/>
      <c r="AK10" s="387"/>
      <c r="AL10" s="128"/>
      <c r="AM10" s="74"/>
    </row>
    <row r="11" spans="1:43" ht="30" customHeight="1" x14ac:dyDescent="0.25">
      <c r="A11" s="388" t="s">
        <v>667</v>
      </c>
      <c r="B11" s="68" t="s">
        <v>130</v>
      </c>
      <c r="C11" s="45"/>
      <c r="D11" s="45"/>
      <c r="E11" s="45"/>
      <c r="F11" s="45"/>
      <c r="G11" s="45"/>
      <c r="H11" s="45"/>
      <c r="I11" s="45"/>
      <c r="J11" s="45"/>
      <c r="K11" s="45"/>
      <c r="L11" s="45"/>
      <c r="M11" s="45"/>
      <c r="N11" s="45"/>
      <c r="O11" s="45"/>
      <c r="P11" s="46"/>
      <c r="Q11" s="45" t="s">
        <v>138</v>
      </c>
      <c r="R11" s="45"/>
      <c r="S11" s="45"/>
      <c r="T11" s="47" t="s">
        <v>116</v>
      </c>
      <c r="U11" s="45"/>
      <c r="V11" s="45"/>
      <c r="W11" s="45"/>
      <c r="X11" s="45"/>
      <c r="Y11" s="45"/>
      <c r="Z11" s="45"/>
      <c r="AA11" s="45"/>
      <c r="AB11" s="45"/>
      <c r="AC11" s="45"/>
      <c r="AD11" s="45"/>
      <c r="AE11" s="45"/>
      <c r="AF11" s="45"/>
      <c r="AG11" s="45"/>
      <c r="AH11" s="45"/>
      <c r="AI11" s="45"/>
      <c r="AJ11" s="45"/>
      <c r="AK11" s="45"/>
      <c r="AL11" s="128"/>
      <c r="AM11" s="74"/>
    </row>
    <row r="12" spans="1:43" ht="30" customHeight="1" x14ac:dyDescent="0.25">
      <c r="A12" s="363"/>
      <c r="B12" s="33" t="s">
        <v>143</v>
      </c>
      <c r="C12" s="48"/>
      <c r="D12" s="48"/>
      <c r="E12" s="48"/>
      <c r="F12" s="48"/>
      <c r="G12" s="48"/>
      <c r="H12" s="48"/>
      <c r="I12" s="48"/>
      <c r="J12" s="48"/>
      <c r="K12" s="48"/>
      <c r="L12" s="48"/>
      <c r="M12" s="48"/>
      <c r="N12" s="45"/>
      <c r="O12" s="45"/>
      <c r="P12" s="45"/>
      <c r="Q12" s="45" t="s">
        <v>138</v>
      </c>
      <c r="R12" s="45"/>
      <c r="S12" s="45"/>
      <c r="T12" s="47" t="s">
        <v>116</v>
      </c>
      <c r="U12" s="48"/>
      <c r="V12" s="48"/>
      <c r="W12" s="48"/>
      <c r="X12" s="48"/>
      <c r="Y12" s="48"/>
      <c r="Z12" s="48"/>
      <c r="AA12" s="48"/>
      <c r="AB12" s="48"/>
      <c r="AC12" s="48"/>
      <c r="AD12" s="48"/>
      <c r="AE12" s="48"/>
      <c r="AF12" s="48"/>
      <c r="AG12" s="48"/>
      <c r="AH12" s="48"/>
      <c r="AI12" s="48"/>
      <c r="AJ12" s="48"/>
      <c r="AK12" s="45"/>
      <c r="AL12" s="128"/>
      <c r="AM12" s="74"/>
    </row>
    <row r="13" spans="1:43" ht="30" customHeight="1" x14ac:dyDescent="0.25">
      <c r="A13" s="363"/>
      <c r="B13" s="33" t="s">
        <v>153</v>
      </c>
      <c r="C13" s="48"/>
      <c r="D13" s="48"/>
      <c r="E13" s="48"/>
      <c r="F13" s="48"/>
      <c r="G13" s="48"/>
      <c r="H13" s="48"/>
      <c r="I13" s="48"/>
      <c r="J13" s="48"/>
      <c r="K13" s="48"/>
      <c r="L13" s="48"/>
      <c r="M13" s="48"/>
      <c r="N13" s="45"/>
      <c r="O13" s="45"/>
      <c r="P13" s="45"/>
      <c r="Q13" s="45"/>
      <c r="R13" s="45"/>
      <c r="S13" s="45" t="s">
        <v>138</v>
      </c>
      <c r="T13" s="47"/>
      <c r="U13" s="48"/>
      <c r="V13" s="48"/>
      <c r="W13" s="48"/>
      <c r="X13" s="48"/>
      <c r="Y13" s="48"/>
      <c r="Z13" s="48"/>
      <c r="AA13" s="48"/>
      <c r="AB13" s="48"/>
      <c r="AC13" s="48"/>
      <c r="AD13" s="48"/>
      <c r="AE13" s="48"/>
      <c r="AF13" s="48"/>
      <c r="AG13" s="48"/>
      <c r="AH13" s="48"/>
      <c r="AI13" s="48"/>
      <c r="AJ13" s="48"/>
      <c r="AK13" s="45"/>
      <c r="AL13" s="128"/>
      <c r="AM13" s="74"/>
    </row>
    <row r="14" spans="1:43" ht="30" customHeight="1" x14ac:dyDescent="0.25">
      <c r="A14" s="363"/>
      <c r="B14" s="33" t="s">
        <v>160</v>
      </c>
      <c r="C14" s="48"/>
      <c r="D14" s="48"/>
      <c r="E14" s="48"/>
      <c r="F14" s="48"/>
      <c r="G14" s="48"/>
      <c r="H14" s="48"/>
      <c r="I14" s="48"/>
      <c r="J14" s="48"/>
      <c r="K14" s="48"/>
      <c r="L14" s="48"/>
      <c r="M14" s="48"/>
      <c r="N14" s="45"/>
      <c r="O14" s="45"/>
      <c r="P14" s="45"/>
      <c r="Q14" s="45"/>
      <c r="R14" s="45"/>
      <c r="S14" s="45" t="s">
        <v>138</v>
      </c>
      <c r="T14" s="47"/>
      <c r="U14" s="48"/>
      <c r="V14" s="48"/>
      <c r="W14" s="48"/>
      <c r="X14" s="48"/>
      <c r="Y14" s="48"/>
      <c r="Z14" s="48"/>
      <c r="AA14" s="48"/>
      <c r="AB14" s="48"/>
      <c r="AC14" s="48"/>
      <c r="AD14" s="48"/>
      <c r="AE14" s="48"/>
      <c r="AF14" s="48"/>
      <c r="AG14" s="48"/>
      <c r="AH14" s="48"/>
      <c r="AI14" s="48"/>
      <c r="AJ14" s="48"/>
      <c r="AK14" s="45"/>
      <c r="AL14" s="128"/>
      <c r="AM14" s="74"/>
    </row>
    <row r="15" spans="1:43" ht="30" customHeight="1" x14ac:dyDescent="0.25">
      <c r="A15" s="363"/>
      <c r="B15" s="33" t="s">
        <v>169</v>
      </c>
      <c r="C15" s="48"/>
      <c r="D15" s="48"/>
      <c r="E15" s="48"/>
      <c r="F15" s="48"/>
      <c r="G15" s="48"/>
      <c r="H15" s="48"/>
      <c r="I15" s="48"/>
      <c r="J15" s="48"/>
      <c r="K15" s="48"/>
      <c r="L15" s="48"/>
      <c r="M15" s="48"/>
      <c r="N15" s="45"/>
      <c r="O15" s="45"/>
      <c r="P15" s="45"/>
      <c r="Q15" s="45"/>
      <c r="R15" s="45"/>
      <c r="S15" s="45" t="s">
        <v>138</v>
      </c>
      <c r="T15" s="47"/>
      <c r="U15" s="48"/>
      <c r="V15" s="48"/>
      <c r="W15" s="48"/>
      <c r="X15" s="48"/>
      <c r="Y15" s="48"/>
      <c r="Z15" s="48"/>
      <c r="AA15" s="48"/>
      <c r="AB15" s="48"/>
      <c r="AC15" s="48"/>
      <c r="AD15" s="48"/>
      <c r="AE15" s="48"/>
      <c r="AF15" s="48"/>
      <c r="AG15" s="48"/>
      <c r="AH15" s="48"/>
      <c r="AI15" s="48"/>
      <c r="AJ15" s="48"/>
      <c r="AK15" s="45"/>
      <c r="AL15" s="128"/>
      <c r="AM15" s="74"/>
    </row>
    <row r="16" spans="1:43" ht="30" customHeight="1" x14ac:dyDescent="0.25">
      <c r="A16" s="363"/>
      <c r="B16" s="33" t="s">
        <v>179</v>
      </c>
      <c r="C16" s="48"/>
      <c r="D16" s="48"/>
      <c r="E16" s="48"/>
      <c r="F16" s="48"/>
      <c r="G16" s="48"/>
      <c r="H16" s="48"/>
      <c r="I16" s="48"/>
      <c r="J16" s="48"/>
      <c r="K16" s="48"/>
      <c r="L16" s="48"/>
      <c r="M16" s="48"/>
      <c r="N16" s="45"/>
      <c r="O16" s="45"/>
      <c r="P16" s="45" t="s">
        <v>138</v>
      </c>
      <c r="Q16" s="45"/>
      <c r="R16" s="45"/>
      <c r="S16" s="45"/>
      <c r="T16" s="47"/>
      <c r="U16" s="48"/>
      <c r="V16" s="48"/>
      <c r="W16" s="48"/>
      <c r="X16" s="48"/>
      <c r="Y16" s="48"/>
      <c r="Z16" s="48"/>
      <c r="AA16" s="48"/>
      <c r="AB16" s="48"/>
      <c r="AC16" s="48"/>
      <c r="AD16" s="48"/>
      <c r="AE16" s="48"/>
      <c r="AF16" s="48"/>
      <c r="AG16" s="48"/>
      <c r="AH16" s="48"/>
      <c r="AI16" s="48"/>
      <c r="AJ16" s="48"/>
      <c r="AK16" s="45"/>
      <c r="AL16" s="128"/>
      <c r="AM16" s="74"/>
    </row>
    <row r="17" spans="1:39" ht="30" customHeight="1" x14ac:dyDescent="0.25">
      <c r="A17" s="363"/>
      <c r="B17" s="33" t="s">
        <v>188</v>
      </c>
      <c r="C17" s="48"/>
      <c r="D17" s="48"/>
      <c r="E17" s="48"/>
      <c r="F17" s="48"/>
      <c r="G17" s="48"/>
      <c r="H17" s="48"/>
      <c r="I17" s="48"/>
      <c r="J17" s="48"/>
      <c r="K17" s="48"/>
      <c r="L17" s="48"/>
      <c r="M17" s="48"/>
      <c r="N17" s="45"/>
      <c r="O17" s="45"/>
      <c r="P17" s="45" t="s">
        <v>138</v>
      </c>
      <c r="Q17" s="45"/>
      <c r="R17" s="45"/>
      <c r="S17" s="45"/>
      <c r="T17" s="47" t="s">
        <v>115</v>
      </c>
      <c r="U17" s="48"/>
      <c r="V17" s="48"/>
      <c r="W17" s="48"/>
      <c r="X17" s="48"/>
      <c r="Y17" s="48"/>
      <c r="Z17" s="48"/>
      <c r="AA17" s="48"/>
      <c r="AB17" s="48"/>
      <c r="AC17" s="48"/>
      <c r="AD17" s="48"/>
      <c r="AE17" s="48"/>
      <c r="AF17" s="48"/>
      <c r="AG17" s="48"/>
      <c r="AH17" s="48"/>
      <c r="AI17" s="48"/>
      <c r="AJ17" s="48"/>
      <c r="AK17" s="45"/>
      <c r="AL17" s="128"/>
      <c r="AM17" s="74"/>
    </row>
    <row r="18" spans="1:39" ht="30" customHeight="1" x14ac:dyDescent="0.25">
      <c r="A18" s="363"/>
      <c r="B18" s="33" t="s">
        <v>196</v>
      </c>
      <c r="C18" s="48"/>
      <c r="D18" s="48"/>
      <c r="E18" s="48"/>
      <c r="F18" s="48"/>
      <c r="G18" s="48"/>
      <c r="H18" s="48"/>
      <c r="I18" s="48"/>
      <c r="J18" s="48"/>
      <c r="K18" s="48"/>
      <c r="L18" s="48"/>
      <c r="M18" s="48"/>
      <c r="N18" s="45"/>
      <c r="O18" s="45"/>
      <c r="P18" s="45"/>
      <c r="Q18" s="45"/>
      <c r="R18" s="45"/>
      <c r="S18" s="45" t="s">
        <v>138</v>
      </c>
      <c r="T18" s="47"/>
      <c r="U18" s="48"/>
      <c r="V18" s="48"/>
      <c r="W18" s="48"/>
      <c r="X18" s="48"/>
      <c r="Y18" s="48"/>
      <c r="Z18" s="48"/>
      <c r="AA18" s="48"/>
      <c r="AB18" s="48"/>
      <c r="AC18" s="48"/>
      <c r="AD18" s="48"/>
      <c r="AE18" s="48"/>
      <c r="AF18" s="48"/>
      <c r="AG18" s="48"/>
      <c r="AH18" s="48"/>
      <c r="AI18" s="48"/>
      <c r="AJ18" s="48"/>
      <c r="AK18" s="45"/>
      <c r="AL18" s="128"/>
      <c r="AM18" s="74"/>
    </row>
    <row r="19" spans="1:39" ht="30" customHeight="1" x14ac:dyDescent="0.25">
      <c r="A19" s="363"/>
      <c r="B19" s="33" t="s">
        <v>204</v>
      </c>
      <c r="C19" s="48"/>
      <c r="D19" s="48"/>
      <c r="E19" s="48"/>
      <c r="F19" s="48"/>
      <c r="G19" s="48"/>
      <c r="H19" s="48"/>
      <c r="I19" s="48"/>
      <c r="J19" s="48"/>
      <c r="K19" s="48"/>
      <c r="L19" s="48"/>
      <c r="M19" s="48"/>
      <c r="N19" s="45"/>
      <c r="O19" s="45"/>
      <c r="P19" s="45"/>
      <c r="Q19" s="45" t="s">
        <v>138</v>
      </c>
      <c r="R19" s="45"/>
      <c r="S19" s="45"/>
      <c r="T19" s="47"/>
      <c r="U19" s="48"/>
      <c r="V19" s="48"/>
      <c r="W19" s="48"/>
      <c r="X19" s="48"/>
      <c r="Y19" s="48"/>
      <c r="Z19" s="48"/>
      <c r="AA19" s="48"/>
      <c r="AB19" s="48"/>
      <c r="AC19" s="48"/>
      <c r="AD19" s="48"/>
      <c r="AE19" s="48"/>
      <c r="AF19" s="48"/>
      <c r="AG19" s="48"/>
      <c r="AH19" s="48"/>
      <c r="AI19" s="48"/>
      <c r="AJ19" s="48"/>
      <c r="AK19" s="45"/>
      <c r="AL19" s="128"/>
      <c r="AM19" s="74"/>
    </row>
    <row r="20" spans="1:39" ht="30" customHeight="1" x14ac:dyDescent="0.25">
      <c r="A20" s="363"/>
      <c r="B20" s="33" t="s">
        <v>214</v>
      </c>
      <c r="C20" s="48"/>
      <c r="D20" s="48"/>
      <c r="E20" s="48"/>
      <c r="F20" s="48"/>
      <c r="G20" s="48"/>
      <c r="H20" s="48"/>
      <c r="I20" s="48"/>
      <c r="J20" s="48"/>
      <c r="K20" s="48"/>
      <c r="L20" s="48"/>
      <c r="M20" s="48"/>
      <c r="N20" s="45"/>
      <c r="O20" s="45"/>
      <c r="P20" s="45" t="s">
        <v>138</v>
      </c>
      <c r="Q20" s="45"/>
      <c r="R20" s="45"/>
      <c r="S20" s="45"/>
      <c r="T20" s="47" t="s">
        <v>115</v>
      </c>
      <c r="U20" s="48"/>
      <c r="V20" s="48"/>
      <c r="W20" s="48"/>
      <c r="X20" s="48"/>
      <c r="Y20" s="48"/>
      <c r="Z20" s="48"/>
      <c r="AA20" s="48"/>
      <c r="AB20" s="48"/>
      <c r="AC20" s="48"/>
      <c r="AD20" s="48"/>
      <c r="AE20" s="48"/>
      <c r="AF20" s="48"/>
      <c r="AG20" s="48"/>
      <c r="AH20" s="48"/>
      <c r="AI20" s="48"/>
      <c r="AJ20" s="48"/>
      <c r="AK20" s="45"/>
      <c r="AL20" s="128"/>
      <c r="AM20" s="74"/>
    </row>
    <row r="21" spans="1:39" ht="30" customHeight="1" x14ac:dyDescent="0.25">
      <c r="A21" s="363"/>
      <c r="B21" s="33" t="s">
        <v>668</v>
      </c>
      <c r="C21" s="48"/>
      <c r="D21" s="48"/>
      <c r="E21" s="48"/>
      <c r="F21" s="48"/>
      <c r="G21" s="48"/>
      <c r="H21" s="48"/>
      <c r="I21" s="48"/>
      <c r="J21" s="48"/>
      <c r="K21" s="48"/>
      <c r="L21" s="48"/>
      <c r="M21" s="48"/>
      <c r="N21" s="45"/>
      <c r="O21" s="45"/>
      <c r="P21" s="45"/>
      <c r="Q21" s="45"/>
      <c r="R21" s="45"/>
      <c r="S21" s="45" t="s">
        <v>138</v>
      </c>
      <c r="T21" s="47"/>
      <c r="U21" s="48"/>
      <c r="V21" s="48"/>
      <c r="W21" s="48"/>
      <c r="X21" s="48"/>
      <c r="Y21" s="48"/>
      <c r="Z21" s="48"/>
      <c r="AA21" s="48"/>
      <c r="AB21" s="48"/>
      <c r="AC21" s="48"/>
      <c r="AD21" s="48"/>
      <c r="AE21" s="48"/>
      <c r="AF21" s="48"/>
      <c r="AG21" s="48"/>
      <c r="AH21" s="48"/>
      <c r="AI21" s="48"/>
      <c r="AJ21" s="48"/>
      <c r="AK21" s="45"/>
      <c r="AL21" s="128"/>
      <c r="AM21" s="74"/>
    </row>
    <row r="22" spans="1:39" ht="30" customHeight="1" x14ac:dyDescent="0.25">
      <c r="A22" s="363"/>
      <c r="B22" s="33" t="s">
        <v>669</v>
      </c>
      <c r="C22" s="48"/>
      <c r="D22" s="48"/>
      <c r="E22" s="48"/>
      <c r="F22" s="48"/>
      <c r="G22" s="48"/>
      <c r="H22" s="48"/>
      <c r="I22" s="48"/>
      <c r="J22" s="48"/>
      <c r="K22" s="48"/>
      <c r="L22" s="48"/>
      <c r="M22" s="48"/>
      <c r="N22" s="45"/>
      <c r="O22" s="45"/>
      <c r="P22" s="45" t="s">
        <v>138</v>
      </c>
      <c r="Q22" s="45"/>
      <c r="R22" s="45"/>
      <c r="S22" s="45"/>
      <c r="T22" s="47"/>
      <c r="U22" s="48"/>
      <c r="V22" s="48"/>
      <c r="W22" s="48"/>
      <c r="X22" s="48"/>
      <c r="Y22" s="48"/>
      <c r="Z22" s="48"/>
      <c r="AA22" s="48"/>
      <c r="AB22" s="48"/>
      <c r="AC22" s="48"/>
      <c r="AD22" s="48"/>
      <c r="AE22" s="48"/>
      <c r="AF22" s="48"/>
      <c r="AG22" s="48"/>
      <c r="AH22" s="48"/>
      <c r="AI22" s="48"/>
      <c r="AJ22" s="48"/>
      <c r="AK22" s="45"/>
      <c r="AL22" s="128"/>
      <c r="AM22" s="74"/>
    </row>
    <row r="23" spans="1:39" ht="30" customHeight="1" x14ac:dyDescent="0.25">
      <c r="A23" s="363"/>
      <c r="B23" s="33" t="s">
        <v>670</v>
      </c>
      <c r="C23" s="48"/>
      <c r="D23" s="48"/>
      <c r="E23" s="48"/>
      <c r="F23" s="48"/>
      <c r="G23" s="48"/>
      <c r="H23" s="48"/>
      <c r="I23" s="48"/>
      <c r="J23" s="48"/>
      <c r="K23" s="48"/>
      <c r="L23" s="48"/>
      <c r="M23" s="48"/>
      <c r="N23" s="45"/>
      <c r="O23" s="45"/>
      <c r="P23" s="45"/>
      <c r="Q23" s="45"/>
      <c r="R23" s="45"/>
      <c r="S23" s="45" t="s">
        <v>138</v>
      </c>
      <c r="T23" s="47"/>
      <c r="U23" s="48"/>
      <c r="V23" s="48"/>
      <c r="W23" s="48"/>
      <c r="X23" s="48"/>
      <c r="Y23" s="48"/>
      <c r="Z23" s="48"/>
      <c r="AA23" s="48"/>
      <c r="AB23" s="48"/>
      <c r="AC23" s="48"/>
      <c r="AD23" s="48"/>
      <c r="AE23" s="48"/>
      <c r="AF23" s="48"/>
      <c r="AG23" s="48"/>
      <c r="AH23" s="48"/>
      <c r="AI23" s="48"/>
      <c r="AJ23" s="48"/>
      <c r="AK23" s="45"/>
      <c r="AL23" s="128"/>
      <c r="AM23" s="74"/>
    </row>
    <row r="24" spans="1:39" ht="30" customHeight="1" x14ac:dyDescent="0.25">
      <c r="A24" s="363"/>
      <c r="B24" s="33" t="s">
        <v>671</v>
      </c>
      <c r="C24" s="48"/>
      <c r="D24" s="48"/>
      <c r="E24" s="48"/>
      <c r="F24" s="48"/>
      <c r="G24" s="48"/>
      <c r="H24" s="48"/>
      <c r="I24" s="48"/>
      <c r="J24" s="48"/>
      <c r="K24" s="48"/>
      <c r="L24" s="48"/>
      <c r="M24" s="48"/>
      <c r="N24" s="45"/>
      <c r="O24" s="45"/>
      <c r="P24" s="45" t="s">
        <v>138</v>
      </c>
      <c r="Q24" s="45"/>
      <c r="R24" s="45"/>
      <c r="S24" s="45"/>
      <c r="T24" s="47"/>
      <c r="U24" s="48"/>
      <c r="V24" s="48"/>
      <c r="W24" s="48"/>
      <c r="X24" s="48"/>
      <c r="Y24" s="48"/>
      <c r="Z24" s="48"/>
      <c r="AA24" s="48"/>
      <c r="AB24" s="48"/>
      <c r="AC24" s="48"/>
      <c r="AD24" s="48"/>
      <c r="AE24" s="48"/>
      <c r="AF24" s="48"/>
      <c r="AG24" s="48"/>
      <c r="AH24" s="48"/>
      <c r="AI24" s="48"/>
      <c r="AJ24" s="48"/>
      <c r="AK24" s="45"/>
      <c r="AL24" s="128"/>
      <c r="AM24" s="74"/>
    </row>
    <row r="25" spans="1:39" ht="30" customHeight="1" x14ac:dyDescent="0.25">
      <c r="A25" s="364"/>
      <c r="B25" s="33" t="s">
        <v>672</v>
      </c>
      <c r="C25" s="48"/>
      <c r="D25" s="48"/>
      <c r="E25" s="48"/>
      <c r="F25" s="48"/>
      <c r="G25" s="48"/>
      <c r="H25" s="48"/>
      <c r="I25" s="48"/>
      <c r="J25" s="48"/>
      <c r="K25" s="48"/>
      <c r="L25" s="48"/>
      <c r="M25" s="48"/>
      <c r="N25" s="45"/>
      <c r="O25" s="45"/>
      <c r="P25" s="45" t="s">
        <v>138</v>
      </c>
      <c r="Q25" s="45"/>
      <c r="R25" s="45"/>
      <c r="S25" s="45"/>
      <c r="T25" s="47" t="s">
        <v>116</v>
      </c>
      <c r="U25" s="48"/>
      <c r="V25" s="48"/>
      <c r="W25" s="48"/>
      <c r="X25" s="48"/>
      <c r="Y25" s="48"/>
      <c r="Z25" s="48"/>
      <c r="AA25" s="48"/>
      <c r="AB25" s="48"/>
      <c r="AC25" s="48"/>
      <c r="AD25" s="48"/>
      <c r="AE25" s="48"/>
      <c r="AF25" s="48"/>
      <c r="AG25" s="48"/>
      <c r="AH25" s="48"/>
      <c r="AI25" s="48"/>
      <c r="AJ25" s="48"/>
      <c r="AK25" s="45"/>
      <c r="AL25" s="128"/>
      <c r="AM25" s="74"/>
    </row>
    <row r="26" spans="1:39" ht="30" customHeight="1" x14ac:dyDescent="0.25">
      <c r="A26" s="362" t="s">
        <v>673</v>
      </c>
      <c r="B26" s="33" t="s">
        <v>221</v>
      </c>
      <c r="C26" s="48"/>
      <c r="D26" s="48"/>
      <c r="E26" s="48"/>
      <c r="F26" s="48"/>
      <c r="G26" s="48"/>
      <c r="H26" s="48"/>
      <c r="I26" s="48"/>
      <c r="J26" s="48"/>
      <c r="K26" s="48"/>
      <c r="L26" s="48"/>
      <c r="M26" s="48"/>
      <c r="N26" s="45"/>
      <c r="O26" s="45"/>
      <c r="P26" s="45" t="s">
        <v>138</v>
      </c>
      <c r="Q26" s="45"/>
      <c r="R26" s="45"/>
      <c r="S26" s="45"/>
      <c r="T26" s="47"/>
      <c r="U26" s="48"/>
      <c r="V26" s="48"/>
      <c r="W26" s="48"/>
      <c r="X26" s="48"/>
      <c r="Y26" s="48"/>
      <c r="Z26" s="48"/>
      <c r="AA26" s="48"/>
      <c r="AB26" s="48"/>
      <c r="AC26" s="48"/>
      <c r="AD26" s="48"/>
      <c r="AE26" s="48"/>
      <c r="AF26" s="48"/>
      <c r="AG26" s="48"/>
      <c r="AH26" s="48"/>
      <c r="AI26" s="48"/>
      <c r="AJ26" s="48"/>
      <c r="AK26" s="45"/>
      <c r="AL26" s="128"/>
      <c r="AM26" s="74"/>
    </row>
    <row r="27" spans="1:39" ht="30" customHeight="1" x14ac:dyDescent="0.25">
      <c r="A27" s="363"/>
      <c r="B27" s="33" t="s">
        <v>231</v>
      </c>
      <c r="C27" s="48"/>
      <c r="D27" s="48"/>
      <c r="E27" s="48"/>
      <c r="F27" s="48"/>
      <c r="G27" s="48"/>
      <c r="H27" s="48"/>
      <c r="I27" s="48"/>
      <c r="J27" s="48"/>
      <c r="K27" s="48"/>
      <c r="L27" s="48"/>
      <c r="M27" s="48"/>
      <c r="N27" s="45"/>
      <c r="O27" s="45"/>
      <c r="P27" s="45"/>
      <c r="Q27" s="45"/>
      <c r="R27" s="45"/>
      <c r="S27" s="45" t="s">
        <v>138</v>
      </c>
      <c r="T27" s="47"/>
      <c r="U27" s="48"/>
      <c r="V27" s="48"/>
      <c r="W27" s="48"/>
      <c r="X27" s="48"/>
      <c r="Y27" s="48"/>
      <c r="Z27" s="48"/>
      <c r="AA27" s="48"/>
      <c r="AB27" s="48"/>
      <c r="AC27" s="48"/>
      <c r="AD27" s="48"/>
      <c r="AE27" s="48"/>
      <c r="AF27" s="48"/>
      <c r="AG27" s="48"/>
      <c r="AH27" s="48"/>
      <c r="AI27" s="48"/>
      <c r="AJ27" s="48"/>
      <c r="AK27" s="45"/>
      <c r="AL27" s="128"/>
      <c r="AM27" s="74"/>
    </row>
    <row r="28" spans="1:39" ht="30" customHeight="1" x14ac:dyDescent="0.25">
      <c r="A28" s="363"/>
      <c r="B28" s="33" t="s">
        <v>240</v>
      </c>
      <c r="C28" s="45"/>
      <c r="D28" s="45"/>
      <c r="E28" s="45"/>
      <c r="F28" s="45"/>
      <c r="G28" s="45"/>
      <c r="H28" s="45"/>
      <c r="I28" s="45"/>
      <c r="J28" s="45"/>
      <c r="K28" s="45"/>
      <c r="L28" s="45"/>
      <c r="M28" s="45"/>
      <c r="N28" s="45"/>
      <c r="O28" s="45"/>
      <c r="P28" s="45" t="s">
        <v>138</v>
      </c>
      <c r="Q28" s="45"/>
      <c r="R28" s="45"/>
      <c r="S28" s="45"/>
      <c r="T28" s="47" t="s">
        <v>116</v>
      </c>
      <c r="U28" s="45"/>
      <c r="V28" s="45"/>
      <c r="W28" s="45"/>
      <c r="X28" s="45"/>
      <c r="Y28" s="45"/>
      <c r="Z28" s="45"/>
      <c r="AA28" s="45"/>
      <c r="AB28" s="45"/>
      <c r="AC28" s="45"/>
      <c r="AD28" s="45"/>
      <c r="AE28" s="45"/>
      <c r="AF28" s="45"/>
      <c r="AG28" s="45"/>
      <c r="AH28" s="45"/>
      <c r="AI28" s="45"/>
      <c r="AJ28" s="45"/>
      <c r="AK28" s="45"/>
      <c r="AL28" s="128"/>
      <c r="AM28" s="74"/>
    </row>
    <row r="29" spans="1:39" ht="30" customHeight="1" x14ac:dyDescent="0.25">
      <c r="A29" s="363"/>
      <c r="B29" s="33" t="s">
        <v>251</v>
      </c>
      <c r="C29" s="45"/>
      <c r="D29" s="45"/>
      <c r="E29" s="45"/>
      <c r="F29" s="45"/>
      <c r="G29" s="45"/>
      <c r="H29" s="45"/>
      <c r="I29" s="45"/>
      <c r="J29" s="45"/>
      <c r="K29" s="45"/>
      <c r="L29" s="45"/>
      <c r="M29" s="45"/>
      <c r="N29" s="45"/>
      <c r="O29" s="45"/>
      <c r="P29" s="45"/>
      <c r="Q29" s="45" t="s">
        <v>138</v>
      </c>
      <c r="R29" s="45"/>
      <c r="S29" s="45"/>
      <c r="T29" s="47"/>
      <c r="U29" s="45"/>
      <c r="V29" s="45"/>
      <c r="W29" s="45"/>
      <c r="X29" s="45"/>
      <c r="Y29" s="45"/>
      <c r="Z29" s="45"/>
      <c r="AA29" s="45"/>
      <c r="AB29" s="45"/>
      <c r="AC29" s="45"/>
      <c r="AD29" s="45"/>
      <c r="AE29" s="45"/>
      <c r="AF29" s="45"/>
      <c r="AG29" s="45"/>
      <c r="AH29" s="45"/>
      <c r="AI29" s="45"/>
      <c r="AJ29" s="45"/>
      <c r="AK29" s="45"/>
      <c r="AL29" s="128"/>
      <c r="AM29" s="74"/>
    </row>
    <row r="30" spans="1:39" ht="30" customHeight="1" x14ac:dyDescent="0.25">
      <c r="A30" s="363"/>
      <c r="B30" s="33" t="s">
        <v>258</v>
      </c>
      <c r="C30" s="45"/>
      <c r="D30" s="45"/>
      <c r="E30" s="45"/>
      <c r="F30" s="45"/>
      <c r="G30" s="45"/>
      <c r="H30" s="45"/>
      <c r="I30" s="45"/>
      <c r="J30" s="45"/>
      <c r="K30" s="45"/>
      <c r="L30" s="45"/>
      <c r="M30" s="45"/>
      <c r="N30" s="45"/>
      <c r="O30" s="45"/>
      <c r="P30" s="45"/>
      <c r="Q30" s="45"/>
      <c r="R30" s="45"/>
      <c r="S30" s="45" t="s">
        <v>138</v>
      </c>
      <c r="T30" s="47"/>
      <c r="U30" s="45"/>
      <c r="V30" s="45"/>
      <c r="W30" s="45"/>
      <c r="X30" s="45"/>
      <c r="Y30" s="45"/>
      <c r="Z30" s="45"/>
      <c r="AA30" s="45"/>
      <c r="AB30" s="45"/>
      <c r="AC30" s="45"/>
      <c r="AD30" s="45"/>
      <c r="AE30" s="45"/>
      <c r="AF30" s="45"/>
      <c r="AG30" s="45"/>
      <c r="AH30" s="45"/>
      <c r="AI30" s="45"/>
      <c r="AJ30" s="45"/>
      <c r="AK30" s="45"/>
      <c r="AL30" s="128"/>
      <c r="AM30" s="74"/>
    </row>
    <row r="31" spans="1:39" ht="30" customHeight="1" x14ac:dyDescent="0.25">
      <c r="A31" s="363"/>
      <c r="B31" s="33" t="s">
        <v>268</v>
      </c>
      <c r="C31" s="45"/>
      <c r="D31" s="45"/>
      <c r="E31" s="45"/>
      <c r="F31" s="45"/>
      <c r="G31" s="45"/>
      <c r="H31" s="45"/>
      <c r="I31" s="45"/>
      <c r="J31" s="45"/>
      <c r="K31" s="45"/>
      <c r="L31" s="45"/>
      <c r="M31" s="45"/>
      <c r="N31" s="45"/>
      <c r="O31" s="45"/>
      <c r="P31" s="45"/>
      <c r="Q31" s="45"/>
      <c r="R31" s="45"/>
      <c r="S31" s="45" t="s">
        <v>138</v>
      </c>
      <c r="T31" s="47"/>
      <c r="U31" s="45"/>
      <c r="V31" s="45"/>
      <c r="W31" s="45"/>
      <c r="X31" s="45"/>
      <c r="Y31" s="45"/>
      <c r="Z31" s="45"/>
      <c r="AA31" s="45"/>
      <c r="AB31" s="45"/>
      <c r="AC31" s="45"/>
      <c r="AD31" s="45"/>
      <c r="AE31" s="45"/>
      <c r="AF31" s="45"/>
      <c r="AG31" s="45"/>
      <c r="AH31" s="45"/>
      <c r="AI31" s="45"/>
      <c r="AJ31" s="45"/>
      <c r="AK31" s="45"/>
      <c r="AL31" s="128"/>
      <c r="AM31" s="74"/>
    </row>
    <row r="32" spans="1:39" ht="30" customHeight="1" x14ac:dyDescent="0.25">
      <c r="A32" s="363"/>
      <c r="B32" s="33" t="s">
        <v>674</v>
      </c>
      <c r="C32" s="45"/>
      <c r="D32" s="45"/>
      <c r="E32" s="45"/>
      <c r="F32" s="45"/>
      <c r="G32" s="45"/>
      <c r="H32" s="45"/>
      <c r="I32" s="45"/>
      <c r="J32" s="45"/>
      <c r="K32" s="45"/>
      <c r="L32" s="45"/>
      <c r="M32" s="45"/>
      <c r="N32" s="45"/>
      <c r="O32" s="45"/>
      <c r="P32" s="45"/>
      <c r="Q32" s="45"/>
      <c r="R32" s="45"/>
      <c r="S32" s="45" t="s">
        <v>138</v>
      </c>
      <c r="T32" s="47"/>
      <c r="U32" s="45"/>
      <c r="V32" s="45"/>
      <c r="W32" s="45"/>
      <c r="X32" s="45"/>
      <c r="Y32" s="45"/>
      <c r="Z32" s="45"/>
      <c r="AA32" s="45"/>
      <c r="AB32" s="45"/>
      <c r="AC32" s="45"/>
      <c r="AD32" s="45"/>
      <c r="AE32" s="45"/>
      <c r="AF32" s="45"/>
      <c r="AG32" s="45"/>
      <c r="AH32" s="45"/>
      <c r="AI32" s="45"/>
      <c r="AJ32" s="45"/>
      <c r="AK32" s="45"/>
      <c r="AL32" s="128"/>
      <c r="AM32" s="74"/>
    </row>
    <row r="33" spans="1:39" ht="30" customHeight="1" x14ac:dyDescent="0.25">
      <c r="A33" s="363"/>
      <c r="B33" s="33" t="s">
        <v>675</v>
      </c>
      <c r="C33" s="45"/>
      <c r="D33" s="45"/>
      <c r="E33" s="45"/>
      <c r="F33" s="45"/>
      <c r="G33" s="45"/>
      <c r="H33" s="45"/>
      <c r="I33" s="45"/>
      <c r="J33" s="45"/>
      <c r="K33" s="45"/>
      <c r="L33" s="45"/>
      <c r="M33" s="45"/>
      <c r="N33" s="45"/>
      <c r="O33" s="45"/>
      <c r="P33" s="45"/>
      <c r="Q33" s="45" t="s">
        <v>138</v>
      </c>
      <c r="R33" s="45"/>
      <c r="S33" s="45"/>
      <c r="T33" s="47" t="s">
        <v>115</v>
      </c>
      <c r="U33" s="45"/>
      <c r="V33" s="45"/>
      <c r="W33" s="45"/>
      <c r="X33" s="45"/>
      <c r="Y33" s="45"/>
      <c r="Z33" s="45"/>
      <c r="AA33" s="45"/>
      <c r="AB33" s="45"/>
      <c r="AC33" s="45"/>
      <c r="AD33" s="45"/>
      <c r="AE33" s="45"/>
      <c r="AF33" s="45"/>
      <c r="AG33" s="45"/>
      <c r="AH33" s="45"/>
      <c r="AI33" s="45"/>
      <c r="AJ33" s="45"/>
      <c r="AK33" s="45"/>
      <c r="AL33" s="128"/>
      <c r="AM33" s="74"/>
    </row>
    <row r="34" spans="1:39" ht="30" customHeight="1" x14ac:dyDescent="0.25">
      <c r="A34" s="363"/>
      <c r="B34" s="33" t="s">
        <v>676</v>
      </c>
      <c r="C34" s="45"/>
      <c r="D34" s="45"/>
      <c r="E34" s="45"/>
      <c r="F34" s="45"/>
      <c r="G34" s="45"/>
      <c r="H34" s="45"/>
      <c r="I34" s="45"/>
      <c r="J34" s="45"/>
      <c r="K34" s="45"/>
      <c r="L34" s="45"/>
      <c r="M34" s="45"/>
      <c r="N34" s="45"/>
      <c r="O34" s="45"/>
      <c r="P34" s="45"/>
      <c r="Q34" s="45"/>
      <c r="R34" s="45"/>
      <c r="S34" s="45" t="s">
        <v>138</v>
      </c>
      <c r="T34" s="47"/>
      <c r="U34" s="45"/>
      <c r="V34" s="45"/>
      <c r="W34" s="45"/>
      <c r="X34" s="45"/>
      <c r="Y34" s="45"/>
      <c r="Z34" s="45"/>
      <c r="AA34" s="45"/>
      <c r="AB34" s="45"/>
      <c r="AC34" s="45"/>
      <c r="AD34" s="45"/>
      <c r="AE34" s="45"/>
      <c r="AF34" s="45"/>
      <c r="AG34" s="45"/>
      <c r="AH34" s="45"/>
      <c r="AI34" s="45"/>
      <c r="AJ34" s="45"/>
      <c r="AK34" s="45"/>
      <c r="AL34" s="128"/>
      <c r="AM34" s="74"/>
    </row>
    <row r="35" spans="1:39" ht="30" customHeight="1" x14ac:dyDescent="0.25">
      <c r="A35" s="363"/>
      <c r="B35" s="33" t="s">
        <v>677</v>
      </c>
      <c r="C35" s="45"/>
      <c r="D35" s="45"/>
      <c r="E35" s="45"/>
      <c r="F35" s="45"/>
      <c r="G35" s="45"/>
      <c r="H35" s="45"/>
      <c r="I35" s="45"/>
      <c r="J35" s="45"/>
      <c r="K35" s="45"/>
      <c r="L35" s="45"/>
      <c r="M35" s="45"/>
      <c r="N35" s="45"/>
      <c r="O35" s="45"/>
      <c r="P35" s="45"/>
      <c r="Q35" s="45"/>
      <c r="R35" s="45"/>
      <c r="S35" s="45" t="s">
        <v>138</v>
      </c>
      <c r="T35" s="47"/>
      <c r="U35" s="45"/>
      <c r="V35" s="45"/>
      <c r="W35" s="45"/>
      <c r="X35" s="45"/>
      <c r="Y35" s="45"/>
      <c r="Z35" s="45"/>
      <c r="AA35" s="45"/>
      <c r="AB35" s="45"/>
      <c r="AC35" s="45"/>
      <c r="AD35" s="45"/>
      <c r="AE35" s="45"/>
      <c r="AF35" s="45"/>
      <c r="AG35" s="45"/>
      <c r="AH35" s="45"/>
      <c r="AI35" s="45"/>
      <c r="AJ35" s="45"/>
      <c r="AK35" s="45"/>
      <c r="AL35" s="128"/>
      <c r="AM35" s="74"/>
    </row>
    <row r="36" spans="1:39" ht="30" customHeight="1" x14ac:dyDescent="0.25">
      <c r="A36" s="363"/>
      <c r="B36" s="33" t="s">
        <v>678</v>
      </c>
      <c r="C36" s="45"/>
      <c r="D36" s="45"/>
      <c r="E36" s="45"/>
      <c r="F36" s="45"/>
      <c r="G36" s="45"/>
      <c r="H36" s="45"/>
      <c r="I36" s="45"/>
      <c r="J36" s="45"/>
      <c r="K36" s="45"/>
      <c r="L36" s="45"/>
      <c r="M36" s="45"/>
      <c r="N36" s="45"/>
      <c r="O36" s="45"/>
      <c r="P36" s="45"/>
      <c r="Q36" s="45"/>
      <c r="R36" s="45"/>
      <c r="S36" s="45" t="s">
        <v>138</v>
      </c>
      <c r="T36" s="47"/>
      <c r="U36" s="45"/>
      <c r="V36" s="45"/>
      <c r="W36" s="45"/>
      <c r="X36" s="45"/>
      <c r="Y36" s="45"/>
      <c r="Z36" s="45"/>
      <c r="AA36" s="45"/>
      <c r="AB36" s="45"/>
      <c r="AC36" s="45"/>
      <c r="AD36" s="45"/>
      <c r="AE36" s="45"/>
      <c r="AF36" s="45"/>
      <c r="AG36" s="45"/>
      <c r="AH36" s="45"/>
      <c r="AI36" s="45"/>
      <c r="AJ36" s="45"/>
      <c r="AK36" s="45"/>
      <c r="AL36" s="128"/>
      <c r="AM36" s="74"/>
    </row>
    <row r="37" spans="1:39" ht="30" customHeight="1" x14ac:dyDescent="0.25">
      <c r="A37" s="363"/>
      <c r="B37" s="33" t="s">
        <v>679</v>
      </c>
      <c r="C37" s="45"/>
      <c r="D37" s="45"/>
      <c r="E37" s="45"/>
      <c r="F37" s="45"/>
      <c r="G37" s="45"/>
      <c r="H37" s="45"/>
      <c r="I37" s="45"/>
      <c r="J37" s="45"/>
      <c r="K37" s="45"/>
      <c r="L37" s="45"/>
      <c r="M37" s="45"/>
      <c r="N37" s="45"/>
      <c r="O37" s="45"/>
      <c r="P37" s="45"/>
      <c r="Q37" s="45"/>
      <c r="R37" s="45"/>
      <c r="S37" s="45" t="s">
        <v>138</v>
      </c>
      <c r="T37" s="47"/>
      <c r="U37" s="45"/>
      <c r="V37" s="45"/>
      <c r="W37" s="45"/>
      <c r="X37" s="45"/>
      <c r="Y37" s="45"/>
      <c r="Z37" s="45"/>
      <c r="AA37" s="45"/>
      <c r="AB37" s="45"/>
      <c r="AC37" s="45"/>
      <c r="AD37" s="45"/>
      <c r="AE37" s="45"/>
      <c r="AF37" s="45"/>
      <c r="AG37" s="45"/>
      <c r="AH37" s="45"/>
      <c r="AI37" s="45"/>
      <c r="AJ37" s="45"/>
      <c r="AK37" s="45"/>
      <c r="AL37" s="128"/>
      <c r="AM37" s="74"/>
    </row>
    <row r="38" spans="1:39" ht="30" customHeight="1" x14ac:dyDescent="0.25">
      <c r="A38" s="363"/>
      <c r="B38" s="33" t="s">
        <v>680</v>
      </c>
      <c r="C38" s="45"/>
      <c r="D38" s="45"/>
      <c r="E38" s="45"/>
      <c r="F38" s="45"/>
      <c r="G38" s="45"/>
      <c r="H38" s="45"/>
      <c r="I38" s="45"/>
      <c r="J38" s="45"/>
      <c r="K38" s="45"/>
      <c r="L38" s="45"/>
      <c r="M38" s="45"/>
      <c r="N38" s="45"/>
      <c r="O38" s="45"/>
      <c r="P38" s="45"/>
      <c r="Q38" s="45"/>
      <c r="R38" s="45"/>
      <c r="S38" s="45" t="s">
        <v>138</v>
      </c>
      <c r="T38" s="47"/>
      <c r="U38" s="45"/>
      <c r="V38" s="45"/>
      <c r="W38" s="45"/>
      <c r="X38" s="45"/>
      <c r="Y38" s="45"/>
      <c r="Z38" s="45"/>
      <c r="AA38" s="45"/>
      <c r="AB38" s="45"/>
      <c r="AC38" s="45"/>
      <c r="AD38" s="45"/>
      <c r="AE38" s="45"/>
      <c r="AF38" s="45"/>
      <c r="AG38" s="45"/>
      <c r="AH38" s="45"/>
      <c r="AI38" s="45"/>
      <c r="AJ38" s="45"/>
      <c r="AK38" s="45"/>
      <c r="AL38" s="128"/>
      <c r="AM38" s="74"/>
    </row>
    <row r="39" spans="1:39" ht="30" customHeight="1" x14ac:dyDescent="0.25">
      <c r="A39" s="363"/>
      <c r="B39" s="33" t="s">
        <v>681</v>
      </c>
      <c r="C39" s="45"/>
      <c r="D39" s="45"/>
      <c r="E39" s="45"/>
      <c r="F39" s="45"/>
      <c r="G39" s="45"/>
      <c r="H39" s="45"/>
      <c r="I39" s="45"/>
      <c r="J39" s="45"/>
      <c r="K39" s="45"/>
      <c r="L39" s="45"/>
      <c r="M39" s="45"/>
      <c r="N39" s="45"/>
      <c r="O39" s="45"/>
      <c r="P39" s="45"/>
      <c r="Q39" s="45"/>
      <c r="R39" s="45"/>
      <c r="S39" s="45" t="s">
        <v>138</v>
      </c>
      <c r="T39" s="47"/>
      <c r="U39" s="45"/>
      <c r="V39" s="45"/>
      <c r="W39" s="45"/>
      <c r="X39" s="45"/>
      <c r="Y39" s="45"/>
      <c r="Z39" s="45"/>
      <c r="AA39" s="45"/>
      <c r="AB39" s="45"/>
      <c r="AC39" s="45"/>
      <c r="AD39" s="45"/>
      <c r="AE39" s="45"/>
      <c r="AF39" s="45"/>
      <c r="AG39" s="45"/>
      <c r="AH39" s="45"/>
      <c r="AI39" s="45"/>
      <c r="AJ39" s="45"/>
      <c r="AK39" s="45"/>
      <c r="AL39" s="128"/>
      <c r="AM39" s="74"/>
    </row>
    <row r="40" spans="1:39" ht="30" customHeight="1" x14ac:dyDescent="0.25">
      <c r="A40" s="364"/>
      <c r="B40" s="33" t="s">
        <v>682</v>
      </c>
      <c r="C40" s="45"/>
      <c r="D40" s="45"/>
      <c r="E40" s="45"/>
      <c r="F40" s="45"/>
      <c r="G40" s="45"/>
      <c r="H40" s="45"/>
      <c r="I40" s="45"/>
      <c r="J40" s="45"/>
      <c r="K40" s="45"/>
      <c r="L40" s="45"/>
      <c r="M40" s="45"/>
      <c r="N40" s="45"/>
      <c r="O40" s="45"/>
      <c r="P40" s="45"/>
      <c r="Q40" s="45"/>
      <c r="R40" s="45"/>
      <c r="S40" s="45" t="s">
        <v>138</v>
      </c>
      <c r="T40" s="47"/>
      <c r="U40" s="45"/>
      <c r="V40" s="45"/>
      <c r="W40" s="45"/>
      <c r="X40" s="45"/>
      <c r="Y40" s="45"/>
      <c r="Z40" s="45"/>
      <c r="AA40" s="45"/>
      <c r="AB40" s="45"/>
      <c r="AC40" s="45"/>
      <c r="AD40" s="45"/>
      <c r="AE40" s="45"/>
      <c r="AF40" s="45"/>
      <c r="AG40" s="45"/>
      <c r="AH40" s="45"/>
      <c r="AI40" s="45"/>
      <c r="AJ40" s="45"/>
      <c r="AK40" s="45"/>
      <c r="AL40" s="128"/>
      <c r="AM40" s="74"/>
    </row>
    <row r="41" spans="1:39" ht="30" customHeight="1" x14ac:dyDescent="0.25">
      <c r="A41" s="362" t="s">
        <v>683</v>
      </c>
      <c r="B41" s="33" t="s">
        <v>277</v>
      </c>
      <c r="C41" s="48" t="s">
        <v>684</v>
      </c>
      <c r="D41" s="48"/>
      <c r="E41" s="48"/>
      <c r="F41" s="48"/>
      <c r="G41" s="48"/>
      <c r="H41" s="48"/>
      <c r="I41" s="48"/>
      <c r="J41" s="48"/>
      <c r="K41" s="48"/>
      <c r="L41" s="48"/>
      <c r="M41" s="48"/>
      <c r="N41" s="45"/>
      <c r="O41" s="45"/>
      <c r="P41" s="45"/>
      <c r="Q41" s="45"/>
      <c r="R41" s="45"/>
      <c r="S41" s="45" t="s">
        <v>138</v>
      </c>
      <c r="T41" s="47"/>
      <c r="U41" s="48"/>
      <c r="V41" s="48"/>
      <c r="W41" s="48"/>
      <c r="X41" s="48"/>
      <c r="Y41" s="48"/>
      <c r="Z41" s="48"/>
      <c r="AA41" s="48"/>
      <c r="AB41" s="48"/>
      <c r="AC41" s="48"/>
      <c r="AD41" s="48"/>
      <c r="AE41" s="48"/>
      <c r="AF41" s="48"/>
      <c r="AG41" s="48"/>
      <c r="AH41" s="48"/>
      <c r="AI41" s="48"/>
      <c r="AJ41" s="48"/>
      <c r="AK41" s="45"/>
      <c r="AL41" s="128"/>
      <c r="AM41" s="74"/>
    </row>
    <row r="42" spans="1:39" ht="30" customHeight="1" x14ac:dyDescent="0.25">
      <c r="A42" s="363"/>
      <c r="B42" s="33" t="s">
        <v>286</v>
      </c>
      <c r="C42" s="48" t="s">
        <v>684</v>
      </c>
      <c r="D42" s="48"/>
      <c r="E42" s="48"/>
      <c r="F42" s="48"/>
      <c r="G42" s="48"/>
      <c r="H42" s="48"/>
      <c r="I42" s="48"/>
      <c r="J42" s="48"/>
      <c r="K42" s="48"/>
      <c r="L42" s="48"/>
      <c r="M42" s="48"/>
      <c r="N42" s="45"/>
      <c r="O42" s="45"/>
      <c r="P42" s="45"/>
      <c r="Q42" s="45"/>
      <c r="R42" s="45"/>
      <c r="S42" s="45" t="s">
        <v>138</v>
      </c>
      <c r="T42" s="47"/>
      <c r="U42" s="48"/>
      <c r="V42" s="48"/>
      <c r="W42" s="48"/>
      <c r="X42" s="48"/>
      <c r="Y42" s="48"/>
      <c r="Z42" s="48"/>
      <c r="AA42" s="48"/>
      <c r="AB42" s="48"/>
      <c r="AC42" s="48"/>
      <c r="AD42" s="48"/>
      <c r="AE42" s="48"/>
      <c r="AF42" s="48"/>
      <c r="AG42" s="48"/>
      <c r="AH42" s="48"/>
      <c r="AI42" s="48"/>
      <c r="AJ42" s="48"/>
      <c r="AK42" s="45"/>
      <c r="AL42" s="128"/>
      <c r="AM42" s="74"/>
    </row>
    <row r="43" spans="1:39" ht="30" customHeight="1" x14ac:dyDescent="0.25">
      <c r="A43" s="363"/>
      <c r="B43" s="33" t="s">
        <v>294</v>
      </c>
      <c r="C43" s="48" t="s">
        <v>684</v>
      </c>
      <c r="D43" s="48"/>
      <c r="E43" s="48"/>
      <c r="F43" s="48"/>
      <c r="G43" s="48"/>
      <c r="H43" s="48"/>
      <c r="I43" s="48"/>
      <c r="J43" s="48"/>
      <c r="K43" s="48"/>
      <c r="L43" s="48"/>
      <c r="M43" s="48"/>
      <c r="N43" s="45"/>
      <c r="O43" s="45"/>
      <c r="P43" s="45"/>
      <c r="Q43" s="45"/>
      <c r="R43" s="45"/>
      <c r="S43" s="45" t="s">
        <v>138</v>
      </c>
      <c r="T43" s="47"/>
      <c r="U43" s="48"/>
      <c r="V43" s="48"/>
      <c r="W43" s="48"/>
      <c r="X43" s="48"/>
      <c r="Y43" s="48"/>
      <c r="Z43" s="48"/>
      <c r="AA43" s="48"/>
      <c r="AB43" s="48"/>
      <c r="AC43" s="48"/>
      <c r="AD43" s="48"/>
      <c r="AE43" s="48"/>
      <c r="AF43" s="48"/>
      <c r="AG43" s="48"/>
      <c r="AH43" s="48"/>
      <c r="AI43" s="48"/>
      <c r="AJ43" s="48"/>
      <c r="AK43" s="45"/>
      <c r="AL43" s="128"/>
      <c r="AM43" s="74"/>
    </row>
    <row r="44" spans="1:39" ht="30" customHeight="1" x14ac:dyDescent="0.25">
      <c r="A44" s="363"/>
      <c r="B44" s="33" t="s">
        <v>300</v>
      </c>
      <c r="C44" s="48"/>
      <c r="D44" s="45"/>
      <c r="E44" s="45"/>
      <c r="F44" s="45"/>
      <c r="G44" s="45"/>
      <c r="H44" s="45"/>
      <c r="I44" s="45"/>
      <c r="J44" s="45"/>
      <c r="K44" s="45"/>
      <c r="L44" s="45"/>
      <c r="M44" s="45"/>
      <c r="N44" s="45"/>
      <c r="O44" s="45"/>
      <c r="P44" s="45"/>
      <c r="Q44" s="45"/>
      <c r="R44" s="45" t="s">
        <v>138</v>
      </c>
      <c r="S44" s="45"/>
      <c r="T44" s="47"/>
      <c r="U44" s="45"/>
      <c r="V44" s="45"/>
      <c r="W44" s="45"/>
      <c r="X44" s="45"/>
      <c r="Y44" s="45"/>
      <c r="Z44" s="45"/>
      <c r="AA44" s="45"/>
      <c r="AB44" s="45"/>
      <c r="AC44" s="45"/>
      <c r="AD44" s="45"/>
      <c r="AE44" s="45"/>
      <c r="AF44" s="45"/>
      <c r="AG44" s="45"/>
      <c r="AH44" s="45"/>
      <c r="AI44" s="45"/>
      <c r="AJ44" s="45"/>
      <c r="AK44" s="45"/>
      <c r="AL44" s="128"/>
      <c r="AM44" s="74"/>
    </row>
    <row r="45" spans="1:39" ht="30" customHeight="1" x14ac:dyDescent="0.25">
      <c r="A45" s="363"/>
      <c r="B45" s="33" t="s">
        <v>307</v>
      </c>
      <c r="C45" s="48"/>
      <c r="D45" s="45"/>
      <c r="E45" s="45"/>
      <c r="F45" s="45"/>
      <c r="G45" s="45"/>
      <c r="H45" s="45"/>
      <c r="I45" s="45"/>
      <c r="J45" s="45"/>
      <c r="K45" s="45"/>
      <c r="L45" s="45"/>
      <c r="M45" s="45"/>
      <c r="N45" s="45"/>
      <c r="O45" s="45"/>
      <c r="P45" s="45"/>
      <c r="Q45" s="45"/>
      <c r="R45" s="45"/>
      <c r="S45" s="45" t="s">
        <v>138</v>
      </c>
      <c r="T45" s="47"/>
      <c r="U45" s="45"/>
      <c r="V45" s="45"/>
      <c r="W45" s="45"/>
      <c r="X45" s="45"/>
      <c r="Y45" s="45"/>
      <c r="Z45" s="45"/>
      <c r="AA45" s="45"/>
      <c r="AB45" s="45"/>
      <c r="AC45" s="45"/>
      <c r="AD45" s="45"/>
      <c r="AE45" s="45"/>
      <c r="AF45" s="45"/>
      <c r="AG45" s="45"/>
      <c r="AH45" s="45"/>
      <c r="AI45" s="45"/>
      <c r="AJ45" s="45"/>
      <c r="AK45" s="45"/>
      <c r="AL45" s="128"/>
      <c r="AM45" s="74"/>
    </row>
    <row r="46" spans="1:39" ht="30" customHeight="1" x14ac:dyDescent="0.25">
      <c r="A46" s="363"/>
      <c r="B46" s="33" t="s">
        <v>315</v>
      </c>
      <c r="C46" s="48"/>
      <c r="D46" s="45"/>
      <c r="E46" s="45"/>
      <c r="F46" s="45"/>
      <c r="G46" s="45"/>
      <c r="H46" s="45"/>
      <c r="I46" s="45"/>
      <c r="J46" s="45"/>
      <c r="K46" s="45"/>
      <c r="L46" s="45"/>
      <c r="M46" s="45"/>
      <c r="N46" s="45"/>
      <c r="O46" s="45"/>
      <c r="P46" s="45"/>
      <c r="Q46" s="45"/>
      <c r="R46" s="45" t="s">
        <v>138</v>
      </c>
      <c r="S46" s="45"/>
      <c r="T46" s="47"/>
      <c r="U46" s="45"/>
      <c r="V46" s="45"/>
      <c r="W46" s="45"/>
      <c r="X46" s="45"/>
      <c r="Y46" s="45"/>
      <c r="Z46" s="45"/>
      <c r="AA46" s="45"/>
      <c r="AB46" s="45"/>
      <c r="AC46" s="45"/>
      <c r="AD46" s="45"/>
      <c r="AE46" s="45"/>
      <c r="AF46" s="45"/>
      <c r="AG46" s="45"/>
      <c r="AH46" s="45"/>
      <c r="AI46" s="45"/>
      <c r="AJ46" s="45"/>
      <c r="AK46" s="45"/>
      <c r="AL46" s="128"/>
      <c r="AM46" s="74"/>
    </row>
    <row r="47" spans="1:39" ht="30" customHeight="1" x14ac:dyDescent="0.25">
      <c r="A47" s="363"/>
      <c r="B47" s="33" t="s">
        <v>325</v>
      </c>
      <c r="C47" s="48"/>
      <c r="D47" s="45"/>
      <c r="E47" s="45"/>
      <c r="F47" s="45"/>
      <c r="G47" s="45"/>
      <c r="H47" s="45"/>
      <c r="I47" s="45"/>
      <c r="J47" s="45"/>
      <c r="K47" s="45"/>
      <c r="L47" s="45"/>
      <c r="M47" s="45"/>
      <c r="N47" s="45"/>
      <c r="O47" s="45"/>
      <c r="P47" s="45"/>
      <c r="Q47" s="45"/>
      <c r="R47" s="45"/>
      <c r="S47" s="45" t="s">
        <v>138</v>
      </c>
      <c r="T47" s="47"/>
      <c r="U47" s="45"/>
      <c r="V47" s="45"/>
      <c r="W47" s="45"/>
      <c r="X47" s="45"/>
      <c r="Y47" s="45"/>
      <c r="Z47" s="45"/>
      <c r="AA47" s="45"/>
      <c r="AB47" s="45"/>
      <c r="AC47" s="45"/>
      <c r="AD47" s="45"/>
      <c r="AE47" s="45"/>
      <c r="AF47" s="45"/>
      <c r="AG47" s="45"/>
      <c r="AH47" s="45"/>
      <c r="AI47" s="45"/>
      <c r="AJ47" s="45"/>
      <c r="AK47" s="45"/>
      <c r="AL47" s="128"/>
      <c r="AM47" s="74"/>
    </row>
    <row r="48" spans="1:39" ht="30" customHeight="1" x14ac:dyDescent="0.25">
      <c r="A48" s="363"/>
      <c r="B48" s="33" t="s">
        <v>685</v>
      </c>
      <c r="C48" s="48"/>
      <c r="D48" s="45"/>
      <c r="E48" s="45"/>
      <c r="F48" s="45"/>
      <c r="G48" s="45"/>
      <c r="H48" s="45"/>
      <c r="I48" s="45"/>
      <c r="J48" s="45"/>
      <c r="K48" s="45"/>
      <c r="L48" s="45"/>
      <c r="M48" s="45"/>
      <c r="N48" s="45"/>
      <c r="O48" s="45"/>
      <c r="P48" s="45"/>
      <c r="Q48" s="45"/>
      <c r="R48" s="45" t="s">
        <v>138</v>
      </c>
      <c r="S48" s="45"/>
      <c r="T48" s="47"/>
      <c r="U48" s="45"/>
      <c r="V48" s="45"/>
      <c r="W48" s="45"/>
      <c r="X48" s="45"/>
      <c r="Y48" s="45"/>
      <c r="Z48" s="45"/>
      <c r="AA48" s="45"/>
      <c r="AB48" s="45"/>
      <c r="AC48" s="45"/>
      <c r="AD48" s="45"/>
      <c r="AE48" s="45"/>
      <c r="AF48" s="45"/>
      <c r="AG48" s="45"/>
      <c r="AH48" s="45"/>
      <c r="AI48" s="45"/>
      <c r="AJ48" s="45"/>
      <c r="AK48" s="45"/>
      <c r="AL48" s="128"/>
      <c r="AM48" s="74"/>
    </row>
    <row r="49" spans="1:39" ht="30" customHeight="1" x14ac:dyDescent="0.25">
      <c r="A49" s="363"/>
      <c r="B49" s="33" t="s">
        <v>686</v>
      </c>
      <c r="C49" s="48" t="s">
        <v>684</v>
      </c>
      <c r="D49" s="45"/>
      <c r="E49" s="45"/>
      <c r="F49" s="45"/>
      <c r="G49" s="45"/>
      <c r="H49" s="45"/>
      <c r="I49" s="45"/>
      <c r="J49" s="45"/>
      <c r="K49" s="45"/>
      <c r="L49" s="45"/>
      <c r="M49" s="45"/>
      <c r="N49" s="45"/>
      <c r="O49" s="45"/>
      <c r="P49" s="45"/>
      <c r="Q49" s="45"/>
      <c r="R49" s="45"/>
      <c r="S49" s="45" t="s">
        <v>138</v>
      </c>
      <c r="T49" s="47"/>
      <c r="U49" s="45"/>
      <c r="V49" s="45"/>
      <c r="W49" s="45"/>
      <c r="X49" s="45"/>
      <c r="Y49" s="45"/>
      <c r="Z49" s="45"/>
      <c r="AA49" s="45"/>
      <c r="AB49" s="45"/>
      <c r="AC49" s="45"/>
      <c r="AD49" s="45"/>
      <c r="AE49" s="45"/>
      <c r="AF49" s="45"/>
      <c r="AG49" s="45"/>
      <c r="AH49" s="45"/>
      <c r="AI49" s="45"/>
      <c r="AJ49" s="45"/>
      <c r="AK49" s="45"/>
      <c r="AL49" s="128"/>
      <c r="AM49" s="74"/>
    </row>
    <row r="50" spans="1:39" ht="30" customHeight="1" x14ac:dyDescent="0.25">
      <c r="A50" s="363"/>
      <c r="B50" s="33" t="s">
        <v>687</v>
      </c>
      <c r="C50" s="48"/>
      <c r="D50" s="45"/>
      <c r="E50" s="45"/>
      <c r="F50" s="45"/>
      <c r="G50" s="45"/>
      <c r="H50" s="45"/>
      <c r="I50" s="45"/>
      <c r="J50" s="45"/>
      <c r="K50" s="45"/>
      <c r="L50" s="45"/>
      <c r="M50" s="45"/>
      <c r="N50" s="45"/>
      <c r="O50" s="45"/>
      <c r="P50" s="45"/>
      <c r="Q50" s="45"/>
      <c r="R50" s="45" t="s">
        <v>138</v>
      </c>
      <c r="S50" s="45"/>
      <c r="T50" s="47"/>
      <c r="U50" s="45"/>
      <c r="V50" s="45"/>
      <c r="W50" s="45"/>
      <c r="X50" s="45"/>
      <c r="Y50" s="45"/>
      <c r="Z50" s="45"/>
      <c r="AA50" s="45"/>
      <c r="AB50" s="45"/>
      <c r="AC50" s="45"/>
      <c r="AD50" s="45"/>
      <c r="AE50" s="45"/>
      <c r="AF50" s="45"/>
      <c r="AG50" s="45"/>
      <c r="AH50" s="45"/>
      <c r="AI50" s="45"/>
      <c r="AJ50" s="45"/>
      <c r="AK50" s="45"/>
      <c r="AL50" s="128"/>
      <c r="AM50" s="74"/>
    </row>
    <row r="51" spans="1:39" ht="30" customHeight="1" x14ac:dyDescent="0.25">
      <c r="A51" s="363"/>
      <c r="B51" s="33" t="s">
        <v>688</v>
      </c>
      <c r="C51" s="48"/>
      <c r="D51" s="45"/>
      <c r="E51" s="45"/>
      <c r="F51" s="45"/>
      <c r="G51" s="45"/>
      <c r="H51" s="45"/>
      <c r="I51" s="45"/>
      <c r="J51" s="45"/>
      <c r="K51" s="45"/>
      <c r="L51" s="45"/>
      <c r="M51" s="45"/>
      <c r="N51" s="45"/>
      <c r="O51" s="45"/>
      <c r="P51" s="45"/>
      <c r="Q51" s="45"/>
      <c r="R51" s="45" t="s">
        <v>138</v>
      </c>
      <c r="S51" s="45"/>
      <c r="T51" s="47"/>
      <c r="U51" s="45"/>
      <c r="V51" s="45"/>
      <c r="W51" s="45"/>
      <c r="X51" s="45"/>
      <c r="Y51" s="45"/>
      <c r="Z51" s="45"/>
      <c r="AA51" s="45"/>
      <c r="AB51" s="45"/>
      <c r="AC51" s="45"/>
      <c r="AD51" s="45"/>
      <c r="AE51" s="45"/>
      <c r="AF51" s="45"/>
      <c r="AG51" s="45"/>
      <c r="AH51" s="45"/>
      <c r="AI51" s="45"/>
      <c r="AJ51" s="45"/>
      <c r="AK51" s="45"/>
      <c r="AL51" s="128"/>
      <c r="AM51" s="74"/>
    </row>
    <row r="52" spans="1:39" ht="30" customHeight="1" x14ac:dyDescent="0.25">
      <c r="A52" s="363"/>
      <c r="B52" s="33" t="s">
        <v>689</v>
      </c>
      <c r="C52" s="48"/>
      <c r="D52" s="45"/>
      <c r="E52" s="45"/>
      <c r="F52" s="45"/>
      <c r="G52" s="45"/>
      <c r="H52" s="45"/>
      <c r="I52" s="45"/>
      <c r="J52" s="45"/>
      <c r="K52" s="45"/>
      <c r="L52" s="45"/>
      <c r="M52" s="45"/>
      <c r="N52" s="45"/>
      <c r="O52" s="45"/>
      <c r="P52" s="45"/>
      <c r="Q52" s="45"/>
      <c r="R52" s="45"/>
      <c r="S52" s="45" t="s">
        <v>138</v>
      </c>
      <c r="T52" s="47"/>
      <c r="U52" s="45"/>
      <c r="V52" s="45"/>
      <c r="W52" s="45"/>
      <c r="X52" s="45"/>
      <c r="Y52" s="45"/>
      <c r="Z52" s="45"/>
      <c r="AA52" s="45"/>
      <c r="AB52" s="45"/>
      <c r="AC52" s="45"/>
      <c r="AD52" s="45"/>
      <c r="AE52" s="45"/>
      <c r="AF52" s="45"/>
      <c r="AG52" s="45"/>
      <c r="AH52" s="45"/>
      <c r="AI52" s="45"/>
      <c r="AJ52" s="45"/>
      <c r="AK52" s="45"/>
      <c r="AL52" s="128"/>
      <c r="AM52" s="74"/>
    </row>
    <row r="53" spans="1:39" ht="30" customHeight="1" x14ac:dyDescent="0.25">
      <c r="A53" s="363"/>
      <c r="B53" s="33" t="s">
        <v>690</v>
      </c>
      <c r="C53" s="48"/>
      <c r="D53" s="45"/>
      <c r="E53" s="45"/>
      <c r="F53" s="45"/>
      <c r="G53" s="45"/>
      <c r="H53" s="45"/>
      <c r="I53" s="45"/>
      <c r="J53" s="45"/>
      <c r="K53" s="45"/>
      <c r="L53" s="45"/>
      <c r="M53" s="45"/>
      <c r="N53" s="45"/>
      <c r="O53" s="45"/>
      <c r="P53" s="45"/>
      <c r="Q53" s="45"/>
      <c r="R53" s="45" t="s">
        <v>138</v>
      </c>
      <c r="S53" s="45"/>
      <c r="T53" s="47"/>
      <c r="U53" s="45"/>
      <c r="V53" s="45"/>
      <c r="W53" s="45"/>
      <c r="X53" s="45"/>
      <c r="Y53" s="45"/>
      <c r="Z53" s="45"/>
      <c r="AA53" s="45"/>
      <c r="AB53" s="45"/>
      <c r="AC53" s="45"/>
      <c r="AD53" s="45"/>
      <c r="AE53" s="45"/>
      <c r="AF53" s="45"/>
      <c r="AG53" s="45"/>
      <c r="AH53" s="45"/>
      <c r="AI53" s="45"/>
      <c r="AJ53" s="45"/>
      <c r="AK53" s="45"/>
      <c r="AL53" s="128"/>
      <c r="AM53" s="74"/>
    </row>
    <row r="54" spans="1:39" ht="30" customHeight="1" x14ac:dyDescent="0.25">
      <c r="A54" s="363"/>
      <c r="B54" s="33" t="s">
        <v>691</v>
      </c>
      <c r="C54" s="48"/>
      <c r="D54" s="45"/>
      <c r="E54" s="45"/>
      <c r="F54" s="45"/>
      <c r="G54" s="45"/>
      <c r="H54" s="45"/>
      <c r="I54" s="45"/>
      <c r="J54" s="45"/>
      <c r="K54" s="45"/>
      <c r="L54" s="45"/>
      <c r="M54" s="45"/>
      <c r="N54" s="45"/>
      <c r="O54" s="45"/>
      <c r="P54" s="45"/>
      <c r="Q54" s="45"/>
      <c r="R54" s="45" t="s">
        <v>138</v>
      </c>
      <c r="S54" s="45"/>
      <c r="T54" s="47"/>
      <c r="U54" s="45"/>
      <c r="V54" s="45"/>
      <c r="W54" s="45"/>
      <c r="X54" s="45"/>
      <c r="Y54" s="45"/>
      <c r="Z54" s="45"/>
      <c r="AA54" s="45"/>
      <c r="AB54" s="45"/>
      <c r="AC54" s="45"/>
      <c r="AD54" s="45"/>
      <c r="AE54" s="45"/>
      <c r="AF54" s="45"/>
      <c r="AG54" s="45"/>
      <c r="AH54" s="45"/>
      <c r="AI54" s="45"/>
      <c r="AJ54" s="45"/>
      <c r="AK54" s="45"/>
      <c r="AL54" s="128"/>
      <c r="AM54" s="74"/>
    </row>
    <row r="55" spans="1:39" ht="30" customHeight="1" x14ac:dyDescent="0.25">
      <c r="A55" s="364"/>
      <c r="B55" s="33" t="s">
        <v>692</v>
      </c>
      <c r="C55" s="48"/>
      <c r="D55" s="45"/>
      <c r="E55" s="45"/>
      <c r="F55" s="45"/>
      <c r="G55" s="45"/>
      <c r="H55" s="45"/>
      <c r="I55" s="45"/>
      <c r="J55" s="45"/>
      <c r="K55" s="45"/>
      <c r="L55" s="45"/>
      <c r="M55" s="45"/>
      <c r="N55" s="45"/>
      <c r="O55" s="45"/>
      <c r="P55" s="45"/>
      <c r="Q55" s="45" t="s">
        <v>138</v>
      </c>
      <c r="R55" s="45"/>
      <c r="S55" s="45"/>
      <c r="T55" s="47"/>
      <c r="U55" s="45"/>
      <c r="V55" s="45"/>
      <c r="W55" s="45"/>
      <c r="X55" s="45"/>
      <c r="Y55" s="45"/>
      <c r="Z55" s="45"/>
      <c r="AA55" s="45"/>
      <c r="AB55" s="45"/>
      <c r="AC55" s="45"/>
      <c r="AD55" s="45"/>
      <c r="AE55" s="45"/>
      <c r="AF55" s="45"/>
      <c r="AG55" s="45"/>
      <c r="AH55" s="45"/>
      <c r="AI55" s="45"/>
      <c r="AJ55" s="45"/>
      <c r="AK55" s="45"/>
      <c r="AL55" s="128"/>
      <c r="AM55" s="74"/>
    </row>
    <row r="56" spans="1:39" ht="30" customHeight="1" x14ac:dyDescent="0.25">
      <c r="A56" s="362" t="s">
        <v>693</v>
      </c>
      <c r="B56" s="33" t="s">
        <v>336</v>
      </c>
      <c r="C56" s="48" t="s">
        <v>694</v>
      </c>
      <c r="D56" s="48"/>
      <c r="E56" s="48"/>
      <c r="F56" s="48"/>
      <c r="G56" s="48"/>
      <c r="H56" s="48"/>
      <c r="I56" s="48"/>
      <c r="J56" s="48"/>
      <c r="K56" s="48"/>
      <c r="L56" s="48"/>
      <c r="M56" s="48"/>
      <c r="N56" s="45"/>
      <c r="O56" s="45"/>
      <c r="P56" s="45"/>
      <c r="Q56" s="45"/>
      <c r="R56" s="45"/>
      <c r="S56" s="45" t="s">
        <v>138</v>
      </c>
      <c r="T56" s="47"/>
      <c r="U56" s="48"/>
      <c r="V56" s="48"/>
      <c r="W56" s="48"/>
      <c r="X56" s="48"/>
      <c r="Y56" s="48"/>
      <c r="Z56" s="48"/>
      <c r="AA56" s="48"/>
      <c r="AB56" s="48"/>
      <c r="AC56" s="48"/>
      <c r="AD56" s="48"/>
      <c r="AE56" s="48"/>
      <c r="AF56" s="48"/>
      <c r="AG56" s="48"/>
      <c r="AH56" s="48"/>
      <c r="AI56" s="48"/>
      <c r="AJ56" s="48"/>
      <c r="AK56" s="45"/>
      <c r="AL56" s="128"/>
      <c r="AM56" s="74"/>
    </row>
    <row r="57" spans="1:39" ht="30" customHeight="1" x14ac:dyDescent="0.25">
      <c r="A57" s="363"/>
      <c r="B57" s="33" t="s">
        <v>345</v>
      </c>
      <c r="C57" s="48" t="s">
        <v>694</v>
      </c>
      <c r="D57" s="48"/>
      <c r="E57" s="48"/>
      <c r="F57" s="48"/>
      <c r="G57" s="48"/>
      <c r="H57" s="48"/>
      <c r="I57" s="48"/>
      <c r="J57" s="48"/>
      <c r="K57" s="48"/>
      <c r="L57" s="48"/>
      <c r="M57" s="48"/>
      <c r="N57" s="45"/>
      <c r="O57" s="45"/>
      <c r="P57" s="45"/>
      <c r="Q57" s="45"/>
      <c r="R57" s="45"/>
      <c r="S57" s="45" t="s">
        <v>138</v>
      </c>
      <c r="T57" s="47"/>
      <c r="U57" s="48"/>
      <c r="V57" s="48"/>
      <c r="W57" s="48"/>
      <c r="X57" s="48"/>
      <c r="Y57" s="48"/>
      <c r="Z57" s="48"/>
      <c r="AA57" s="48"/>
      <c r="AB57" s="48"/>
      <c r="AC57" s="48"/>
      <c r="AD57" s="48"/>
      <c r="AE57" s="48"/>
      <c r="AF57" s="48"/>
      <c r="AG57" s="48"/>
      <c r="AH57" s="48"/>
      <c r="AI57" s="48"/>
      <c r="AJ57" s="48"/>
      <c r="AK57" s="45"/>
      <c r="AL57" s="128"/>
      <c r="AM57" s="74"/>
    </row>
    <row r="58" spans="1:39" ht="30" customHeight="1" x14ac:dyDescent="0.25">
      <c r="A58" s="363"/>
      <c r="B58" s="33" t="s">
        <v>352</v>
      </c>
      <c r="C58" s="48"/>
      <c r="D58" s="48"/>
      <c r="E58" s="48"/>
      <c r="F58" s="48"/>
      <c r="G58" s="48"/>
      <c r="H58" s="48"/>
      <c r="I58" s="48"/>
      <c r="J58" s="48"/>
      <c r="K58" s="48"/>
      <c r="L58" s="48"/>
      <c r="M58" s="48"/>
      <c r="N58" s="45"/>
      <c r="O58" s="45"/>
      <c r="P58" s="45"/>
      <c r="Q58" s="45"/>
      <c r="R58" s="45" t="s">
        <v>138</v>
      </c>
      <c r="S58" s="45"/>
      <c r="T58" s="47"/>
      <c r="U58" s="48"/>
      <c r="V58" s="48"/>
      <c r="W58" s="48"/>
      <c r="X58" s="48"/>
      <c r="Y58" s="48"/>
      <c r="Z58" s="48"/>
      <c r="AA58" s="48"/>
      <c r="AB58" s="48"/>
      <c r="AC58" s="48"/>
      <c r="AD58" s="48"/>
      <c r="AE58" s="48"/>
      <c r="AF58" s="48"/>
      <c r="AG58" s="48"/>
      <c r="AH58" s="48"/>
      <c r="AI58" s="48"/>
      <c r="AJ58" s="48"/>
      <c r="AK58" s="45"/>
      <c r="AL58" s="128"/>
      <c r="AM58" s="74"/>
    </row>
    <row r="59" spans="1:39" ht="30" customHeight="1" x14ac:dyDescent="0.25">
      <c r="A59" s="363"/>
      <c r="B59" s="33" t="s">
        <v>361</v>
      </c>
      <c r="C59" s="48"/>
      <c r="D59" s="48"/>
      <c r="E59" s="48"/>
      <c r="F59" s="48"/>
      <c r="G59" s="48"/>
      <c r="H59" s="48"/>
      <c r="I59" s="48"/>
      <c r="J59" s="48"/>
      <c r="K59" s="48"/>
      <c r="L59" s="48"/>
      <c r="M59" s="48"/>
      <c r="N59" s="45"/>
      <c r="O59" s="45"/>
      <c r="P59" s="45"/>
      <c r="Q59" s="45"/>
      <c r="R59" s="45"/>
      <c r="S59" s="45" t="s">
        <v>138</v>
      </c>
      <c r="T59" s="47"/>
      <c r="U59" s="48"/>
      <c r="V59" s="48"/>
      <c r="W59" s="48"/>
      <c r="X59" s="48"/>
      <c r="Y59" s="48"/>
      <c r="Z59" s="48"/>
      <c r="AA59" s="48"/>
      <c r="AB59" s="48"/>
      <c r="AC59" s="48"/>
      <c r="AD59" s="48"/>
      <c r="AE59" s="48"/>
      <c r="AF59" s="48"/>
      <c r="AG59" s="48"/>
      <c r="AH59" s="48"/>
      <c r="AI59" s="48"/>
      <c r="AJ59" s="48"/>
      <c r="AK59" s="45"/>
      <c r="AL59" s="128"/>
      <c r="AM59" s="74"/>
    </row>
    <row r="60" spans="1:39" ht="30" customHeight="1" x14ac:dyDescent="0.25">
      <c r="A60" s="363"/>
      <c r="B60" s="33" t="s">
        <v>695</v>
      </c>
      <c r="C60" s="48"/>
      <c r="D60" s="48"/>
      <c r="E60" s="48"/>
      <c r="F60" s="48"/>
      <c r="G60" s="48"/>
      <c r="H60" s="48"/>
      <c r="I60" s="48"/>
      <c r="J60" s="48"/>
      <c r="K60" s="48"/>
      <c r="L60" s="48"/>
      <c r="M60" s="48"/>
      <c r="N60" s="45"/>
      <c r="O60" s="45"/>
      <c r="P60" s="45"/>
      <c r="Q60" s="45"/>
      <c r="R60" s="45" t="s">
        <v>138</v>
      </c>
      <c r="S60" s="45"/>
      <c r="T60" s="47"/>
      <c r="U60" s="48"/>
      <c r="V60" s="48"/>
      <c r="W60" s="48"/>
      <c r="X60" s="48"/>
      <c r="Y60" s="48"/>
      <c r="Z60" s="48"/>
      <c r="AA60" s="48"/>
      <c r="AB60" s="48"/>
      <c r="AC60" s="48"/>
      <c r="AD60" s="48"/>
      <c r="AE60" s="48"/>
      <c r="AF60" s="48"/>
      <c r="AG60" s="48"/>
      <c r="AH60" s="48"/>
      <c r="AI60" s="48"/>
      <c r="AJ60" s="48"/>
      <c r="AK60" s="45"/>
      <c r="AL60" s="128"/>
      <c r="AM60" s="74"/>
    </row>
    <row r="61" spans="1:39" ht="30" customHeight="1" x14ac:dyDescent="0.25">
      <c r="A61" s="363"/>
      <c r="B61" s="33" t="s">
        <v>696</v>
      </c>
      <c r="C61" s="48"/>
      <c r="D61" s="48"/>
      <c r="E61" s="48"/>
      <c r="F61" s="48"/>
      <c r="G61" s="48"/>
      <c r="H61" s="48"/>
      <c r="I61" s="48"/>
      <c r="J61" s="48"/>
      <c r="K61" s="48"/>
      <c r="L61" s="48"/>
      <c r="M61" s="48"/>
      <c r="N61" s="45"/>
      <c r="O61" s="45"/>
      <c r="P61" s="45"/>
      <c r="Q61" s="45"/>
      <c r="R61" s="45"/>
      <c r="S61" s="45" t="s">
        <v>138</v>
      </c>
      <c r="T61" s="47"/>
      <c r="U61" s="48"/>
      <c r="V61" s="48"/>
      <c r="W61" s="48"/>
      <c r="X61" s="48"/>
      <c r="Y61" s="48"/>
      <c r="Z61" s="48"/>
      <c r="AA61" s="48"/>
      <c r="AB61" s="48"/>
      <c r="AC61" s="48"/>
      <c r="AD61" s="48"/>
      <c r="AE61" s="48"/>
      <c r="AF61" s="48"/>
      <c r="AG61" s="48"/>
      <c r="AH61" s="48"/>
      <c r="AI61" s="48"/>
      <c r="AJ61" s="48"/>
      <c r="AK61" s="45"/>
      <c r="AL61" s="128"/>
      <c r="AM61" s="74"/>
    </row>
    <row r="62" spans="1:39" ht="30" customHeight="1" x14ac:dyDescent="0.25">
      <c r="A62" s="363"/>
      <c r="B62" s="33" t="s">
        <v>697</v>
      </c>
      <c r="C62" s="48"/>
      <c r="D62" s="48"/>
      <c r="E62" s="48"/>
      <c r="F62" s="48"/>
      <c r="G62" s="48"/>
      <c r="H62" s="48"/>
      <c r="I62" s="48"/>
      <c r="J62" s="48"/>
      <c r="K62" s="48"/>
      <c r="L62" s="48"/>
      <c r="M62" s="48"/>
      <c r="N62" s="45"/>
      <c r="O62" s="45"/>
      <c r="P62" s="45"/>
      <c r="Q62" s="45"/>
      <c r="R62" s="45" t="s">
        <v>138</v>
      </c>
      <c r="S62" s="45"/>
      <c r="T62" s="47"/>
      <c r="U62" s="48"/>
      <c r="V62" s="48"/>
      <c r="W62" s="48"/>
      <c r="X62" s="48"/>
      <c r="Y62" s="48"/>
      <c r="Z62" s="48"/>
      <c r="AA62" s="48"/>
      <c r="AB62" s="48"/>
      <c r="AC62" s="48"/>
      <c r="AD62" s="48"/>
      <c r="AE62" s="48"/>
      <c r="AF62" s="48"/>
      <c r="AG62" s="48"/>
      <c r="AH62" s="48"/>
      <c r="AI62" s="48"/>
      <c r="AJ62" s="48"/>
      <c r="AK62" s="45"/>
      <c r="AL62" s="128"/>
      <c r="AM62" s="74"/>
    </row>
    <row r="63" spans="1:39" ht="30" customHeight="1" x14ac:dyDescent="0.25">
      <c r="A63" s="363"/>
      <c r="B63" s="33" t="s">
        <v>698</v>
      </c>
      <c r="C63" s="48" t="s">
        <v>694</v>
      </c>
      <c r="D63" s="48"/>
      <c r="E63" s="48"/>
      <c r="F63" s="48"/>
      <c r="G63" s="48"/>
      <c r="H63" s="48"/>
      <c r="I63" s="48"/>
      <c r="J63" s="48"/>
      <c r="K63" s="48"/>
      <c r="L63" s="48"/>
      <c r="M63" s="48"/>
      <c r="N63" s="45"/>
      <c r="O63" s="45"/>
      <c r="P63" s="45"/>
      <c r="Q63" s="45" t="s">
        <v>624</v>
      </c>
      <c r="R63" s="45"/>
      <c r="S63" s="45"/>
      <c r="T63" s="47" t="s">
        <v>115</v>
      </c>
      <c r="U63" s="48"/>
      <c r="V63" s="48"/>
      <c r="W63" s="48"/>
      <c r="X63" s="48"/>
      <c r="Y63" s="48"/>
      <c r="Z63" s="48"/>
      <c r="AA63" s="48"/>
      <c r="AB63" s="48"/>
      <c r="AC63" s="48"/>
      <c r="AD63" s="48"/>
      <c r="AE63" s="48"/>
      <c r="AF63" s="48"/>
      <c r="AG63" s="48"/>
      <c r="AH63" s="48"/>
      <c r="AI63" s="48"/>
      <c r="AJ63" s="48"/>
      <c r="AK63" s="45"/>
      <c r="AL63" s="128"/>
      <c r="AM63" s="74"/>
    </row>
    <row r="64" spans="1:39" ht="30" customHeight="1" x14ac:dyDescent="0.25">
      <c r="A64" s="363"/>
      <c r="B64" s="33" t="s">
        <v>699</v>
      </c>
      <c r="C64" s="45" t="s">
        <v>694</v>
      </c>
      <c r="D64" s="45"/>
      <c r="E64" s="45"/>
      <c r="F64" s="45"/>
      <c r="G64" s="45"/>
      <c r="H64" s="45"/>
      <c r="I64" s="45"/>
      <c r="J64" s="45"/>
      <c r="K64" s="45"/>
      <c r="L64" s="45"/>
      <c r="M64" s="45"/>
      <c r="N64" s="45"/>
      <c r="O64" s="45"/>
      <c r="P64" s="45"/>
      <c r="Q64" s="45"/>
      <c r="R64" s="45" t="s">
        <v>624</v>
      </c>
      <c r="S64" s="45"/>
      <c r="T64" s="47"/>
      <c r="U64" s="45"/>
      <c r="V64" s="45"/>
      <c r="W64" s="45"/>
      <c r="X64" s="45"/>
      <c r="Y64" s="45"/>
      <c r="Z64" s="45"/>
      <c r="AA64" s="45"/>
      <c r="AB64" s="45"/>
      <c r="AC64" s="45"/>
      <c r="AD64" s="45"/>
      <c r="AE64" s="45"/>
      <c r="AF64" s="45"/>
      <c r="AG64" s="45"/>
      <c r="AH64" s="45"/>
      <c r="AI64" s="45"/>
      <c r="AJ64" s="45"/>
      <c r="AK64" s="45"/>
      <c r="AL64" s="128"/>
      <c r="AM64" s="74"/>
    </row>
    <row r="65" spans="1:39" ht="30" customHeight="1" x14ac:dyDescent="0.25">
      <c r="A65" s="363"/>
      <c r="B65" s="33" t="s">
        <v>700</v>
      </c>
      <c r="C65" s="45"/>
      <c r="D65" s="45"/>
      <c r="E65" s="45"/>
      <c r="F65" s="45"/>
      <c r="G65" s="45"/>
      <c r="H65" s="45"/>
      <c r="I65" s="45"/>
      <c r="J65" s="45"/>
      <c r="K65" s="45"/>
      <c r="L65" s="45"/>
      <c r="M65" s="45"/>
      <c r="N65" s="45"/>
      <c r="O65" s="45"/>
      <c r="P65" s="45"/>
      <c r="Q65" s="45"/>
      <c r="R65" s="45" t="s">
        <v>138</v>
      </c>
      <c r="S65" s="45"/>
      <c r="T65" s="47"/>
      <c r="U65" s="45"/>
      <c r="V65" s="45"/>
      <c r="W65" s="45"/>
      <c r="X65" s="45"/>
      <c r="Y65" s="45"/>
      <c r="Z65" s="45"/>
      <c r="AA65" s="45"/>
      <c r="AB65" s="45"/>
      <c r="AC65" s="45"/>
      <c r="AD65" s="45"/>
      <c r="AE65" s="45"/>
      <c r="AF65" s="45"/>
      <c r="AG65" s="45"/>
      <c r="AH65" s="45"/>
      <c r="AI65" s="45"/>
      <c r="AJ65" s="45"/>
      <c r="AK65" s="45"/>
      <c r="AL65" s="128"/>
      <c r="AM65" s="74"/>
    </row>
    <row r="66" spans="1:39" ht="30" customHeight="1" x14ac:dyDescent="0.25">
      <c r="A66" s="363"/>
      <c r="B66" s="33" t="s">
        <v>701</v>
      </c>
      <c r="C66" s="45"/>
      <c r="D66" s="45"/>
      <c r="E66" s="45"/>
      <c r="F66" s="45"/>
      <c r="G66" s="45"/>
      <c r="H66" s="45"/>
      <c r="I66" s="45"/>
      <c r="J66" s="45"/>
      <c r="K66" s="45"/>
      <c r="L66" s="45"/>
      <c r="M66" s="45"/>
      <c r="N66" s="45"/>
      <c r="O66" s="45"/>
      <c r="P66" s="45"/>
      <c r="Q66" s="45"/>
      <c r="R66" s="45" t="s">
        <v>138</v>
      </c>
      <c r="S66" s="45"/>
      <c r="T66" s="47"/>
      <c r="U66" s="45"/>
      <c r="V66" s="45"/>
      <c r="W66" s="45"/>
      <c r="X66" s="45"/>
      <c r="Y66" s="45"/>
      <c r="Z66" s="45"/>
      <c r="AA66" s="45"/>
      <c r="AB66" s="45"/>
      <c r="AC66" s="45"/>
      <c r="AD66" s="45"/>
      <c r="AE66" s="45"/>
      <c r="AF66" s="45"/>
      <c r="AG66" s="45"/>
      <c r="AH66" s="45"/>
      <c r="AI66" s="45"/>
      <c r="AJ66" s="45"/>
      <c r="AK66" s="45"/>
      <c r="AL66" s="128"/>
      <c r="AM66" s="74"/>
    </row>
    <row r="67" spans="1:39" ht="30" customHeight="1" x14ac:dyDescent="0.25">
      <c r="A67" s="363"/>
      <c r="B67" s="33" t="s">
        <v>702</v>
      </c>
      <c r="C67" s="45"/>
      <c r="D67" s="45"/>
      <c r="E67" s="45"/>
      <c r="F67" s="45"/>
      <c r="G67" s="45"/>
      <c r="H67" s="45"/>
      <c r="I67" s="45"/>
      <c r="J67" s="45"/>
      <c r="K67" s="45"/>
      <c r="L67" s="45"/>
      <c r="M67" s="45"/>
      <c r="N67" s="45"/>
      <c r="O67" s="45"/>
      <c r="P67" s="45"/>
      <c r="Q67" s="45"/>
      <c r="R67" s="45" t="s">
        <v>138</v>
      </c>
      <c r="S67" s="45"/>
      <c r="T67" s="47"/>
      <c r="U67" s="45"/>
      <c r="V67" s="45"/>
      <c r="W67" s="45"/>
      <c r="X67" s="45"/>
      <c r="Y67" s="45"/>
      <c r="Z67" s="45"/>
      <c r="AA67" s="45"/>
      <c r="AB67" s="45"/>
      <c r="AC67" s="45"/>
      <c r="AD67" s="45"/>
      <c r="AE67" s="45"/>
      <c r="AF67" s="45"/>
      <c r="AG67" s="45"/>
      <c r="AH67" s="45"/>
      <c r="AI67" s="45"/>
      <c r="AJ67" s="45"/>
      <c r="AK67" s="45"/>
      <c r="AL67" s="128"/>
      <c r="AM67" s="74"/>
    </row>
    <row r="68" spans="1:39" ht="30" customHeight="1" x14ac:dyDescent="0.25">
      <c r="A68" s="363"/>
      <c r="B68" s="33" t="s">
        <v>703</v>
      </c>
      <c r="C68" s="45"/>
      <c r="D68" s="45"/>
      <c r="E68" s="45"/>
      <c r="F68" s="45"/>
      <c r="G68" s="45"/>
      <c r="H68" s="45"/>
      <c r="I68" s="45"/>
      <c r="J68" s="45"/>
      <c r="K68" s="45"/>
      <c r="L68" s="45"/>
      <c r="M68" s="45"/>
      <c r="N68" s="45"/>
      <c r="O68" s="45"/>
      <c r="P68" s="45"/>
      <c r="Q68" s="45"/>
      <c r="R68" s="45" t="s">
        <v>138</v>
      </c>
      <c r="S68" s="45"/>
      <c r="T68" s="47"/>
      <c r="U68" s="45"/>
      <c r="V68" s="45"/>
      <c r="W68" s="45"/>
      <c r="X68" s="45"/>
      <c r="Y68" s="45"/>
      <c r="Z68" s="45"/>
      <c r="AA68" s="45"/>
      <c r="AB68" s="45"/>
      <c r="AC68" s="45"/>
      <c r="AD68" s="45"/>
      <c r="AE68" s="45"/>
      <c r="AF68" s="45"/>
      <c r="AG68" s="45"/>
      <c r="AH68" s="45"/>
      <c r="AI68" s="45"/>
      <c r="AJ68" s="45"/>
      <c r="AK68" s="45"/>
      <c r="AL68" s="128"/>
      <c r="AM68" s="74"/>
    </row>
    <row r="69" spans="1:39" ht="30" customHeight="1" x14ac:dyDescent="0.25">
      <c r="A69" s="363"/>
      <c r="B69" s="33" t="s">
        <v>704</v>
      </c>
      <c r="C69" s="45"/>
      <c r="D69" s="45"/>
      <c r="E69" s="45"/>
      <c r="F69" s="45"/>
      <c r="G69" s="45"/>
      <c r="H69" s="45"/>
      <c r="I69" s="45"/>
      <c r="J69" s="45"/>
      <c r="K69" s="45"/>
      <c r="L69" s="45"/>
      <c r="M69" s="45"/>
      <c r="N69" s="45"/>
      <c r="O69" s="45"/>
      <c r="P69" s="45"/>
      <c r="Q69" s="45"/>
      <c r="R69" s="45" t="s">
        <v>138</v>
      </c>
      <c r="S69" s="45"/>
      <c r="T69" s="47"/>
      <c r="U69" s="45"/>
      <c r="V69" s="45"/>
      <c r="W69" s="45"/>
      <c r="X69" s="45"/>
      <c r="Y69" s="45"/>
      <c r="Z69" s="45"/>
      <c r="AA69" s="45"/>
      <c r="AB69" s="45"/>
      <c r="AC69" s="45"/>
      <c r="AD69" s="45"/>
      <c r="AE69" s="45"/>
      <c r="AF69" s="45"/>
      <c r="AG69" s="45"/>
      <c r="AH69" s="45"/>
      <c r="AI69" s="45"/>
      <c r="AJ69" s="45"/>
      <c r="AK69" s="45"/>
      <c r="AL69" s="128"/>
      <c r="AM69" s="74"/>
    </row>
    <row r="70" spans="1:39" ht="30" customHeight="1" x14ac:dyDescent="0.25">
      <c r="A70" s="364"/>
      <c r="B70" s="33" t="s">
        <v>705</v>
      </c>
      <c r="C70" s="45"/>
      <c r="D70" s="45"/>
      <c r="E70" s="45"/>
      <c r="F70" s="45"/>
      <c r="G70" s="45"/>
      <c r="H70" s="45"/>
      <c r="I70" s="45"/>
      <c r="J70" s="45"/>
      <c r="K70" s="45"/>
      <c r="L70" s="45"/>
      <c r="M70" s="45"/>
      <c r="N70" s="45"/>
      <c r="O70" s="45"/>
      <c r="P70" s="45"/>
      <c r="Q70" s="45"/>
      <c r="R70" s="45" t="s">
        <v>138</v>
      </c>
      <c r="S70" s="45"/>
      <c r="T70" s="47"/>
      <c r="U70" s="45"/>
      <c r="V70" s="45"/>
      <c r="W70" s="45"/>
      <c r="X70" s="45"/>
      <c r="Y70" s="45"/>
      <c r="Z70" s="45"/>
      <c r="AA70" s="45"/>
      <c r="AB70" s="45"/>
      <c r="AC70" s="45"/>
      <c r="AD70" s="45"/>
      <c r="AE70" s="45"/>
      <c r="AF70" s="45"/>
      <c r="AG70" s="45"/>
      <c r="AH70" s="45"/>
      <c r="AI70" s="45"/>
      <c r="AJ70" s="45"/>
      <c r="AK70" s="45"/>
      <c r="AL70" s="128"/>
      <c r="AM70" s="74"/>
    </row>
    <row r="71" spans="1:39" ht="30" customHeight="1" x14ac:dyDescent="0.25">
      <c r="A71" s="362" t="s">
        <v>706</v>
      </c>
      <c r="B71" s="33" t="s">
        <v>372</v>
      </c>
      <c r="C71" s="48" t="s">
        <v>707</v>
      </c>
      <c r="D71" s="48"/>
      <c r="E71" s="48"/>
      <c r="F71" s="48"/>
      <c r="G71" s="48"/>
      <c r="H71" s="48"/>
      <c r="I71" s="48"/>
      <c r="J71" s="48"/>
      <c r="K71" s="48"/>
      <c r="L71" s="48"/>
      <c r="M71" s="48"/>
      <c r="N71" s="45"/>
      <c r="O71" s="45"/>
      <c r="P71" s="45"/>
      <c r="Q71" s="45"/>
      <c r="R71" s="45" t="s">
        <v>138</v>
      </c>
      <c r="S71" s="45"/>
      <c r="T71" s="47"/>
      <c r="U71" s="48"/>
      <c r="V71" s="48"/>
      <c r="W71" s="48"/>
      <c r="X71" s="48"/>
      <c r="Y71" s="48"/>
      <c r="Z71" s="48"/>
      <c r="AA71" s="48"/>
      <c r="AB71" s="48"/>
      <c r="AC71" s="48"/>
      <c r="AD71" s="48"/>
      <c r="AE71" s="48"/>
      <c r="AF71" s="48"/>
      <c r="AG71" s="48"/>
      <c r="AH71" s="48"/>
      <c r="AI71" s="48"/>
      <c r="AJ71" s="48"/>
      <c r="AK71" s="45"/>
      <c r="AL71" s="128"/>
      <c r="AM71" s="74"/>
    </row>
    <row r="72" spans="1:39" ht="30" customHeight="1" x14ac:dyDescent="0.25">
      <c r="A72" s="363"/>
      <c r="B72" s="33" t="s">
        <v>380</v>
      </c>
      <c r="C72" s="48" t="s">
        <v>707</v>
      </c>
      <c r="D72" s="48"/>
      <c r="E72" s="48"/>
      <c r="F72" s="48"/>
      <c r="G72" s="48"/>
      <c r="H72" s="48"/>
      <c r="I72" s="48"/>
      <c r="J72" s="48"/>
      <c r="K72" s="48"/>
      <c r="L72" s="48"/>
      <c r="M72" s="48"/>
      <c r="N72" s="45"/>
      <c r="O72" s="45"/>
      <c r="P72" s="45"/>
      <c r="Q72" s="45"/>
      <c r="R72" s="45" t="s">
        <v>138</v>
      </c>
      <c r="S72" s="45"/>
      <c r="T72" s="47"/>
      <c r="U72" s="48"/>
      <c r="V72" s="48"/>
      <c r="W72" s="48"/>
      <c r="X72" s="48"/>
      <c r="Y72" s="48"/>
      <c r="Z72" s="48"/>
      <c r="AA72" s="48"/>
      <c r="AB72" s="48"/>
      <c r="AC72" s="48"/>
      <c r="AD72" s="48"/>
      <c r="AE72" s="48"/>
      <c r="AF72" s="48"/>
      <c r="AG72" s="48"/>
      <c r="AH72" s="48"/>
      <c r="AI72" s="48"/>
      <c r="AJ72" s="48"/>
      <c r="AK72" s="45"/>
      <c r="AL72" s="128"/>
      <c r="AM72" s="74"/>
    </row>
    <row r="73" spans="1:39" ht="30" customHeight="1" x14ac:dyDescent="0.25">
      <c r="A73" s="363"/>
      <c r="B73" s="33" t="s">
        <v>388</v>
      </c>
      <c r="C73" s="48" t="s">
        <v>707</v>
      </c>
      <c r="D73" s="48"/>
      <c r="E73" s="48"/>
      <c r="F73" s="48"/>
      <c r="G73" s="48"/>
      <c r="H73" s="48"/>
      <c r="I73" s="48"/>
      <c r="J73" s="48"/>
      <c r="K73" s="48"/>
      <c r="L73" s="48"/>
      <c r="M73" s="48"/>
      <c r="N73" s="45"/>
      <c r="O73" s="45"/>
      <c r="P73" s="45"/>
      <c r="Q73" s="45"/>
      <c r="R73" s="45" t="s">
        <v>138</v>
      </c>
      <c r="S73" s="45"/>
      <c r="T73" s="47"/>
      <c r="U73" s="48"/>
      <c r="V73" s="48"/>
      <c r="W73" s="48"/>
      <c r="X73" s="48"/>
      <c r="Y73" s="48"/>
      <c r="Z73" s="48"/>
      <c r="AA73" s="48"/>
      <c r="AB73" s="48"/>
      <c r="AC73" s="48"/>
      <c r="AD73" s="48"/>
      <c r="AE73" s="48"/>
      <c r="AF73" s="48"/>
      <c r="AG73" s="48"/>
      <c r="AH73" s="48"/>
      <c r="AI73" s="48"/>
      <c r="AJ73" s="48"/>
      <c r="AK73" s="45"/>
      <c r="AL73" s="128"/>
      <c r="AM73" s="74"/>
    </row>
    <row r="74" spans="1:39" ht="30" customHeight="1" x14ac:dyDescent="0.25">
      <c r="A74" s="363"/>
      <c r="B74" s="33" t="s">
        <v>396</v>
      </c>
      <c r="C74" s="48"/>
      <c r="D74" s="48"/>
      <c r="E74" s="48"/>
      <c r="F74" s="48"/>
      <c r="G74" s="48"/>
      <c r="H74" s="48"/>
      <c r="I74" s="48"/>
      <c r="J74" s="48"/>
      <c r="K74" s="48"/>
      <c r="L74" s="48"/>
      <c r="M74" s="48"/>
      <c r="N74" s="45"/>
      <c r="O74" s="45"/>
      <c r="P74" s="45"/>
      <c r="Q74" s="45"/>
      <c r="R74" s="45" t="s">
        <v>138</v>
      </c>
      <c r="S74" s="45"/>
      <c r="T74" s="47"/>
      <c r="U74" s="48"/>
      <c r="V74" s="48"/>
      <c r="W74" s="48"/>
      <c r="X74" s="48"/>
      <c r="Y74" s="48"/>
      <c r="Z74" s="48"/>
      <c r="AA74" s="48"/>
      <c r="AB74" s="48"/>
      <c r="AC74" s="48"/>
      <c r="AD74" s="48"/>
      <c r="AE74" s="48"/>
      <c r="AF74" s="48"/>
      <c r="AG74" s="48"/>
      <c r="AH74" s="48"/>
      <c r="AI74" s="48"/>
      <c r="AJ74" s="48"/>
      <c r="AK74" s="45"/>
      <c r="AL74" s="128"/>
      <c r="AM74" s="74"/>
    </row>
    <row r="75" spans="1:39" ht="30" customHeight="1" x14ac:dyDescent="0.25">
      <c r="A75" s="363"/>
      <c r="B75" s="33" t="s">
        <v>404</v>
      </c>
      <c r="C75" s="48"/>
      <c r="D75" s="48"/>
      <c r="E75" s="48"/>
      <c r="F75" s="48"/>
      <c r="G75" s="48"/>
      <c r="H75" s="48"/>
      <c r="I75" s="48"/>
      <c r="J75" s="48"/>
      <c r="K75" s="48"/>
      <c r="L75" s="48"/>
      <c r="M75" s="48"/>
      <c r="N75" s="45"/>
      <c r="O75" s="45"/>
      <c r="P75" s="45"/>
      <c r="Q75" s="45"/>
      <c r="R75" s="45" t="s">
        <v>138</v>
      </c>
      <c r="S75" s="45"/>
      <c r="T75" s="47"/>
      <c r="U75" s="48"/>
      <c r="V75" s="48"/>
      <c r="W75" s="48"/>
      <c r="X75" s="48"/>
      <c r="Y75" s="48"/>
      <c r="Z75" s="48"/>
      <c r="AA75" s="48"/>
      <c r="AB75" s="48"/>
      <c r="AC75" s="48"/>
      <c r="AD75" s="48"/>
      <c r="AE75" s="48"/>
      <c r="AF75" s="48"/>
      <c r="AG75" s="48"/>
      <c r="AH75" s="48"/>
      <c r="AI75" s="48"/>
      <c r="AJ75" s="48"/>
      <c r="AK75" s="45"/>
      <c r="AL75" s="128"/>
      <c r="AM75" s="74"/>
    </row>
    <row r="76" spans="1:39" ht="30" customHeight="1" x14ac:dyDescent="0.25">
      <c r="A76" s="363"/>
      <c r="B76" s="33" t="s">
        <v>708</v>
      </c>
      <c r="C76" s="48"/>
      <c r="D76" s="48"/>
      <c r="E76" s="48"/>
      <c r="F76" s="48"/>
      <c r="G76" s="48"/>
      <c r="H76" s="48"/>
      <c r="I76" s="48"/>
      <c r="J76" s="48"/>
      <c r="K76" s="48"/>
      <c r="L76" s="48"/>
      <c r="M76" s="48"/>
      <c r="N76" s="45"/>
      <c r="O76" s="45"/>
      <c r="P76" s="45"/>
      <c r="Q76" s="45"/>
      <c r="R76" s="45" t="s">
        <v>138</v>
      </c>
      <c r="S76" s="45"/>
      <c r="T76" s="47"/>
      <c r="U76" s="48"/>
      <c r="V76" s="48"/>
      <c r="W76" s="48"/>
      <c r="X76" s="48"/>
      <c r="Y76" s="48"/>
      <c r="Z76" s="48"/>
      <c r="AA76" s="48"/>
      <c r="AB76" s="48"/>
      <c r="AC76" s="48"/>
      <c r="AD76" s="48"/>
      <c r="AE76" s="48"/>
      <c r="AF76" s="48"/>
      <c r="AG76" s="48"/>
      <c r="AH76" s="48"/>
      <c r="AI76" s="48"/>
      <c r="AJ76" s="48"/>
      <c r="AK76" s="45"/>
      <c r="AL76" s="128"/>
      <c r="AM76" s="74"/>
    </row>
    <row r="77" spans="1:39" ht="30" customHeight="1" x14ac:dyDescent="0.25">
      <c r="A77" s="363"/>
      <c r="B77" s="33" t="s">
        <v>709</v>
      </c>
      <c r="C77" s="48"/>
      <c r="D77" s="48"/>
      <c r="E77" s="48"/>
      <c r="F77" s="48"/>
      <c r="G77" s="48"/>
      <c r="H77" s="48"/>
      <c r="I77" s="48"/>
      <c r="J77" s="48"/>
      <c r="K77" s="48"/>
      <c r="L77" s="48"/>
      <c r="M77" s="48"/>
      <c r="N77" s="45"/>
      <c r="O77" s="45"/>
      <c r="P77" s="45"/>
      <c r="Q77" s="45"/>
      <c r="R77" s="45" t="s">
        <v>138</v>
      </c>
      <c r="S77" s="45"/>
      <c r="T77" s="47"/>
      <c r="U77" s="48"/>
      <c r="V77" s="48"/>
      <c r="W77" s="48"/>
      <c r="X77" s="48"/>
      <c r="Y77" s="48"/>
      <c r="Z77" s="48"/>
      <c r="AA77" s="48"/>
      <c r="AB77" s="48"/>
      <c r="AC77" s="48"/>
      <c r="AD77" s="48"/>
      <c r="AE77" s="48"/>
      <c r="AF77" s="48"/>
      <c r="AG77" s="48"/>
      <c r="AH77" s="48"/>
      <c r="AI77" s="48"/>
      <c r="AJ77" s="48"/>
      <c r="AK77" s="45"/>
      <c r="AL77" s="128"/>
      <c r="AM77" s="74"/>
    </row>
    <row r="78" spans="1:39" ht="30" customHeight="1" x14ac:dyDescent="0.25">
      <c r="A78" s="363"/>
      <c r="B78" s="33" t="s">
        <v>710</v>
      </c>
      <c r="C78" s="48"/>
      <c r="D78" s="48"/>
      <c r="E78" s="48"/>
      <c r="F78" s="48"/>
      <c r="G78" s="48"/>
      <c r="H78" s="48"/>
      <c r="I78" s="48"/>
      <c r="J78" s="48"/>
      <c r="K78" s="48"/>
      <c r="L78" s="48"/>
      <c r="M78" s="48"/>
      <c r="N78" s="45"/>
      <c r="O78" s="45"/>
      <c r="P78" s="45"/>
      <c r="Q78" s="45"/>
      <c r="R78" s="45" t="s">
        <v>138</v>
      </c>
      <c r="S78" s="45"/>
      <c r="T78" s="47"/>
      <c r="U78" s="48"/>
      <c r="V78" s="48"/>
      <c r="W78" s="48"/>
      <c r="X78" s="48"/>
      <c r="Y78" s="48"/>
      <c r="Z78" s="48"/>
      <c r="AA78" s="48"/>
      <c r="AB78" s="48"/>
      <c r="AC78" s="48"/>
      <c r="AD78" s="48"/>
      <c r="AE78" s="48"/>
      <c r="AF78" s="48"/>
      <c r="AG78" s="48"/>
      <c r="AH78" s="48"/>
      <c r="AI78" s="48"/>
      <c r="AJ78" s="48"/>
      <c r="AK78" s="45"/>
      <c r="AL78" s="128"/>
      <c r="AM78" s="74"/>
    </row>
    <row r="79" spans="1:39" ht="30" customHeight="1" x14ac:dyDescent="0.25">
      <c r="A79" s="363"/>
      <c r="B79" s="33" t="s">
        <v>711</v>
      </c>
      <c r="C79" s="48"/>
      <c r="D79" s="48"/>
      <c r="E79" s="48"/>
      <c r="F79" s="48"/>
      <c r="G79" s="48"/>
      <c r="H79" s="48"/>
      <c r="I79" s="48"/>
      <c r="J79" s="48"/>
      <c r="K79" s="48"/>
      <c r="L79" s="48"/>
      <c r="M79" s="48"/>
      <c r="N79" s="45"/>
      <c r="O79" s="45"/>
      <c r="P79" s="45"/>
      <c r="Q79" s="45"/>
      <c r="R79" s="45" t="s">
        <v>138</v>
      </c>
      <c r="S79" s="45"/>
      <c r="T79" s="47"/>
      <c r="U79" s="48"/>
      <c r="V79" s="48"/>
      <c r="W79" s="48"/>
      <c r="X79" s="48"/>
      <c r="Y79" s="48"/>
      <c r="Z79" s="48"/>
      <c r="AA79" s="48"/>
      <c r="AB79" s="48"/>
      <c r="AC79" s="48"/>
      <c r="AD79" s="48"/>
      <c r="AE79" s="48"/>
      <c r="AF79" s="48"/>
      <c r="AG79" s="48"/>
      <c r="AH79" s="48"/>
      <c r="AI79" s="48"/>
      <c r="AJ79" s="48"/>
      <c r="AK79" s="45"/>
      <c r="AL79" s="128"/>
      <c r="AM79" s="74"/>
    </row>
    <row r="80" spans="1:39" ht="30" customHeight="1" x14ac:dyDescent="0.25">
      <c r="A80" s="363"/>
      <c r="B80" s="33" t="s">
        <v>712</v>
      </c>
      <c r="C80" s="48"/>
      <c r="D80" s="48"/>
      <c r="E80" s="48"/>
      <c r="F80" s="48"/>
      <c r="G80" s="48"/>
      <c r="H80" s="48"/>
      <c r="I80" s="48"/>
      <c r="J80" s="48"/>
      <c r="K80" s="48"/>
      <c r="L80" s="48"/>
      <c r="M80" s="48"/>
      <c r="N80" s="45"/>
      <c r="O80" s="45"/>
      <c r="P80" s="45"/>
      <c r="Q80" s="45"/>
      <c r="R80" s="45" t="s">
        <v>138</v>
      </c>
      <c r="S80" s="45"/>
      <c r="T80" s="47"/>
      <c r="U80" s="48"/>
      <c r="V80" s="48"/>
      <c r="W80" s="48"/>
      <c r="X80" s="48"/>
      <c r="Y80" s="48"/>
      <c r="Z80" s="48"/>
      <c r="AA80" s="48"/>
      <c r="AB80" s="48"/>
      <c r="AC80" s="48"/>
      <c r="AD80" s="48"/>
      <c r="AE80" s="48"/>
      <c r="AF80" s="48"/>
      <c r="AG80" s="48"/>
      <c r="AH80" s="48"/>
      <c r="AI80" s="48"/>
      <c r="AJ80" s="48"/>
      <c r="AK80" s="45"/>
      <c r="AL80" s="128"/>
      <c r="AM80" s="74"/>
    </row>
    <row r="81" spans="1:39" ht="30" customHeight="1" x14ac:dyDescent="0.25">
      <c r="A81" s="363"/>
      <c r="B81" s="33" t="s">
        <v>713</v>
      </c>
      <c r="C81" s="48"/>
      <c r="D81" s="48"/>
      <c r="E81" s="48"/>
      <c r="F81" s="48"/>
      <c r="G81" s="48"/>
      <c r="H81" s="48"/>
      <c r="I81" s="48"/>
      <c r="J81" s="48"/>
      <c r="K81" s="48"/>
      <c r="L81" s="48"/>
      <c r="M81" s="48"/>
      <c r="N81" s="45"/>
      <c r="O81" s="45"/>
      <c r="P81" s="45"/>
      <c r="Q81" s="45"/>
      <c r="R81" s="45" t="s">
        <v>138</v>
      </c>
      <c r="S81" s="45"/>
      <c r="T81" s="47"/>
      <c r="U81" s="48"/>
      <c r="V81" s="48"/>
      <c r="W81" s="48"/>
      <c r="X81" s="48"/>
      <c r="Y81" s="48"/>
      <c r="Z81" s="48"/>
      <c r="AA81" s="48"/>
      <c r="AB81" s="48"/>
      <c r="AC81" s="48"/>
      <c r="AD81" s="48"/>
      <c r="AE81" s="48"/>
      <c r="AF81" s="48"/>
      <c r="AG81" s="48"/>
      <c r="AH81" s="48"/>
      <c r="AI81" s="48"/>
      <c r="AJ81" s="48"/>
      <c r="AK81" s="45"/>
      <c r="AL81" s="128"/>
      <c r="AM81" s="74"/>
    </row>
    <row r="82" spans="1:39" ht="30" customHeight="1" x14ac:dyDescent="0.25">
      <c r="A82" s="363"/>
      <c r="B82" s="33" t="s">
        <v>714</v>
      </c>
      <c r="C82" s="48"/>
      <c r="D82" s="48"/>
      <c r="E82" s="48"/>
      <c r="F82" s="48"/>
      <c r="G82" s="48"/>
      <c r="H82" s="48"/>
      <c r="I82" s="48"/>
      <c r="J82" s="48"/>
      <c r="K82" s="48"/>
      <c r="L82" s="48"/>
      <c r="M82" s="48"/>
      <c r="N82" s="45"/>
      <c r="O82" s="45"/>
      <c r="P82" s="45"/>
      <c r="Q82" s="45"/>
      <c r="R82" s="45" t="s">
        <v>138</v>
      </c>
      <c r="S82" s="45"/>
      <c r="T82" s="47"/>
      <c r="U82" s="48"/>
      <c r="V82" s="48"/>
      <c r="W82" s="48"/>
      <c r="X82" s="48"/>
      <c r="Y82" s="48"/>
      <c r="Z82" s="48"/>
      <c r="AA82" s="48"/>
      <c r="AB82" s="48"/>
      <c r="AC82" s="48"/>
      <c r="AD82" s="48"/>
      <c r="AE82" s="48"/>
      <c r="AF82" s="48"/>
      <c r="AG82" s="48"/>
      <c r="AH82" s="48"/>
      <c r="AI82" s="48"/>
      <c r="AJ82" s="48"/>
      <c r="AK82" s="45"/>
      <c r="AL82" s="128"/>
      <c r="AM82" s="74"/>
    </row>
    <row r="83" spans="1:39" ht="30" customHeight="1" x14ac:dyDescent="0.25">
      <c r="A83" s="363"/>
      <c r="B83" s="33" t="s">
        <v>715</v>
      </c>
      <c r="C83" s="48"/>
      <c r="D83" s="48"/>
      <c r="E83" s="48"/>
      <c r="F83" s="48"/>
      <c r="G83" s="48"/>
      <c r="H83" s="48"/>
      <c r="I83" s="48"/>
      <c r="J83" s="48"/>
      <c r="K83" s="48"/>
      <c r="L83" s="48"/>
      <c r="M83" s="48"/>
      <c r="N83" s="45"/>
      <c r="O83" s="45"/>
      <c r="P83" s="45"/>
      <c r="Q83" s="45"/>
      <c r="R83" s="45" t="s">
        <v>138</v>
      </c>
      <c r="S83" s="45"/>
      <c r="T83" s="47"/>
      <c r="U83" s="48"/>
      <c r="V83" s="48"/>
      <c r="W83" s="48"/>
      <c r="X83" s="48"/>
      <c r="Y83" s="48"/>
      <c r="Z83" s="48"/>
      <c r="AA83" s="48"/>
      <c r="AB83" s="48"/>
      <c r="AC83" s="48"/>
      <c r="AD83" s="48"/>
      <c r="AE83" s="48"/>
      <c r="AF83" s="48"/>
      <c r="AG83" s="48"/>
      <c r="AH83" s="48"/>
      <c r="AI83" s="48"/>
      <c r="AJ83" s="48"/>
      <c r="AK83" s="45"/>
      <c r="AL83" s="128"/>
      <c r="AM83" s="74"/>
    </row>
    <row r="84" spans="1:39" ht="30" customHeight="1" x14ac:dyDescent="0.25">
      <c r="A84" s="363"/>
      <c r="B84" s="33" t="s">
        <v>716</v>
      </c>
      <c r="C84" s="48"/>
      <c r="D84" s="48"/>
      <c r="E84" s="48"/>
      <c r="F84" s="48"/>
      <c r="G84" s="48"/>
      <c r="H84" s="48"/>
      <c r="I84" s="48"/>
      <c r="J84" s="48"/>
      <c r="K84" s="48"/>
      <c r="L84" s="48"/>
      <c r="M84" s="48"/>
      <c r="N84" s="45"/>
      <c r="O84" s="45"/>
      <c r="P84" s="45"/>
      <c r="Q84" s="45"/>
      <c r="R84" s="45" t="s">
        <v>138</v>
      </c>
      <c r="S84" s="45"/>
      <c r="T84" s="47"/>
      <c r="U84" s="48"/>
      <c r="V84" s="48"/>
      <c r="W84" s="48"/>
      <c r="X84" s="48"/>
      <c r="Y84" s="48"/>
      <c r="Z84" s="48"/>
      <c r="AA84" s="48"/>
      <c r="AB84" s="48"/>
      <c r="AC84" s="48"/>
      <c r="AD84" s="48"/>
      <c r="AE84" s="48"/>
      <c r="AF84" s="48"/>
      <c r="AG84" s="48"/>
      <c r="AH84" s="48"/>
      <c r="AI84" s="48"/>
      <c r="AJ84" s="48"/>
      <c r="AK84" s="45"/>
      <c r="AL84" s="128"/>
      <c r="AM84" s="74"/>
    </row>
    <row r="85" spans="1:39" ht="30" customHeight="1" x14ac:dyDescent="0.25">
      <c r="A85" s="364"/>
      <c r="B85" s="33" t="s">
        <v>717</v>
      </c>
      <c r="C85" s="48"/>
      <c r="D85" s="48"/>
      <c r="E85" s="48"/>
      <c r="F85" s="48"/>
      <c r="G85" s="48"/>
      <c r="H85" s="48"/>
      <c r="I85" s="48"/>
      <c r="J85" s="48"/>
      <c r="K85" s="48"/>
      <c r="L85" s="48"/>
      <c r="M85" s="48"/>
      <c r="N85" s="45"/>
      <c r="O85" s="45"/>
      <c r="P85" s="45"/>
      <c r="Q85" s="45"/>
      <c r="R85" s="45" t="s">
        <v>138</v>
      </c>
      <c r="S85" s="45"/>
      <c r="T85" s="47"/>
      <c r="U85" s="48"/>
      <c r="V85" s="48"/>
      <c r="W85" s="48"/>
      <c r="X85" s="48"/>
      <c r="Y85" s="48"/>
      <c r="Z85" s="48"/>
      <c r="AA85" s="48"/>
      <c r="AB85" s="48"/>
      <c r="AC85" s="48"/>
      <c r="AD85" s="48"/>
      <c r="AE85" s="48"/>
      <c r="AF85" s="48"/>
      <c r="AG85" s="48"/>
      <c r="AH85" s="48"/>
      <c r="AI85" s="48"/>
      <c r="AJ85" s="48"/>
      <c r="AK85" s="45"/>
      <c r="AL85" s="128"/>
      <c r="AM85" s="74"/>
    </row>
    <row r="86" spans="1:39" ht="30" customHeight="1" x14ac:dyDescent="0.25">
      <c r="A86" s="362" t="s">
        <v>718</v>
      </c>
      <c r="B86" s="33" t="s">
        <v>413</v>
      </c>
      <c r="C86" s="48" t="s">
        <v>719</v>
      </c>
      <c r="D86" s="48"/>
      <c r="E86" s="48"/>
      <c r="F86" s="48"/>
      <c r="G86" s="48"/>
      <c r="H86" s="48"/>
      <c r="I86" s="48"/>
      <c r="J86" s="48"/>
      <c r="K86" s="48"/>
      <c r="L86" s="48"/>
      <c r="M86" s="48"/>
      <c r="N86" s="45"/>
      <c r="O86" s="45"/>
      <c r="P86" s="45"/>
      <c r="Q86" s="45"/>
      <c r="R86" s="45" t="s">
        <v>138</v>
      </c>
      <c r="S86" s="45"/>
      <c r="T86" s="47"/>
      <c r="U86" s="48"/>
      <c r="V86" s="48"/>
      <c r="W86" s="48"/>
      <c r="X86" s="48"/>
      <c r="Y86" s="48"/>
      <c r="Z86" s="48"/>
      <c r="AA86" s="48"/>
      <c r="AB86" s="48"/>
      <c r="AC86" s="48"/>
      <c r="AD86" s="48"/>
      <c r="AE86" s="48"/>
      <c r="AF86" s="48"/>
      <c r="AG86" s="48"/>
      <c r="AH86" s="48"/>
      <c r="AI86" s="48"/>
      <c r="AJ86" s="48"/>
      <c r="AK86" s="45"/>
      <c r="AL86" s="128"/>
      <c r="AM86" s="74"/>
    </row>
    <row r="87" spans="1:39" ht="30" customHeight="1" x14ac:dyDescent="0.25">
      <c r="A87" s="363"/>
      <c r="B87" s="33" t="s">
        <v>422</v>
      </c>
      <c r="C87" s="48" t="s">
        <v>719</v>
      </c>
      <c r="D87" s="48"/>
      <c r="E87" s="48"/>
      <c r="F87" s="48"/>
      <c r="G87" s="48"/>
      <c r="H87" s="48"/>
      <c r="I87" s="48"/>
      <c r="J87" s="48"/>
      <c r="K87" s="48"/>
      <c r="L87" s="48"/>
      <c r="M87" s="48"/>
      <c r="N87" s="45"/>
      <c r="O87" s="45"/>
      <c r="P87" s="45"/>
      <c r="Q87" s="45"/>
      <c r="R87" s="45" t="s">
        <v>138</v>
      </c>
      <c r="S87" s="45"/>
      <c r="T87" s="47"/>
      <c r="U87" s="48"/>
      <c r="V87" s="48"/>
      <c r="W87" s="48"/>
      <c r="X87" s="48"/>
      <c r="Y87" s="48"/>
      <c r="Z87" s="48"/>
      <c r="AA87" s="48"/>
      <c r="AB87" s="48"/>
      <c r="AC87" s="48"/>
      <c r="AD87" s="48"/>
      <c r="AE87" s="48"/>
      <c r="AF87" s="48"/>
      <c r="AG87" s="48"/>
      <c r="AH87" s="48"/>
      <c r="AI87" s="48"/>
      <c r="AJ87" s="48"/>
      <c r="AK87" s="45"/>
      <c r="AL87" s="128"/>
      <c r="AM87" s="74"/>
    </row>
    <row r="88" spans="1:39" ht="30" customHeight="1" x14ac:dyDescent="0.25">
      <c r="A88" s="363"/>
      <c r="B88" s="33" t="s">
        <v>430</v>
      </c>
      <c r="C88" s="48" t="s">
        <v>719</v>
      </c>
      <c r="D88" s="48"/>
      <c r="E88" s="48"/>
      <c r="F88" s="48"/>
      <c r="G88" s="48"/>
      <c r="H88" s="48"/>
      <c r="I88" s="48"/>
      <c r="J88" s="48"/>
      <c r="K88" s="48"/>
      <c r="L88" s="48"/>
      <c r="M88" s="48"/>
      <c r="N88" s="45"/>
      <c r="O88" s="45"/>
      <c r="P88" s="45"/>
      <c r="Q88" s="45"/>
      <c r="R88" s="45" t="s">
        <v>138</v>
      </c>
      <c r="S88" s="45"/>
      <c r="T88" s="47"/>
      <c r="U88" s="48"/>
      <c r="V88" s="48"/>
      <c r="W88" s="48"/>
      <c r="X88" s="48"/>
      <c r="Y88" s="48"/>
      <c r="Z88" s="48"/>
      <c r="AA88" s="48"/>
      <c r="AB88" s="48"/>
      <c r="AC88" s="48"/>
      <c r="AD88" s="48"/>
      <c r="AE88" s="48"/>
      <c r="AF88" s="48"/>
      <c r="AG88" s="48"/>
      <c r="AH88" s="48"/>
      <c r="AI88" s="48"/>
      <c r="AJ88" s="48"/>
      <c r="AK88" s="45"/>
      <c r="AL88" s="128"/>
      <c r="AM88" s="74"/>
    </row>
    <row r="89" spans="1:39" ht="30" customHeight="1" x14ac:dyDescent="0.25">
      <c r="A89" s="363"/>
      <c r="B89" s="33" t="s">
        <v>439</v>
      </c>
      <c r="C89" s="48"/>
      <c r="D89" s="48"/>
      <c r="E89" s="48"/>
      <c r="F89" s="48"/>
      <c r="G89" s="48"/>
      <c r="H89" s="48"/>
      <c r="I89" s="48"/>
      <c r="J89" s="48"/>
      <c r="K89" s="48"/>
      <c r="L89" s="48"/>
      <c r="M89" s="48"/>
      <c r="N89" s="45"/>
      <c r="O89" s="45"/>
      <c r="P89" s="45"/>
      <c r="Q89" s="45"/>
      <c r="R89" s="45" t="s">
        <v>138</v>
      </c>
      <c r="S89" s="45"/>
      <c r="T89" s="47"/>
      <c r="U89" s="48"/>
      <c r="V89" s="48"/>
      <c r="W89" s="48"/>
      <c r="X89" s="48"/>
      <c r="Y89" s="48"/>
      <c r="Z89" s="48"/>
      <c r="AA89" s="48"/>
      <c r="AB89" s="48"/>
      <c r="AC89" s="48"/>
      <c r="AD89" s="48"/>
      <c r="AE89" s="48"/>
      <c r="AF89" s="48"/>
      <c r="AG89" s="48"/>
      <c r="AH89" s="48"/>
      <c r="AI89" s="48"/>
      <c r="AJ89" s="48"/>
      <c r="AK89" s="45"/>
      <c r="AL89" s="128"/>
      <c r="AM89" s="74"/>
    </row>
    <row r="90" spans="1:39" ht="30" customHeight="1" x14ac:dyDescent="0.25">
      <c r="A90" s="363"/>
      <c r="B90" s="33" t="s">
        <v>446</v>
      </c>
      <c r="C90" s="48"/>
      <c r="D90" s="48"/>
      <c r="E90" s="48"/>
      <c r="F90" s="48"/>
      <c r="G90" s="48"/>
      <c r="H90" s="48"/>
      <c r="I90" s="48"/>
      <c r="J90" s="48"/>
      <c r="K90" s="48"/>
      <c r="L90" s="48"/>
      <c r="M90" s="48"/>
      <c r="N90" s="45"/>
      <c r="O90" s="45"/>
      <c r="P90" s="45"/>
      <c r="Q90" s="45"/>
      <c r="R90" s="45" t="s">
        <v>138</v>
      </c>
      <c r="S90" s="45"/>
      <c r="T90" s="47"/>
      <c r="U90" s="48"/>
      <c r="V90" s="48"/>
      <c r="W90" s="48"/>
      <c r="X90" s="48"/>
      <c r="Y90" s="48"/>
      <c r="Z90" s="48"/>
      <c r="AA90" s="48"/>
      <c r="AB90" s="48"/>
      <c r="AC90" s="48"/>
      <c r="AD90" s="48"/>
      <c r="AE90" s="48"/>
      <c r="AF90" s="48"/>
      <c r="AG90" s="48"/>
      <c r="AH90" s="48"/>
      <c r="AI90" s="48"/>
      <c r="AJ90" s="48"/>
      <c r="AK90" s="45"/>
      <c r="AL90" s="128"/>
      <c r="AM90" s="74"/>
    </row>
    <row r="91" spans="1:39" ht="30" customHeight="1" x14ac:dyDescent="0.25">
      <c r="A91" s="363"/>
      <c r="B91" s="33" t="s">
        <v>454</v>
      </c>
      <c r="C91" s="48"/>
      <c r="D91" s="48"/>
      <c r="E91" s="48"/>
      <c r="F91" s="48"/>
      <c r="G91" s="48"/>
      <c r="H91" s="48"/>
      <c r="I91" s="48"/>
      <c r="J91" s="48"/>
      <c r="K91" s="48"/>
      <c r="L91" s="48"/>
      <c r="M91" s="48"/>
      <c r="N91" s="45"/>
      <c r="O91" s="45"/>
      <c r="P91" s="45"/>
      <c r="Q91" s="45"/>
      <c r="R91" s="45" t="s">
        <v>138</v>
      </c>
      <c r="S91" s="45"/>
      <c r="T91" s="47"/>
      <c r="U91" s="48"/>
      <c r="V91" s="48"/>
      <c r="W91" s="48"/>
      <c r="X91" s="48"/>
      <c r="Y91" s="48"/>
      <c r="Z91" s="48"/>
      <c r="AA91" s="48"/>
      <c r="AB91" s="48"/>
      <c r="AC91" s="48"/>
      <c r="AD91" s="48"/>
      <c r="AE91" s="48"/>
      <c r="AF91" s="48"/>
      <c r="AG91" s="48"/>
      <c r="AH91" s="48"/>
      <c r="AI91" s="48"/>
      <c r="AJ91" s="48"/>
      <c r="AK91" s="45"/>
      <c r="AL91" s="128"/>
      <c r="AM91" s="74"/>
    </row>
    <row r="92" spans="1:39" ht="30" customHeight="1" x14ac:dyDescent="0.25">
      <c r="A92" s="363"/>
      <c r="B92" s="33" t="s">
        <v>720</v>
      </c>
      <c r="C92" s="48"/>
      <c r="D92" s="48"/>
      <c r="E92" s="48"/>
      <c r="F92" s="48"/>
      <c r="G92" s="48"/>
      <c r="H92" s="48"/>
      <c r="I92" s="48"/>
      <c r="J92" s="48"/>
      <c r="K92" s="48"/>
      <c r="L92" s="48"/>
      <c r="M92" s="48"/>
      <c r="N92" s="45"/>
      <c r="O92" s="45"/>
      <c r="P92" s="45"/>
      <c r="Q92" s="45"/>
      <c r="R92" s="45" t="s">
        <v>138</v>
      </c>
      <c r="S92" s="45"/>
      <c r="T92" s="47"/>
      <c r="U92" s="48"/>
      <c r="V92" s="48"/>
      <c r="W92" s="48"/>
      <c r="X92" s="48"/>
      <c r="Y92" s="48"/>
      <c r="Z92" s="48"/>
      <c r="AA92" s="48"/>
      <c r="AB92" s="48"/>
      <c r="AC92" s="48"/>
      <c r="AD92" s="48"/>
      <c r="AE92" s="48"/>
      <c r="AF92" s="48"/>
      <c r="AG92" s="48"/>
      <c r="AH92" s="48"/>
      <c r="AI92" s="48"/>
      <c r="AJ92" s="48"/>
      <c r="AK92" s="45"/>
      <c r="AL92" s="128"/>
      <c r="AM92" s="74"/>
    </row>
    <row r="93" spans="1:39" ht="30" customHeight="1" x14ac:dyDescent="0.25">
      <c r="A93" s="363"/>
      <c r="B93" s="33" t="s">
        <v>721</v>
      </c>
      <c r="C93" s="48"/>
      <c r="D93" s="48"/>
      <c r="E93" s="48"/>
      <c r="F93" s="48"/>
      <c r="G93" s="48"/>
      <c r="H93" s="48"/>
      <c r="I93" s="48"/>
      <c r="J93" s="48"/>
      <c r="K93" s="48"/>
      <c r="L93" s="48"/>
      <c r="M93" s="48"/>
      <c r="N93" s="45"/>
      <c r="O93" s="45"/>
      <c r="P93" s="45"/>
      <c r="Q93" s="45"/>
      <c r="R93" s="45" t="s">
        <v>138</v>
      </c>
      <c r="S93" s="45"/>
      <c r="T93" s="47"/>
      <c r="U93" s="48"/>
      <c r="V93" s="48"/>
      <c r="W93" s="48"/>
      <c r="X93" s="48"/>
      <c r="Y93" s="48"/>
      <c r="Z93" s="48"/>
      <c r="AA93" s="48"/>
      <c r="AB93" s="48"/>
      <c r="AC93" s="48"/>
      <c r="AD93" s="48"/>
      <c r="AE93" s="48"/>
      <c r="AF93" s="48"/>
      <c r="AG93" s="48"/>
      <c r="AH93" s="48"/>
      <c r="AI93" s="48"/>
      <c r="AJ93" s="48"/>
      <c r="AK93" s="45"/>
      <c r="AL93" s="128"/>
      <c r="AM93" s="74"/>
    </row>
    <row r="94" spans="1:39" ht="30" customHeight="1" x14ac:dyDescent="0.25">
      <c r="A94" s="363"/>
      <c r="B94" s="33" t="s">
        <v>722</v>
      </c>
      <c r="C94" s="48"/>
      <c r="D94" s="48"/>
      <c r="E94" s="48"/>
      <c r="F94" s="48"/>
      <c r="G94" s="48"/>
      <c r="H94" s="48"/>
      <c r="I94" s="48"/>
      <c r="J94" s="48"/>
      <c r="K94" s="48"/>
      <c r="L94" s="48"/>
      <c r="M94" s="48"/>
      <c r="N94" s="45"/>
      <c r="O94" s="45"/>
      <c r="P94" s="45"/>
      <c r="Q94" s="45"/>
      <c r="R94" s="45" t="s">
        <v>138</v>
      </c>
      <c r="S94" s="45"/>
      <c r="T94" s="47"/>
      <c r="U94" s="48"/>
      <c r="V94" s="48"/>
      <c r="W94" s="48"/>
      <c r="X94" s="48"/>
      <c r="Y94" s="48"/>
      <c r="Z94" s="48"/>
      <c r="AA94" s="48"/>
      <c r="AB94" s="48"/>
      <c r="AC94" s="48"/>
      <c r="AD94" s="48"/>
      <c r="AE94" s="48"/>
      <c r="AF94" s="48"/>
      <c r="AG94" s="48"/>
      <c r="AH94" s="48"/>
      <c r="AI94" s="48"/>
      <c r="AJ94" s="48"/>
      <c r="AK94" s="45"/>
      <c r="AL94" s="128"/>
      <c r="AM94" s="74"/>
    </row>
    <row r="95" spans="1:39" ht="30" customHeight="1" x14ac:dyDescent="0.25">
      <c r="A95" s="363"/>
      <c r="B95" s="33" t="s">
        <v>723</v>
      </c>
      <c r="C95" s="48"/>
      <c r="D95" s="48"/>
      <c r="E95" s="48"/>
      <c r="F95" s="48"/>
      <c r="G95" s="48"/>
      <c r="H95" s="48"/>
      <c r="I95" s="48"/>
      <c r="J95" s="48"/>
      <c r="K95" s="48"/>
      <c r="L95" s="48"/>
      <c r="M95" s="48"/>
      <c r="N95" s="45"/>
      <c r="O95" s="45"/>
      <c r="P95" s="45"/>
      <c r="Q95" s="45"/>
      <c r="R95" s="45" t="s">
        <v>138</v>
      </c>
      <c r="S95" s="45"/>
      <c r="T95" s="47"/>
      <c r="U95" s="48"/>
      <c r="V95" s="48"/>
      <c r="W95" s="48"/>
      <c r="X95" s="48"/>
      <c r="Y95" s="48"/>
      <c r="Z95" s="48"/>
      <c r="AA95" s="48"/>
      <c r="AB95" s="48"/>
      <c r="AC95" s="48"/>
      <c r="AD95" s="48"/>
      <c r="AE95" s="48"/>
      <c r="AF95" s="48"/>
      <c r="AG95" s="48"/>
      <c r="AH95" s="48"/>
      <c r="AI95" s="48"/>
      <c r="AJ95" s="48"/>
      <c r="AK95" s="45"/>
      <c r="AL95" s="128"/>
      <c r="AM95" s="74"/>
    </row>
    <row r="96" spans="1:39" ht="30" customHeight="1" x14ac:dyDescent="0.25">
      <c r="A96" s="363"/>
      <c r="B96" s="33" t="s">
        <v>724</v>
      </c>
      <c r="C96" s="48"/>
      <c r="D96" s="48"/>
      <c r="E96" s="48"/>
      <c r="F96" s="48"/>
      <c r="G96" s="48"/>
      <c r="H96" s="48"/>
      <c r="I96" s="48"/>
      <c r="J96" s="48"/>
      <c r="K96" s="48"/>
      <c r="L96" s="48"/>
      <c r="M96" s="48"/>
      <c r="N96" s="45"/>
      <c r="O96" s="45"/>
      <c r="P96" s="45"/>
      <c r="Q96" s="45"/>
      <c r="R96" s="45" t="s">
        <v>138</v>
      </c>
      <c r="S96" s="45"/>
      <c r="T96" s="47"/>
      <c r="U96" s="48"/>
      <c r="V96" s="48"/>
      <c r="W96" s="48"/>
      <c r="X96" s="48"/>
      <c r="Y96" s="48"/>
      <c r="Z96" s="48"/>
      <c r="AA96" s="48"/>
      <c r="AB96" s="48"/>
      <c r="AC96" s="48"/>
      <c r="AD96" s="48"/>
      <c r="AE96" s="48"/>
      <c r="AF96" s="48"/>
      <c r="AG96" s="48"/>
      <c r="AH96" s="48"/>
      <c r="AI96" s="48"/>
      <c r="AJ96" s="48"/>
      <c r="AK96" s="45"/>
      <c r="AL96" s="128"/>
      <c r="AM96" s="74"/>
    </row>
    <row r="97" spans="1:39" ht="30" customHeight="1" x14ac:dyDescent="0.25">
      <c r="A97" s="363"/>
      <c r="B97" s="33" t="s">
        <v>725</v>
      </c>
      <c r="C97" s="48"/>
      <c r="D97" s="48"/>
      <c r="E97" s="48"/>
      <c r="F97" s="48"/>
      <c r="G97" s="48"/>
      <c r="H97" s="48"/>
      <c r="I97" s="48"/>
      <c r="J97" s="48"/>
      <c r="K97" s="48"/>
      <c r="L97" s="48"/>
      <c r="M97" s="48"/>
      <c r="N97" s="45"/>
      <c r="O97" s="45"/>
      <c r="P97" s="45"/>
      <c r="Q97" s="45"/>
      <c r="R97" s="45" t="s">
        <v>138</v>
      </c>
      <c r="S97" s="45"/>
      <c r="T97" s="47"/>
      <c r="U97" s="48"/>
      <c r="V97" s="48"/>
      <c r="W97" s="48"/>
      <c r="X97" s="48"/>
      <c r="Y97" s="48"/>
      <c r="Z97" s="48"/>
      <c r="AA97" s="48"/>
      <c r="AB97" s="48"/>
      <c r="AC97" s="48"/>
      <c r="AD97" s="48"/>
      <c r="AE97" s="48"/>
      <c r="AF97" s="48"/>
      <c r="AG97" s="48"/>
      <c r="AH97" s="48"/>
      <c r="AI97" s="48"/>
      <c r="AJ97" s="48"/>
      <c r="AK97" s="45"/>
      <c r="AL97" s="128"/>
      <c r="AM97" s="74"/>
    </row>
    <row r="98" spans="1:39" ht="30" customHeight="1" x14ac:dyDescent="0.25">
      <c r="A98" s="363"/>
      <c r="B98" s="33" t="s">
        <v>726</v>
      </c>
      <c r="C98" s="48"/>
      <c r="D98" s="48"/>
      <c r="E98" s="48"/>
      <c r="F98" s="48"/>
      <c r="G98" s="48"/>
      <c r="H98" s="48"/>
      <c r="I98" s="48"/>
      <c r="J98" s="48"/>
      <c r="K98" s="48"/>
      <c r="L98" s="48"/>
      <c r="M98" s="48"/>
      <c r="N98" s="45"/>
      <c r="O98" s="45"/>
      <c r="P98" s="45"/>
      <c r="Q98" s="45"/>
      <c r="R98" s="45" t="s">
        <v>138</v>
      </c>
      <c r="S98" s="45"/>
      <c r="T98" s="47"/>
      <c r="U98" s="48"/>
      <c r="V98" s="48"/>
      <c r="W98" s="48"/>
      <c r="X98" s="48"/>
      <c r="Y98" s="48"/>
      <c r="Z98" s="48"/>
      <c r="AA98" s="48"/>
      <c r="AB98" s="48"/>
      <c r="AC98" s="48"/>
      <c r="AD98" s="48"/>
      <c r="AE98" s="48"/>
      <c r="AF98" s="48"/>
      <c r="AG98" s="48"/>
      <c r="AH98" s="48"/>
      <c r="AI98" s="48"/>
      <c r="AJ98" s="48"/>
      <c r="AK98" s="45"/>
      <c r="AL98" s="128"/>
      <c r="AM98" s="74"/>
    </row>
    <row r="99" spans="1:39" ht="30" customHeight="1" x14ac:dyDescent="0.25">
      <c r="A99" s="363"/>
      <c r="B99" s="33" t="s">
        <v>727</v>
      </c>
      <c r="C99" s="48"/>
      <c r="D99" s="48"/>
      <c r="E99" s="48"/>
      <c r="F99" s="48"/>
      <c r="G99" s="48"/>
      <c r="H99" s="48"/>
      <c r="I99" s="48"/>
      <c r="J99" s="48"/>
      <c r="K99" s="48"/>
      <c r="L99" s="48"/>
      <c r="M99" s="48"/>
      <c r="N99" s="45"/>
      <c r="O99" s="45"/>
      <c r="P99" s="45"/>
      <c r="Q99" s="45"/>
      <c r="R99" s="45" t="s">
        <v>138</v>
      </c>
      <c r="S99" s="45"/>
      <c r="T99" s="47"/>
      <c r="U99" s="48"/>
      <c r="V99" s="48"/>
      <c r="W99" s="48"/>
      <c r="X99" s="48"/>
      <c r="Y99" s="48"/>
      <c r="Z99" s="48"/>
      <c r="AA99" s="48"/>
      <c r="AB99" s="48"/>
      <c r="AC99" s="48"/>
      <c r="AD99" s="48"/>
      <c r="AE99" s="48"/>
      <c r="AF99" s="48"/>
      <c r="AG99" s="48"/>
      <c r="AH99" s="48"/>
      <c r="AI99" s="48"/>
      <c r="AJ99" s="48"/>
      <c r="AK99" s="45"/>
      <c r="AL99" s="128"/>
      <c r="AM99" s="74"/>
    </row>
    <row r="100" spans="1:39" ht="30" customHeight="1" x14ac:dyDescent="0.25">
      <c r="A100" s="364"/>
      <c r="B100" s="33" t="s">
        <v>728</v>
      </c>
      <c r="C100" s="48"/>
      <c r="D100" s="48"/>
      <c r="E100" s="48"/>
      <c r="F100" s="48"/>
      <c r="G100" s="48"/>
      <c r="H100" s="48"/>
      <c r="I100" s="48"/>
      <c r="J100" s="48"/>
      <c r="K100" s="48"/>
      <c r="L100" s="48"/>
      <c r="M100" s="48"/>
      <c r="N100" s="45"/>
      <c r="O100" s="45"/>
      <c r="P100" s="45"/>
      <c r="Q100" s="45"/>
      <c r="R100" s="45" t="s">
        <v>138</v>
      </c>
      <c r="S100" s="45"/>
      <c r="T100" s="47"/>
      <c r="U100" s="48"/>
      <c r="V100" s="48"/>
      <c r="W100" s="48"/>
      <c r="X100" s="48"/>
      <c r="Y100" s="48"/>
      <c r="Z100" s="48"/>
      <c r="AA100" s="48"/>
      <c r="AB100" s="48"/>
      <c r="AC100" s="48"/>
      <c r="AD100" s="48"/>
      <c r="AE100" s="48"/>
      <c r="AF100" s="48"/>
      <c r="AG100" s="48"/>
      <c r="AH100" s="48"/>
      <c r="AI100" s="48"/>
      <c r="AJ100" s="48"/>
      <c r="AK100" s="45"/>
      <c r="AL100" s="128"/>
      <c r="AM100" s="74"/>
    </row>
    <row r="101" spans="1:39" ht="30" customHeight="1" x14ac:dyDescent="0.25">
      <c r="A101" s="362" t="s">
        <v>729</v>
      </c>
      <c r="B101" s="33" t="s">
        <v>462</v>
      </c>
      <c r="C101" s="48" t="s">
        <v>730</v>
      </c>
      <c r="D101" s="48"/>
      <c r="E101" s="48"/>
      <c r="F101" s="48"/>
      <c r="G101" s="48"/>
      <c r="H101" s="48"/>
      <c r="I101" s="48"/>
      <c r="J101" s="48"/>
      <c r="K101" s="48"/>
      <c r="L101" s="48"/>
      <c r="M101" s="48"/>
      <c r="N101" s="45"/>
      <c r="O101" s="45"/>
      <c r="P101" s="45"/>
      <c r="Q101" s="45"/>
      <c r="R101" s="45" t="s">
        <v>138</v>
      </c>
      <c r="S101" s="45"/>
      <c r="T101" s="47"/>
      <c r="U101" s="48"/>
      <c r="V101" s="48"/>
      <c r="W101" s="48"/>
      <c r="X101" s="48"/>
      <c r="Y101" s="48"/>
      <c r="Z101" s="48"/>
      <c r="AA101" s="48"/>
      <c r="AB101" s="48"/>
      <c r="AC101" s="48"/>
      <c r="AD101" s="48"/>
      <c r="AE101" s="48"/>
      <c r="AF101" s="48"/>
      <c r="AG101" s="48"/>
      <c r="AH101" s="48"/>
      <c r="AI101" s="48"/>
      <c r="AJ101" s="48"/>
      <c r="AK101" s="45"/>
      <c r="AL101" s="128"/>
      <c r="AM101" s="74"/>
    </row>
    <row r="102" spans="1:39" ht="30" customHeight="1" x14ac:dyDescent="0.25">
      <c r="A102" s="363"/>
      <c r="B102" s="33" t="s">
        <v>470</v>
      </c>
      <c r="C102" s="48" t="s">
        <v>730</v>
      </c>
      <c r="D102" s="48"/>
      <c r="E102" s="48"/>
      <c r="F102" s="48"/>
      <c r="G102" s="48"/>
      <c r="H102" s="48"/>
      <c r="I102" s="48"/>
      <c r="J102" s="48"/>
      <c r="K102" s="48"/>
      <c r="L102" s="48"/>
      <c r="M102" s="48"/>
      <c r="N102" s="45"/>
      <c r="O102" s="45"/>
      <c r="P102" s="45"/>
      <c r="Q102" s="45"/>
      <c r="R102" s="45" t="s">
        <v>138</v>
      </c>
      <c r="S102" s="45"/>
      <c r="T102" s="47"/>
      <c r="U102" s="48"/>
      <c r="V102" s="48"/>
      <c r="W102" s="48"/>
      <c r="X102" s="48"/>
      <c r="Y102" s="48"/>
      <c r="Z102" s="48"/>
      <c r="AA102" s="48"/>
      <c r="AB102" s="48"/>
      <c r="AC102" s="48"/>
      <c r="AD102" s="48"/>
      <c r="AE102" s="48"/>
      <c r="AF102" s="48"/>
      <c r="AG102" s="48"/>
      <c r="AH102" s="48"/>
      <c r="AI102" s="48"/>
      <c r="AJ102" s="48"/>
      <c r="AK102" s="45"/>
      <c r="AL102" s="128"/>
      <c r="AM102" s="74"/>
    </row>
    <row r="103" spans="1:39" ht="30" customHeight="1" x14ac:dyDescent="0.25">
      <c r="A103" s="363"/>
      <c r="B103" s="33" t="s">
        <v>479</v>
      </c>
      <c r="C103" s="48" t="s">
        <v>730</v>
      </c>
      <c r="D103" s="48"/>
      <c r="E103" s="48"/>
      <c r="F103" s="48"/>
      <c r="G103" s="48"/>
      <c r="H103" s="48"/>
      <c r="I103" s="48"/>
      <c r="J103" s="48"/>
      <c r="K103" s="48"/>
      <c r="L103" s="48"/>
      <c r="M103" s="48"/>
      <c r="N103" s="45"/>
      <c r="O103" s="45"/>
      <c r="P103" s="45"/>
      <c r="Q103" s="45"/>
      <c r="R103" s="45" t="s">
        <v>138</v>
      </c>
      <c r="S103" s="45"/>
      <c r="T103" s="47"/>
      <c r="U103" s="48"/>
      <c r="V103" s="48"/>
      <c r="W103" s="48"/>
      <c r="X103" s="48"/>
      <c r="Y103" s="48"/>
      <c r="Z103" s="48"/>
      <c r="AA103" s="48"/>
      <c r="AB103" s="48"/>
      <c r="AC103" s="48"/>
      <c r="AD103" s="48"/>
      <c r="AE103" s="48"/>
      <c r="AF103" s="48"/>
      <c r="AG103" s="48"/>
      <c r="AH103" s="48"/>
      <c r="AI103" s="48"/>
      <c r="AJ103" s="48"/>
      <c r="AK103" s="45"/>
      <c r="AL103" s="128"/>
      <c r="AM103" s="74"/>
    </row>
    <row r="104" spans="1:39" ht="30" customHeight="1" x14ac:dyDescent="0.25">
      <c r="A104" s="363"/>
      <c r="B104" s="33" t="s">
        <v>487</v>
      </c>
      <c r="C104" s="48"/>
      <c r="D104" s="48"/>
      <c r="E104" s="48"/>
      <c r="F104" s="48"/>
      <c r="G104" s="48"/>
      <c r="H104" s="48"/>
      <c r="I104" s="48"/>
      <c r="J104" s="48"/>
      <c r="K104" s="48"/>
      <c r="L104" s="48"/>
      <c r="M104" s="48"/>
      <c r="N104" s="45"/>
      <c r="O104" s="45"/>
      <c r="P104" s="45"/>
      <c r="Q104" s="45"/>
      <c r="R104" s="45" t="s">
        <v>138</v>
      </c>
      <c r="S104" s="45"/>
      <c r="T104" s="47"/>
      <c r="U104" s="48"/>
      <c r="V104" s="48"/>
      <c r="W104" s="48"/>
      <c r="X104" s="48"/>
      <c r="Y104" s="48"/>
      <c r="Z104" s="48"/>
      <c r="AA104" s="48"/>
      <c r="AB104" s="48"/>
      <c r="AC104" s="48"/>
      <c r="AD104" s="48"/>
      <c r="AE104" s="48"/>
      <c r="AF104" s="48"/>
      <c r="AG104" s="48"/>
      <c r="AH104" s="48"/>
      <c r="AI104" s="48"/>
      <c r="AJ104" s="48"/>
      <c r="AK104" s="45"/>
      <c r="AL104" s="128"/>
      <c r="AM104" s="74"/>
    </row>
    <row r="105" spans="1:39" ht="30" customHeight="1" x14ac:dyDescent="0.25">
      <c r="A105" s="363"/>
      <c r="B105" s="33" t="s">
        <v>496</v>
      </c>
      <c r="C105" s="48"/>
      <c r="D105" s="48"/>
      <c r="E105" s="48"/>
      <c r="F105" s="48"/>
      <c r="G105" s="48"/>
      <c r="H105" s="48"/>
      <c r="I105" s="48"/>
      <c r="J105" s="48"/>
      <c r="K105" s="48"/>
      <c r="L105" s="48"/>
      <c r="M105" s="48"/>
      <c r="N105" s="45"/>
      <c r="O105" s="45"/>
      <c r="P105" s="45"/>
      <c r="Q105" s="45"/>
      <c r="R105" s="45" t="s">
        <v>138</v>
      </c>
      <c r="S105" s="45"/>
      <c r="T105" s="47"/>
      <c r="U105" s="48"/>
      <c r="V105" s="48"/>
      <c r="W105" s="48"/>
      <c r="X105" s="48"/>
      <c r="Y105" s="48"/>
      <c r="Z105" s="48"/>
      <c r="AA105" s="48"/>
      <c r="AB105" s="48"/>
      <c r="AC105" s="48"/>
      <c r="AD105" s="48"/>
      <c r="AE105" s="48"/>
      <c r="AF105" s="48"/>
      <c r="AG105" s="48"/>
      <c r="AH105" s="48"/>
      <c r="AI105" s="48"/>
      <c r="AJ105" s="48"/>
      <c r="AK105" s="45"/>
      <c r="AL105" s="128"/>
      <c r="AM105" s="74"/>
    </row>
    <row r="106" spans="1:39" ht="30" customHeight="1" x14ac:dyDescent="0.25">
      <c r="A106" s="363"/>
      <c r="B106" s="33" t="s">
        <v>507</v>
      </c>
      <c r="C106" s="48"/>
      <c r="D106" s="48"/>
      <c r="E106" s="48"/>
      <c r="F106" s="48"/>
      <c r="G106" s="48"/>
      <c r="H106" s="48"/>
      <c r="I106" s="48"/>
      <c r="J106" s="48"/>
      <c r="K106" s="48"/>
      <c r="L106" s="48"/>
      <c r="M106" s="48"/>
      <c r="N106" s="45"/>
      <c r="O106" s="45"/>
      <c r="P106" s="45"/>
      <c r="Q106" s="45"/>
      <c r="R106" s="45" t="s">
        <v>138</v>
      </c>
      <c r="S106" s="45"/>
      <c r="T106" s="47"/>
      <c r="U106" s="48"/>
      <c r="V106" s="48"/>
      <c r="W106" s="48"/>
      <c r="X106" s="48"/>
      <c r="Y106" s="48"/>
      <c r="Z106" s="48"/>
      <c r="AA106" s="48"/>
      <c r="AB106" s="48"/>
      <c r="AC106" s="48"/>
      <c r="AD106" s="48"/>
      <c r="AE106" s="48"/>
      <c r="AF106" s="48"/>
      <c r="AG106" s="48"/>
      <c r="AH106" s="48"/>
      <c r="AI106" s="48"/>
      <c r="AJ106" s="48"/>
      <c r="AK106" s="45"/>
      <c r="AL106" s="128"/>
      <c r="AM106" s="74"/>
    </row>
    <row r="107" spans="1:39" ht="30" customHeight="1" x14ac:dyDescent="0.25">
      <c r="A107" s="363"/>
      <c r="B107" s="33" t="s">
        <v>515</v>
      </c>
      <c r="C107" s="48"/>
      <c r="D107" s="48"/>
      <c r="E107" s="48"/>
      <c r="F107" s="48"/>
      <c r="G107" s="48"/>
      <c r="H107" s="48"/>
      <c r="I107" s="48"/>
      <c r="J107" s="48"/>
      <c r="K107" s="48"/>
      <c r="L107" s="48"/>
      <c r="M107" s="48"/>
      <c r="N107" s="45"/>
      <c r="O107" s="45"/>
      <c r="P107" s="45"/>
      <c r="Q107" s="45"/>
      <c r="R107" s="45" t="s">
        <v>138</v>
      </c>
      <c r="S107" s="45"/>
      <c r="T107" s="47"/>
      <c r="U107" s="48"/>
      <c r="V107" s="48"/>
      <c r="W107" s="48"/>
      <c r="X107" s="48"/>
      <c r="Y107" s="48"/>
      <c r="Z107" s="48"/>
      <c r="AA107" s="48"/>
      <c r="AB107" s="48"/>
      <c r="AC107" s="48"/>
      <c r="AD107" s="48"/>
      <c r="AE107" s="48"/>
      <c r="AF107" s="48"/>
      <c r="AG107" s="48"/>
      <c r="AH107" s="48"/>
      <c r="AI107" s="48"/>
      <c r="AJ107" s="48"/>
      <c r="AK107" s="45"/>
      <c r="AL107" s="128"/>
      <c r="AM107" s="74"/>
    </row>
    <row r="108" spans="1:39" ht="30" customHeight="1" x14ac:dyDescent="0.25">
      <c r="A108" s="363"/>
      <c r="B108" s="33" t="s">
        <v>731</v>
      </c>
      <c r="C108" s="48"/>
      <c r="D108" s="48"/>
      <c r="E108" s="48"/>
      <c r="F108" s="48"/>
      <c r="G108" s="48"/>
      <c r="H108" s="48"/>
      <c r="I108" s="48"/>
      <c r="J108" s="48"/>
      <c r="K108" s="48"/>
      <c r="L108" s="48"/>
      <c r="M108" s="48"/>
      <c r="N108" s="45"/>
      <c r="O108" s="45"/>
      <c r="P108" s="45"/>
      <c r="Q108" s="45"/>
      <c r="R108" s="45" t="s">
        <v>138</v>
      </c>
      <c r="S108" s="45"/>
      <c r="T108" s="47"/>
      <c r="U108" s="48"/>
      <c r="V108" s="48"/>
      <c r="W108" s="48"/>
      <c r="X108" s="48"/>
      <c r="Y108" s="48"/>
      <c r="Z108" s="48"/>
      <c r="AA108" s="48"/>
      <c r="AB108" s="48"/>
      <c r="AC108" s="48"/>
      <c r="AD108" s="48"/>
      <c r="AE108" s="48"/>
      <c r="AF108" s="48"/>
      <c r="AG108" s="48"/>
      <c r="AH108" s="48"/>
      <c r="AI108" s="48"/>
      <c r="AJ108" s="48"/>
      <c r="AK108" s="45"/>
      <c r="AL108" s="128"/>
      <c r="AM108" s="74"/>
    </row>
    <row r="109" spans="1:39" ht="30" customHeight="1" x14ac:dyDescent="0.25">
      <c r="A109" s="363"/>
      <c r="B109" s="33" t="s">
        <v>732</v>
      </c>
      <c r="C109" s="48"/>
      <c r="D109" s="48"/>
      <c r="E109" s="48"/>
      <c r="F109" s="48"/>
      <c r="G109" s="48"/>
      <c r="H109" s="48"/>
      <c r="I109" s="48"/>
      <c r="J109" s="48"/>
      <c r="K109" s="48"/>
      <c r="L109" s="48"/>
      <c r="M109" s="48"/>
      <c r="N109" s="45"/>
      <c r="O109" s="45"/>
      <c r="P109" s="45"/>
      <c r="Q109" s="45"/>
      <c r="R109" s="45" t="s">
        <v>138</v>
      </c>
      <c r="S109" s="45"/>
      <c r="T109" s="47"/>
      <c r="U109" s="48"/>
      <c r="V109" s="48"/>
      <c r="W109" s="48"/>
      <c r="X109" s="48"/>
      <c r="Y109" s="48"/>
      <c r="Z109" s="48"/>
      <c r="AA109" s="48"/>
      <c r="AB109" s="48"/>
      <c r="AC109" s="48"/>
      <c r="AD109" s="48"/>
      <c r="AE109" s="48"/>
      <c r="AF109" s="48"/>
      <c r="AG109" s="48"/>
      <c r="AH109" s="48"/>
      <c r="AI109" s="48"/>
      <c r="AJ109" s="48"/>
      <c r="AK109" s="45"/>
      <c r="AL109" s="128"/>
      <c r="AM109" s="74"/>
    </row>
    <row r="110" spans="1:39" ht="30" customHeight="1" x14ac:dyDescent="0.25">
      <c r="A110" s="363"/>
      <c r="B110" s="33" t="s">
        <v>733</v>
      </c>
      <c r="C110" s="48"/>
      <c r="D110" s="48"/>
      <c r="E110" s="48"/>
      <c r="F110" s="48"/>
      <c r="G110" s="48"/>
      <c r="H110" s="48"/>
      <c r="I110" s="48"/>
      <c r="J110" s="48"/>
      <c r="K110" s="48"/>
      <c r="L110" s="48"/>
      <c r="M110" s="48"/>
      <c r="N110" s="45"/>
      <c r="O110" s="45"/>
      <c r="P110" s="45"/>
      <c r="Q110" s="45"/>
      <c r="R110" s="45" t="s">
        <v>138</v>
      </c>
      <c r="S110" s="45"/>
      <c r="T110" s="47"/>
      <c r="U110" s="48"/>
      <c r="V110" s="48"/>
      <c r="W110" s="48"/>
      <c r="X110" s="48"/>
      <c r="Y110" s="48"/>
      <c r="Z110" s="48"/>
      <c r="AA110" s="48"/>
      <c r="AB110" s="48"/>
      <c r="AC110" s="48"/>
      <c r="AD110" s="48"/>
      <c r="AE110" s="48"/>
      <c r="AF110" s="48"/>
      <c r="AG110" s="48"/>
      <c r="AH110" s="48"/>
      <c r="AI110" s="48"/>
      <c r="AJ110" s="48"/>
      <c r="AK110" s="45"/>
      <c r="AL110" s="128"/>
      <c r="AM110" s="74"/>
    </row>
    <row r="111" spans="1:39" ht="30" customHeight="1" x14ac:dyDescent="0.25">
      <c r="A111" s="363"/>
      <c r="B111" s="33" t="s">
        <v>734</v>
      </c>
      <c r="C111" s="48"/>
      <c r="D111" s="48"/>
      <c r="E111" s="48"/>
      <c r="F111" s="48"/>
      <c r="G111" s="48"/>
      <c r="H111" s="48"/>
      <c r="I111" s="48"/>
      <c r="J111" s="48"/>
      <c r="K111" s="48"/>
      <c r="L111" s="48"/>
      <c r="M111" s="48"/>
      <c r="N111" s="45"/>
      <c r="O111" s="45"/>
      <c r="P111" s="45" t="s">
        <v>138</v>
      </c>
      <c r="Q111" s="45"/>
      <c r="R111" s="45"/>
      <c r="S111" s="45"/>
      <c r="T111" s="47"/>
      <c r="U111" s="48"/>
      <c r="V111" s="48"/>
      <c r="W111" s="48"/>
      <c r="X111" s="48"/>
      <c r="Y111" s="48"/>
      <c r="Z111" s="48"/>
      <c r="AA111" s="48"/>
      <c r="AB111" s="48"/>
      <c r="AC111" s="48"/>
      <c r="AD111" s="48"/>
      <c r="AE111" s="48"/>
      <c r="AF111" s="48"/>
      <c r="AG111" s="48"/>
      <c r="AH111" s="48"/>
      <c r="AI111" s="48"/>
      <c r="AJ111" s="48"/>
      <c r="AK111" s="45"/>
      <c r="AL111" s="128"/>
      <c r="AM111" s="74"/>
    </row>
    <row r="112" spans="1:39" ht="30" customHeight="1" x14ac:dyDescent="0.25">
      <c r="A112" s="363"/>
      <c r="B112" s="33" t="s">
        <v>735</v>
      </c>
      <c r="C112" s="48"/>
      <c r="D112" s="48"/>
      <c r="E112" s="48"/>
      <c r="F112" s="48"/>
      <c r="G112" s="48"/>
      <c r="H112" s="48"/>
      <c r="I112" s="48"/>
      <c r="J112" s="48"/>
      <c r="K112" s="48"/>
      <c r="L112" s="48"/>
      <c r="M112" s="48"/>
      <c r="N112" s="45"/>
      <c r="O112" s="45"/>
      <c r="P112" s="45" t="s">
        <v>138</v>
      </c>
      <c r="Q112" s="45"/>
      <c r="R112" s="45"/>
      <c r="S112" s="45"/>
      <c r="T112" s="47"/>
      <c r="U112" s="48"/>
      <c r="V112" s="48"/>
      <c r="W112" s="48"/>
      <c r="X112" s="48"/>
      <c r="Y112" s="48"/>
      <c r="Z112" s="48"/>
      <c r="AA112" s="48"/>
      <c r="AB112" s="48"/>
      <c r="AC112" s="48"/>
      <c r="AD112" s="48"/>
      <c r="AE112" s="48"/>
      <c r="AF112" s="48"/>
      <c r="AG112" s="48"/>
      <c r="AH112" s="48"/>
      <c r="AI112" s="48"/>
      <c r="AJ112" s="48"/>
      <c r="AK112" s="45"/>
      <c r="AL112" s="128"/>
      <c r="AM112" s="74"/>
    </row>
    <row r="113" spans="1:39" ht="30" customHeight="1" x14ac:dyDescent="0.25">
      <c r="A113" s="363"/>
      <c r="B113" s="33" t="s">
        <v>736</v>
      </c>
      <c r="C113" s="48"/>
      <c r="D113" s="48"/>
      <c r="E113" s="48"/>
      <c r="F113" s="48"/>
      <c r="G113" s="48"/>
      <c r="H113" s="48"/>
      <c r="I113" s="48"/>
      <c r="J113" s="48"/>
      <c r="K113" s="48"/>
      <c r="L113" s="48"/>
      <c r="M113" s="48"/>
      <c r="N113" s="45"/>
      <c r="O113" s="45"/>
      <c r="P113" s="45" t="s">
        <v>138</v>
      </c>
      <c r="Q113" s="45"/>
      <c r="R113" s="45"/>
      <c r="S113" s="45"/>
      <c r="T113" s="47"/>
      <c r="U113" s="48"/>
      <c r="V113" s="48"/>
      <c r="W113" s="48"/>
      <c r="X113" s="48"/>
      <c r="Y113" s="48"/>
      <c r="Z113" s="48"/>
      <c r="AA113" s="48"/>
      <c r="AB113" s="48"/>
      <c r="AC113" s="48"/>
      <c r="AD113" s="48"/>
      <c r="AE113" s="48"/>
      <c r="AF113" s="48"/>
      <c r="AG113" s="48"/>
      <c r="AH113" s="48"/>
      <c r="AI113" s="48"/>
      <c r="AJ113" s="48"/>
      <c r="AK113" s="45"/>
      <c r="AL113" s="128"/>
      <c r="AM113" s="74"/>
    </row>
    <row r="114" spans="1:39" ht="30" customHeight="1" x14ac:dyDescent="0.25">
      <c r="A114" s="363"/>
      <c r="B114" s="33" t="s">
        <v>737</v>
      </c>
      <c r="C114" s="48"/>
      <c r="D114" s="48"/>
      <c r="E114" s="48"/>
      <c r="F114" s="48"/>
      <c r="G114" s="48"/>
      <c r="H114" s="48"/>
      <c r="I114" s="48"/>
      <c r="J114" s="48"/>
      <c r="K114" s="48"/>
      <c r="L114" s="48"/>
      <c r="M114" s="48"/>
      <c r="N114" s="45"/>
      <c r="O114" s="45"/>
      <c r="P114" s="45" t="s">
        <v>138</v>
      </c>
      <c r="Q114" s="45"/>
      <c r="R114" s="45"/>
      <c r="S114" s="45"/>
      <c r="T114" s="47"/>
      <c r="U114" s="48"/>
      <c r="V114" s="48"/>
      <c r="W114" s="48"/>
      <c r="X114" s="48"/>
      <c r="Y114" s="48"/>
      <c r="Z114" s="48"/>
      <c r="AA114" s="48"/>
      <c r="AB114" s="48"/>
      <c r="AC114" s="48"/>
      <c r="AD114" s="48"/>
      <c r="AE114" s="48"/>
      <c r="AF114" s="48"/>
      <c r="AG114" s="48"/>
      <c r="AH114" s="48"/>
      <c r="AI114" s="48"/>
      <c r="AJ114" s="48"/>
      <c r="AK114" s="45"/>
      <c r="AL114" s="128"/>
      <c r="AM114" s="74"/>
    </row>
    <row r="115" spans="1:39" ht="30" customHeight="1" x14ac:dyDescent="0.25">
      <c r="A115" s="364"/>
      <c r="B115" s="33" t="s">
        <v>738</v>
      </c>
      <c r="C115" s="48"/>
      <c r="D115" s="48"/>
      <c r="E115" s="48"/>
      <c r="F115" s="48"/>
      <c r="G115" s="48"/>
      <c r="H115" s="48"/>
      <c r="I115" s="48"/>
      <c r="J115" s="48"/>
      <c r="K115" s="48"/>
      <c r="L115" s="48"/>
      <c r="M115" s="48"/>
      <c r="N115" s="45"/>
      <c r="O115" s="45"/>
      <c r="P115" s="45" t="s">
        <v>138</v>
      </c>
      <c r="Q115" s="45"/>
      <c r="R115" s="45"/>
      <c r="S115" s="45"/>
      <c r="T115" s="47"/>
      <c r="U115" s="48"/>
      <c r="V115" s="48"/>
      <c r="W115" s="48"/>
      <c r="X115" s="48"/>
      <c r="Y115" s="48"/>
      <c r="Z115" s="48"/>
      <c r="AA115" s="48"/>
      <c r="AB115" s="48"/>
      <c r="AC115" s="48"/>
      <c r="AD115" s="48"/>
      <c r="AE115" s="48"/>
      <c r="AF115" s="48"/>
      <c r="AG115" s="48"/>
      <c r="AH115" s="48"/>
      <c r="AI115" s="48"/>
      <c r="AJ115" s="48"/>
      <c r="AK115" s="45"/>
      <c r="AL115" s="128"/>
      <c r="AM115" s="74"/>
    </row>
    <row r="116" spans="1:39" ht="30" customHeight="1" x14ac:dyDescent="0.25">
      <c r="A116" s="362" t="s">
        <v>739</v>
      </c>
      <c r="B116" s="33" t="s">
        <v>526</v>
      </c>
      <c r="C116" s="48" t="s">
        <v>740</v>
      </c>
      <c r="D116" s="48"/>
      <c r="E116" s="48"/>
      <c r="F116" s="48"/>
      <c r="G116" s="48"/>
      <c r="H116" s="48"/>
      <c r="I116" s="48"/>
      <c r="J116" s="48"/>
      <c r="K116" s="48"/>
      <c r="L116" s="48"/>
      <c r="M116" s="48"/>
      <c r="N116" s="45"/>
      <c r="O116" s="45"/>
      <c r="P116" s="45"/>
      <c r="Q116" s="45"/>
      <c r="R116" s="45" t="s">
        <v>138</v>
      </c>
      <c r="S116" s="45"/>
      <c r="T116" s="47"/>
      <c r="U116" s="48"/>
      <c r="V116" s="48"/>
      <c r="W116" s="48"/>
      <c r="X116" s="48"/>
      <c r="Y116" s="48"/>
      <c r="Z116" s="48"/>
      <c r="AA116" s="48"/>
      <c r="AB116" s="48"/>
      <c r="AC116" s="48"/>
      <c r="AD116" s="48"/>
      <c r="AE116" s="48"/>
      <c r="AF116" s="48"/>
      <c r="AG116" s="48"/>
      <c r="AH116" s="48"/>
      <c r="AI116" s="48"/>
      <c r="AJ116" s="48"/>
      <c r="AK116" s="45"/>
      <c r="AL116" s="128"/>
      <c r="AM116" s="74"/>
    </row>
    <row r="117" spans="1:39" ht="30" customHeight="1" x14ac:dyDescent="0.25">
      <c r="A117" s="363"/>
      <c r="B117" s="33" t="s">
        <v>534</v>
      </c>
      <c r="C117" s="48" t="s">
        <v>740</v>
      </c>
      <c r="D117" s="48"/>
      <c r="E117" s="48"/>
      <c r="F117" s="48"/>
      <c r="G117" s="48"/>
      <c r="H117" s="48"/>
      <c r="I117" s="48"/>
      <c r="J117" s="48"/>
      <c r="K117" s="48"/>
      <c r="L117" s="48"/>
      <c r="M117" s="48"/>
      <c r="N117" s="45"/>
      <c r="O117" s="45"/>
      <c r="P117" s="45"/>
      <c r="Q117" s="45"/>
      <c r="R117" s="45" t="s">
        <v>138</v>
      </c>
      <c r="S117" s="45"/>
      <c r="T117" s="47"/>
      <c r="U117" s="48"/>
      <c r="V117" s="48"/>
      <c r="W117" s="48"/>
      <c r="X117" s="48"/>
      <c r="Y117" s="48"/>
      <c r="Z117" s="48"/>
      <c r="AA117" s="48"/>
      <c r="AB117" s="48"/>
      <c r="AC117" s="48"/>
      <c r="AD117" s="48"/>
      <c r="AE117" s="48"/>
      <c r="AF117" s="48"/>
      <c r="AG117" s="48"/>
      <c r="AH117" s="48"/>
      <c r="AI117" s="48"/>
      <c r="AJ117" s="48"/>
      <c r="AK117" s="45"/>
      <c r="AL117" s="128"/>
      <c r="AM117" s="74"/>
    </row>
    <row r="118" spans="1:39" ht="30" customHeight="1" x14ac:dyDescent="0.25">
      <c r="A118" s="363"/>
      <c r="B118" s="33" t="s">
        <v>544</v>
      </c>
      <c r="C118" s="48" t="s">
        <v>740</v>
      </c>
      <c r="D118" s="48"/>
      <c r="E118" s="48"/>
      <c r="F118" s="48"/>
      <c r="G118" s="48"/>
      <c r="H118" s="48"/>
      <c r="I118" s="48"/>
      <c r="J118" s="48"/>
      <c r="K118" s="48"/>
      <c r="L118" s="48"/>
      <c r="M118" s="48"/>
      <c r="N118" s="45"/>
      <c r="O118" s="45"/>
      <c r="P118" s="45"/>
      <c r="Q118" s="45"/>
      <c r="R118" s="45" t="s">
        <v>138</v>
      </c>
      <c r="S118" s="45"/>
      <c r="T118" s="47"/>
      <c r="U118" s="48"/>
      <c r="V118" s="48"/>
      <c r="W118" s="48"/>
      <c r="X118" s="48"/>
      <c r="Y118" s="48"/>
      <c r="Z118" s="48"/>
      <c r="AA118" s="48"/>
      <c r="AB118" s="48"/>
      <c r="AC118" s="48"/>
      <c r="AD118" s="48"/>
      <c r="AE118" s="48"/>
      <c r="AF118" s="48"/>
      <c r="AG118" s="48"/>
      <c r="AH118" s="48"/>
      <c r="AI118" s="48"/>
      <c r="AJ118" s="48"/>
      <c r="AK118" s="45"/>
      <c r="AL118" s="128"/>
      <c r="AM118" s="74"/>
    </row>
    <row r="119" spans="1:39" ht="30" customHeight="1" x14ac:dyDescent="0.25">
      <c r="A119" s="363"/>
      <c r="B119" s="33" t="s">
        <v>551</v>
      </c>
      <c r="C119" s="48"/>
      <c r="D119" s="48"/>
      <c r="E119" s="48"/>
      <c r="F119" s="48"/>
      <c r="G119" s="48"/>
      <c r="H119" s="48"/>
      <c r="I119" s="48"/>
      <c r="J119" s="48"/>
      <c r="K119" s="48"/>
      <c r="L119" s="48"/>
      <c r="M119" s="48"/>
      <c r="N119" s="45"/>
      <c r="O119" s="45"/>
      <c r="P119" s="45"/>
      <c r="Q119" s="45"/>
      <c r="R119" s="45" t="s">
        <v>138</v>
      </c>
      <c r="S119" s="45"/>
      <c r="T119" s="47"/>
      <c r="U119" s="48"/>
      <c r="V119" s="48"/>
      <c r="W119" s="48"/>
      <c r="X119" s="48"/>
      <c r="Y119" s="48"/>
      <c r="Z119" s="48"/>
      <c r="AA119" s="48"/>
      <c r="AB119" s="48"/>
      <c r="AC119" s="48"/>
      <c r="AD119" s="48"/>
      <c r="AE119" s="48"/>
      <c r="AF119" s="48"/>
      <c r="AG119" s="48"/>
      <c r="AH119" s="48"/>
      <c r="AI119" s="48"/>
      <c r="AJ119" s="48"/>
      <c r="AK119" s="45"/>
      <c r="AL119" s="128"/>
      <c r="AM119" s="74"/>
    </row>
    <row r="120" spans="1:39" ht="30" customHeight="1" x14ac:dyDescent="0.25">
      <c r="A120" s="363"/>
      <c r="B120" s="33" t="s">
        <v>558</v>
      </c>
      <c r="C120" s="48"/>
      <c r="D120" s="48"/>
      <c r="E120" s="48"/>
      <c r="F120" s="48"/>
      <c r="G120" s="48"/>
      <c r="H120" s="48"/>
      <c r="I120" s="48"/>
      <c r="J120" s="48"/>
      <c r="K120" s="48"/>
      <c r="L120" s="48"/>
      <c r="M120" s="48"/>
      <c r="N120" s="45"/>
      <c r="O120" s="45"/>
      <c r="P120" s="45"/>
      <c r="Q120" s="45"/>
      <c r="R120" s="45" t="s">
        <v>138</v>
      </c>
      <c r="S120" s="45"/>
      <c r="T120" s="47"/>
      <c r="U120" s="48"/>
      <c r="V120" s="48"/>
      <c r="W120" s="48"/>
      <c r="X120" s="48"/>
      <c r="Y120" s="48"/>
      <c r="Z120" s="48"/>
      <c r="AA120" s="48"/>
      <c r="AB120" s="48"/>
      <c r="AC120" s="48"/>
      <c r="AD120" s="48"/>
      <c r="AE120" s="48"/>
      <c r="AF120" s="48"/>
      <c r="AG120" s="48"/>
      <c r="AH120" s="48"/>
      <c r="AI120" s="48"/>
      <c r="AJ120" s="48"/>
      <c r="AK120" s="45"/>
      <c r="AL120" s="128"/>
      <c r="AM120" s="74"/>
    </row>
    <row r="121" spans="1:39" ht="30" customHeight="1" x14ac:dyDescent="0.25">
      <c r="A121" s="363"/>
      <c r="B121" s="33" t="s">
        <v>563</v>
      </c>
      <c r="C121" s="48"/>
      <c r="D121" s="48"/>
      <c r="E121" s="48"/>
      <c r="F121" s="48"/>
      <c r="G121" s="48"/>
      <c r="H121" s="48"/>
      <c r="I121" s="48"/>
      <c r="J121" s="48"/>
      <c r="K121" s="48"/>
      <c r="L121" s="48"/>
      <c r="M121" s="48"/>
      <c r="N121" s="45"/>
      <c r="O121" s="45"/>
      <c r="P121" s="45"/>
      <c r="Q121" s="45"/>
      <c r="R121" s="45" t="s">
        <v>138</v>
      </c>
      <c r="S121" s="45"/>
      <c r="T121" s="47"/>
      <c r="U121" s="48"/>
      <c r="V121" s="48"/>
      <c r="W121" s="48"/>
      <c r="X121" s="48"/>
      <c r="Y121" s="48"/>
      <c r="Z121" s="48"/>
      <c r="AA121" s="48"/>
      <c r="AB121" s="48"/>
      <c r="AC121" s="48"/>
      <c r="AD121" s="48"/>
      <c r="AE121" s="48"/>
      <c r="AF121" s="48"/>
      <c r="AG121" s="48"/>
      <c r="AH121" s="48"/>
      <c r="AI121" s="48"/>
      <c r="AJ121" s="48"/>
      <c r="AK121" s="45"/>
      <c r="AL121" s="128"/>
      <c r="AM121" s="74"/>
    </row>
    <row r="122" spans="1:39" ht="30" customHeight="1" x14ac:dyDescent="0.25">
      <c r="A122" s="363"/>
      <c r="B122" s="33" t="s">
        <v>741</v>
      </c>
      <c r="C122" s="48"/>
      <c r="D122" s="48"/>
      <c r="E122" s="48"/>
      <c r="F122" s="48"/>
      <c r="G122" s="48"/>
      <c r="H122" s="48"/>
      <c r="I122" s="48"/>
      <c r="J122" s="48"/>
      <c r="K122" s="48"/>
      <c r="L122" s="48"/>
      <c r="M122" s="48"/>
      <c r="N122" s="45"/>
      <c r="O122" s="45"/>
      <c r="P122" s="45"/>
      <c r="Q122" s="45"/>
      <c r="R122" s="45" t="s">
        <v>138</v>
      </c>
      <c r="S122" s="45"/>
      <c r="T122" s="47"/>
      <c r="U122" s="48"/>
      <c r="V122" s="48"/>
      <c r="W122" s="48"/>
      <c r="X122" s="48"/>
      <c r="Y122" s="48"/>
      <c r="Z122" s="48"/>
      <c r="AA122" s="48"/>
      <c r="AB122" s="48"/>
      <c r="AC122" s="48"/>
      <c r="AD122" s="48"/>
      <c r="AE122" s="48"/>
      <c r="AF122" s="48"/>
      <c r="AG122" s="48"/>
      <c r="AH122" s="48"/>
      <c r="AI122" s="48"/>
      <c r="AJ122" s="48"/>
      <c r="AK122" s="45"/>
      <c r="AL122" s="128"/>
      <c r="AM122" s="74"/>
    </row>
    <row r="123" spans="1:39" ht="30" customHeight="1" x14ac:dyDescent="0.25">
      <c r="A123" s="363"/>
      <c r="B123" s="33" t="s">
        <v>742</v>
      </c>
      <c r="C123" s="48"/>
      <c r="D123" s="48"/>
      <c r="E123" s="48"/>
      <c r="F123" s="48"/>
      <c r="G123" s="48"/>
      <c r="H123" s="48"/>
      <c r="I123" s="48"/>
      <c r="J123" s="48"/>
      <c r="K123" s="48"/>
      <c r="L123" s="48"/>
      <c r="M123" s="48"/>
      <c r="N123" s="45"/>
      <c r="O123" s="45"/>
      <c r="P123" s="45"/>
      <c r="Q123" s="45"/>
      <c r="R123" s="45" t="s">
        <v>138</v>
      </c>
      <c r="S123" s="45"/>
      <c r="T123" s="47"/>
      <c r="U123" s="48"/>
      <c r="V123" s="48"/>
      <c r="W123" s="48"/>
      <c r="X123" s="48"/>
      <c r="Y123" s="48"/>
      <c r="Z123" s="48"/>
      <c r="AA123" s="48"/>
      <c r="AB123" s="48"/>
      <c r="AC123" s="48"/>
      <c r="AD123" s="48"/>
      <c r="AE123" s="48"/>
      <c r="AF123" s="48"/>
      <c r="AG123" s="48"/>
      <c r="AH123" s="48"/>
      <c r="AI123" s="48"/>
      <c r="AJ123" s="48"/>
      <c r="AK123" s="45"/>
      <c r="AL123" s="128"/>
      <c r="AM123" s="74"/>
    </row>
    <row r="124" spans="1:39" ht="30" customHeight="1" x14ac:dyDescent="0.25">
      <c r="A124" s="363"/>
      <c r="B124" s="33" t="s">
        <v>743</v>
      </c>
      <c r="C124" s="48"/>
      <c r="D124" s="48"/>
      <c r="E124" s="48"/>
      <c r="F124" s="48"/>
      <c r="G124" s="48"/>
      <c r="H124" s="48"/>
      <c r="I124" s="48"/>
      <c r="J124" s="48"/>
      <c r="K124" s="48"/>
      <c r="L124" s="48"/>
      <c r="M124" s="48"/>
      <c r="N124" s="45"/>
      <c r="O124" s="45"/>
      <c r="P124" s="45"/>
      <c r="Q124" s="45" t="s">
        <v>138</v>
      </c>
      <c r="R124" s="45"/>
      <c r="S124" s="45"/>
      <c r="T124" s="47"/>
      <c r="U124" s="48"/>
      <c r="V124" s="48"/>
      <c r="W124" s="48"/>
      <c r="X124" s="48"/>
      <c r="Y124" s="48"/>
      <c r="Z124" s="48"/>
      <c r="AA124" s="48"/>
      <c r="AB124" s="48"/>
      <c r="AC124" s="48"/>
      <c r="AD124" s="48"/>
      <c r="AE124" s="48"/>
      <c r="AF124" s="48"/>
      <c r="AG124" s="48"/>
      <c r="AH124" s="48"/>
      <c r="AI124" s="48"/>
      <c r="AJ124" s="48"/>
      <c r="AK124" s="45"/>
      <c r="AL124" s="128"/>
      <c r="AM124" s="74"/>
    </row>
    <row r="125" spans="1:39" ht="30" customHeight="1" x14ac:dyDescent="0.25">
      <c r="A125" s="363"/>
      <c r="B125" s="33" t="s">
        <v>744</v>
      </c>
      <c r="C125" s="48"/>
      <c r="D125" s="48"/>
      <c r="E125" s="48"/>
      <c r="F125" s="48"/>
      <c r="G125" s="48"/>
      <c r="H125" s="48"/>
      <c r="I125" s="48"/>
      <c r="J125" s="48"/>
      <c r="K125" s="48"/>
      <c r="L125" s="48"/>
      <c r="M125" s="48"/>
      <c r="N125" s="45"/>
      <c r="O125" s="45"/>
      <c r="P125" s="45"/>
      <c r="Q125" s="45"/>
      <c r="R125" s="45" t="s">
        <v>138</v>
      </c>
      <c r="S125" s="45"/>
      <c r="T125" s="47"/>
      <c r="U125" s="48"/>
      <c r="V125" s="48"/>
      <c r="W125" s="48"/>
      <c r="X125" s="48"/>
      <c r="Y125" s="48"/>
      <c r="Z125" s="48"/>
      <c r="AA125" s="48"/>
      <c r="AB125" s="48"/>
      <c r="AC125" s="48"/>
      <c r="AD125" s="48"/>
      <c r="AE125" s="48"/>
      <c r="AF125" s="48"/>
      <c r="AG125" s="48"/>
      <c r="AH125" s="48"/>
      <c r="AI125" s="48"/>
      <c r="AJ125" s="48"/>
      <c r="AK125" s="45"/>
      <c r="AL125" s="128"/>
      <c r="AM125" s="74"/>
    </row>
    <row r="126" spans="1:39" ht="30" customHeight="1" x14ac:dyDescent="0.25">
      <c r="A126" s="363"/>
      <c r="B126" s="33" t="s">
        <v>745</v>
      </c>
      <c r="C126" s="48"/>
      <c r="D126" s="48"/>
      <c r="E126" s="48"/>
      <c r="F126" s="48"/>
      <c r="G126" s="48"/>
      <c r="H126" s="48"/>
      <c r="I126" s="48"/>
      <c r="J126" s="48"/>
      <c r="K126" s="48"/>
      <c r="L126" s="48"/>
      <c r="M126" s="48"/>
      <c r="N126" s="45"/>
      <c r="O126" s="45"/>
      <c r="P126" s="45"/>
      <c r="Q126" s="45" t="s">
        <v>138</v>
      </c>
      <c r="R126" s="45"/>
      <c r="S126" s="45"/>
      <c r="T126" s="47"/>
      <c r="U126" s="48"/>
      <c r="V126" s="48"/>
      <c r="W126" s="48"/>
      <c r="X126" s="48"/>
      <c r="Y126" s="48"/>
      <c r="Z126" s="48"/>
      <c r="AA126" s="48"/>
      <c r="AB126" s="48"/>
      <c r="AC126" s="48"/>
      <c r="AD126" s="48"/>
      <c r="AE126" s="48"/>
      <c r="AF126" s="48"/>
      <c r="AG126" s="48"/>
      <c r="AH126" s="48"/>
      <c r="AI126" s="48"/>
      <c r="AJ126" s="48"/>
      <c r="AK126" s="45"/>
      <c r="AL126" s="128"/>
      <c r="AM126" s="74"/>
    </row>
    <row r="127" spans="1:39" ht="30" customHeight="1" x14ac:dyDescent="0.25">
      <c r="A127" s="363"/>
      <c r="B127" s="33" t="s">
        <v>746</v>
      </c>
      <c r="C127" s="48"/>
      <c r="D127" s="48"/>
      <c r="E127" s="48"/>
      <c r="F127" s="48"/>
      <c r="G127" s="48"/>
      <c r="H127" s="48"/>
      <c r="I127" s="48"/>
      <c r="J127" s="48"/>
      <c r="K127" s="48"/>
      <c r="L127" s="48"/>
      <c r="M127" s="48"/>
      <c r="N127" s="45"/>
      <c r="O127" s="45"/>
      <c r="P127" s="45"/>
      <c r="Q127" s="45"/>
      <c r="R127" s="45" t="s">
        <v>138</v>
      </c>
      <c r="S127" s="45"/>
      <c r="T127" s="47"/>
      <c r="U127" s="48"/>
      <c r="V127" s="48"/>
      <c r="W127" s="48"/>
      <c r="X127" s="48"/>
      <c r="Y127" s="48"/>
      <c r="Z127" s="48"/>
      <c r="AA127" s="48"/>
      <c r="AB127" s="48"/>
      <c r="AC127" s="48"/>
      <c r="AD127" s="48"/>
      <c r="AE127" s="48"/>
      <c r="AF127" s="48"/>
      <c r="AG127" s="48"/>
      <c r="AH127" s="48"/>
      <c r="AI127" s="48"/>
      <c r="AJ127" s="48"/>
      <c r="AK127" s="45"/>
      <c r="AL127" s="128"/>
      <c r="AM127" s="74"/>
    </row>
    <row r="128" spans="1:39" ht="30" customHeight="1" x14ac:dyDescent="0.25">
      <c r="A128" s="363"/>
      <c r="B128" s="33" t="s">
        <v>747</v>
      </c>
      <c r="C128" s="48"/>
      <c r="D128" s="48"/>
      <c r="E128" s="48"/>
      <c r="F128" s="48"/>
      <c r="G128" s="48"/>
      <c r="H128" s="48"/>
      <c r="I128" s="48"/>
      <c r="J128" s="48"/>
      <c r="K128" s="48"/>
      <c r="L128" s="48"/>
      <c r="M128" s="48"/>
      <c r="N128" s="45"/>
      <c r="O128" s="45"/>
      <c r="P128" s="45"/>
      <c r="Q128" s="45" t="s">
        <v>138</v>
      </c>
      <c r="R128" s="45"/>
      <c r="S128" s="45"/>
      <c r="T128" s="47"/>
      <c r="U128" s="48"/>
      <c r="V128" s="48"/>
      <c r="W128" s="48"/>
      <c r="X128" s="48"/>
      <c r="Y128" s="48"/>
      <c r="Z128" s="48"/>
      <c r="AA128" s="48"/>
      <c r="AB128" s="48"/>
      <c r="AC128" s="48"/>
      <c r="AD128" s="48"/>
      <c r="AE128" s="48"/>
      <c r="AF128" s="48"/>
      <c r="AG128" s="48"/>
      <c r="AH128" s="48"/>
      <c r="AI128" s="48"/>
      <c r="AJ128" s="48"/>
      <c r="AK128" s="45"/>
      <c r="AL128" s="128"/>
      <c r="AM128" s="74"/>
    </row>
    <row r="129" spans="1:39" ht="30" customHeight="1" x14ac:dyDescent="0.25">
      <c r="A129" s="363"/>
      <c r="B129" s="33" t="s">
        <v>748</v>
      </c>
      <c r="C129" s="48"/>
      <c r="D129" s="48"/>
      <c r="E129" s="48"/>
      <c r="F129" s="48"/>
      <c r="G129" s="48"/>
      <c r="H129" s="48"/>
      <c r="I129" s="48"/>
      <c r="J129" s="48"/>
      <c r="K129" s="48"/>
      <c r="L129" s="48"/>
      <c r="M129" s="48"/>
      <c r="N129" s="45"/>
      <c r="O129" s="45"/>
      <c r="P129" s="45"/>
      <c r="Q129" s="45"/>
      <c r="R129" s="45" t="s">
        <v>138</v>
      </c>
      <c r="S129" s="45"/>
      <c r="T129" s="47"/>
      <c r="U129" s="48"/>
      <c r="V129" s="48"/>
      <c r="W129" s="48"/>
      <c r="X129" s="48"/>
      <c r="Y129" s="48"/>
      <c r="Z129" s="48"/>
      <c r="AA129" s="48"/>
      <c r="AB129" s="48"/>
      <c r="AC129" s="48"/>
      <c r="AD129" s="48"/>
      <c r="AE129" s="48"/>
      <c r="AF129" s="48"/>
      <c r="AG129" s="48"/>
      <c r="AH129" s="48"/>
      <c r="AI129" s="48"/>
      <c r="AJ129" s="48"/>
      <c r="AK129" s="45"/>
      <c r="AL129" s="128"/>
      <c r="AM129" s="74"/>
    </row>
    <row r="130" spans="1:39" ht="30" customHeight="1" x14ac:dyDescent="0.25">
      <c r="A130" s="364"/>
      <c r="B130" s="33" t="s">
        <v>749</v>
      </c>
      <c r="C130" s="48"/>
      <c r="D130" s="48"/>
      <c r="E130" s="48"/>
      <c r="F130" s="48"/>
      <c r="G130" s="48"/>
      <c r="H130" s="48"/>
      <c r="I130" s="48"/>
      <c r="J130" s="48"/>
      <c r="K130" s="48"/>
      <c r="L130" s="48"/>
      <c r="M130" s="48"/>
      <c r="N130" s="45"/>
      <c r="O130" s="45"/>
      <c r="P130" s="45"/>
      <c r="Q130" s="45"/>
      <c r="R130" s="45" t="s">
        <v>138</v>
      </c>
      <c r="S130" s="45"/>
      <c r="T130" s="47"/>
      <c r="U130" s="48"/>
      <c r="V130" s="48"/>
      <c r="W130" s="48"/>
      <c r="X130" s="48"/>
      <c r="Y130" s="48"/>
      <c r="Z130" s="48"/>
      <c r="AA130" s="48"/>
      <c r="AB130" s="48"/>
      <c r="AC130" s="48"/>
      <c r="AD130" s="48"/>
      <c r="AE130" s="48"/>
      <c r="AF130" s="48"/>
      <c r="AG130" s="48"/>
      <c r="AH130" s="48"/>
      <c r="AI130" s="48"/>
      <c r="AJ130" s="48"/>
      <c r="AK130" s="45"/>
      <c r="AL130" s="128"/>
      <c r="AM130" s="74"/>
    </row>
    <row r="131" spans="1:39" ht="30" customHeight="1" x14ac:dyDescent="0.25">
      <c r="A131" s="362" t="s">
        <v>750</v>
      </c>
      <c r="B131" s="33" t="s">
        <v>573</v>
      </c>
      <c r="C131" s="48" t="s">
        <v>751</v>
      </c>
      <c r="D131" s="48"/>
      <c r="E131" s="48"/>
      <c r="F131" s="48"/>
      <c r="G131" s="48"/>
      <c r="H131" s="48"/>
      <c r="I131" s="48"/>
      <c r="J131" s="48"/>
      <c r="K131" s="48"/>
      <c r="L131" s="48"/>
      <c r="M131" s="48"/>
      <c r="N131" s="45"/>
      <c r="O131" s="45"/>
      <c r="P131" s="45"/>
      <c r="Q131" s="45" t="s">
        <v>138</v>
      </c>
      <c r="R131" s="45"/>
      <c r="S131" s="45"/>
      <c r="T131" s="47"/>
      <c r="U131" s="48"/>
      <c r="V131" s="48"/>
      <c r="W131" s="48"/>
      <c r="X131" s="48"/>
      <c r="Y131" s="48"/>
      <c r="Z131" s="48"/>
      <c r="AA131" s="48"/>
      <c r="AB131" s="48"/>
      <c r="AC131" s="48"/>
      <c r="AD131" s="48"/>
      <c r="AE131" s="48"/>
      <c r="AF131" s="48"/>
      <c r="AG131" s="48"/>
      <c r="AH131" s="48"/>
      <c r="AI131" s="48"/>
      <c r="AJ131" s="48"/>
      <c r="AK131" s="45"/>
      <c r="AL131" s="128"/>
      <c r="AM131" s="74"/>
    </row>
    <row r="132" spans="1:39" ht="30" customHeight="1" x14ac:dyDescent="0.25">
      <c r="A132" s="363"/>
      <c r="B132" s="33" t="s">
        <v>579</v>
      </c>
      <c r="C132" s="48" t="s">
        <v>751</v>
      </c>
      <c r="D132" s="48"/>
      <c r="E132" s="48"/>
      <c r="F132" s="48"/>
      <c r="G132" s="48"/>
      <c r="H132" s="48"/>
      <c r="I132" s="48"/>
      <c r="J132" s="48"/>
      <c r="K132" s="48"/>
      <c r="L132" s="48"/>
      <c r="M132" s="48"/>
      <c r="N132" s="45"/>
      <c r="O132" s="45"/>
      <c r="P132" s="45"/>
      <c r="Q132" s="45" t="s">
        <v>138</v>
      </c>
      <c r="R132" s="45"/>
      <c r="S132" s="45"/>
      <c r="T132" s="47"/>
      <c r="U132" s="48"/>
      <c r="V132" s="48"/>
      <c r="W132" s="48"/>
      <c r="X132" s="48"/>
      <c r="Y132" s="48"/>
      <c r="Z132" s="48"/>
      <c r="AA132" s="48"/>
      <c r="AB132" s="48"/>
      <c r="AC132" s="48"/>
      <c r="AD132" s="48"/>
      <c r="AE132" s="48"/>
      <c r="AF132" s="48"/>
      <c r="AG132" s="48"/>
      <c r="AH132" s="48"/>
      <c r="AI132" s="48"/>
      <c r="AJ132" s="48"/>
      <c r="AK132" s="45"/>
      <c r="AL132" s="128"/>
      <c r="AM132" s="74"/>
    </row>
    <row r="133" spans="1:39" ht="30" customHeight="1" x14ac:dyDescent="0.25">
      <c r="A133" s="363"/>
      <c r="B133" s="33" t="s">
        <v>588</v>
      </c>
      <c r="C133" s="48" t="s">
        <v>751</v>
      </c>
      <c r="D133" s="48"/>
      <c r="E133" s="48"/>
      <c r="F133" s="48"/>
      <c r="G133" s="48"/>
      <c r="H133" s="48"/>
      <c r="I133" s="48"/>
      <c r="J133" s="48"/>
      <c r="K133" s="48"/>
      <c r="L133" s="48"/>
      <c r="M133" s="48"/>
      <c r="N133" s="45"/>
      <c r="O133" s="45"/>
      <c r="P133" s="45"/>
      <c r="Q133" s="45"/>
      <c r="R133" s="45"/>
      <c r="S133" s="45" t="s">
        <v>138</v>
      </c>
      <c r="T133" s="47"/>
      <c r="U133" s="48"/>
      <c r="V133" s="48"/>
      <c r="W133" s="48"/>
      <c r="X133" s="48"/>
      <c r="Y133" s="48"/>
      <c r="Z133" s="48"/>
      <c r="AA133" s="48"/>
      <c r="AB133" s="48"/>
      <c r="AC133" s="48"/>
      <c r="AD133" s="48"/>
      <c r="AE133" s="48"/>
      <c r="AF133" s="48"/>
      <c r="AG133" s="48"/>
      <c r="AH133" s="48"/>
      <c r="AI133" s="48"/>
      <c r="AJ133" s="48"/>
      <c r="AK133" s="45"/>
      <c r="AL133" s="128"/>
      <c r="AM133" s="74"/>
    </row>
    <row r="134" spans="1:39" ht="30" customHeight="1" x14ac:dyDescent="0.25">
      <c r="A134" s="363"/>
      <c r="B134" s="33" t="s">
        <v>596</v>
      </c>
      <c r="C134" s="48"/>
      <c r="D134" s="48"/>
      <c r="E134" s="48"/>
      <c r="F134" s="48"/>
      <c r="G134" s="48"/>
      <c r="H134" s="48"/>
      <c r="I134" s="48"/>
      <c r="J134" s="48"/>
      <c r="K134" s="48"/>
      <c r="L134" s="48"/>
      <c r="M134" s="48"/>
      <c r="N134" s="45"/>
      <c r="O134" s="45"/>
      <c r="P134" s="45"/>
      <c r="Q134" s="45" t="s">
        <v>138</v>
      </c>
      <c r="R134" s="45"/>
      <c r="S134" s="45"/>
      <c r="T134" s="47"/>
      <c r="U134" s="48"/>
      <c r="V134" s="48"/>
      <c r="W134" s="48"/>
      <c r="X134" s="48"/>
      <c r="Y134" s="48"/>
      <c r="Z134" s="48"/>
      <c r="AA134" s="48"/>
      <c r="AB134" s="48"/>
      <c r="AC134" s="48"/>
      <c r="AD134" s="48"/>
      <c r="AE134" s="48"/>
      <c r="AF134" s="48"/>
      <c r="AG134" s="48"/>
      <c r="AH134" s="48"/>
      <c r="AI134" s="48"/>
      <c r="AJ134" s="48"/>
      <c r="AK134" s="45"/>
      <c r="AL134" s="128"/>
      <c r="AM134" s="74"/>
    </row>
    <row r="135" spans="1:39" ht="30" customHeight="1" x14ac:dyDescent="0.25">
      <c r="A135" s="363"/>
      <c r="B135" s="33" t="s">
        <v>603</v>
      </c>
      <c r="C135" s="48"/>
      <c r="D135" s="48"/>
      <c r="E135" s="48"/>
      <c r="F135" s="48"/>
      <c r="G135" s="48"/>
      <c r="H135" s="48"/>
      <c r="I135" s="48"/>
      <c r="J135" s="48"/>
      <c r="K135" s="48"/>
      <c r="L135" s="48"/>
      <c r="M135" s="48"/>
      <c r="N135" s="45"/>
      <c r="O135" s="45"/>
      <c r="P135" s="45"/>
      <c r="Q135" s="45"/>
      <c r="R135" s="45" t="s">
        <v>138</v>
      </c>
      <c r="S135" s="45"/>
      <c r="T135" s="47"/>
      <c r="U135" s="48"/>
      <c r="V135" s="48"/>
      <c r="W135" s="48"/>
      <c r="X135" s="48"/>
      <c r="Y135" s="48"/>
      <c r="Z135" s="48"/>
      <c r="AA135" s="48"/>
      <c r="AB135" s="48"/>
      <c r="AC135" s="48"/>
      <c r="AD135" s="48"/>
      <c r="AE135" s="48"/>
      <c r="AF135" s="48"/>
      <c r="AG135" s="48"/>
      <c r="AH135" s="48"/>
      <c r="AI135" s="48"/>
      <c r="AJ135" s="48"/>
      <c r="AK135" s="45"/>
      <c r="AL135" s="128"/>
      <c r="AM135" s="74"/>
    </row>
    <row r="136" spans="1:39" ht="30" customHeight="1" x14ac:dyDescent="0.25">
      <c r="A136" s="363"/>
      <c r="B136" s="33" t="s">
        <v>610</v>
      </c>
      <c r="C136" s="48"/>
      <c r="D136" s="48"/>
      <c r="E136" s="48"/>
      <c r="F136" s="48"/>
      <c r="G136" s="48"/>
      <c r="H136" s="48"/>
      <c r="I136" s="48"/>
      <c r="J136" s="48"/>
      <c r="K136" s="48"/>
      <c r="L136" s="48"/>
      <c r="M136" s="48"/>
      <c r="N136" s="45"/>
      <c r="O136" s="45"/>
      <c r="P136" s="45"/>
      <c r="Q136" s="45" t="s">
        <v>138</v>
      </c>
      <c r="R136" s="45"/>
      <c r="S136" s="45"/>
      <c r="T136" s="47"/>
      <c r="U136" s="48"/>
      <c r="V136" s="48"/>
      <c r="W136" s="48"/>
      <c r="X136" s="48"/>
      <c r="Y136" s="48"/>
      <c r="Z136" s="48"/>
      <c r="AA136" s="48"/>
      <c r="AB136" s="48"/>
      <c r="AC136" s="48"/>
      <c r="AD136" s="48"/>
      <c r="AE136" s="48"/>
      <c r="AF136" s="48"/>
      <c r="AG136" s="48"/>
      <c r="AH136" s="48"/>
      <c r="AI136" s="48"/>
      <c r="AJ136" s="48"/>
      <c r="AK136" s="45"/>
      <c r="AL136" s="128"/>
      <c r="AM136" s="74"/>
    </row>
    <row r="137" spans="1:39" ht="30" customHeight="1" x14ac:dyDescent="0.25">
      <c r="A137" s="363"/>
      <c r="B137" s="33" t="s">
        <v>618</v>
      </c>
      <c r="C137" s="48"/>
      <c r="D137" s="48"/>
      <c r="E137" s="48"/>
      <c r="F137" s="48"/>
      <c r="G137" s="48"/>
      <c r="H137" s="48"/>
      <c r="I137" s="48"/>
      <c r="J137" s="48"/>
      <c r="K137" s="48"/>
      <c r="L137" s="48"/>
      <c r="M137" s="48"/>
      <c r="N137" s="45"/>
      <c r="O137" s="45"/>
      <c r="P137" s="45"/>
      <c r="Q137" s="45"/>
      <c r="R137" s="45" t="s">
        <v>138</v>
      </c>
      <c r="S137" s="45"/>
      <c r="T137" s="47"/>
      <c r="U137" s="48"/>
      <c r="V137" s="48"/>
      <c r="W137" s="48"/>
      <c r="X137" s="48"/>
      <c r="Y137" s="48"/>
      <c r="Z137" s="48"/>
      <c r="AA137" s="48"/>
      <c r="AB137" s="48"/>
      <c r="AC137" s="48"/>
      <c r="AD137" s="48"/>
      <c r="AE137" s="48"/>
      <c r="AF137" s="48"/>
      <c r="AG137" s="48"/>
      <c r="AH137" s="48"/>
      <c r="AI137" s="48"/>
      <c r="AJ137" s="48"/>
      <c r="AK137" s="45"/>
      <c r="AL137" s="128"/>
      <c r="AM137" s="74"/>
    </row>
    <row r="138" spans="1:39" ht="30" customHeight="1" x14ac:dyDescent="0.25">
      <c r="A138" s="363"/>
      <c r="B138" s="33" t="s">
        <v>752</v>
      </c>
      <c r="C138" s="48"/>
      <c r="D138" s="48"/>
      <c r="E138" s="48"/>
      <c r="F138" s="48"/>
      <c r="G138" s="48"/>
      <c r="H138" s="48"/>
      <c r="I138" s="48"/>
      <c r="J138" s="48"/>
      <c r="K138" s="48"/>
      <c r="L138" s="48"/>
      <c r="M138" s="48"/>
      <c r="N138" s="45"/>
      <c r="O138" s="45"/>
      <c r="P138" s="45"/>
      <c r="Q138" s="45" t="s">
        <v>138</v>
      </c>
      <c r="R138" s="45"/>
      <c r="S138" s="45"/>
      <c r="T138" s="47"/>
      <c r="U138" s="48"/>
      <c r="V138" s="48"/>
      <c r="W138" s="48"/>
      <c r="X138" s="48"/>
      <c r="Y138" s="48"/>
      <c r="Z138" s="48"/>
      <c r="AA138" s="48"/>
      <c r="AB138" s="48"/>
      <c r="AC138" s="48"/>
      <c r="AD138" s="48"/>
      <c r="AE138" s="48"/>
      <c r="AF138" s="48"/>
      <c r="AG138" s="48"/>
      <c r="AH138" s="48"/>
      <c r="AI138" s="48"/>
      <c r="AJ138" s="48"/>
      <c r="AK138" s="45"/>
      <c r="AL138" s="128"/>
      <c r="AM138" s="74"/>
    </row>
    <row r="139" spans="1:39" ht="30" customHeight="1" x14ac:dyDescent="0.25">
      <c r="A139" s="363"/>
      <c r="B139" s="33" t="s">
        <v>753</v>
      </c>
      <c r="C139" s="48"/>
      <c r="D139" s="48"/>
      <c r="E139" s="48"/>
      <c r="F139" s="48"/>
      <c r="G139" s="48"/>
      <c r="H139" s="48"/>
      <c r="I139" s="48"/>
      <c r="J139" s="48"/>
      <c r="K139" s="48"/>
      <c r="L139" s="48"/>
      <c r="M139" s="48"/>
      <c r="N139" s="45"/>
      <c r="O139" s="45"/>
      <c r="P139" s="45"/>
      <c r="Q139" s="45"/>
      <c r="R139" s="45" t="s">
        <v>138</v>
      </c>
      <c r="S139" s="45"/>
      <c r="T139" s="47"/>
      <c r="U139" s="48"/>
      <c r="V139" s="48"/>
      <c r="W139" s="48"/>
      <c r="X139" s="48"/>
      <c r="Y139" s="48"/>
      <c r="Z139" s="48"/>
      <c r="AA139" s="48"/>
      <c r="AB139" s="48"/>
      <c r="AC139" s="48"/>
      <c r="AD139" s="48"/>
      <c r="AE139" s="48"/>
      <c r="AF139" s="48"/>
      <c r="AG139" s="48"/>
      <c r="AH139" s="48"/>
      <c r="AI139" s="48"/>
      <c r="AJ139" s="48"/>
      <c r="AK139" s="45"/>
      <c r="AL139" s="128"/>
      <c r="AM139" s="74"/>
    </row>
    <row r="140" spans="1:39" ht="30" customHeight="1" x14ac:dyDescent="0.25">
      <c r="A140" s="363"/>
      <c r="B140" s="33" t="s">
        <v>754</v>
      </c>
      <c r="C140" s="48"/>
      <c r="D140" s="48"/>
      <c r="E140" s="48"/>
      <c r="F140" s="48"/>
      <c r="G140" s="48"/>
      <c r="H140" s="48"/>
      <c r="I140" s="48"/>
      <c r="J140" s="48"/>
      <c r="K140" s="48"/>
      <c r="L140" s="48"/>
      <c r="M140" s="48"/>
      <c r="N140" s="45"/>
      <c r="O140" s="45"/>
      <c r="P140" s="45"/>
      <c r="Q140" s="45" t="s">
        <v>138</v>
      </c>
      <c r="R140" s="45"/>
      <c r="S140" s="45"/>
      <c r="T140" s="47"/>
      <c r="U140" s="48"/>
      <c r="V140" s="48"/>
      <c r="W140" s="48"/>
      <c r="X140" s="48"/>
      <c r="Y140" s="48"/>
      <c r="Z140" s="48"/>
      <c r="AA140" s="48"/>
      <c r="AB140" s="48"/>
      <c r="AC140" s="48"/>
      <c r="AD140" s="48"/>
      <c r="AE140" s="48"/>
      <c r="AF140" s="48"/>
      <c r="AG140" s="48"/>
      <c r="AH140" s="48"/>
      <c r="AI140" s="48"/>
      <c r="AJ140" s="48"/>
      <c r="AK140" s="45"/>
      <c r="AL140" s="128"/>
      <c r="AM140" s="74"/>
    </row>
    <row r="141" spans="1:39" ht="30" customHeight="1" x14ac:dyDescent="0.25">
      <c r="A141" s="363"/>
      <c r="B141" s="33" t="s">
        <v>755</v>
      </c>
      <c r="C141" s="48"/>
      <c r="D141" s="48"/>
      <c r="E141" s="48"/>
      <c r="F141" s="48"/>
      <c r="G141" s="48"/>
      <c r="H141" s="48"/>
      <c r="I141" s="48"/>
      <c r="J141" s="48"/>
      <c r="K141" s="48"/>
      <c r="L141" s="48"/>
      <c r="M141" s="48"/>
      <c r="N141" s="45"/>
      <c r="O141" s="45"/>
      <c r="P141" s="45"/>
      <c r="Q141" s="45"/>
      <c r="R141" s="45" t="s">
        <v>138</v>
      </c>
      <c r="S141" s="45"/>
      <c r="T141" s="47"/>
      <c r="U141" s="48"/>
      <c r="V141" s="48"/>
      <c r="W141" s="48"/>
      <c r="X141" s="48"/>
      <c r="Y141" s="48"/>
      <c r="Z141" s="48"/>
      <c r="AA141" s="48"/>
      <c r="AB141" s="48"/>
      <c r="AC141" s="48"/>
      <c r="AD141" s="48"/>
      <c r="AE141" s="48"/>
      <c r="AF141" s="48"/>
      <c r="AG141" s="48"/>
      <c r="AH141" s="48"/>
      <c r="AI141" s="48"/>
      <c r="AJ141" s="48"/>
      <c r="AK141" s="45"/>
      <c r="AL141" s="128"/>
      <c r="AM141" s="74"/>
    </row>
    <row r="142" spans="1:39" ht="30" customHeight="1" x14ac:dyDescent="0.25">
      <c r="A142" s="363"/>
      <c r="B142" s="33" t="s">
        <v>756</v>
      </c>
      <c r="C142" s="48"/>
      <c r="D142" s="48"/>
      <c r="E142" s="48"/>
      <c r="F142" s="48"/>
      <c r="G142" s="48"/>
      <c r="H142" s="48"/>
      <c r="I142" s="48"/>
      <c r="J142" s="48"/>
      <c r="K142" s="48"/>
      <c r="L142" s="48"/>
      <c r="M142" s="48"/>
      <c r="N142" s="45"/>
      <c r="O142" s="45"/>
      <c r="P142" s="45" t="s">
        <v>138</v>
      </c>
      <c r="Q142" s="45"/>
      <c r="R142" s="45"/>
      <c r="S142" s="45"/>
      <c r="T142" s="47" t="s">
        <v>116</v>
      </c>
      <c r="U142" s="48"/>
      <c r="V142" s="48"/>
      <c r="W142" s="48"/>
      <c r="X142" s="48"/>
      <c r="Y142" s="48"/>
      <c r="Z142" s="48"/>
      <c r="AA142" s="48"/>
      <c r="AB142" s="48"/>
      <c r="AC142" s="48"/>
      <c r="AD142" s="48"/>
      <c r="AE142" s="48"/>
      <c r="AF142" s="48"/>
      <c r="AG142" s="48"/>
      <c r="AH142" s="48"/>
      <c r="AI142" s="48"/>
      <c r="AJ142" s="48"/>
      <c r="AK142" s="45"/>
      <c r="AL142" s="128"/>
      <c r="AM142" s="74"/>
    </row>
    <row r="143" spans="1:39" ht="30" customHeight="1" x14ac:dyDescent="0.25">
      <c r="A143" s="363"/>
      <c r="B143" s="33" t="s">
        <v>757</v>
      </c>
      <c r="C143" s="48"/>
      <c r="D143" s="48"/>
      <c r="E143" s="48"/>
      <c r="F143" s="48"/>
      <c r="G143" s="48"/>
      <c r="H143" s="48"/>
      <c r="I143" s="48"/>
      <c r="J143" s="48"/>
      <c r="K143" s="48"/>
      <c r="L143" s="48"/>
      <c r="M143" s="48"/>
      <c r="N143" s="45"/>
      <c r="O143" s="45"/>
      <c r="P143" s="45" t="s">
        <v>138</v>
      </c>
      <c r="Q143" s="45"/>
      <c r="R143" s="45"/>
      <c r="S143" s="45"/>
      <c r="T143" s="47"/>
      <c r="U143" s="48"/>
      <c r="V143" s="48"/>
      <c r="W143" s="48"/>
      <c r="X143" s="48"/>
      <c r="Y143" s="48"/>
      <c r="Z143" s="48"/>
      <c r="AA143" s="48"/>
      <c r="AB143" s="48"/>
      <c r="AC143" s="48"/>
      <c r="AD143" s="48"/>
      <c r="AE143" s="48"/>
      <c r="AF143" s="48"/>
      <c r="AG143" s="48"/>
      <c r="AH143" s="48"/>
      <c r="AI143" s="48"/>
      <c r="AJ143" s="48"/>
      <c r="AK143" s="45"/>
      <c r="AL143" s="128"/>
      <c r="AM143" s="74"/>
    </row>
    <row r="144" spans="1:39" ht="30" customHeight="1" x14ac:dyDescent="0.25">
      <c r="A144" s="363"/>
      <c r="B144" s="33" t="s">
        <v>758</v>
      </c>
      <c r="C144" s="48"/>
      <c r="D144" s="48"/>
      <c r="E144" s="48"/>
      <c r="F144" s="48"/>
      <c r="G144" s="48"/>
      <c r="H144" s="48"/>
      <c r="I144" s="48"/>
      <c r="J144" s="48"/>
      <c r="K144" s="48"/>
      <c r="L144" s="48"/>
      <c r="M144" s="48"/>
      <c r="N144" s="45"/>
      <c r="O144" s="45"/>
      <c r="P144" s="45" t="s">
        <v>138</v>
      </c>
      <c r="Q144" s="45"/>
      <c r="R144" s="45"/>
      <c r="S144" s="45"/>
      <c r="T144" s="47"/>
      <c r="U144" s="48"/>
      <c r="V144" s="48"/>
      <c r="W144" s="48"/>
      <c r="X144" s="48"/>
      <c r="Y144" s="48"/>
      <c r="Z144" s="48"/>
      <c r="AA144" s="48"/>
      <c r="AB144" s="48"/>
      <c r="AC144" s="48"/>
      <c r="AD144" s="48"/>
      <c r="AE144" s="48"/>
      <c r="AF144" s="48"/>
      <c r="AG144" s="48"/>
      <c r="AH144" s="48"/>
      <c r="AI144" s="48"/>
      <c r="AJ144" s="48"/>
      <c r="AK144" s="45"/>
      <c r="AL144" s="128"/>
      <c r="AM144" s="74"/>
    </row>
    <row r="145" spans="1:39" ht="30" customHeight="1" x14ac:dyDescent="0.25">
      <c r="A145" s="364"/>
      <c r="B145" s="33" t="s">
        <v>759</v>
      </c>
      <c r="C145" s="48"/>
      <c r="D145" s="48"/>
      <c r="E145" s="48"/>
      <c r="F145" s="48"/>
      <c r="G145" s="48"/>
      <c r="H145" s="48"/>
      <c r="I145" s="48"/>
      <c r="J145" s="48"/>
      <c r="K145" s="48"/>
      <c r="L145" s="48"/>
      <c r="M145" s="48"/>
      <c r="N145" s="45"/>
      <c r="O145" s="45"/>
      <c r="P145" s="45" t="s">
        <v>138</v>
      </c>
      <c r="Q145" s="45"/>
      <c r="R145" s="45"/>
      <c r="S145" s="45"/>
      <c r="T145" s="47"/>
      <c r="U145" s="48"/>
      <c r="V145" s="48"/>
      <c r="W145" s="48"/>
      <c r="X145" s="48"/>
      <c r="Y145" s="48"/>
      <c r="Z145" s="48"/>
      <c r="AA145" s="48"/>
      <c r="AB145" s="48"/>
      <c r="AC145" s="48"/>
      <c r="AD145" s="48"/>
      <c r="AE145" s="48"/>
      <c r="AF145" s="48"/>
      <c r="AG145" s="48"/>
      <c r="AH145" s="48"/>
      <c r="AI145" s="48"/>
      <c r="AJ145" s="48"/>
      <c r="AK145" s="45"/>
      <c r="AL145" s="128"/>
      <c r="AM145" s="74"/>
    </row>
    <row r="146" spans="1:39" ht="30" customHeight="1" x14ac:dyDescent="0.25">
      <c r="A146" s="362" t="s">
        <v>760</v>
      </c>
      <c r="B146" s="33" t="s">
        <v>761</v>
      </c>
      <c r="C146" s="48" t="s">
        <v>762</v>
      </c>
      <c r="D146" s="48"/>
      <c r="E146" s="48"/>
      <c r="F146" s="48"/>
      <c r="G146" s="48"/>
      <c r="H146" s="48"/>
      <c r="I146" s="48"/>
      <c r="J146" s="48"/>
      <c r="K146" s="48"/>
      <c r="L146" s="48"/>
      <c r="M146" s="48"/>
      <c r="N146" s="45"/>
      <c r="O146" s="45"/>
      <c r="P146" s="45"/>
      <c r="Q146" s="45"/>
      <c r="R146" s="45"/>
      <c r="S146" s="45" t="s">
        <v>624</v>
      </c>
      <c r="T146" s="47"/>
      <c r="U146" s="48"/>
      <c r="V146" s="48"/>
      <c r="W146" s="48"/>
      <c r="X146" s="48"/>
      <c r="Y146" s="48"/>
      <c r="Z146" s="48"/>
      <c r="AA146" s="48"/>
      <c r="AB146" s="48"/>
      <c r="AC146" s="48"/>
      <c r="AD146" s="48"/>
      <c r="AE146" s="48"/>
      <c r="AF146" s="48"/>
      <c r="AG146" s="48"/>
      <c r="AH146" s="48"/>
      <c r="AI146" s="48"/>
      <c r="AJ146" s="48"/>
      <c r="AK146" s="45"/>
      <c r="AL146" s="128"/>
      <c r="AM146" s="74"/>
    </row>
    <row r="147" spans="1:39" ht="30" customHeight="1" x14ac:dyDescent="0.25">
      <c r="A147" s="363"/>
      <c r="B147" s="33" t="s">
        <v>763</v>
      </c>
      <c r="C147" s="48" t="s">
        <v>762</v>
      </c>
      <c r="D147" s="48"/>
      <c r="E147" s="48"/>
      <c r="F147" s="48"/>
      <c r="G147" s="48"/>
      <c r="H147" s="48"/>
      <c r="I147" s="48"/>
      <c r="J147" s="48"/>
      <c r="K147" s="48"/>
      <c r="L147" s="48"/>
      <c r="M147" s="48"/>
      <c r="N147" s="45"/>
      <c r="O147" s="45"/>
      <c r="P147" s="45"/>
      <c r="Q147" s="45"/>
      <c r="R147" s="45"/>
      <c r="S147" s="45" t="s">
        <v>624</v>
      </c>
      <c r="T147" s="47"/>
      <c r="U147" s="48"/>
      <c r="V147" s="48"/>
      <c r="W147" s="48"/>
      <c r="X147" s="48"/>
      <c r="Y147" s="48"/>
      <c r="Z147" s="48"/>
      <c r="AA147" s="48"/>
      <c r="AB147" s="48"/>
      <c r="AC147" s="48"/>
      <c r="AD147" s="48"/>
      <c r="AE147" s="48"/>
      <c r="AF147" s="48"/>
      <c r="AG147" s="48"/>
      <c r="AH147" s="48"/>
      <c r="AI147" s="48"/>
      <c r="AJ147" s="48"/>
      <c r="AK147" s="45"/>
      <c r="AL147" s="128"/>
      <c r="AM147" s="74"/>
    </row>
    <row r="148" spans="1:39" ht="30" customHeight="1" x14ac:dyDescent="0.25">
      <c r="A148" s="363"/>
      <c r="B148" s="33" t="s">
        <v>764</v>
      </c>
      <c r="C148" s="48" t="s">
        <v>762</v>
      </c>
      <c r="D148" s="48"/>
      <c r="E148" s="48"/>
      <c r="F148" s="48"/>
      <c r="G148" s="48"/>
      <c r="H148" s="48"/>
      <c r="I148" s="48"/>
      <c r="J148" s="48"/>
      <c r="K148" s="48"/>
      <c r="L148" s="48"/>
      <c r="M148" s="48"/>
      <c r="N148" s="45"/>
      <c r="O148" s="45"/>
      <c r="P148" s="45"/>
      <c r="Q148" s="45"/>
      <c r="R148" s="45"/>
      <c r="S148" s="45" t="s">
        <v>624</v>
      </c>
      <c r="T148" s="47" t="s">
        <v>116</v>
      </c>
      <c r="U148" s="48"/>
      <c r="V148" s="48"/>
      <c r="W148" s="48"/>
      <c r="X148" s="48"/>
      <c r="Y148" s="48"/>
      <c r="Z148" s="48"/>
      <c r="AA148" s="48"/>
      <c r="AB148" s="48"/>
      <c r="AC148" s="48"/>
      <c r="AD148" s="48"/>
      <c r="AE148" s="48"/>
      <c r="AF148" s="48"/>
      <c r="AG148" s="48"/>
      <c r="AH148" s="48"/>
      <c r="AI148" s="48"/>
      <c r="AJ148" s="48"/>
      <c r="AK148" s="45"/>
      <c r="AL148" s="128"/>
      <c r="AM148" s="74"/>
    </row>
    <row r="149" spans="1:39" ht="30" customHeight="1" x14ac:dyDescent="0.25">
      <c r="A149" s="363"/>
      <c r="B149" s="33" t="s">
        <v>765</v>
      </c>
      <c r="C149" s="48"/>
      <c r="D149" s="48"/>
      <c r="E149" s="48"/>
      <c r="F149" s="48"/>
      <c r="G149" s="48"/>
      <c r="H149" s="48"/>
      <c r="I149" s="48"/>
      <c r="J149" s="48"/>
      <c r="K149" s="48"/>
      <c r="L149" s="48"/>
      <c r="M149" s="48"/>
      <c r="N149" s="45"/>
      <c r="O149" s="45"/>
      <c r="P149" s="45"/>
      <c r="Q149" s="45"/>
      <c r="R149" s="45" t="s">
        <v>138</v>
      </c>
      <c r="S149" s="45"/>
      <c r="T149" s="47"/>
      <c r="U149" s="48"/>
      <c r="V149" s="48"/>
      <c r="W149" s="48"/>
      <c r="X149" s="48"/>
      <c r="Y149" s="48"/>
      <c r="Z149" s="48"/>
      <c r="AA149" s="48"/>
      <c r="AB149" s="48"/>
      <c r="AC149" s="48"/>
      <c r="AD149" s="48"/>
      <c r="AE149" s="48"/>
      <c r="AF149" s="48"/>
      <c r="AG149" s="48"/>
      <c r="AH149" s="48"/>
      <c r="AI149" s="48"/>
      <c r="AJ149" s="48"/>
      <c r="AK149" s="45"/>
      <c r="AL149" s="128"/>
      <c r="AM149" s="74"/>
    </row>
    <row r="150" spans="1:39" ht="30" customHeight="1" x14ac:dyDescent="0.25">
      <c r="A150" s="363"/>
      <c r="B150" s="33" t="s">
        <v>766</v>
      </c>
      <c r="C150" s="48"/>
      <c r="D150" s="48"/>
      <c r="E150" s="48"/>
      <c r="F150" s="48"/>
      <c r="G150" s="48"/>
      <c r="H150" s="48"/>
      <c r="I150" s="48"/>
      <c r="J150" s="48"/>
      <c r="K150" s="48"/>
      <c r="L150" s="48"/>
      <c r="M150" s="48"/>
      <c r="N150" s="45"/>
      <c r="O150" s="45"/>
      <c r="P150" s="45"/>
      <c r="Q150" s="45"/>
      <c r="R150" s="45" t="s">
        <v>138</v>
      </c>
      <c r="S150" s="45"/>
      <c r="T150" s="47"/>
      <c r="U150" s="48"/>
      <c r="V150" s="48"/>
      <c r="W150" s="48"/>
      <c r="X150" s="48"/>
      <c r="Y150" s="48"/>
      <c r="Z150" s="48"/>
      <c r="AA150" s="48"/>
      <c r="AB150" s="48"/>
      <c r="AC150" s="48"/>
      <c r="AD150" s="48"/>
      <c r="AE150" s="48"/>
      <c r="AF150" s="48"/>
      <c r="AG150" s="48"/>
      <c r="AH150" s="48"/>
      <c r="AI150" s="48"/>
      <c r="AJ150" s="48"/>
      <c r="AK150" s="45"/>
      <c r="AL150" s="128"/>
      <c r="AM150" s="74"/>
    </row>
    <row r="151" spans="1:39" ht="30" customHeight="1" x14ac:dyDescent="0.25">
      <c r="A151" s="363"/>
      <c r="B151" s="33" t="s">
        <v>767</v>
      </c>
      <c r="C151" s="48"/>
      <c r="D151" s="48"/>
      <c r="E151" s="48"/>
      <c r="F151" s="48"/>
      <c r="G151" s="48"/>
      <c r="H151" s="48"/>
      <c r="I151" s="48"/>
      <c r="J151" s="48"/>
      <c r="K151" s="48"/>
      <c r="L151" s="48"/>
      <c r="M151" s="48"/>
      <c r="N151" s="45"/>
      <c r="O151" s="45"/>
      <c r="P151" s="45"/>
      <c r="Q151" s="45"/>
      <c r="R151" s="45" t="s">
        <v>138</v>
      </c>
      <c r="S151" s="45"/>
      <c r="T151" s="47"/>
      <c r="U151" s="48"/>
      <c r="V151" s="48"/>
      <c r="W151" s="48"/>
      <c r="X151" s="48"/>
      <c r="Y151" s="48"/>
      <c r="Z151" s="48"/>
      <c r="AA151" s="48"/>
      <c r="AB151" s="48"/>
      <c r="AC151" s="48"/>
      <c r="AD151" s="48"/>
      <c r="AE151" s="48"/>
      <c r="AF151" s="48"/>
      <c r="AG151" s="48"/>
      <c r="AH151" s="48"/>
      <c r="AI151" s="48"/>
      <c r="AJ151" s="48"/>
      <c r="AK151" s="45"/>
      <c r="AL151" s="128"/>
      <c r="AM151" s="74"/>
    </row>
    <row r="152" spans="1:39" ht="30" customHeight="1" x14ac:dyDescent="0.25">
      <c r="A152" s="363"/>
      <c r="B152" s="33" t="s">
        <v>768</v>
      </c>
      <c r="C152" s="48"/>
      <c r="D152" s="48"/>
      <c r="E152" s="48"/>
      <c r="F152" s="48"/>
      <c r="G152" s="48"/>
      <c r="H152" s="48"/>
      <c r="I152" s="48"/>
      <c r="J152" s="48"/>
      <c r="K152" s="48"/>
      <c r="L152" s="48"/>
      <c r="M152" s="48"/>
      <c r="N152" s="45"/>
      <c r="O152" s="45"/>
      <c r="P152" s="45"/>
      <c r="Q152" s="45"/>
      <c r="R152" s="45" t="s">
        <v>138</v>
      </c>
      <c r="S152" s="45"/>
      <c r="T152" s="47"/>
      <c r="U152" s="48"/>
      <c r="V152" s="48"/>
      <c r="W152" s="48"/>
      <c r="X152" s="48"/>
      <c r="Y152" s="48"/>
      <c r="Z152" s="48"/>
      <c r="AA152" s="48"/>
      <c r="AB152" s="48"/>
      <c r="AC152" s="48"/>
      <c r="AD152" s="48"/>
      <c r="AE152" s="48"/>
      <c r="AF152" s="48"/>
      <c r="AG152" s="48"/>
      <c r="AH152" s="48"/>
      <c r="AI152" s="48"/>
      <c r="AJ152" s="48"/>
      <c r="AK152" s="45"/>
      <c r="AL152" s="128"/>
      <c r="AM152" s="74"/>
    </row>
    <row r="153" spans="1:39" ht="30" customHeight="1" x14ac:dyDescent="0.25">
      <c r="A153" s="363"/>
      <c r="B153" s="33" t="s">
        <v>769</v>
      </c>
      <c r="C153" s="48"/>
      <c r="D153" s="48"/>
      <c r="E153" s="48"/>
      <c r="F153" s="48"/>
      <c r="G153" s="48"/>
      <c r="H153" s="48"/>
      <c r="I153" s="48"/>
      <c r="J153" s="48"/>
      <c r="K153" s="48"/>
      <c r="L153" s="48"/>
      <c r="M153" s="48"/>
      <c r="N153" s="45"/>
      <c r="O153" s="45"/>
      <c r="P153" s="45"/>
      <c r="Q153" s="45"/>
      <c r="R153" s="45" t="s">
        <v>138</v>
      </c>
      <c r="S153" s="45"/>
      <c r="T153" s="47"/>
      <c r="U153" s="48"/>
      <c r="V153" s="48"/>
      <c r="W153" s="48"/>
      <c r="X153" s="48"/>
      <c r="Y153" s="48"/>
      <c r="Z153" s="48"/>
      <c r="AA153" s="48"/>
      <c r="AB153" s="48"/>
      <c r="AC153" s="48"/>
      <c r="AD153" s="48"/>
      <c r="AE153" s="48"/>
      <c r="AF153" s="48"/>
      <c r="AG153" s="48"/>
      <c r="AH153" s="48"/>
      <c r="AI153" s="48"/>
      <c r="AJ153" s="48"/>
      <c r="AK153" s="45"/>
      <c r="AL153" s="128"/>
      <c r="AM153" s="74"/>
    </row>
    <row r="154" spans="1:39" ht="30" customHeight="1" x14ac:dyDescent="0.25">
      <c r="A154" s="363"/>
      <c r="B154" s="33" t="s">
        <v>770</v>
      </c>
      <c r="C154" s="48"/>
      <c r="D154" s="48"/>
      <c r="E154" s="48"/>
      <c r="F154" s="48"/>
      <c r="G154" s="48"/>
      <c r="H154" s="48"/>
      <c r="I154" s="48"/>
      <c r="J154" s="48"/>
      <c r="K154" s="48"/>
      <c r="L154" s="48"/>
      <c r="M154" s="48"/>
      <c r="N154" s="45"/>
      <c r="O154" s="45"/>
      <c r="P154" s="45"/>
      <c r="Q154" s="45"/>
      <c r="R154" s="45" t="s">
        <v>138</v>
      </c>
      <c r="S154" s="45"/>
      <c r="T154" s="47"/>
      <c r="U154" s="48"/>
      <c r="V154" s="48"/>
      <c r="W154" s="48"/>
      <c r="X154" s="48"/>
      <c r="Y154" s="48"/>
      <c r="Z154" s="48"/>
      <c r="AA154" s="48"/>
      <c r="AB154" s="48"/>
      <c r="AC154" s="48"/>
      <c r="AD154" s="48"/>
      <c r="AE154" s="48"/>
      <c r="AF154" s="48"/>
      <c r="AG154" s="48"/>
      <c r="AH154" s="48"/>
      <c r="AI154" s="48"/>
      <c r="AJ154" s="48"/>
      <c r="AK154" s="45"/>
      <c r="AL154" s="128"/>
      <c r="AM154" s="74"/>
    </row>
    <row r="155" spans="1:39" ht="30" customHeight="1" x14ac:dyDescent="0.25">
      <c r="A155" s="363"/>
      <c r="B155" s="33" t="s">
        <v>771</v>
      </c>
      <c r="C155" s="48"/>
      <c r="D155" s="48"/>
      <c r="E155" s="48"/>
      <c r="F155" s="48"/>
      <c r="G155" s="48"/>
      <c r="H155" s="48"/>
      <c r="I155" s="48"/>
      <c r="J155" s="48"/>
      <c r="K155" s="48"/>
      <c r="L155" s="48"/>
      <c r="M155" s="48"/>
      <c r="N155" s="45"/>
      <c r="O155" s="45"/>
      <c r="P155" s="45"/>
      <c r="Q155" s="45"/>
      <c r="R155" s="45" t="s">
        <v>138</v>
      </c>
      <c r="S155" s="45"/>
      <c r="T155" s="47" t="s">
        <v>115</v>
      </c>
      <c r="U155" s="48"/>
      <c r="V155" s="48"/>
      <c r="W155" s="48"/>
      <c r="X155" s="48"/>
      <c r="Y155" s="48"/>
      <c r="Z155" s="48"/>
      <c r="AA155" s="48"/>
      <c r="AB155" s="48"/>
      <c r="AC155" s="48"/>
      <c r="AD155" s="48"/>
      <c r="AE155" s="48"/>
      <c r="AF155" s="48"/>
      <c r="AG155" s="48"/>
      <c r="AH155" s="48"/>
      <c r="AI155" s="48"/>
      <c r="AJ155" s="48"/>
      <c r="AK155" s="45"/>
      <c r="AL155" s="128"/>
      <c r="AM155" s="74"/>
    </row>
    <row r="156" spans="1:39" ht="30" customHeight="1" x14ac:dyDescent="0.25">
      <c r="A156" s="363"/>
      <c r="B156" s="33" t="s">
        <v>772</v>
      </c>
      <c r="C156" s="48"/>
      <c r="D156" s="48"/>
      <c r="E156" s="48"/>
      <c r="F156" s="48"/>
      <c r="G156" s="48"/>
      <c r="H156" s="48"/>
      <c r="I156" s="48"/>
      <c r="J156" s="48"/>
      <c r="K156" s="48"/>
      <c r="L156" s="48"/>
      <c r="M156" s="48"/>
      <c r="N156" s="45"/>
      <c r="O156" s="45"/>
      <c r="P156" s="45"/>
      <c r="Q156" s="45"/>
      <c r="R156" s="45" t="s">
        <v>138</v>
      </c>
      <c r="S156" s="45"/>
      <c r="T156" s="47"/>
      <c r="U156" s="48"/>
      <c r="V156" s="48"/>
      <c r="W156" s="48"/>
      <c r="X156" s="48"/>
      <c r="Y156" s="48"/>
      <c r="Z156" s="48"/>
      <c r="AA156" s="48"/>
      <c r="AB156" s="48"/>
      <c r="AC156" s="48"/>
      <c r="AD156" s="48"/>
      <c r="AE156" s="48"/>
      <c r="AF156" s="48"/>
      <c r="AG156" s="48"/>
      <c r="AH156" s="48"/>
      <c r="AI156" s="48"/>
      <c r="AJ156" s="48"/>
      <c r="AK156" s="45"/>
      <c r="AL156" s="128"/>
      <c r="AM156" s="74"/>
    </row>
    <row r="157" spans="1:39" ht="30" customHeight="1" x14ac:dyDescent="0.25">
      <c r="A157" s="363"/>
      <c r="B157" s="33" t="s">
        <v>773</v>
      </c>
      <c r="C157" s="48"/>
      <c r="D157" s="48"/>
      <c r="E157" s="48"/>
      <c r="F157" s="48"/>
      <c r="G157" s="48"/>
      <c r="H157" s="48"/>
      <c r="I157" s="48"/>
      <c r="J157" s="48"/>
      <c r="K157" s="48"/>
      <c r="L157" s="48"/>
      <c r="M157" s="48"/>
      <c r="N157" s="45"/>
      <c r="O157" s="45"/>
      <c r="P157" s="45"/>
      <c r="Q157" s="45"/>
      <c r="R157" s="45" t="s">
        <v>138</v>
      </c>
      <c r="S157" s="45"/>
      <c r="T157" s="47"/>
      <c r="U157" s="48"/>
      <c r="V157" s="48"/>
      <c r="W157" s="48"/>
      <c r="X157" s="48"/>
      <c r="Y157" s="48"/>
      <c r="Z157" s="48"/>
      <c r="AA157" s="48"/>
      <c r="AB157" s="48"/>
      <c r="AC157" s="48"/>
      <c r="AD157" s="48"/>
      <c r="AE157" s="48"/>
      <c r="AF157" s="48"/>
      <c r="AG157" s="48"/>
      <c r="AH157" s="48"/>
      <c r="AI157" s="48"/>
      <c r="AJ157" s="48"/>
      <c r="AK157" s="45"/>
      <c r="AL157" s="128"/>
      <c r="AM157" s="74"/>
    </row>
    <row r="158" spans="1:39" ht="30" customHeight="1" x14ac:dyDescent="0.25">
      <c r="A158" s="363"/>
      <c r="B158" s="33" t="s">
        <v>774</v>
      </c>
      <c r="C158" s="48"/>
      <c r="D158" s="48"/>
      <c r="E158" s="48"/>
      <c r="F158" s="48"/>
      <c r="G158" s="48"/>
      <c r="H158" s="48"/>
      <c r="I158" s="48"/>
      <c r="J158" s="48"/>
      <c r="K158" s="48"/>
      <c r="L158" s="48"/>
      <c r="M158" s="48"/>
      <c r="N158" s="45"/>
      <c r="O158" s="45"/>
      <c r="P158" s="45"/>
      <c r="Q158" s="45"/>
      <c r="R158" s="45" t="s">
        <v>138</v>
      </c>
      <c r="S158" s="45"/>
      <c r="T158" s="47"/>
      <c r="U158" s="48"/>
      <c r="V158" s="48"/>
      <c r="W158" s="48"/>
      <c r="X158" s="48"/>
      <c r="Y158" s="48"/>
      <c r="Z158" s="48"/>
      <c r="AA158" s="48"/>
      <c r="AB158" s="48"/>
      <c r="AC158" s="48"/>
      <c r="AD158" s="48"/>
      <c r="AE158" s="48"/>
      <c r="AF158" s="48"/>
      <c r="AG158" s="48"/>
      <c r="AH158" s="48"/>
      <c r="AI158" s="48"/>
      <c r="AJ158" s="48"/>
      <c r="AK158" s="45"/>
      <c r="AL158" s="128"/>
      <c r="AM158" s="74"/>
    </row>
    <row r="159" spans="1:39" ht="30" customHeight="1" x14ac:dyDescent="0.25">
      <c r="A159" s="363"/>
      <c r="B159" s="33" t="s">
        <v>775</v>
      </c>
      <c r="C159" s="48"/>
      <c r="D159" s="48"/>
      <c r="E159" s="48"/>
      <c r="F159" s="48"/>
      <c r="G159" s="48"/>
      <c r="H159" s="48"/>
      <c r="I159" s="48"/>
      <c r="J159" s="48"/>
      <c r="K159" s="48"/>
      <c r="L159" s="48"/>
      <c r="M159" s="48"/>
      <c r="N159" s="45"/>
      <c r="O159" s="45"/>
      <c r="P159" s="45"/>
      <c r="Q159" s="45"/>
      <c r="R159" s="45" t="s">
        <v>138</v>
      </c>
      <c r="S159" s="45"/>
      <c r="T159" s="47"/>
      <c r="U159" s="48"/>
      <c r="V159" s="48"/>
      <c r="W159" s="48"/>
      <c r="X159" s="48"/>
      <c r="Y159" s="48"/>
      <c r="Z159" s="48"/>
      <c r="AA159" s="48"/>
      <c r="AB159" s="48"/>
      <c r="AC159" s="48"/>
      <c r="AD159" s="48"/>
      <c r="AE159" s="48"/>
      <c r="AF159" s="48"/>
      <c r="AG159" s="48"/>
      <c r="AH159" s="48"/>
      <c r="AI159" s="48"/>
      <c r="AJ159" s="48"/>
      <c r="AK159" s="45"/>
      <c r="AL159" s="128"/>
      <c r="AM159" s="74"/>
    </row>
    <row r="160" spans="1:39" ht="30" customHeight="1" x14ac:dyDescent="0.25">
      <c r="A160" s="364"/>
      <c r="B160" s="33" t="s">
        <v>776</v>
      </c>
      <c r="C160" s="48"/>
      <c r="D160" s="48"/>
      <c r="E160" s="48"/>
      <c r="F160" s="48"/>
      <c r="G160" s="48"/>
      <c r="H160" s="48"/>
      <c r="I160" s="48"/>
      <c r="J160" s="48"/>
      <c r="K160" s="48"/>
      <c r="L160" s="48"/>
      <c r="M160" s="48"/>
      <c r="N160" s="45"/>
      <c r="O160" s="45"/>
      <c r="P160" s="45"/>
      <c r="Q160" s="45"/>
      <c r="R160" s="45" t="s">
        <v>138</v>
      </c>
      <c r="S160" s="45"/>
      <c r="T160" s="47"/>
      <c r="U160" s="48"/>
      <c r="V160" s="48"/>
      <c r="W160" s="48"/>
      <c r="X160" s="48"/>
      <c r="Y160" s="48"/>
      <c r="Z160" s="48"/>
      <c r="AA160" s="48"/>
      <c r="AB160" s="48"/>
      <c r="AC160" s="48"/>
      <c r="AD160" s="48"/>
      <c r="AE160" s="48"/>
      <c r="AF160" s="48"/>
      <c r="AG160" s="48"/>
      <c r="AH160" s="48"/>
      <c r="AI160" s="48"/>
      <c r="AJ160" s="48"/>
      <c r="AK160" s="45"/>
      <c r="AL160" s="128"/>
      <c r="AM160" s="74"/>
    </row>
    <row r="161" spans="1:39" x14ac:dyDescent="0.25">
      <c r="AM161" s="74"/>
    </row>
    <row r="162" spans="1:39" x14ac:dyDescent="0.25">
      <c r="B162" s="49"/>
      <c r="AL162" s="131"/>
      <c r="AM162" s="74"/>
    </row>
    <row r="163" spans="1:39" ht="15.75" thickBot="1" x14ac:dyDescent="0.3">
      <c r="AL163" s="131"/>
      <c r="AM163" s="74"/>
    </row>
    <row r="164" spans="1:39" ht="26.25" customHeight="1" thickBot="1" x14ac:dyDescent="0.3">
      <c r="A164" s="393" t="s">
        <v>628</v>
      </c>
      <c r="B164" s="394"/>
      <c r="C164" s="394"/>
      <c r="D164" s="394"/>
      <c r="E164" s="394"/>
      <c r="F164" s="394"/>
      <c r="G164" s="394"/>
      <c r="H164" s="394"/>
      <c r="I164" s="394"/>
      <c r="J164" s="394"/>
      <c r="K164" s="394"/>
      <c r="L164" s="394"/>
      <c r="M164" s="394"/>
      <c r="N164" s="395"/>
      <c r="AM164" s="74"/>
    </row>
    <row r="165" spans="1:39" ht="26.25" customHeight="1" thickBot="1" x14ac:dyDescent="0.3">
      <c r="A165" s="35"/>
      <c r="B165" s="36"/>
      <c r="C165" s="36"/>
      <c r="D165" s="37"/>
      <c r="E165" s="37"/>
      <c r="F165" s="37"/>
      <c r="G165" s="37"/>
      <c r="H165" s="37"/>
      <c r="I165" s="37"/>
      <c r="J165" s="37"/>
      <c r="K165" s="37"/>
      <c r="L165" s="37"/>
      <c r="M165" s="37"/>
      <c r="N165" s="37"/>
      <c r="O165" s="37"/>
      <c r="AM165" s="74"/>
    </row>
    <row r="166" spans="1:39" ht="43.5" customHeight="1" thickBot="1" x14ac:dyDescent="0.3">
      <c r="A166" s="40" t="s">
        <v>629</v>
      </c>
      <c r="B166" s="41"/>
      <c r="C166" s="42"/>
      <c r="AM166" s="74"/>
    </row>
    <row r="167" spans="1:39" x14ac:dyDescent="0.25">
      <c r="AM167" s="74"/>
    </row>
    <row r="168" spans="1:39" ht="15.75" customHeight="1" x14ac:dyDescent="0.25">
      <c r="A168" s="354" t="s">
        <v>630</v>
      </c>
      <c r="B168" s="356" t="s">
        <v>121</v>
      </c>
      <c r="C168" s="356" t="s">
        <v>2</v>
      </c>
      <c r="D168" s="356" t="s">
        <v>4</v>
      </c>
      <c r="E168" s="358" t="s">
        <v>6</v>
      </c>
      <c r="F168" s="352" t="s">
        <v>8</v>
      </c>
      <c r="G168" s="353"/>
      <c r="H168" s="356" t="s">
        <v>10</v>
      </c>
      <c r="I168" s="356" t="s">
        <v>14</v>
      </c>
      <c r="J168" s="365" t="s">
        <v>12</v>
      </c>
      <c r="K168" s="360" t="s">
        <v>122</v>
      </c>
      <c r="L168" s="361"/>
      <c r="M168" s="365" t="s">
        <v>20</v>
      </c>
      <c r="N168" s="365" t="s">
        <v>22</v>
      </c>
      <c r="O168" s="34"/>
      <c r="AM168" s="74"/>
    </row>
    <row r="169" spans="1:39" ht="15.75" x14ac:dyDescent="0.25">
      <c r="A169" s="355"/>
      <c r="B169" s="357"/>
      <c r="C169" s="357"/>
      <c r="D169" s="357"/>
      <c r="E169" s="359"/>
      <c r="F169" s="38" t="s">
        <v>125</v>
      </c>
      <c r="G169" s="38" t="s">
        <v>126</v>
      </c>
      <c r="H169" s="357"/>
      <c r="I169" s="357"/>
      <c r="J169" s="366"/>
      <c r="K169" s="59" t="s">
        <v>127</v>
      </c>
      <c r="L169" s="59" t="s">
        <v>631</v>
      </c>
      <c r="M169" s="366"/>
      <c r="N169" s="366"/>
      <c r="O169" s="2"/>
      <c r="AM169" s="74"/>
    </row>
    <row r="170" spans="1:39" x14ac:dyDescent="0.25">
      <c r="A170" s="33" t="s">
        <v>632</v>
      </c>
      <c r="B170" s="33"/>
      <c r="C170" s="48" t="s">
        <v>633</v>
      </c>
      <c r="D170" s="48"/>
      <c r="E170" s="48"/>
      <c r="F170" s="48"/>
      <c r="G170" s="48"/>
      <c r="H170" s="48"/>
      <c r="I170" s="48"/>
      <c r="J170" s="45"/>
      <c r="K170" s="45"/>
      <c r="L170" s="45"/>
      <c r="M170" s="45"/>
      <c r="N170" s="45"/>
      <c r="O170" s="2"/>
      <c r="AM170" s="74"/>
    </row>
    <row r="171" spans="1:39" x14ac:dyDescent="0.25">
      <c r="A171" s="33"/>
      <c r="B171" s="33"/>
      <c r="C171" s="48"/>
      <c r="D171" s="48"/>
      <c r="E171" s="48"/>
      <c r="F171" s="48"/>
      <c r="G171" s="48"/>
      <c r="H171" s="48"/>
      <c r="I171" s="48"/>
      <c r="J171" s="48"/>
      <c r="K171" s="48"/>
      <c r="L171" s="48"/>
      <c r="M171" s="48"/>
      <c r="N171" s="45"/>
      <c r="O171" s="2"/>
      <c r="AM171" s="74"/>
    </row>
    <row r="172" spans="1:39" x14ac:dyDescent="0.25">
      <c r="A172" s="33"/>
      <c r="B172" s="33"/>
      <c r="C172" s="48"/>
      <c r="D172" s="48"/>
      <c r="E172" s="48"/>
      <c r="F172" s="48"/>
      <c r="G172" s="48"/>
      <c r="H172" s="48"/>
      <c r="I172" s="48"/>
      <c r="J172" s="48"/>
      <c r="K172" s="48"/>
      <c r="L172" s="48"/>
      <c r="M172" s="48"/>
      <c r="N172" s="45"/>
      <c r="O172" s="2"/>
      <c r="AM172" s="74"/>
    </row>
    <row r="173" spans="1:39" x14ac:dyDescent="0.25">
      <c r="A173" s="33"/>
      <c r="B173" s="33"/>
      <c r="C173" s="48"/>
      <c r="D173" s="48"/>
      <c r="E173" s="48"/>
      <c r="F173" s="48"/>
      <c r="G173" s="48"/>
      <c r="H173" s="48"/>
      <c r="I173" s="48"/>
      <c r="J173" s="48"/>
      <c r="K173" s="48"/>
      <c r="L173" s="48"/>
      <c r="M173" s="48"/>
      <c r="N173" s="45"/>
      <c r="O173" s="2"/>
      <c r="AM173" s="74"/>
    </row>
    <row r="174" spans="1:39" x14ac:dyDescent="0.25">
      <c r="A174" s="33"/>
      <c r="B174" s="33"/>
      <c r="C174" s="48"/>
      <c r="D174" s="48"/>
      <c r="E174" s="48"/>
      <c r="F174" s="48"/>
      <c r="G174" s="48"/>
      <c r="H174" s="48"/>
      <c r="I174" s="48"/>
      <c r="J174" s="48"/>
      <c r="K174" s="48"/>
      <c r="L174" s="48"/>
      <c r="M174" s="48"/>
      <c r="N174" s="45"/>
      <c r="O174" s="2"/>
      <c r="AM174" s="74"/>
    </row>
    <row r="175" spans="1:39" x14ac:dyDescent="0.25">
      <c r="A175" s="33"/>
      <c r="B175" s="33"/>
      <c r="C175" s="48"/>
      <c r="D175" s="48"/>
      <c r="E175" s="48"/>
      <c r="F175" s="48"/>
      <c r="G175" s="48"/>
      <c r="H175" s="48"/>
      <c r="I175" s="48"/>
      <c r="J175" s="48"/>
      <c r="K175" s="48"/>
      <c r="L175" s="48"/>
      <c r="M175" s="48"/>
      <c r="N175" s="45"/>
      <c r="O175" s="2"/>
      <c r="AM175" s="74"/>
    </row>
    <row r="176" spans="1:39" x14ac:dyDescent="0.25">
      <c r="A176" s="33"/>
      <c r="B176" s="33"/>
      <c r="C176" s="48"/>
      <c r="D176" s="48"/>
      <c r="E176" s="48"/>
      <c r="F176" s="48"/>
      <c r="G176" s="48"/>
      <c r="H176" s="48"/>
      <c r="I176" s="48"/>
      <c r="J176" s="48"/>
      <c r="K176" s="48"/>
      <c r="L176" s="48"/>
      <c r="M176" s="48"/>
      <c r="N176" s="45"/>
      <c r="O176" s="2"/>
      <c r="AM176" s="74"/>
    </row>
    <row r="177" spans="1:39" x14ac:dyDescent="0.25">
      <c r="A177" s="33"/>
      <c r="B177" s="33"/>
      <c r="C177" s="48"/>
      <c r="D177" s="48"/>
      <c r="E177" s="48"/>
      <c r="F177" s="48"/>
      <c r="G177" s="48"/>
      <c r="H177" s="48"/>
      <c r="I177" s="48"/>
      <c r="J177" s="48"/>
      <c r="K177" s="48"/>
      <c r="L177" s="48"/>
      <c r="M177" s="48"/>
      <c r="N177" s="45"/>
      <c r="O177" s="2"/>
      <c r="AM177" s="74"/>
    </row>
    <row r="178" spans="1:39" x14ac:dyDescent="0.25">
      <c r="A178" s="33"/>
      <c r="B178" s="33"/>
      <c r="C178" s="48"/>
      <c r="D178" s="48"/>
      <c r="E178" s="48"/>
      <c r="F178" s="48"/>
      <c r="G178" s="48"/>
      <c r="H178" s="48"/>
      <c r="I178" s="48"/>
      <c r="J178" s="48"/>
      <c r="K178" s="48"/>
      <c r="L178" s="48"/>
      <c r="M178" s="48"/>
      <c r="N178" s="45"/>
      <c r="O178" s="2"/>
      <c r="AM178" s="74"/>
    </row>
    <row r="179" spans="1:39" x14ac:dyDescent="0.25">
      <c r="AM179" s="74"/>
    </row>
    <row r="180" spans="1:39" ht="15.75" customHeight="1" x14ac:dyDescent="0.25">
      <c r="A180" s="354" t="s">
        <v>630</v>
      </c>
      <c r="B180" s="356" t="s">
        <v>121</v>
      </c>
      <c r="C180" s="356" t="s">
        <v>2</v>
      </c>
      <c r="D180" s="356" t="s">
        <v>4</v>
      </c>
      <c r="E180" s="358" t="s">
        <v>6</v>
      </c>
      <c r="F180" s="352" t="s">
        <v>8</v>
      </c>
      <c r="G180" s="353"/>
      <c r="H180" s="356" t="s">
        <v>10</v>
      </c>
      <c r="I180" s="356" t="s">
        <v>14</v>
      </c>
      <c r="J180" s="356" t="s">
        <v>12</v>
      </c>
      <c r="K180" s="360" t="s">
        <v>122</v>
      </c>
      <c r="L180" s="361"/>
      <c r="M180" s="356" t="s">
        <v>20</v>
      </c>
      <c r="N180" s="365" t="s">
        <v>22</v>
      </c>
      <c r="O180" s="34"/>
      <c r="AM180" s="74"/>
    </row>
    <row r="181" spans="1:39" ht="15" customHeight="1" x14ac:dyDescent="0.25">
      <c r="A181" s="355"/>
      <c r="B181" s="357"/>
      <c r="C181" s="357"/>
      <c r="D181" s="357"/>
      <c r="E181" s="359"/>
      <c r="F181" s="38" t="s">
        <v>125</v>
      </c>
      <c r="G181" s="38" t="s">
        <v>126</v>
      </c>
      <c r="H181" s="357"/>
      <c r="I181" s="357"/>
      <c r="J181" s="357"/>
      <c r="K181" s="59" t="s">
        <v>127</v>
      </c>
      <c r="L181" s="59" t="s">
        <v>631</v>
      </c>
      <c r="M181" s="357"/>
      <c r="N181" s="366"/>
      <c r="O181" s="2"/>
      <c r="AM181" s="74"/>
    </row>
    <row r="182" spans="1:39" x14ac:dyDescent="0.25">
      <c r="A182" s="33" t="s">
        <v>632</v>
      </c>
      <c r="B182" s="33"/>
      <c r="C182" s="48" t="s">
        <v>633</v>
      </c>
      <c r="D182" s="48"/>
      <c r="E182" s="48"/>
      <c r="F182" s="48"/>
      <c r="G182" s="48"/>
      <c r="H182" s="48"/>
      <c r="I182" s="48"/>
      <c r="J182" s="45"/>
      <c r="K182" s="45"/>
      <c r="L182" s="45"/>
      <c r="M182" s="45"/>
      <c r="N182" s="45"/>
      <c r="O182" s="2"/>
      <c r="AM182" s="74"/>
    </row>
    <row r="183" spans="1:39" x14ac:dyDescent="0.25">
      <c r="A183" s="33"/>
      <c r="B183" s="33"/>
      <c r="C183" s="48"/>
      <c r="D183" s="48"/>
      <c r="E183" s="48"/>
      <c r="F183" s="48"/>
      <c r="G183" s="48"/>
      <c r="H183" s="48"/>
      <c r="I183" s="48"/>
      <c r="J183" s="48"/>
      <c r="K183" s="48"/>
      <c r="L183" s="48"/>
      <c r="M183" s="48"/>
      <c r="N183" s="45"/>
      <c r="O183" s="2"/>
      <c r="AM183" s="74"/>
    </row>
    <row r="184" spans="1:39" x14ac:dyDescent="0.25">
      <c r="A184" s="33"/>
      <c r="B184" s="33"/>
      <c r="C184" s="48"/>
      <c r="D184" s="48"/>
      <c r="E184" s="48"/>
      <c r="F184" s="48"/>
      <c r="G184" s="48"/>
      <c r="H184" s="48"/>
      <c r="I184" s="48"/>
      <c r="J184" s="48"/>
      <c r="K184" s="48"/>
      <c r="L184" s="48"/>
      <c r="M184" s="48"/>
      <c r="N184" s="45"/>
      <c r="O184" s="2"/>
      <c r="AM184" s="74"/>
    </row>
    <row r="185" spans="1:39" x14ac:dyDescent="0.25">
      <c r="A185" s="33"/>
      <c r="B185" s="33"/>
      <c r="C185" s="48"/>
      <c r="D185" s="48"/>
      <c r="E185" s="48"/>
      <c r="F185" s="48"/>
      <c r="G185" s="48"/>
      <c r="H185" s="48"/>
      <c r="I185" s="48"/>
      <c r="J185" s="48"/>
      <c r="K185" s="48"/>
      <c r="L185" s="48"/>
      <c r="M185" s="48"/>
      <c r="N185" s="45"/>
      <c r="O185" s="2"/>
      <c r="AM185" s="74"/>
    </row>
    <row r="186" spans="1:39" x14ac:dyDescent="0.25">
      <c r="A186" s="33"/>
      <c r="B186" s="33"/>
      <c r="C186" s="48"/>
      <c r="D186" s="48"/>
      <c r="E186" s="48"/>
      <c r="F186" s="48"/>
      <c r="G186" s="48"/>
      <c r="H186" s="48"/>
      <c r="I186" s="48"/>
      <c r="J186" s="48"/>
      <c r="K186" s="48"/>
      <c r="L186" s="48"/>
      <c r="M186" s="48"/>
      <c r="N186" s="45"/>
      <c r="O186" s="2"/>
      <c r="AM186" s="74"/>
    </row>
    <row r="187" spans="1:39" x14ac:dyDescent="0.25">
      <c r="A187" s="33"/>
      <c r="B187" s="33"/>
      <c r="C187" s="48"/>
      <c r="D187" s="48"/>
      <c r="E187" s="48"/>
      <c r="F187" s="48"/>
      <c r="G187" s="48"/>
      <c r="H187" s="48"/>
      <c r="I187" s="48"/>
      <c r="J187" s="48"/>
      <c r="K187" s="48"/>
      <c r="L187" s="48"/>
      <c r="M187" s="48"/>
      <c r="N187" s="45"/>
      <c r="O187" s="2"/>
      <c r="AM187" s="74"/>
    </row>
    <row r="188" spans="1:39" x14ac:dyDescent="0.25">
      <c r="A188" s="33"/>
      <c r="B188" s="33"/>
      <c r="C188" s="48"/>
      <c r="D188" s="48"/>
      <c r="E188" s="48"/>
      <c r="F188" s="48"/>
      <c r="G188" s="48"/>
      <c r="H188" s="48"/>
      <c r="I188" s="48"/>
      <c r="J188" s="48"/>
      <c r="K188" s="48"/>
      <c r="L188" s="48"/>
      <c r="M188" s="48"/>
      <c r="N188" s="45"/>
      <c r="O188" s="2"/>
      <c r="AM188" s="74"/>
    </row>
    <row r="189" spans="1:39" x14ac:dyDescent="0.25">
      <c r="A189" s="33"/>
      <c r="B189" s="33"/>
      <c r="C189" s="48"/>
      <c r="D189" s="48"/>
      <c r="E189" s="48"/>
      <c r="F189" s="48"/>
      <c r="G189" s="48"/>
      <c r="H189" s="48"/>
      <c r="I189" s="48"/>
      <c r="J189" s="48"/>
      <c r="K189" s="48"/>
      <c r="L189" s="48"/>
      <c r="M189" s="48"/>
      <c r="N189" s="45"/>
      <c r="O189" s="2"/>
      <c r="AM189" s="74"/>
    </row>
    <row r="190" spans="1:39" x14ac:dyDescent="0.25">
      <c r="A190" s="33"/>
      <c r="B190" s="33"/>
      <c r="C190" s="48"/>
      <c r="D190" s="48"/>
      <c r="E190" s="48"/>
      <c r="F190" s="48"/>
      <c r="G190" s="48"/>
      <c r="H190" s="48"/>
      <c r="I190" s="48"/>
      <c r="J190" s="48"/>
      <c r="K190" s="48"/>
      <c r="L190" s="48"/>
      <c r="M190" s="48"/>
      <c r="N190" s="45"/>
      <c r="O190" s="2"/>
      <c r="AM190" s="74"/>
    </row>
    <row r="191" spans="1:39" x14ac:dyDescent="0.25">
      <c r="AM191" s="74"/>
    </row>
    <row r="192" spans="1:39" ht="15.75" customHeight="1" x14ac:dyDescent="0.25">
      <c r="A192" s="354" t="s">
        <v>630</v>
      </c>
      <c r="B192" s="356" t="s">
        <v>121</v>
      </c>
      <c r="C192" s="356" t="s">
        <v>2</v>
      </c>
      <c r="D192" s="356" t="s">
        <v>4</v>
      </c>
      <c r="E192" s="358" t="s">
        <v>6</v>
      </c>
      <c r="F192" s="352" t="s">
        <v>8</v>
      </c>
      <c r="G192" s="353"/>
      <c r="H192" s="356" t="s">
        <v>10</v>
      </c>
      <c r="I192" s="356" t="s">
        <v>14</v>
      </c>
      <c r="J192" s="356" t="s">
        <v>12</v>
      </c>
      <c r="K192" s="360" t="s">
        <v>122</v>
      </c>
      <c r="L192" s="361"/>
      <c r="M192" s="356" t="s">
        <v>20</v>
      </c>
      <c r="N192" s="365" t="s">
        <v>22</v>
      </c>
      <c r="O192" s="34"/>
      <c r="AM192" s="74"/>
    </row>
    <row r="193" spans="1:39" ht="15" customHeight="1" x14ac:dyDescent="0.25">
      <c r="A193" s="355"/>
      <c r="B193" s="357"/>
      <c r="C193" s="357"/>
      <c r="D193" s="357"/>
      <c r="E193" s="359"/>
      <c r="F193" s="38" t="s">
        <v>125</v>
      </c>
      <c r="G193" s="38" t="s">
        <v>126</v>
      </c>
      <c r="H193" s="357"/>
      <c r="I193" s="357"/>
      <c r="J193" s="357"/>
      <c r="K193" s="59" t="s">
        <v>127</v>
      </c>
      <c r="L193" s="59" t="s">
        <v>631</v>
      </c>
      <c r="M193" s="357"/>
      <c r="N193" s="366"/>
      <c r="O193" s="2"/>
      <c r="AM193" s="74"/>
    </row>
    <row r="194" spans="1:39" ht="15" customHeight="1" x14ac:dyDescent="0.25">
      <c r="A194" s="33"/>
      <c r="B194" s="33"/>
      <c r="C194" s="48" t="s">
        <v>633</v>
      </c>
      <c r="D194" s="48"/>
      <c r="E194" s="48"/>
      <c r="F194" s="48"/>
      <c r="G194" s="48"/>
      <c r="H194" s="48"/>
      <c r="I194" s="48"/>
      <c r="J194" s="45"/>
      <c r="K194" s="45"/>
      <c r="L194" s="45"/>
      <c r="M194" s="45"/>
      <c r="N194" s="45"/>
      <c r="O194" s="2"/>
      <c r="AM194" s="74"/>
    </row>
    <row r="195" spans="1:39" x14ac:dyDescent="0.25">
      <c r="A195" s="33"/>
      <c r="B195" s="33"/>
      <c r="C195" s="48"/>
      <c r="D195" s="48"/>
      <c r="E195" s="48"/>
      <c r="F195" s="48"/>
      <c r="G195" s="48"/>
      <c r="H195" s="48"/>
      <c r="I195" s="48"/>
      <c r="J195" s="48"/>
      <c r="K195" s="48"/>
      <c r="L195" s="48"/>
      <c r="M195" s="48"/>
      <c r="N195" s="45"/>
      <c r="O195" s="2"/>
      <c r="AM195" s="74"/>
    </row>
    <row r="196" spans="1:39" x14ac:dyDescent="0.25">
      <c r="A196" s="33"/>
      <c r="B196" s="33"/>
      <c r="C196" s="48"/>
      <c r="D196" s="48"/>
      <c r="E196" s="48"/>
      <c r="F196" s="48"/>
      <c r="G196" s="48"/>
      <c r="H196" s="48"/>
      <c r="I196" s="48"/>
      <c r="J196" s="48"/>
      <c r="K196" s="48"/>
      <c r="L196" s="48"/>
      <c r="M196" s="48"/>
      <c r="N196" s="45"/>
      <c r="O196" s="2"/>
      <c r="AM196" s="74"/>
    </row>
    <row r="197" spans="1:39" x14ac:dyDescent="0.25">
      <c r="A197" s="33"/>
      <c r="B197" s="33"/>
      <c r="C197" s="48"/>
      <c r="D197" s="48"/>
      <c r="E197" s="48"/>
      <c r="F197" s="48"/>
      <c r="G197" s="48"/>
      <c r="H197" s="48"/>
      <c r="I197" s="48"/>
      <c r="J197" s="48"/>
      <c r="K197" s="48"/>
      <c r="L197" s="48"/>
      <c r="M197" s="48"/>
      <c r="N197" s="45"/>
      <c r="O197" s="2"/>
      <c r="AM197" s="74"/>
    </row>
    <row r="198" spans="1:39" x14ac:dyDescent="0.25">
      <c r="A198" s="33"/>
      <c r="B198" s="33"/>
      <c r="C198" s="48"/>
      <c r="D198" s="48"/>
      <c r="E198" s="48"/>
      <c r="F198" s="48"/>
      <c r="G198" s="48"/>
      <c r="H198" s="48"/>
      <c r="I198" s="48"/>
      <c r="J198" s="48"/>
      <c r="K198" s="48"/>
      <c r="L198" s="48"/>
      <c r="M198" s="48"/>
      <c r="N198" s="45"/>
      <c r="O198" s="2"/>
      <c r="AM198" s="74"/>
    </row>
    <row r="199" spans="1:39" x14ac:dyDescent="0.25">
      <c r="A199" s="33"/>
      <c r="B199" s="33"/>
      <c r="C199" s="48"/>
      <c r="D199" s="48"/>
      <c r="E199" s="48"/>
      <c r="F199" s="48"/>
      <c r="G199" s="48"/>
      <c r="H199" s="48"/>
      <c r="I199" s="48"/>
      <c r="J199" s="48"/>
      <c r="K199" s="48"/>
      <c r="L199" s="48"/>
      <c r="M199" s="48"/>
      <c r="N199" s="45"/>
      <c r="O199" s="2"/>
      <c r="AM199" s="74"/>
    </row>
    <row r="200" spans="1:39" x14ac:dyDescent="0.25">
      <c r="A200" s="33"/>
      <c r="B200" s="33"/>
      <c r="C200" s="48"/>
      <c r="D200" s="48"/>
      <c r="E200" s="48"/>
      <c r="F200" s="48"/>
      <c r="G200" s="48"/>
      <c r="H200" s="48"/>
      <c r="I200" s="48"/>
      <c r="J200" s="48"/>
      <c r="K200" s="48"/>
      <c r="L200" s="48"/>
      <c r="M200" s="48"/>
      <c r="N200" s="45"/>
      <c r="O200" s="2"/>
      <c r="AM200" s="74"/>
    </row>
    <row r="201" spans="1:39" x14ac:dyDescent="0.25">
      <c r="A201" s="33"/>
      <c r="B201" s="33"/>
      <c r="C201" s="48"/>
      <c r="D201" s="48"/>
      <c r="E201" s="48"/>
      <c r="F201" s="48"/>
      <c r="G201" s="48"/>
      <c r="H201" s="48"/>
      <c r="I201" s="48"/>
      <c r="J201" s="48"/>
      <c r="K201" s="48"/>
      <c r="L201" s="48"/>
      <c r="M201" s="48"/>
      <c r="N201" s="45"/>
      <c r="O201" s="2"/>
      <c r="AM201" s="74"/>
    </row>
    <row r="202" spans="1:39" x14ac:dyDescent="0.25">
      <c r="A202" s="33"/>
      <c r="B202" s="33"/>
      <c r="C202" s="48"/>
      <c r="D202" s="48"/>
      <c r="E202" s="48"/>
      <c r="F202" s="48"/>
      <c r="G202" s="48"/>
      <c r="H202" s="48"/>
      <c r="I202" s="48"/>
      <c r="J202" s="48"/>
      <c r="K202" s="48"/>
      <c r="L202" s="48"/>
      <c r="M202" s="48"/>
      <c r="N202" s="45"/>
      <c r="O202" s="2"/>
      <c r="AM202" s="74"/>
    </row>
    <row r="203" spans="1:39" x14ac:dyDescent="0.25">
      <c r="AM203" s="74"/>
    </row>
    <row r="204" spans="1:39" ht="15.75" customHeight="1" x14ac:dyDescent="0.25">
      <c r="A204" s="354" t="s">
        <v>634</v>
      </c>
      <c r="B204" s="356" t="s">
        <v>121</v>
      </c>
      <c r="C204" s="356" t="s">
        <v>2</v>
      </c>
      <c r="D204" s="356" t="s">
        <v>4</v>
      </c>
      <c r="E204" s="358" t="s">
        <v>6</v>
      </c>
      <c r="F204" s="352" t="s">
        <v>8</v>
      </c>
      <c r="G204" s="353"/>
      <c r="H204" s="356" t="s">
        <v>10</v>
      </c>
      <c r="I204" s="356" t="s">
        <v>14</v>
      </c>
      <c r="J204" s="356" t="s">
        <v>12</v>
      </c>
      <c r="K204" s="360" t="s">
        <v>122</v>
      </c>
      <c r="L204" s="361"/>
      <c r="M204" s="356" t="s">
        <v>20</v>
      </c>
      <c r="N204" s="365" t="s">
        <v>22</v>
      </c>
      <c r="O204" s="34"/>
      <c r="AM204" s="74"/>
    </row>
    <row r="205" spans="1:39" ht="15.75" x14ac:dyDescent="0.25">
      <c r="A205" s="355"/>
      <c r="B205" s="357"/>
      <c r="C205" s="357"/>
      <c r="D205" s="357"/>
      <c r="E205" s="359"/>
      <c r="F205" s="38" t="s">
        <v>125</v>
      </c>
      <c r="G205" s="38" t="s">
        <v>126</v>
      </c>
      <c r="H205" s="357"/>
      <c r="I205" s="357"/>
      <c r="J205" s="357"/>
      <c r="K205" s="59" t="s">
        <v>127</v>
      </c>
      <c r="L205" s="59" t="s">
        <v>631</v>
      </c>
      <c r="M205" s="357"/>
      <c r="N205" s="366"/>
      <c r="O205" s="2"/>
      <c r="AM205" s="74"/>
    </row>
    <row r="206" spans="1:39" x14ac:dyDescent="0.25">
      <c r="A206" s="33"/>
      <c r="B206" s="33"/>
      <c r="C206" s="48"/>
      <c r="D206" s="48"/>
      <c r="E206" s="48"/>
      <c r="F206" s="48"/>
      <c r="G206" s="48"/>
      <c r="H206" s="48"/>
      <c r="I206" s="48"/>
      <c r="J206" s="45"/>
      <c r="K206" s="45"/>
      <c r="L206" s="45"/>
      <c r="M206" s="45"/>
      <c r="N206" s="45"/>
      <c r="O206" s="2"/>
      <c r="AM206" s="74"/>
    </row>
    <row r="207" spans="1:39" x14ac:dyDescent="0.25">
      <c r="A207" s="33"/>
      <c r="B207" s="33"/>
      <c r="C207" s="48"/>
      <c r="D207" s="48"/>
      <c r="E207" s="48"/>
      <c r="F207" s="48"/>
      <c r="G207" s="48"/>
      <c r="H207" s="48"/>
      <c r="I207" s="48"/>
      <c r="J207" s="48"/>
      <c r="K207" s="48"/>
      <c r="L207" s="48"/>
      <c r="M207" s="48"/>
      <c r="N207" s="45"/>
      <c r="O207" s="2"/>
      <c r="AM207" s="74"/>
    </row>
    <row r="208" spans="1:39" x14ac:dyDescent="0.25">
      <c r="A208" s="33"/>
      <c r="B208" s="33"/>
      <c r="C208" s="48"/>
      <c r="D208" s="48"/>
      <c r="E208" s="48"/>
      <c r="F208" s="48"/>
      <c r="G208" s="48"/>
      <c r="H208" s="48"/>
      <c r="I208" s="48"/>
      <c r="J208" s="48"/>
      <c r="K208" s="48"/>
      <c r="L208" s="48"/>
      <c r="M208" s="48"/>
      <c r="N208" s="45"/>
      <c r="O208" s="2"/>
      <c r="AM208" s="74"/>
    </row>
    <row r="209" spans="1:39" x14ac:dyDescent="0.25">
      <c r="A209" s="33"/>
      <c r="B209" s="33"/>
      <c r="C209" s="48"/>
      <c r="D209" s="48"/>
      <c r="E209" s="48"/>
      <c r="F209" s="48"/>
      <c r="G209" s="48"/>
      <c r="H209" s="48"/>
      <c r="I209" s="48"/>
      <c r="J209" s="48"/>
      <c r="K209" s="48"/>
      <c r="L209" s="48"/>
      <c r="M209" s="48"/>
      <c r="N209" s="45"/>
      <c r="O209" s="2"/>
      <c r="AM209" s="74"/>
    </row>
    <row r="210" spans="1:39" x14ac:dyDescent="0.25">
      <c r="A210" s="33"/>
      <c r="B210" s="33"/>
      <c r="C210" s="48"/>
      <c r="D210" s="48"/>
      <c r="E210" s="48"/>
      <c r="F210" s="48"/>
      <c r="G210" s="48"/>
      <c r="H210" s="48"/>
      <c r="I210" s="48"/>
      <c r="J210" s="48"/>
      <c r="K210" s="48"/>
      <c r="L210" s="48"/>
      <c r="M210" s="48"/>
      <c r="N210" s="45"/>
      <c r="O210" s="2"/>
      <c r="AM210" s="74"/>
    </row>
    <row r="211" spans="1:39" x14ac:dyDescent="0.25">
      <c r="A211" s="33"/>
      <c r="B211" s="33"/>
      <c r="C211" s="48"/>
      <c r="D211" s="48"/>
      <c r="E211" s="48"/>
      <c r="F211" s="48"/>
      <c r="G211" s="48"/>
      <c r="H211" s="48"/>
      <c r="I211" s="48"/>
      <c r="J211" s="48"/>
      <c r="K211" s="48"/>
      <c r="L211" s="48"/>
      <c r="M211" s="48"/>
      <c r="N211" s="45"/>
      <c r="O211" s="2"/>
      <c r="AM211" s="74"/>
    </row>
    <row r="212" spans="1:39" x14ac:dyDescent="0.25">
      <c r="A212" s="33"/>
      <c r="B212" s="33"/>
      <c r="C212" s="48"/>
      <c r="D212" s="48"/>
      <c r="E212" s="48"/>
      <c r="F212" s="48"/>
      <c r="G212" s="48"/>
      <c r="H212" s="48"/>
      <c r="I212" s="48"/>
      <c r="J212" s="48"/>
      <c r="K212" s="48"/>
      <c r="L212" s="48"/>
      <c r="M212" s="48"/>
      <c r="N212" s="45"/>
      <c r="O212" s="2"/>
      <c r="AM212" s="74"/>
    </row>
    <row r="213" spans="1:39" x14ac:dyDescent="0.25">
      <c r="A213" s="33"/>
      <c r="B213" s="33"/>
      <c r="C213" s="48"/>
      <c r="D213" s="48"/>
      <c r="E213" s="48"/>
      <c r="F213" s="48"/>
      <c r="G213" s="48"/>
      <c r="H213" s="48"/>
      <c r="I213" s="48"/>
      <c r="J213" s="48"/>
      <c r="K213" s="48"/>
      <c r="L213" s="48"/>
      <c r="M213" s="48"/>
      <c r="N213" s="45"/>
      <c r="O213" s="2"/>
      <c r="AM213" s="74"/>
    </row>
    <row r="214" spans="1:39" x14ac:dyDescent="0.25">
      <c r="A214" s="33"/>
      <c r="B214" s="33"/>
      <c r="C214" s="48"/>
      <c r="D214" s="48"/>
      <c r="E214" s="48"/>
      <c r="F214" s="48"/>
      <c r="G214" s="48"/>
      <c r="H214" s="48"/>
      <c r="I214" s="48"/>
      <c r="J214" s="48"/>
      <c r="K214" s="48"/>
      <c r="L214" s="48"/>
      <c r="M214" s="48"/>
      <c r="N214" s="45"/>
      <c r="O214" s="2"/>
      <c r="AM214" s="74"/>
    </row>
    <row r="215" spans="1:39" x14ac:dyDescent="0.25">
      <c r="A215" s="49"/>
      <c r="B215" s="49"/>
      <c r="O215" s="2"/>
      <c r="AM215" s="74"/>
    </row>
    <row r="216" spans="1:39" x14ac:dyDescent="0.25">
      <c r="A216" s="74"/>
      <c r="B216" s="74"/>
      <c r="C216" s="74"/>
      <c r="D216" s="74"/>
      <c r="E216" s="74"/>
      <c r="F216" s="74"/>
      <c r="G216" s="74"/>
      <c r="H216" s="74"/>
      <c r="I216" s="74"/>
      <c r="J216" s="74"/>
      <c r="K216" s="74"/>
      <c r="L216" s="74"/>
      <c r="M216" s="74"/>
      <c r="N216" s="74"/>
      <c r="O216" s="75"/>
      <c r="P216" s="75"/>
      <c r="Q216" s="75"/>
      <c r="R216" s="75"/>
      <c r="S216" s="75"/>
      <c r="T216" s="75"/>
      <c r="U216" s="75"/>
      <c r="V216" s="75"/>
      <c r="W216" s="75"/>
      <c r="X216" s="75"/>
      <c r="Y216" s="75"/>
      <c r="Z216" s="75"/>
      <c r="AA216" s="75"/>
      <c r="AB216" s="75"/>
      <c r="AC216" s="75"/>
      <c r="AD216" s="75"/>
      <c r="AE216" s="75"/>
      <c r="AF216" s="75"/>
      <c r="AG216" s="75"/>
      <c r="AH216" s="75"/>
      <c r="AI216" s="75"/>
      <c r="AJ216" s="75"/>
      <c r="AK216" s="75"/>
      <c r="AL216" s="74"/>
      <c r="AM216" s="74"/>
    </row>
    <row r="217" spans="1:39" x14ac:dyDescent="0.25">
      <c r="A217" s="74"/>
      <c r="B217" s="74"/>
      <c r="C217" s="74"/>
      <c r="D217" s="74"/>
      <c r="E217" s="74"/>
      <c r="F217" s="74"/>
      <c r="G217" s="74"/>
      <c r="H217" s="74"/>
      <c r="I217" s="74"/>
      <c r="J217" s="74"/>
      <c r="K217" s="74"/>
      <c r="L217" s="74"/>
      <c r="M217" s="74"/>
      <c r="N217" s="74"/>
      <c r="O217" s="75"/>
      <c r="P217" s="75"/>
      <c r="Q217" s="75"/>
      <c r="R217" s="75"/>
      <c r="S217" s="75"/>
      <c r="T217" s="75"/>
      <c r="U217" s="75"/>
      <c r="V217" s="75"/>
      <c r="W217" s="75"/>
      <c r="X217" s="75"/>
      <c r="Y217" s="75"/>
      <c r="Z217" s="75"/>
      <c r="AA217" s="75"/>
      <c r="AB217" s="75"/>
      <c r="AC217" s="75"/>
      <c r="AD217" s="75"/>
      <c r="AE217" s="75"/>
      <c r="AF217" s="75"/>
      <c r="AG217" s="75"/>
      <c r="AH217" s="75"/>
      <c r="AI217" s="75"/>
      <c r="AJ217" s="75"/>
      <c r="AK217" s="75"/>
      <c r="AL217" s="74"/>
      <c r="AM217" s="74"/>
    </row>
  </sheetData>
  <mergeCells count="100">
    <mergeCell ref="B4:G4"/>
    <mergeCell ref="A8:M8"/>
    <mergeCell ref="T9:T10"/>
    <mergeCell ref="A131:A145"/>
    <mergeCell ref="AG9:AG10"/>
    <mergeCell ref="A11:A25"/>
    <mergeCell ref="A26:A40"/>
    <mergeCell ref="A41:A55"/>
    <mergeCell ref="AA9:AA10"/>
    <mergeCell ref="AB9:AB10"/>
    <mergeCell ref="AC9:AC10"/>
    <mergeCell ref="AD9:AD10"/>
    <mergeCell ref="AE9:AE10"/>
    <mergeCell ref="AF9:AF10"/>
    <mergeCell ref="S9:S10"/>
    <mergeCell ref="A86:A100"/>
    <mergeCell ref="N192:N193"/>
    <mergeCell ref="N204:N205"/>
    <mergeCell ref="AJ9:AJ10"/>
    <mergeCell ref="AK9:AK10"/>
    <mergeCell ref="A164:N164"/>
    <mergeCell ref="N168:N169"/>
    <mergeCell ref="N180:N181"/>
    <mergeCell ref="AH9:AH10"/>
    <mergeCell ref="AI9:AI10"/>
    <mergeCell ref="X9:X10"/>
    <mergeCell ref="Y9:Y10"/>
    <mergeCell ref="Z9:Z10"/>
    <mergeCell ref="O9:O10"/>
    <mergeCell ref="P9:P10"/>
    <mergeCell ref="Q9:Q10"/>
    <mergeCell ref="R9:R10"/>
    <mergeCell ref="A1:AJ1"/>
    <mergeCell ref="A2:AK2"/>
    <mergeCell ref="O8:Y8"/>
    <mergeCell ref="Z8:AK8"/>
    <mergeCell ref="N9:N10"/>
    <mergeCell ref="A9:A10"/>
    <mergeCell ref="B9:B10"/>
    <mergeCell ref="C9:C10"/>
    <mergeCell ref="D9:D10"/>
    <mergeCell ref="E9:E10"/>
    <mergeCell ref="F9:G9"/>
    <mergeCell ref="H9:H10"/>
    <mergeCell ref="I9:I10"/>
    <mergeCell ref="J9:J10"/>
    <mergeCell ref="K9:L9"/>
    <mergeCell ref="M9:M10"/>
    <mergeCell ref="A101:A115"/>
    <mergeCell ref="A116:A130"/>
    <mergeCell ref="K168:L168"/>
    <mergeCell ref="M168:M169"/>
    <mergeCell ref="A146:A160"/>
    <mergeCell ref="A168:A169"/>
    <mergeCell ref="B168:B169"/>
    <mergeCell ref="C168:C169"/>
    <mergeCell ref="D168:D169"/>
    <mergeCell ref="E168:E169"/>
    <mergeCell ref="F168:G168"/>
    <mergeCell ref="H168:H169"/>
    <mergeCell ref="I168:I169"/>
    <mergeCell ref="J168:J169"/>
    <mergeCell ref="U9:U10"/>
    <mergeCell ref="V9:V10"/>
    <mergeCell ref="W9:W10"/>
    <mergeCell ref="A56:A70"/>
    <mergeCell ref="A71:A85"/>
    <mergeCell ref="A192:A193"/>
    <mergeCell ref="B192:B193"/>
    <mergeCell ref="C192:C193"/>
    <mergeCell ref="D192:D193"/>
    <mergeCell ref="E192:E193"/>
    <mergeCell ref="A180:A181"/>
    <mergeCell ref="B180:B181"/>
    <mergeCell ref="C180:C181"/>
    <mergeCell ref="D180:D181"/>
    <mergeCell ref="E180:E181"/>
    <mergeCell ref="F192:G192"/>
    <mergeCell ref="H192:H193"/>
    <mergeCell ref="I192:I193"/>
    <mergeCell ref="J192:J193"/>
    <mergeCell ref="F180:G180"/>
    <mergeCell ref="K192:L192"/>
    <mergeCell ref="M192:M193"/>
    <mergeCell ref="H180:H181"/>
    <mergeCell ref="I180:I181"/>
    <mergeCell ref="J180:J181"/>
    <mergeCell ref="K180:L180"/>
    <mergeCell ref="M180:M181"/>
    <mergeCell ref="K204:L204"/>
    <mergeCell ref="M204:M205"/>
    <mergeCell ref="A204:A205"/>
    <mergeCell ref="B204:B205"/>
    <mergeCell ref="C204:C205"/>
    <mergeCell ref="D204:D205"/>
    <mergeCell ref="E204:E205"/>
    <mergeCell ref="F204:G204"/>
    <mergeCell ref="H204:H205"/>
    <mergeCell ref="I204:I205"/>
    <mergeCell ref="J204:J205"/>
  </mergeCells>
  <conditionalFormatting sqref="O11:O160">
    <cfRule type="cellIs" dxfId="15" priority="8" stopIfTrue="1" operator="equal">
      <formula>"x"</formula>
    </cfRule>
  </conditionalFormatting>
  <conditionalFormatting sqref="P11:P160">
    <cfRule type="cellIs" dxfId="14" priority="7" operator="equal">
      <formula>"x"</formula>
    </cfRule>
  </conditionalFormatting>
  <conditionalFormatting sqref="Q11:Q160">
    <cfRule type="cellIs" dxfId="13" priority="6" operator="equal">
      <formula>"x"</formula>
    </cfRule>
  </conditionalFormatting>
  <conditionalFormatting sqref="R11:R160">
    <cfRule type="cellIs" dxfId="12" priority="5" stopIfTrue="1" operator="equal">
      <formula>"x"</formula>
    </cfRule>
  </conditionalFormatting>
  <conditionalFormatting sqref="S11:S160">
    <cfRule type="cellIs" dxfId="11" priority="4" operator="equal">
      <formula>"x"</formula>
    </cfRule>
  </conditionalFormatting>
  <conditionalFormatting sqref="T11:T160">
    <cfRule type="cellIs" dxfId="10" priority="1" stopIfTrue="1" operator="equal">
      <formula>$AQ$7</formula>
    </cfRule>
    <cfRule type="cellIs" dxfId="9" priority="2" stopIfTrue="1" operator="equal">
      <formula>$AQ$6</formula>
    </cfRule>
  </conditionalFormatting>
  <conditionalFormatting sqref="T149:T160">
    <cfRule type="cellIs" dxfId="8" priority="3" stopIfTrue="1" operator="equal">
      <formula>"x"</formula>
    </cfRule>
  </conditionalFormatting>
  <conditionalFormatting sqref="AQ6:AQ7">
    <cfRule type="cellIs" dxfId="7" priority="17" stopIfTrue="1" operator="equal">
      <formula>$AQ$6</formula>
    </cfRule>
  </conditionalFormatting>
  <dataValidations count="1">
    <dataValidation type="list" allowBlank="1" showInputMessage="1" showErrorMessage="1" sqref="T11:T160" xr:uid="{D51E86E5-A9F5-4CF4-8331-CC83EE8830FF}">
      <formula1>$AQ$6:$AQ$7</formula1>
    </dataValidation>
  </dataValidations>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9627441-5C88-4103-A116-F5F6F89C3575}">
          <x14:formula1>
            <xm:f>LEGENDA!$A$46:$A$60</xm:f>
          </x14:formula1>
          <xm:sqref>N11:N160 N170:N178 N206:N215 N194:N202 N182:N190 AK11:AK160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9">
    <pageSetUpPr fitToPage="1"/>
  </sheetPr>
  <dimension ref="A1:AD47"/>
  <sheetViews>
    <sheetView showGridLines="0" zoomScale="80" zoomScaleNormal="80" zoomScalePageLayoutView="70" workbookViewId="0">
      <selection activeCell="D16" sqref="D16"/>
    </sheetView>
  </sheetViews>
  <sheetFormatPr defaultRowHeight="15" x14ac:dyDescent="0.25"/>
  <cols>
    <col min="1" max="1" width="2.85546875" customWidth="1"/>
    <col min="2" max="2" width="3.85546875" customWidth="1"/>
    <col min="3" max="3" width="53" bestFit="1" customWidth="1"/>
    <col min="4" max="4" width="12" bestFit="1" customWidth="1"/>
    <col min="5" max="5" width="7.42578125" customWidth="1"/>
    <col min="6" max="6" width="12" bestFit="1" customWidth="1"/>
    <col min="7" max="7" width="8.140625" customWidth="1"/>
    <col min="8" max="8" width="9.140625" customWidth="1"/>
    <col min="24" max="24" width="2.85546875" customWidth="1"/>
    <col min="26" max="26" width="9.140625" hidden="1" customWidth="1"/>
    <col min="27" max="28" width="4.140625" hidden="1" customWidth="1"/>
    <col min="29" max="29" width="3.7109375" hidden="1" customWidth="1"/>
  </cols>
  <sheetData>
    <row r="1" spans="1:28" x14ac:dyDescent="0.25">
      <c r="A1" s="76"/>
      <c r="B1" s="339" t="s">
        <v>109</v>
      </c>
      <c r="C1" s="339"/>
      <c r="D1" s="339"/>
      <c r="E1" s="339"/>
      <c r="F1" s="339"/>
      <c r="G1" s="339"/>
      <c r="H1" s="339"/>
      <c r="I1" s="339"/>
      <c r="J1" s="339"/>
      <c r="K1" s="339"/>
      <c r="L1" s="339"/>
      <c r="M1" s="339"/>
      <c r="N1" s="339"/>
      <c r="O1" s="339"/>
      <c r="P1" s="339"/>
      <c r="Q1" s="339"/>
      <c r="R1" s="339"/>
      <c r="S1" s="339"/>
      <c r="T1" s="339"/>
      <c r="U1" s="339"/>
      <c r="V1" s="339"/>
      <c r="W1" s="339"/>
      <c r="X1" s="76"/>
    </row>
    <row r="2" spans="1:28" s="11" customFormat="1" ht="21" customHeight="1" x14ac:dyDescent="0.25">
      <c r="A2" s="77"/>
      <c r="B2" s="339"/>
      <c r="C2" s="339"/>
      <c r="D2" s="339"/>
      <c r="E2" s="339"/>
      <c r="F2" s="339"/>
      <c r="G2" s="339"/>
      <c r="H2" s="339"/>
      <c r="I2" s="339"/>
      <c r="J2" s="339"/>
      <c r="K2" s="339"/>
      <c r="L2" s="339"/>
      <c r="M2" s="339"/>
      <c r="N2" s="339"/>
      <c r="O2" s="339"/>
      <c r="P2" s="339"/>
      <c r="Q2" s="339"/>
      <c r="R2" s="339"/>
      <c r="S2" s="339"/>
      <c r="T2" s="339"/>
      <c r="U2" s="339"/>
      <c r="V2" s="339"/>
      <c r="W2" s="339"/>
      <c r="X2" s="77"/>
    </row>
    <row r="3" spans="1:28" ht="33.75" customHeight="1" x14ac:dyDescent="0.35">
      <c r="A3" s="76"/>
      <c r="B3" s="346" t="str">
        <f>'Monitoria Anual - 1'!A2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346"/>
      <c r="S3" s="346"/>
      <c r="T3" s="346"/>
      <c r="U3" s="346"/>
      <c r="V3" s="346"/>
      <c r="W3" s="346"/>
      <c r="X3" s="76"/>
    </row>
    <row r="4" spans="1:28" x14ac:dyDescent="0.25">
      <c r="A4" s="76"/>
      <c r="J4" s="8"/>
      <c r="K4" s="8"/>
      <c r="L4" s="8"/>
      <c r="M4" s="8"/>
      <c r="N4" s="8"/>
      <c r="O4" s="8"/>
      <c r="X4" s="76"/>
    </row>
    <row r="5" spans="1:28" s="2" customFormat="1" ht="45" customHeight="1" x14ac:dyDescent="0.25">
      <c r="A5" s="74"/>
      <c r="B5" s="351" t="s">
        <v>635</v>
      </c>
      <c r="C5" s="351"/>
      <c r="D5" s="401" t="str">
        <f>'Monitoria Anual - 1'!B4</f>
        <v>Intensificar a proteção e restauração de hábitats, reduzir o declínio de populações e envolver a sociedade na conservação de primatas e preguiças ameaçados da Mata Atlântica</v>
      </c>
      <c r="E5" s="401"/>
      <c r="F5" s="401"/>
      <c r="G5" s="401"/>
      <c r="H5" s="401"/>
      <c r="I5" s="401"/>
      <c r="J5" s="401"/>
      <c r="K5" s="401"/>
      <c r="L5" s="401"/>
      <c r="M5" s="402"/>
      <c r="N5" s="9"/>
      <c r="O5" s="9"/>
      <c r="P5" s="9"/>
      <c r="Q5" s="9"/>
      <c r="R5" s="9"/>
      <c r="X5" s="74"/>
    </row>
    <row r="6" spans="1:28" x14ac:dyDescent="0.25">
      <c r="A6" s="76"/>
      <c r="J6" s="8"/>
      <c r="K6" s="8"/>
      <c r="L6" s="8"/>
      <c r="M6" s="8"/>
      <c r="N6" s="8"/>
      <c r="O6" s="8"/>
      <c r="X6" s="76"/>
    </row>
    <row r="7" spans="1:28" ht="26.25" customHeight="1" x14ac:dyDescent="0.25">
      <c r="A7" s="76"/>
      <c r="B7" s="351" t="s">
        <v>113</v>
      </c>
      <c r="C7" s="351"/>
      <c r="D7" s="31" t="str">
        <f>'Monitoria Anual - 4'!B6</f>
        <v>Data da Monitoria 4</v>
      </c>
      <c r="E7" s="31"/>
      <c r="F7" s="31"/>
      <c r="G7" s="32"/>
      <c r="H7" s="2"/>
      <c r="I7" s="10"/>
      <c r="J7" s="8"/>
      <c r="K7" s="8"/>
      <c r="L7" s="8"/>
      <c r="M7" s="8"/>
      <c r="N7" s="8"/>
      <c r="O7" s="8"/>
      <c r="X7" s="76"/>
    </row>
    <row r="8" spans="1:28" x14ac:dyDescent="0.25">
      <c r="A8" s="76"/>
      <c r="X8" s="76"/>
    </row>
    <row r="9" spans="1:28" ht="31.5" customHeight="1" x14ac:dyDescent="0.25">
      <c r="A9" s="76"/>
      <c r="B9" s="339" t="s">
        <v>636</v>
      </c>
      <c r="C9" s="339"/>
      <c r="D9" s="339"/>
      <c r="E9" s="339"/>
      <c r="F9" s="339"/>
      <c r="G9" s="339"/>
      <c r="H9" s="339"/>
      <c r="I9" s="339"/>
      <c r="J9" s="339"/>
      <c r="K9" s="339"/>
      <c r="L9" s="339"/>
      <c r="M9" s="339"/>
      <c r="N9" s="339"/>
      <c r="O9" s="339"/>
      <c r="P9" s="339"/>
      <c r="Q9" s="339"/>
      <c r="R9" s="339"/>
      <c r="S9" s="339"/>
      <c r="T9" s="339"/>
      <c r="U9" s="339"/>
      <c r="V9" s="339"/>
      <c r="W9" s="339"/>
      <c r="X9" s="76"/>
    </row>
    <row r="10" spans="1:28" x14ac:dyDescent="0.25">
      <c r="A10" s="76"/>
      <c r="G10" s="7"/>
      <c r="H10" s="7"/>
      <c r="I10" s="7"/>
      <c r="X10" s="76"/>
    </row>
    <row r="11" spans="1:28" ht="15.75" x14ac:dyDescent="0.25">
      <c r="A11" s="76"/>
      <c r="B11" s="340" t="s">
        <v>637</v>
      </c>
      <c r="C11" s="341"/>
      <c r="D11" s="30"/>
      <c r="E11" s="30"/>
      <c r="F11" s="30"/>
      <c r="G11" s="30"/>
      <c r="H11" s="30"/>
      <c r="I11" s="30"/>
      <c r="J11" s="30"/>
      <c r="K11" s="30"/>
      <c r="L11" s="30"/>
      <c r="M11" s="30"/>
      <c r="N11" s="30"/>
      <c r="O11" s="30"/>
      <c r="P11" s="30"/>
      <c r="Q11" s="30"/>
      <c r="R11" s="30"/>
      <c r="S11" s="30"/>
      <c r="T11" s="30"/>
      <c r="U11" s="30"/>
      <c r="V11" s="30"/>
      <c r="W11" s="30"/>
      <c r="X11" s="76"/>
    </row>
    <row r="12" spans="1:28" ht="15.75" thickBot="1" x14ac:dyDescent="0.3">
      <c r="A12" s="76"/>
      <c r="F12" s="347"/>
      <c r="G12" s="347"/>
      <c r="H12" s="69"/>
      <c r="X12" s="76"/>
    </row>
    <row r="13" spans="1:28" ht="33.75" customHeight="1" x14ac:dyDescent="0.25">
      <c r="A13" s="76"/>
      <c r="C13" s="348" t="s">
        <v>783</v>
      </c>
      <c r="D13" s="349"/>
      <c r="E13" s="349"/>
      <c r="F13" s="349"/>
      <c r="G13" s="350"/>
      <c r="H13" s="3"/>
      <c r="X13" s="76"/>
    </row>
    <row r="14" spans="1:28" s="2" customFormat="1" ht="34.5" customHeight="1" x14ac:dyDescent="0.25">
      <c r="A14" s="74"/>
      <c r="C14" s="82" t="s">
        <v>639</v>
      </c>
      <c r="D14" s="78" t="s">
        <v>640</v>
      </c>
      <c r="E14" s="79" t="s">
        <v>641</v>
      </c>
      <c r="F14" s="80" t="s">
        <v>642</v>
      </c>
      <c r="G14" s="81" t="s">
        <v>641</v>
      </c>
      <c r="H14" s="6"/>
      <c r="X14" s="74"/>
    </row>
    <row r="15" spans="1:28" ht="15.75" x14ac:dyDescent="0.25">
      <c r="A15" s="76"/>
      <c r="C15" s="83" t="s">
        <v>643</v>
      </c>
      <c r="D15" s="56"/>
      <c r="E15" s="64"/>
      <c r="F15" s="56">
        <f>COUNTA('Monitoria Anual - 4'!T11:T1000)</f>
        <v>11</v>
      </c>
      <c r="G15" s="64">
        <f t="shared" ref="G15:G21" si="0">F15/$F$22</f>
        <v>7.9136690647482008E-2</v>
      </c>
      <c r="H15" s="65"/>
      <c r="X15" s="76"/>
    </row>
    <row r="16" spans="1:28" ht="15.75" x14ac:dyDescent="0.25">
      <c r="A16" s="76"/>
      <c r="C16" s="84" t="s">
        <v>644</v>
      </c>
      <c r="D16" s="57">
        <f>COUNTA('Monitoria Anual - 4'!O11:O1000)</f>
        <v>0</v>
      </c>
      <c r="E16" s="66">
        <f>D16/$D$22</f>
        <v>0</v>
      </c>
      <c r="F16" s="57">
        <f>D16-AB16</f>
        <v>0</v>
      </c>
      <c r="G16" s="66">
        <f t="shared" si="0"/>
        <v>0</v>
      </c>
      <c r="H16" s="65"/>
      <c r="X16" s="76"/>
      <c r="Z16">
        <f>COUNTIFS('Monitoria Anual - 4'!O:O,"x",'Monitoria Anual - 4'!T:T,"Excluída")</f>
        <v>0</v>
      </c>
      <c r="AA16">
        <f>COUNTIFS('Monitoria Anual - 4'!O:O,"x",'Monitoria Anual - 4'!T:T,"Agrupada")</f>
        <v>0</v>
      </c>
      <c r="AB16">
        <f>Z16+AA16</f>
        <v>0</v>
      </c>
    </row>
    <row r="17" spans="1:28" ht="15.75" x14ac:dyDescent="0.25">
      <c r="A17" s="76"/>
      <c r="C17" s="85" t="s">
        <v>779</v>
      </c>
      <c r="D17" s="57">
        <f>COUNTA('Monitoria Anual - 4'!P11:P1000)</f>
        <v>17</v>
      </c>
      <c r="E17" s="66">
        <f>D17/$D$22</f>
        <v>0.11333333333333333</v>
      </c>
      <c r="F17" s="57">
        <f>D17-AB17</f>
        <v>12</v>
      </c>
      <c r="G17" s="66">
        <f t="shared" si="0"/>
        <v>8.6330935251798566E-2</v>
      </c>
      <c r="H17" s="65"/>
      <c r="X17" s="76"/>
      <c r="Z17">
        <f t="array" ref="Z17">COUNTIFS('Monitoria Anual - 4'!P:P,"x",'Monitoria Anual - 4'!T:T,"Excluída")</f>
        <v>3</v>
      </c>
      <c r="AA17">
        <f t="array" ref="AA17">COUNTIFS('Monitoria Anual - 4'!P:P,"x",'Monitoria Anual - 4'!T:T,"Agrupada")</f>
        <v>2</v>
      </c>
      <c r="AB17">
        <f>Z17+AA17</f>
        <v>5</v>
      </c>
    </row>
    <row r="18" spans="1:28" ht="15.75" x14ac:dyDescent="0.25">
      <c r="A18" s="76"/>
      <c r="C18" s="86" t="s">
        <v>646</v>
      </c>
      <c r="D18" s="57">
        <f>COUNTA('Monitoria Anual - 4'!Q11:Q1000)</f>
        <v>16</v>
      </c>
      <c r="E18" s="66">
        <f>D18/$D$22</f>
        <v>0.10666666666666667</v>
      </c>
      <c r="F18" s="57">
        <f>D18-AB18</f>
        <v>12</v>
      </c>
      <c r="G18" s="66">
        <f t="shared" si="0"/>
        <v>8.6330935251798566E-2</v>
      </c>
      <c r="H18" s="65"/>
      <c r="X18" s="76"/>
      <c r="Z18">
        <f t="array" ref="Z18">COUNTIFS('Monitoria Anual - 4'!Q:Q,"x",'Monitoria Anual - 4'!T:T,"Excluída")</f>
        <v>2</v>
      </c>
      <c r="AA18">
        <f t="array" ref="AA18">COUNTIFS('Monitoria Anual - 4'!Q:Q,"x",'Monitoria Anual - 4'!T:T,"Agrupada")</f>
        <v>2</v>
      </c>
      <c r="AB18">
        <f>Z18+AA18</f>
        <v>4</v>
      </c>
    </row>
    <row r="19" spans="1:28" ht="15.75" x14ac:dyDescent="0.25">
      <c r="A19" s="76"/>
      <c r="C19" s="87" t="s">
        <v>647</v>
      </c>
      <c r="D19" s="57">
        <f>COUNTA('Monitoria Anual - 4'!R11:R1000)</f>
        <v>85</v>
      </c>
      <c r="E19" s="66">
        <f>D19/$D$22</f>
        <v>0.56666666666666665</v>
      </c>
      <c r="F19" s="57">
        <f t="shared" ref="F19:F20" si="1">D19-AB19</f>
        <v>84</v>
      </c>
      <c r="G19" s="66">
        <f t="shared" si="0"/>
        <v>0.60431654676258995</v>
      </c>
      <c r="H19" s="65"/>
      <c r="X19" s="76"/>
      <c r="Z19">
        <f t="array" ref="Z19">COUNTIFS('Monitoria Anual - 4'!R:R,"x",'Monitoria Anual - 4'!T:T,"Excluída")</f>
        <v>0</v>
      </c>
      <c r="AA19">
        <f t="array" ref="AA19">COUNTIFS('Monitoria Anual - 4'!R:R,"x",'Monitoria Anual - 4'!T:T,"Agrupada")</f>
        <v>1</v>
      </c>
      <c r="AB19">
        <f>Z19+AA19</f>
        <v>1</v>
      </c>
    </row>
    <row r="20" spans="1:28" ht="15.75" x14ac:dyDescent="0.25">
      <c r="A20" s="76"/>
      <c r="C20" s="88" t="s">
        <v>648</v>
      </c>
      <c r="D20" s="57">
        <f>COUNTA('Monitoria Anual - 4'!S11:S1000)</f>
        <v>32</v>
      </c>
      <c r="E20" s="66">
        <f>D20/$D$22</f>
        <v>0.21333333333333335</v>
      </c>
      <c r="F20" s="57">
        <f t="shared" si="1"/>
        <v>31</v>
      </c>
      <c r="G20" s="66">
        <f t="shared" si="0"/>
        <v>0.22302158273381295</v>
      </c>
      <c r="H20" s="65"/>
      <c r="X20" s="76"/>
      <c r="Z20">
        <f t="array" ref="Z20">COUNTIFS('Monitoria Anual - 4'!S:S,"x",'Monitoria Anual - 4'!T:T,"Excluída")</f>
        <v>1</v>
      </c>
      <c r="AA20">
        <f t="array" ref="AA20">COUNTIFS('Monitoria Anual - 4'!S:S,"x",'Monitoria Anual - 4'!T:T,"Agrupada")</f>
        <v>0</v>
      </c>
      <c r="AB20">
        <f>Z20+AA20</f>
        <v>1</v>
      </c>
    </row>
    <row r="21" spans="1:28" ht="16.5" thickBot="1" x14ac:dyDescent="0.3">
      <c r="A21" s="76"/>
      <c r="C21" s="89" t="s">
        <v>649</v>
      </c>
      <c r="D21" s="58"/>
      <c r="E21" s="67"/>
      <c r="F21" s="58">
        <f>'Monitoria Anual - 4'!C166</f>
        <v>0</v>
      </c>
      <c r="G21" s="67">
        <f t="shared" si="0"/>
        <v>0</v>
      </c>
      <c r="H21" s="65"/>
      <c r="X21" s="76"/>
    </row>
    <row r="22" spans="1:28" ht="16.5" thickBot="1" x14ac:dyDescent="0.3">
      <c r="A22" s="76"/>
      <c r="C22" s="90" t="s">
        <v>650</v>
      </c>
      <c r="D22" s="91">
        <f>SUM(D16:D20)</f>
        <v>150</v>
      </c>
      <c r="E22" s="92">
        <f>SUM(E15:E21)</f>
        <v>1</v>
      </c>
      <c r="F22" s="93">
        <f>SUM(F16:F21)</f>
        <v>139</v>
      </c>
      <c r="G22" s="94">
        <f>SUM(G16:G21)</f>
        <v>1</v>
      </c>
      <c r="H22" s="65"/>
      <c r="X22" s="76"/>
    </row>
    <row r="23" spans="1:28" x14ac:dyDescent="0.25">
      <c r="A23" s="76"/>
      <c r="C23" s="96" t="s">
        <v>651</v>
      </c>
      <c r="D23" s="342">
        <f>COUNTIF('Monitoria Anual - 4'!T11:T1000,"Agrupada")</f>
        <v>5</v>
      </c>
      <c r="E23" s="342"/>
      <c r="F23" s="342"/>
      <c r="G23" s="343"/>
      <c r="H23" s="5"/>
      <c r="X23" s="76"/>
    </row>
    <row r="24" spans="1:28" ht="15.75" thickBot="1" x14ac:dyDescent="0.3">
      <c r="A24" s="76"/>
      <c r="C24" s="95" t="s">
        <v>652</v>
      </c>
      <c r="D24" s="344">
        <f>COUNTIF('Monitoria Anual - 4'!T11:T161,"Excluída")</f>
        <v>6</v>
      </c>
      <c r="E24" s="344"/>
      <c r="F24" s="344"/>
      <c r="G24" s="345"/>
      <c r="X24" s="76"/>
    </row>
    <row r="25" spans="1:28" x14ac:dyDescent="0.25">
      <c r="A25" s="76"/>
      <c r="X25" s="76"/>
    </row>
    <row r="26" spans="1:28" x14ac:dyDescent="0.25">
      <c r="A26" s="76"/>
      <c r="X26" s="76"/>
    </row>
    <row r="27" spans="1:28" ht="15.75" x14ac:dyDescent="0.25">
      <c r="A27" s="76"/>
      <c r="B27" s="340" t="s">
        <v>653</v>
      </c>
      <c r="C27" s="341"/>
      <c r="D27" s="30"/>
      <c r="E27" s="30"/>
      <c r="F27" s="30"/>
      <c r="G27" s="30"/>
      <c r="X27" s="76"/>
    </row>
    <row r="28" spans="1:28" ht="16.5" thickBot="1" x14ac:dyDescent="0.3">
      <c r="A28" s="76"/>
      <c r="B28" s="30"/>
      <c r="C28" s="12"/>
      <c r="D28" s="12"/>
      <c r="E28" s="12"/>
      <c r="F28" s="12"/>
      <c r="G28" s="12"/>
      <c r="H28" s="30"/>
      <c r="I28" s="30"/>
      <c r="J28" s="30"/>
      <c r="K28" s="30"/>
      <c r="L28" s="30"/>
      <c r="M28" s="30"/>
      <c r="N28" s="30"/>
      <c r="O28" s="30"/>
      <c r="P28" s="30"/>
      <c r="Q28" s="30"/>
      <c r="R28" s="30"/>
      <c r="S28" s="30"/>
      <c r="T28" s="30"/>
      <c r="U28" s="30"/>
      <c r="V28" s="30"/>
      <c r="W28" s="30"/>
      <c r="X28" s="76"/>
    </row>
    <row r="29" spans="1:28" ht="16.5" thickBot="1" x14ac:dyDescent="0.3">
      <c r="A29" s="76"/>
      <c r="B29" s="12"/>
      <c r="C29" s="105" t="s">
        <v>654</v>
      </c>
      <c r="D29" s="52">
        <f>COUNTA('Monitoria Anual - 4'!A11:A160)</f>
        <v>10</v>
      </c>
      <c r="H29" s="12"/>
      <c r="I29" s="12"/>
      <c r="J29" s="12"/>
      <c r="K29" s="12"/>
      <c r="L29" s="12"/>
      <c r="M29" s="12"/>
      <c r="N29" s="12"/>
      <c r="O29" s="12"/>
      <c r="P29" s="12"/>
      <c r="Q29" s="12"/>
      <c r="R29" s="12"/>
      <c r="S29" s="12"/>
      <c r="T29" s="12"/>
      <c r="U29" s="12"/>
      <c r="V29" s="12"/>
      <c r="W29" s="12"/>
      <c r="X29" s="76"/>
    </row>
    <row r="30" spans="1:28" ht="15.75" thickBot="1" x14ac:dyDescent="0.3">
      <c r="A30" s="76"/>
      <c r="X30" s="76"/>
    </row>
    <row r="31" spans="1:28" ht="15.75" thickBot="1" x14ac:dyDescent="0.3">
      <c r="A31" s="76"/>
      <c r="C31" s="106" t="s">
        <v>655</v>
      </c>
      <c r="D31" s="106" t="s">
        <v>656</v>
      </c>
      <c r="E31" s="13"/>
      <c r="F31" s="14"/>
      <c r="G31" s="15"/>
      <c r="H31" s="17"/>
      <c r="I31" s="18"/>
      <c r="J31" s="19"/>
      <c r="W31" s="1"/>
      <c r="X31" s="76"/>
    </row>
    <row r="32" spans="1:28" x14ac:dyDescent="0.25">
      <c r="A32" s="76"/>
      <c r="C32" s="53" t="s">
        <v>657</v>
      </c>
      <c r="D32" s="61">
        <f>SUM(F32:J32)</f>
        <v>15</v>
      </c>
      <c r="E32" s="23">
        <f>COUNTA('Monitoria Anual - 4'!T11:T25)</f>
        <v>5</v>
      </c>
      <c r="F32" s="50">
        <f>COUNTA('Monitoria Anual - 4'!O11:O25)</f>
        <v>0</v>
      </c>
      <c r="G32" s="50">
        <f>COUNTA('Monitoria Anual - 4'!P11:P25)</f>
        <v>6</v>
      </c>
      <c r="H32" s="50">
        <f>COUNTA('Monitoria Anual - 4'!Q11:Q25)</f>
        <v>3</v>
      </c>
      <c r="I32" s="50">
        <f>COUNTA('Monitoria Anual - 4'!R11:R25)</f>
        <v>0</v>
      </c>
      <c r="J32" s="51">
        <f>COUNTA('Monitoria Anual - 4'!S11:S25)</f>
        <v>6</v>
      </c>
      <c r="W32" s="1"/>
      <c r="X32" s="76"/>
    </row>
    <row r="33" spans="1:30" x14ac:dyDescent="0.25">
      <c r="A33" s="76"/>
      <c r="C33" s="54" t="s">
        <v>658</v>
      </c>
      <c r="D33" s="53">
        <f>SUM(F33:J33)</f>
        <v>15</v>
      </c>
      <c r="E33" s="24">
        <f>COUNTA('Monitoria Anual - 4'!T26:T40)</f>
        <v>2</v>
      </c>
      <c r="F33" s="25">
        <f>COUNTA('Monitoria Anual - 4'!O26:O40)</f>
        <v>0</v>
      </c>
      <c r="G33" s="25">
        <f>COUNTA('Monitoria Anual - 4'!P26:P40)</f>
        <v>2</v>
      </c>
      <c r="H33" s="25">
        <f>COUNTA('Monitoria Anual - 4'!Q26:Q40)</f>
        <v>2</v>
      </c>
      <c r="I33" s="25">
        <f>COUNTA('Monitoria Anual - 4'!R26:R40)</f>
        <v>0</v>
      </c>
      <c r="J33" s="26">
        <f>COUNTA('Monitoria Anual - 4'!S26:S40)</f>
        <v>11</v>
      </c>
      <c r="W33" s="1"/>
      <c r="X33" s="76"/>
    </row>
    <row r="34" spans="1:30" x14ac:dyDescent="0.25">
      <c r="A34" s="76"/>
      <c r="C34" s="54" t="s">
        <v>659</v>
      </c>
      <c r="D34" s="53">
        <f t="shared" ref="D34:D41" si="2">SUM(F34:J34)</f>
        <v>15</v>
      </c>
      <c r="E34" s="24">
        <f>COUNTA('Monitoria Anual - 4'!T41:T55)</f>
        <v>0</v>
      </c>
      <c r="F34" s="25">
        <f>COUNTA('Monitoria Anual - 4'!O41:O55)</f>
        <v>0</v>
      </c>
      <c r="G34" s="25">
        <f>COUNTA('Monitoria Anual - 4'!P41:P55)</f>
        <v>0</v>
      </c>
      <c r="H34" s="25">
        <f>COUNTA('Monitoria Anual - 4'!Q41:Q55)</f>
        <v>1</v>
      </c>
      <c r="I34" s="25">
        <f>COUNTA('Monitoria Anual - 4'!R41:R55)</f>
        <v>7</v>
      </c>
      <c r="J34" s="26">
        <f>COUNTA('Monitoria Anual - 4'!S41:S55)</f>
        <v>7</v>
      </c>
      <c r="W34" s="1"/>
      <c r="X34" s="76"/>
    </row>
    <row r="35" spans="1:30" x14ac:dyDescent="0.25">
      <c r="A35" s="76"/>
      <c r="C35" s="54" t="s">
        <v>660</v>
      </c>
      <c r="D35" s="53">
        <f t="shared" si="2"/>
        <v>15</v>
      </c>
      <c r="E35" s="24">
        <f>COUNTA('Monitoria Anual - 4'!T56:T70)</f>
        <v>1</v>
      </c>
      <c r="F35" s="25">
        <f>COUNTA('Monitoria Anual - 4'!O56:O70)</f>
        <v>0</v>
      </c>
      <c r="G35" s="25">
        <f>COUNTA('Monitoria Anual - 4'!P56:P70)</f>
        <v>0</v>
      </c>
      <c r="H35" s="25">
        <f>COUNTA('Monitoria Anual - 4'!Q56:Q70)</f>
        <v>1</v>
      </c>
      <c r="I35" s="25">
        <f>COUNTA('Monitoria Anual - 4'!R56:R70)</f>
        <v>10</v>
      </c>
      <c r="J35" s="26">
        <f>COUNTA('Monitoria Anual - 4'!S56:S70)</f>
        <v>4</v>
      </c>
      <c r="W35" s="1"/>
      <c r="X35" s="76"/>
    </row>
    <row r="36" spans="1:30" x14ac:dyDescent="0.25">
      <c r="A36" s="76"/>
      <c r="C36" s="54" t="s">
        <v>661</v>
      </c>
      <c r="D36" s="53">
        <f t="shared" si="2"/>
        <v>15</v>
      </c>
      <c r="E36" s="24">
        <f>COUNTA('Monitoria Anual - 4'!T71:T85)</f>
        <v>0</v>
      </c>
      <c r="F36" s="25">
        <f>COUNTA('Monitoria Anual - 4'!O71:O85)</f>
        <v>0</v>
      </c>
      <c r="G36" s="25">
        <f>COUNTA('Monitoria Anual - 4'!P71:P85)</f>
        <v>0</v>
      </c>
      <c r="H36" s="25">
        <f>COUNTA('Monitoria Anual - 4'!Q71:Q85)</f>
        <v>0</v>
      </c>
      <c r="I36" s="25">
        <f>COUNTA('Monitoria Anual - 4'!R71:R85)</f>
        <v>15</v>
      </c>
      <c r="J36" s="26">
        <f>COUNTA('Monitoria Anual - 4'!S71:S85)</f>
        <v>0</v>
      </c>
      <c r="W36" s="1"/>
      <c r="X36" s="76"/>
    </row>
    <row r="37" spans="1:30" x14ac:dyDescent="0.25">
      <c r="A37" s="76"/>
      <c r="C37" s="54" t="s">
        <v>662</v>
      </c>
      <c r="D37" s="53">
        <f t="shared" si="2"/>
        <v>15</v>
      </c>
      <c r="E37" s="24">
        <f>COUNTA('Monitoria Anual - 4'!T86:T100)</f>
        <v>0</v>
      </c>
      <c r="F37" s="25">
        <f>COUNTA('Monitoria Anual - 4'!O86:O100)</f>
        <v>0</v>
      </c>
      <c r="G37" s="25">
        <f>COUNTA('Monitoria Anual - 4'!P86:P100)</f>
        <v>0</v>
      </c>
      <c r="H37" s="25">
        <f>COUNTA('Monitoria Anual - 4'!Q86:Q100)</f>
        <v>0</v>
      </c>
      <c r="I37" s="25">
        <f>COUNTA('Monitoria Anual - 4'!R86:R100)</f>
        <v>15</v>
      </c>
      <c r="J37" s="26">
        <f>COUNTA('Monitoria Anual - 4'!S86:S100)</f>
        <v>0</v>
      </c>
      <c r="W37" s="1"/>
      <c r="X37" s="76"/>
    </row>
    <row r="38" spans="1:30" x14ac:dyDescent="0.25">
      <c r="A38" s="76"/>
      <c r="C38" s="54" t="s">
        <v>663</v>
      </c>
      <c r="D38" s="53">
        <f t="shared" si="2"/>
        <v>15</v>
      </c>
      <c r="E38" s="24">
        <f>COUNTA('Monitoria Anual - 4'!T101:T115)</f>
        <v>0</v>
      </c>
      <c r="F38" s="25">
        <f>COUNTA('Monitoria Anual - 4'!O101:O115)</f>
        <v>0</v>
      </c>
      <c r="G38" s="25">
        <f>COUNTA('Monitoria Anual - 4'!P101:P115)</f>
        <v>5</v>
      </c>
      <c r="H38" s="25">
        <f>COUNTA('Monitoria Anual - 4'!Q101:Q115)</f>
        <v>0</v>
      </c>
      <c r="I38" s="25">
        <f>COUNTA('Monitoria Anual - 4'!R101:R115)</f>
        <v>10</v>
      </c>
      <c r="J38" s="26">
        <f>COUNTA('Monitoria Anual - 4'!S101:S115)</f>
        <v>0</v>
      </c>
      <c r="W38" s="1"/>
      <c r="X38" s="76"/>
    </row>
    <row r="39" spans="1:30" x14ac:dyDescent="0.25">
      <c r="A39" s="76"/>
      <c r="C39" s="54" t="s">
        <v>664</v>
      </c>
      <c r="D39" s="53">
        <f t="shared" si="2"/>
        <v>15</v>
      </c>
      <c r="E39" s="24">
        <f>COUNTA('Monitoria Anual - 4'!T116:T130)</f>
        <v>0</v>
      </c>
      <c r="F39" s="25">
        <f>COUNTA('Monitoria Anual - 4'!O116:O130)</f>
        <v>0</v>
      </c>
      <c r="G39" s="25">
        <f>COUNTA('Monitoria Anual - 4'!P116:P130)</f>
        <v>0</v>
      </c>
      <c r="H39" s="25">
        <f>COUNTA('Monitoria Anual - 4'!Q116:Q130)</f>
        <v>3</v>
      </c>
      <c r="I39" s="25">
        <f>COUNTA('Monitoria Anual - 4'!R116:R130)</f>
        <v>12</v>
      </c>
      <c r="J39" s="26">
        <f>COUNTA('Monitoria Anual - 4'!S116:S130)</f>
        <v>0</v>
      </c>
      <c r="W39" s="1"/>
      <c r="X39" s="76"/>
    </row>
    <row r="40" spans="1:30" x14ac:dyDescent="0.25">
      <c r="A40" s="76"/>
      <c r="C40" s="54" t="s">
        <v>665</v>
      </c>
      <c r="D40" s="53">
        <f t="shared" si="2"/>
        <v>15</v>
      </c>
      <c r="E40" s="24">
        <f>COUNTA('Monitoria Anual - 4'!T131:T145)</f>
        <v>1</v>
      </c>
      <c r="F40" s="25">
        <f>COUNTA('Monitoria Anual - 4'!O131:O145)</f>
        <v>0</v>
      </c>
      <c r="G40" s="25">
        <f>COUNTA('Monitoria Anual - 4'!P131:P145)</f>
        <v>4</v>
      </c>
      <c r="H40" s="25">
        <f>COUNTA('Monitoria Anual - 4'!Q131:Q145)</f>
        <v>6</v>
      </c>
      <c r="I40" s="25">
        <f>COUNTA('Monitoria Anual - 4'!R131:R145)</f>
        <v>4</v>
      </c>
      <c r="J40" s="26">
        <f>COUNTA('Monitoria Anual - 4'!S131:S145)</f>
        <v>1</v>
      </c>
      <c r="W40" s="1"/>
      <c r="X40" s="76"/>
    </row>
    <row r="41" spans="1:30" ht="15.75" thickBot="1" x14ac:dyDescent="0.3">
      <c r="A41" s="76"/>
      <c r="C41" s="55" t="s">
        <v>780</v>
      </c>
      <c r="D41" s="62">
        <f t="shared" si="2"/>
        <v>15</v>
      </c>
      <c r="E41" s="27">
        <f>COUNTA('Monitoria Anual - 4'!T146:T160)</f>
        <v>2</v>
      </c>
      <c r="F41" s="28">
        <f>COUNTA('Monitoria Anual - 4'!O146:O160)</f>
        <v>0</v>
      </c>
      <c r="G41" s="28">
        <f>COUNTA('Monitoria Anual - 4'!P146:P160)</f>
        <v>0</v>
      </c>
      <c r="H41" s="28">
        <f>COUNTA('Monitoria Anual - 4'!Q146:Q160)</f>
        <v>0</v>
      </c>
      <c r="I41" s="28">
        <f>COUNTA('Monitoria Anual - 4'!R146:R160)</f>
        <v>12</v>
      </c>
      <c r="J41" s="29">
        <f>COUNTA('Monitoria Anual - 4'!S146:S160)</f>
        <v>3</v>
      </c>
      <c r="W41" s="1"/>
      <c r="X41" s="76"/>
    </row>
    <row r="42" spans="1:30" x14ac:dyDescent="0.25">
      <c r="A42" s="76"/>
      <c r="X42" s="76"/>
    </row>
    <row r="43" spans="1:30" x14ac:dyDescent="0.25">
      <c r="A43" s="76"/>
      <c r="B43" s="76"/>
      <c r="C43" s="76"/>
      <c r="D43" s="76"/>
      <c r="E43" s="76"/>
      <c r="F43" s="76"/>
      <c r="G43" s="76"/>
      <c r="H43" s="76"/>
      <c r="I43" s="76"/>
      <c r="J43" s="76"/>
      <c r="K43" s="76"/>
      <c r="L43" s="76"/>
      <c r="M43" s="76"/>
      <c r="N43" s="76"/>
      <c r="O43" s="76"/>
      <c r="P43" s="76"/>
      <c r="Q43" s="76"/>
      <c r="R43" s="76"/>
      <c r="S43" s="76"/>
      <c r="T43" s="76"/>
      <c r="U43" s="76"/>
      <c r="V43" s="76"/>
      <c r="W43" s="76"/>
      <c r="X43" s="76"/>
    </row>
    <row r="45" spans="1:30" x14ac:dyDescent="0.25">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row>
    <row r="46" spans="1:30" x14ac:dyDescent="0.25">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row>
    <row r="47" spans="1:30" x14ac:dyDescent="0.25">
      <c r="A47" s="6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row>
  </sheetData>
  <protectedRanges>
    <protectedRange algorithmName="SHA-512" hashValue="zzhv/Dq6/XQDdy4PArewFSu9VLQOsBZ9SvRQwEaPRryxU9jlfehRY4wDYvbp7yw2VZjtzuEFQ9mRoLL/NIyBnw==" saltValue="sDMcZXVTWsRsrO+dPIlxTA==" spinCount="100000" sqref="A1:AD16 A18:AD47 A17:B17 D17:AD17" name="Intervalo1_9_8_8"/>
    <protectedRange algorithmName="SHA-512" hashValue="zzhv/Dq6/XQDdy4PArewFSu9VLQOsBZ9SvRQwEaPRryxU9jlfehRY4wDYvbp7yw2VZjtzuEFQ9mRoLL/NIyBnw==" saltValue="sDMcZXVTWsRsrO+dPIlxTA==" spinCount="100000" sqref="C17" name="Intervalo1_9"/>
  </protectedRanges>
  <mergeCells count="12">
    <mergeCell ref="B1:W2"/>
    <mergeCell ref="B3:W3"/>
    <mergeCell ref="B5:C5"/>
    <mergeCell ref="D5:M5"/>
    <mergeCell ref="B7:C7"/>
    <mergeCell ref="B27:C27"/>
    <mergeCell ref="B9:W9"/>
    <mergeCell ref="B11:C11"/>
    <mergeCell ref="F12:G12"/>
    <mergeCell ref="C13:G13"/>
    <mergeCell ref="D23:G23"/>
    <mergeCell ref="D24:G24"/>
  </mergeCells>
  <conditionalFormatting sqref="E32:F32 G32:J41 F33:F41">
    <cfRule type="cellIs" dxfId="6" priority="1" stopIfTrue="1" operator="equal">
      <formula>0</formula>
    </cfRule>
  </conditionalFormatting>
  <pageMargins left="0.25" right="0.25" top="0.75" bottom="0.75" header="0.3" footer="0.3"/>
  <pageSetup paperSize="9" scale="52" fitToHeight="0" orientation="landscape" r:id="rId1"/>
  <colBreaks count="1" manualBreakCount="1">
    <brk id="11"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10"/>
  <dimension ref="A1:AN163"/>
  <sheetViews>
    <sheetView showGridLines="0" zoomScale="80" zoomScaleNormal="80" workbookViewId="0">
      <selection activeCell="Q22" sqref="Q22:Q29"/>
    </sheetView>
  </sheetViews>
  <sheetFormatPr defaultColWidth="8.85546875" defaultRowHeight="15" x14ac:dyDescent="0.25"/>
  <cols>
    <col min="1" max="1" width="72.5703125" style="2" customWidth="1"/>
    <col min="2" max="2" width="7.28515625" style="2" customWidth="1"/>
    <col min="3" max="3" width="73.5703125" style="2" customWidth="1"/>
    <col min="4" max="4" width="18.7109375" style="2" customWidth="1"/>
    <col min="5" max="5" width="19.42578125" style="2" customWidth="1"/>
    <col min="6" max="6" width="25.7109375" style="2" customWidth="1"/>
    <col min="7" max="7" width="27.5703125" style="2" customWidth="1"/>
    <col min="8" max="12" width="25.140625" style="2" customWidth="1"/>
    <col min="13" max="13" width="27.7109375" style="2" bestFit="1" customWidth="1"/>
    <col min="14" max="14" width="27.7109375" style="2" customWidth="1"/>
    <col min="15" max="17" width="26.7109375" style="43" customWidth="1"/>
    <col min="18" max="18" width="37.85546875" style="2" customWidth="1"/>
    <col min="19" max="19" width="28.7109375" style="2" customWidth="1"/>
    <col min="20" max="20" width="40" style="2" customWidth="1"/>
    <col min="21" max="22" width="26.7109375" style="2" customWidth="1"/>
    <col min="23" max="25" width="28.85546875" style="2" customWidth="1"/>
    <col min="26" max="30" width="18.7109375" style="2" customWidth="1"/>
    <col min="31" max="31" width="23" style="2" bestFit="1" customWidth="1"/>
    <col min="32" max="32" width="18.7109375" style="2" customWidth="1"/>
    <col min="33" max="34" width="22.7109375" style="2" customWidth="1"/>
    <col min="35" max="35" width="2.7109375" style="2" customWidth="1"/>
    <col min="36" max="36" width="7" style="2" customWidth="1"/>
    <col min="37" max="39" width="8.85546875" style="2"/>
    <col min="40" max="40" width="8.85546875" style="2" hidden="1" customWidth="1"/>
    <col min="41" max="16384" width="8.85546875" style="2"/>
  </cols>
  <sheetData>
    <row r="1" spans="1:40" ht="33.75" customHeight="1" thickBot="1" x14ac:dyDescent="0.3">
      <c r="A1" s="367" t="s">
        <v>109</v>
      </c>
      <c r="B1" s="367"/>
      <c r="C1" s="367"/>
      <c r="D1" s="367"/>
      <c r="E1" s="367"/>
      <c r="F1" s="367"/>
      <c r="G1" s="367"/>
      <c r="H1" s="367"/>
      <c r="I1" s="367"/>
      <c r="J1" s="367"/>
      <c r="K1" s="367"/>
      <c r="L1" s="367"/>
      <c r="M1" s="367"/>
      <c r="N1" s="367"/>
      <c r="O1" s="367"/>
      <c r="P1" s="367"/>
      <c r="Q1" s="367"/>
      <c r="R1" s="367"/>
      <c r="S1" s="367"/>
      <c r="T1" s="367"/>
      <c r="U1" s="367"/>
      <c r="V1" s="367"/>
      <c r="W1" s="367"/>
      <c r="X1" s="367"/>
      <c r="Y1" s="367"/>
      <c r="Z1" s="367"/>
      <c r="AA1" s="367"/>
      <c r="AB1" s="367"/>
      <c r="AC1" s="367"/>
      <c r="AD1" s="367"/>
      <c r="AE1" s="367"/>
      <c r="AF1" s="367"/>
      <c r="AG1" s="367"/>
      <c r="AH1" s="72"/>
      <c r="AI1" s="129"/>
      <c r="AJ1" s="74"/>
    </row>
    <row r="2" spans="1:40" ht="33.75" customHeight="1" thickBot="1" x14ac:dyDescent="0.3">
      <c r="A2" s="398" t="str">
        <f>'Monitoria Anual - 1'!A2</f>
        <v>Plano de Ação Nacional para a Conservação dos Primatas da Mata Atlântica e das Preguiças-de-coleira - PAN Primatas da Mata Atlântica e das Preguiças-de-coleira</v>
      </c>
      <c r="B2" s="398"/>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8"/>
      <c r="AG2" s="398"/>
      <c r="AH2" s="398"/>
      <c r="AI2" s="130"/>
      <c r="AJ2" s="74"/>
    </row>
    <row r="3" spans="1:40" ht="15.75" thickTop="1" x14ac:dyDescent="0.25">
      <c r="AI3" s="126"/>
      <c r="AJ3" s="74"/>
    </row>
    <row r="4" spans="1:40" ht="45" customHeight="1" x14ac:dyDescent="0.25">
      <c r="A4" s="73" t="s">
        <v>111</v>
      </c>
      <c r="B4" s="399" t="str">
        <f>'Monitoria Anual - 1'!B4</f>
        <v>Intensificar a proteção e restauração de hábitats, reduzir o declínio de populações e envolver a sociedade na conservação de primatas e preguiças ameaçados da Mata Atlântica</v>
      </c>
      <c r="C4" s="399"/>
      <c r="D4" s="399"/>
      <c r="E4" s="399"/>
      <c r="F4" s="399"/>
      <c r="G4" s="400"/>
      <c r="H4" s="9"/>
      <c r="I4" s="9"/>
      <c r="J4" s="9"/>
      <c r="K4" s="9"/>
      <c r="L4" s="9"/>
      <c r="M4" s="9"/>
      <c r="N4" s="9"/>
      <c r="O4" s="9"/>
      <c r="P4" s="9"/>
      <c r="Q4" s="9"/>
      <c r="AI4" s="126"/>
      <c r="AJ4" s="74"/>
    </row>
    <row r="5" spans="1:40" x14ac:dyDescent="0.25">
      <c r="AI5" s="126"/>
      <c r="AJ5" s="74"/>
    </row>
    <row r="6" spans="1:40" ht="27" customHeight="1" x14ac:dyDescent="0.25">
      <c r="A6" s="73" t="s">
        <v>113</v>
      </c>
      <c r="B6" s="132" t="s">
        <v>784</v>
      </c>
      <c r="C6" s="133"/>
      <c r="M6" s="43"/>
      <c r="N6" s="43"/>
      <c r="AI6" s="126"/>
      <c r="AJ6" s="74"/>
      <c r="AN6" s="2" t="s">
        <v>115</v>
      </c>
    </row>
    <row r="7" spans="1:40" ht="15.75" thickBot="1" x14ac:dyDescent="0.3">
      <c r="AI7" s="126"/>
      <c r="AJ7" s="74"/>
      <c r="AN7" s="44" t="s">
        <v>116</v>
      </c>
    </row>
    <row r="8" spans="1:40" ht="27" customHeight="1" thickBot="1" x14ac:dyDescent="0.3">
      <c r="A8" s="383" t="s">
        <v>117</v>
      </c>
      <c r="B8" s="384"/>
      <c r="C8" s="384"/>
      <c r="D8" s="384"/>
      <c r="E8" s="384"/>
      <c r="F8" s="384"/>
      <c r="G8" s="384"/>
      <c r="H8" s="384"/>
      <c r="I8" s="384"/>
      <c r="J8" s="384"/>
      <c r="K8" s="384"/>
      <c r="L8" s="384"/>
      <c r="M8" s="385"/>
      <c r="N8" s="70"/>
      <c r="O8" s="368" t="s">
        <v>118</v>
      </c>
      <c r="P8" s="369"/>
      <c r="Q8" s="369"/>
      <c r="R8" s="369"/>
      <c r="S8" s="369"/>
      <c r="T8" s="369"/>
      <c r="U8" s="369"/>
      <c r="V8" s="369"/>
      <c r="W8" s="370" t="s">
        <v>119</v>
      </c>
      <c r="X8" s="371"/>
      <c r="Y8" s="371"/>
      <c r="Z8" s="371"/>
      <c r="AA8" s="371"/>
      <c r="AB8" s="371"/>
      <c r="AC8" s="371"/>
      <c r="AD8" s="371"/>
      <c r="AE8" s="371"/>
      <c r="AF8" s="371"/>
      <c r="AG8" s="371"/>
      <c r="AH8" s="372"/>
      <c r="AI8" s="127"/>
      <c r="AJ8" s="74"/>
    </row>
    <row r="9" spans="1:40" ht="64.5" customHeight="1" x14ac:dyDescent="0.25">
      <c r="A9" s="375" t="s">
        <v>120</v>
      </c>
      <c r="B9" s="373" t="s">
        <v>121</v>
      </c>
      <c r="C9" s="373" t="s">
        <v>2</v>
      </c>
      <c r="D9" s="373" t="s">
        <v>4</v>
      </c>
      <c r="E9" s="377" t="s">
        <v>6</v>
      </c>
      <c r="F9" s="379" t="s">
        <v>8</v>
      </c>
      <c r="G9" s="380"/>
      <c r="H9" s="373" t="s">
        <v>10</v>
      </c>
      <c r="I9" s="373" t="s">
        <v>14</v>
      </c>
      <c r="J9" s="373" t="s">
        <v>12</v>
      </c>
      <c r="K9" s="381" t="s">
        <v>122</v>
      </c>
      <c r="L9" s="382"/>
      <c r="M9" s="373" t="s">
        <v>20</v>
      </c>
      <c r="N9" s="373" t="s">
        <v>22</v>
      </c>
      <c r="O9" s="403" t="s">
        <v>27</v>
      </c>
      <c r="P9" s="405" t="s">
        <v>785</v>
      </c>
      <c r="Q9" s="407" t="s">
        <v>33</v>
      </c>
      <c r="R9" s="389" t="s">
        <v>41</v>
      </c>
      <c r="S9" s="389" t="s">
        <v>43</v>
      </c>
      <c r="T9" s="389" t="s">
        <v>45</v>
      </c>
      <c r="U9" s="389" t="s">
        <v>47</v>
      </c>
      <c r="V9" s="391" t="s">
        <v>49</v>
      </c>
      <c r="W9" s="396" t="s">
        <v>52</v>
      </c>
      <c r="X9" s="386" t="s">
        <v>54</v>
      </c>
      <c r="Y9" s="386" t="s">
        <v>56</v>
      </c>
      <c r="Z9" s="386" t="s">
        <v>58</v>
      </c>
      <c r="AA9" s="386" t="s">
        <v>60</v>
      </c>
      <c r="AB9" s="386" t="s">
        <v>62</v>
      </c>
      <c r="AC9" s="386" t="s">
        <v>64</v>
      </c>
      <c r="AD9" s="386" t="s">
        <v>66</v>
      </c>
      <c r="AE9" s="386" t="s">
        <v>68</v>
      </c>
      <c r="AF9" s="386" t="s">
        <v>70</v>
      </c>
      <c r="AG9" s="386" t="s">
        <v>124</v>
      </c>
      <c r="AH9" s="386" t="s">
        <v>74</v>
      </c>
      <c r="AI9" s="128"/>
      <c r="AJ9" s="74"/>
    </row>
    <row r="10" spans="1:40" ht="45.75" customHeight="1" thickBot="1" x14ac:dyDescent="0.3">
      <c r="A10" s="376"/>
      <c r="B10" s="374"/>
      <c r="C10" s="374"/>
      <c r="D10" s="374"/>
      <c r="E10" s="378"/>
      <c r="F10" s="39" t="s">
        <v>125</v>
      </c>
      <c r="G10" s="39" t="s">
        <v>126</v>
      </c>
      <c r="H10" s="374"/>
      <c r="I10" s="374"/>
      <c r="J10" s="374"/>
      <c r="K10" s="60" t="s">
        <v>127</v>
      </c>
      <c r="L10" s="60" t="s">
        <v>128</v>
      </c>
      <c r="M10" s="374"/>
      <c r="N10" s="374"/>
      <c r="O10" s="404"/>
      <c r="P10" s="406"/>
      <c r="Q10" s="408"/>
      <c r="R10" s="390"/>
      <c r="S10" s="390"/>
      <c r="T10" s="390"/>
      <c r="U10" s="390"/>
      <c r="V10" s="392"/>
      <c r="W10" s="397"/>
      <c r="X10" s="387"/>
      <c r="Y10" s="387"/>
      <c r="Z10" s="387"/>
      <c r="AA10" s="387"/>
      <c r="AB10" s="387"/>
      <c r="AC10" s="387"/>
      <c r="AD10" s="387"/>
      <c r="AE10" s="387"/>
      <c r="AF10" s="387"/>
      <c r="AG10" s="387"/>
      <c r="AH10" s="387"/>
      <c r="AI10" s="128"/>
      <c r="AJ10" s="74"/>
    </row>
    <row r="11" spans="1:40" ht="30" customHeight="1" x14ac:dyDescent="0.25">
      <c r="A11" s="388" t="s">
        <v>667</v>
      </c>
      <c r="B11" s="68" t="s">
        <v>130</v>
      </c>
      <c r="C11" s="45"/>
      <c r="D11" s="45"/>
      <c r="E11" s="45"/>
      <c r="F11" s="45"/>
      <c r="G11" s="45"/>
      <c r="H11" s="45"/>
      <c r="I11" s="45"/>
      <c r="J11" s="45"/>
      <c r="K11" s="45"/>
      <c r="L11" s="45"/>
      <c r="M11" s="45"/>
      <c r="N11" s="45"/>
      <c r="O11" s="46"/>
      <c r="P11" s="45"/>
      <c r="Q11" s="45" t="s">
        <v>138</v>
      </c>
      <c r="R11" s="45"/>
      <c r="S11" s="45"/>
      <c r="T11" s="45"/>
      <c r="U11" s="45"/>
      <c r="V11" s="45"/>
      <c r="W11" s="45"/>
      <c r="X11" s="45"/>
      <c r="Y11" s="45"/>
      <c r="Z11" s="45"/>
      <c r="AA11" s="45"/>
      <c r="AB11" s="45"/>
      <c r="AC11" s="45"/>
      <c r="AD11" s="45"/>
      <c r="AE11" s="45"/>
      <c r="AF11" s="45"/>
      <c r="AG11" s="45"/>
      <c r="AH11" s="45"/>
      <c r="AI11" s="128"/>
      <c r="AJ11" s="74"/>
    </row>
    <row r="12" spans="1:40" ht="30" customHeight="1" x14ac:dyDescent="0.25">
      <c r="A12" s="363"/>
      <c r="B12" s="33" t="s">
        <v>143</v>
      </c>
      <c r="C12" s="48"/>
      <c r="D12" s="48"/>
      <c r="E12" s="48"/>
      <c r="F12" s="48"/>
      <c r="G12" s="48"/>
      <c r="H12" s="48"/>
      <c r="I12" s="48"/>
      <c r="J12" s="48"/>
      <c r="K12" s="48"/>
      <c r="L12" s="48"/>
      <c r="M12" s="48"/>
      <c r="N12" s="45"/>
      <c r="O12" s="46"/>
      <c r="P12" s="45"/>
      <c r="Q12" s="45" t="s">
        <v>138</v>
      </c>
      <c r="R12" s="48"/>
      <c r="S12" s="48"/>
      <c r="T12" s="48"/>
      <c r="U12" s="48"/>
      <c r="V12" s="48"/>
      <c r="W12" s="48"/>
      <c r="X12" s="48"/>
      <c r="Y12" s="48"/>
      <c r="Z12" s="48"/>
      <c r="AA12" s="48"/>
      <c r="AB12" s="48"/>
      <c r="AC12" s="48"/>
      <c r="AD12" s="48"/>
      <c r="AE12" s="48"/>
      <c r="AF12" s="48"/>
      <c r="AG12" s="48"/>
      <c r="AH12" s="45"/>
      <c r="AI12" s="128"/>
      <c r="AJ12" s="74"/>
    </row>
    <row r="13" spans="1:40" ht="30" customHeight="1" x14ac:dyDescent="0.25">
      <c r="A13" s="363"/>
      <c r="B13" s="33" t="s">
        <v>153</v>
      </c>
      <c r="C13" s="48"/>
      <c r="D13" s="48"/>
      <c r="E13" s="48"/>
      <c r="F13" s="48"/>
      <c r="G13" s="48"/>
      <c r="H13" s="48"/>
      <c r="I13" s="48"/>
      <c r="J13" s="48"/>
      <c r="K13" s="48"/>
      <c r="L13" s="48"/>
      <c r="M13" s="48"/>
      <c r="N13" s="45"/>
      <c r="O13" s="46"/>
      <c r="P13" s="45"/>
      <c r="Q13" s="45" t="s">
        <v>138</v>
      </c>
      <c r="R13" s="48"/>
      <c r="S13" s="48"/>
      <c r="T13" s="48"/>
      <c r="U13" s="48"/>
      <c r="V13" s="48"/>
      <c r="W13" s="48"/>
      <c r="X13" s="48"/>
      <c r="Y13" s="48"/>
      <c r="Z13" s="48"/>
      <c r="AA13" s="48"/>
      <c r="AB13" s="48"/>
      <c r="AC13" s="48"/>
      <c r="AD13" s="48"/>
      <c r="AE13" s="48"/>
      <c r="AF13" s="48"/>
      <c r="AG13" s="48"/>
      <c r="AH13" s="45"/>
      <c r="AI13" s="128"/>
      <c r="AJ13" s="74"/>
    </row>
    <row r="14" spans="1:40" ht="30" customHeight="1" x14ac:dyDescent="0.25">
      <c r="A14" s="363"/>
      <c r="B14" s="33" t="s">
        <v>160</v>
      </c>
      <c r="C14" s="48"/>
      <c r="D14" s="48"/>
      <c r="E14" s="48"/>
      <c r="F14" s="48"/>
      <c r="G14" s="48"/>
      <c r="H14" s="48"/>
      <c r="I14" s="48"/>
      <c r="J14" s="48"/>
      <c r="K14" s="48"/>
      <c r="L14" s="48"/>
      <c r="M14" s="48"/>
      <c r="N14" s="45"/>
      <c r="O14" s="46"/>
      <c r="P14" s="45"/>
      <c r="Q14" s="45" t="s">
        <v>138</v>
      </c>
      <c r="R14" s="48"/>
      <c r="S14" s="48"/>
      <c r="T14" s="48"/>
      <c r="U14" s="48"/>
      <c r="V14" s="48"/>
      <c r="W14" s="48"/>
      <c r="X14" s="48"/>
      <c r="Y14" s="48"/>
      <c r="Z14" s="48"/>
      <c r="AA14" s="48"/>
      <c r="AB14" s="48"/>
      <c r="AC14" s="48"/>
      <c r="AD14" s="48"/>
      <c r="AE14" s="48"/>
      <c r="AF14" s="48"/>
      <c r="AG14" s="48"/>
      <c r="AH14" s="45"/>
      <c r="AI14" s="128"/>
      <c r="AJ14" s="74"/>
    </row>
    <row r="15" spans="1:40" ht="30" customHeight="1" x14ac:dyDescent="0.25">
      <c r="A15" s="363"/>
      <c r="B15" s="33" t="s">
        <v>169</v>
      </c>
      <c r="C15" s="48"/>
      <c r="D15" s="48"/>
      <c r="E15" s="48"/>
      <c r="F15" s="48"/>
      <c r="G15" s="48"/>
      <c r="H15" s="48"/>
      <c r="I15" s="48"/>
      <c r="J15" s="48"/>
      <c r="K15" s="48"/>
      <c r="L15" s="48"/>
      <c r="M15" s="48"/>
      <c r="N15" s="45"/>
      <c r="O15" s="46"/>
      <c r="P15" s="45"/>
      <c r="Q15" s="45" t="s">
        <v>138</v>
      </c>
      <c r="R15" s="48"/>
      <c r="S15" s="48"/>
      <c r="T15" s="48"/>
      <c r="U15" s="48"/>
      <c r="V15" s="48"/>
      <c r="W15" s="48"/>
      <c r="X15" s="48"/>
      <c r="Y15" s="48"/>
      <c r="Z15" s="48"/>
      <c r="AA15" s="48"/>
      <c r="AB15" s="48"/>
      <c r="AC15" s="48"/>
      <c r="AD15" s="48"/>
      <c r="AE15" s="48"/>
      <c r="AF15" s="48"/>
      <c r="AG15" s="48"/>
      <c r="AH15" s="45"/>
      <c r="AI15" s="128"/>
      <c r="AJ15" s="74"/>
    </row>
    <row r="16" spans="1:40" ht="30" customHeight="1" x14ac:dyDescent="0.25">
      <c r="A16" s="363"/>
      <c r="B16" s="33" t="s">
        <v>179</v>
      </c>
      <c r="C16" s="48"/>
      <c r="D16" s="48"/>
      <c r="E16" s="48"/>
      <c r="F16" s="48"/>
      <c r="G16" s="48"/>
      <c r="H16" s="48"/>
      <c r="I16" s="48"/>
      <c r="J16" s="48"/>
      <c r="K16" s="48"/>
      <c r="L16" s="48"/>
      <c r="M16" s="48"/>
      <c r="N16" s="45"/>
      <c r="O16" s="46"/>
      <c r="P16" s="45"/>
      <c r="Q16" s="45" t="s">
        <v>138</v>
      </c>
      <c r="R16" s="48"/>
      <c r="S16" s="48"/>
      <c r="T16" s="48"/>
      <c r="U16" s="48"/>
      <c r="V16" s="48"/>
      <c r="W16" s="48"/>
      <c r="X16" s="48"/>
      <c r="Y16" s="48"/>
      <c r="Z16" s="48"/>
      <c r="AA16" s="48"/>
      <c r="AB16" s="48"/>
      <c r="AC16" s="48"/>
      <c r="AD16" s="48"/>
      <c r="AE16" s="48"/>
      <c r="AF16" s="48"/>
      <c r="AG16" s="48"/>
      <c r="AH16" s="45"/>
      <c r="AI16" s="128"/>
      <c r="AJ16" s="74"/>
    </row>
    <row r="17" spans="1:36" ht="30" customHeight="1" x14ac:dyDescent="0.25">
      <c r="A17" s="363"/>
      <c r="B17" s="33" t="s">
        <v>188</v>
      </c>
      <c r="C17" s="48"/>
      <c r="D17" s="48"/>
      <c r="E17" s="48"/>
      <c r="F17" s="48"/>
      <c r="G17" s="48"/>
      <c r="H17" s="48"/>
      <c r="I17" s="48"/>
      <c r="J17" s="48"/>
      <c r="K17" s="48"/>
      <c r="L17" s="48"/>
      <c r="M17" s="48"/>
      <c r="N17" s="45"/>
      <c r="O17" s="46"/>
      <c r="P17" s="45"/>
      <c r="Q17" s="45" t="s">
        <v>138</v>
      </c>
      <c r="R17" s="48"/>
      <c r="S17" s="48"/>
      <c r="T17" s="48"/>
      <c r="U17" s="48"/>
      <c r="V17" s="48"/>
      <c r="W17" s="48"/>
      <c r="X17" s="48"/>
      <c r="Y17" s="48"/>
      <c r="Z17" s="48"/>
      <c r="AA17" s="48"/>
      <c r="AB17" s="48"/>
      <c r="AC17" s="48"/>
      <c r="AD17" s="48"/>
      <c r="AE17" s="48"/>
      <c r="AF17" s="48"/>
      <c r="AG17" s="48"/>
      <c r="AH17" s="45"/>
      <c r="AI17" s="128"/>
      <c r="AJ17" s="74"/>
    </row>
    <row r="18" spans="1:36" ht="30" customHeight="1" x14ac:dyDescent="0.25">
      <c r="A18" s="363"/>
      <c r="B18" s="33" t="s">
        <v>196</v>
      </c>
      <c r="C18" s="48"/>
      <c r="D18" s="48"/>
      <c r="E18" s="48"/>
      <c r="F18" s="48"/>
      <c r="G18" s="48"/>
      <c r="H18" s="48"/>
      <c r="I18" s="48"/>
      <c r="J18" s="48"/>
      <c r="K18" s="48"/>
      <c r="L18" s="48"/>
      <c r="M18" s="48"/>
      <c r="N18" s="45"/>
      <c r="O18" s="46"/>
      <c r="P18" s="45"/>
      <c r="Q18" s="45" t="s">
        <v>138</v>
      </c>
      <c r="R18" s="48"/>
      <c r="S18" s="48"/>
      <c r="T18" s="48"/>
      <c r="U18" s="48"/>
      <c r="V18" s="48"/>
      <c r="W18" s="48"/>
      <c r="X18" s="48"/>
      <c r="Y18" s="48"/>
      <c r="Z18" s="48"/>
      <c r="AA18" s="48"/>
      <c r="AB18" s="48"/>
      <c r="AC18" s="48"/>
      <c r="AD18" s="48"/>
      <c r="AE18" s="48"/>
      <c r="AF18" s="48"/>
      <c r="AG18" s="48"/>
      <c r="AH18" s="45"/>
      <c r="AI18" s="128"/>
      <c r="AJ18" s="74"/>
    </row>
    <row r="19" spans="1:36" ht="30" customHeight="1" x14ac:dyDescent="0.25">
      <c r="A19" s="363"/>
      <c r="B19" s="33" t="s">
        <v>204</v>
      </c>
      <c r="C19" s="48"/>
      <c r="D19" s="48"/>
      <c r="E19" s="48"/>
      <c r="F19" s="48"/>
      <c r="G19" s="48"/>
      <c r="H19" s="48"/>
      <c r="I19" s="48"/>
      <c r="J19" s="48"/>
      <c r="K19" s="48"/>
      <c r="L19" s="48"/>
      <c r="M19" s="48"/>
      <c r="N19" s="45"/>
      <c r="O19" s="46"/>
      <c r="P19" s="45"/>
      <c r="Q19" s="45" t="s">
        <v>138</v>
      </c>
      <c r="R19" s="48"/>
      <c r="S19" s="48"/>
      <c r="T19" s="48"/>
      <c r="U19" s="48"/>
      <c r="V19" s="48"/>
      <c r="W19" s="48"/>
      <c r="X19" s="48"/>
      <c r="Y19" s="48"/>
      <c r="Z19" s="48"/>
      <c r="AA19" s="48"/>
      <c r="AB19" s="48"/>
      <c r="AC19" s="48"/>
      <c r="AD19" s="48"/>
      <c r="AE19" s="48"/>
      <c r="AF19" s="48"/>
      <c r="AG19" s="48"/>
      <c r="AH19" s="45"/>
      <c r="AI19" s="128"/>
      <c r="AJ19" s="74"/>
    </row>
    <row r="20" spans="1:36" ht="30" customHeight="1" x14ac:dyDescent="0.25">
      <c r="A20" s="363"/>
      <c r="B20" s="33" t="s">
        <v>214</v>
      </c>
      <c r="C20" s="48"/>
      <c r="D20" s="48"/>
      <c r="E20" s="48"/>
      <c r="F20" s="48"/>
      <c r="G20" s="48"/>
      <c r="H20" s="48"/>
      <c r="I20" s="48"/>
      <c r="J20" s="48"/>
      <c r="K20" s="48"/>
      <c r="L20" s="48"/>
      <c r="M20" s="48"/>
      <c r="N20" s="45"/>
      <c r="O20" s="46"/>
      <c r="P20" s="45"/>
      <c r="Q20" s="45" t="s">
        <v>138</v>
      </c>
      <c r="R20" s="48"/>
      <c r="S20" s="48"/>
      <c r="T20" s="48"/>
      <c r="U20" s="48"/>
      <c r="V20" s="48"/>
      <c r="W20" s="48"/>
      <c r="X20" s="48"/>
      <c r="Y20" s="48"/>
      <c r="Z20" s="48"/>
      <c r="AA20" s="48"/>
      <c r="AB20" s="48"/>
      <c r="AC20" s="48"/>
      <c r="AD20" s="48"/>
      <c r="AE20" s="48"/>
      <c r="AF20" s="48"/>
      <c r="AG20" s="48"/>
      <c r="AH20" s="45"/>
      <c r="AI20" s="128"/>
      <c r="AJ20" s="74"/>
    </row>
    <row r="21" spans="1:36" ht="30" customHeight="1" x14ac:dyDescent="0.25">
      <c r="A21" s="363"/>
      <c r="B21" s="33" t="s">
        <v>668</v>
      </c>
      <c r="C21" s="48"/>
      <c r="D21" s="48"/>
      <c r="E21" s="48"/>
      <c r="F21" s="48"/>
      <c r="G21" s="48"/>
      <c r="H21" s="48"/>
      <c r="I21" s="48"/>
      <c r="J21" s="48"/>
      <c r="K21" s="48"/>
      <c r="L21" s="48"/>
      <c r="M21" s="48"/>
      <c r="N21" s="45"/>
      <c r="O21" s="46"/>
      <c r="P21" s="45"/>
      <c r="Q21" s="45" t="s">
        <v>138</v>
      </c>
      <c r="R21" s="48"/>
      <c r="S21" s="48"/>
      <c r="T21" s="48"/>
      <c r="U21" s="48"/>
      <c r="V21" s="48"/>
      <c r="W21" s="48"/>
      <c r="X21" s="48"/>
      <c r="Y21" s="48"/>
      <c r="Z21" s="48"/>
      <c r="AA21" s="48"/>
      <c r="AB21" s="48"/>
      <c r="AC21" s="48"/>
      <c r="AD21" s="48"/>
      <c r="AE21" s="48"/>
      <c r="AF21" s="48"/>
      <c r="AG21" s="48"/>
      <c r="AH21" s="45"/>
      <c r="AI21" s="128"/>
      <c r="AJ21" s="74"/>
    </row>
    <row r="22" spans="1:36" ht="30" customHeight="1" x14ac:dyDescent="0.25">
      <c r="A22" s="363"/>
      <c r="B22" s="33" t="s">
        <v>669</v>
      </c>
      <c r="C22" s="48"/>
      <c r="D22" s="48"/>
      <c r="E22" s="48"/>
      <c r="F22" s="48"/>
      <c r="G22" s="48"/>
      <c r="H22" s="48"/>
      <c r="I22" s="48"/>
      <c r="J22" s="48"/>
      <c r="K22" s="48"/>
      <c r="L22" s="48"/>
      <c r="M22" s="48"/>
      <c r="N22" s="45"/>
      <c r="O22" s="46"/>
      <c r="P22" s="45"/>
      <c r="Q22" s="45" t="s">
        <v>138</v>
      </c>
      <c r="R22" s="48"/>
      <c r="S22" s="48"/>
      <c r="T22" s="48"/>
      <c r="U22" s="48"/>
      <c r="V22" s="48"/>
      <c r="W22" s="48"/>
      <c r="X22" s="48"/>
      <c r="Y22" s="48"/>
      <c r="Z22" s="48"/>
      <c r="AA22" s="48"/>
      <c r="AB22" s="48"/>
      <c r="AC22" s="48"/>
      <c r="AD22" s="48"/>
      <c r="AE22" s="48"/>
      <c r="AF22" s="48"/>
      <c r="AG22" s="48"/>
      <c r="AH22" s="45"/>
      <c r="AI22" s="128"/>
      <c r="AJ22" s="74"/>
    </row>
    <row r="23" spans="1:36" ht="30" customHeight="1" x14ac:dyDescent="0.25">
      <c r="A23" s="363"/>
      <c r="B23" s="33" t="s">
        <v>670</v>
      </c>
      <c r="C23" s="48"/>
      <c r="D23" s="48"/>
      <c r="E23" s="48"/>
      <c r="F23" s="48"/>
      <c r="G23" s="48"/>
      <c r="H23" s="48"/>
      <c r="I23" s="48"/>
      <c r="J23" s="48"/>
      <c r="K23" s="48"/>
      <c r="L23" s="48"/>
      <c r="M23" s="48"/>
      <c r="N23" s="45"/>
      <c r="O23" s="46"/>
      <c r="P23" s="45"/>
      <c r="Q23" s="45" t="s">
        <v>138</v>
      </c>
      <c r="R23" s="48"/>
      <c r="S23" s="48"/>
      <c r="T23" s="48"/>
      <c r="U23" s="48"/>
      <c r="V23" s="48"/>
      <c r="W23" s="48"/>
      <c r="X23" s="48"/>
      <c r="Y23" s="48"/>
      <c r="Z23" s="48"/>
      <c r="AA23" s="48"/>
      <c r="AB23" s="48"/>
      <c r="AC23" s="48"/>
      <c r="AD23" s="48"/>
      <c r="AE23" s="48"/>
      <c r="AF23" s="48"/>
      <c r="AG23" s="48"/>
      <c r="AH23" s="45"/>
      <c r="AI23" s="128"/>
      <c r="AJ23" s="74"/>
    </row>
    <row r="24" spans="1:36" ht="30" customHeight="1" x14ac:dyDescent="0.25">
      <c r="A24" s="363"/>
      <c r="B24" s="33" t="s">
        <v>671</v>
      </c>
      <c r="C24" s="48"/>
      <c r="D24" s="48"/>
      <c r="E24" s="48"/>
      <c r="F24" s="48"/>
      <c r="G24" s="48"/>
      <c r="H24" s="48"/>
      <c r="I24" s="48"/>
      <c r="J24" s="48"/>
      <c r="K24" s="48"/>
      <c r="L24" s="48"/>
      <c r="M24" s="48"/>
      <c r="N24" s="45"/>
      <c r="O24" s="46"/>
      <c r="P24" s="45"/>
      <c r="Q24" s="45" t="s">
        <v>138</v>
      </c>
      <c r="R24" s="48"/>
      <c r="S24" s="48"/>
      <c r="T24" s="48"/>
      <c r="U24" s="48"/>
      <c r="V24" s="48"/>
      <c r="W24" s="48"/>
      <c r="X24" s="48"/>
      <c r="Y24" s="48"/>
      <c r="Z24" s="48"/>
      <c r="AA24" s="48"/>
      <c r="AB24" s="48"/>
      <c r="AC24" s="48"/>
      <c r="AD24" s="48"/>
      <c r="AE24" s="48"/>
      <c r="AF24" s="48"/>
      <c r="AG24" s="48"/>
      <c r="AH24" s="45"/>
      <c r="AI24" s="128"/>
      <c r="AJ24" s="74"/>
    </row>
    <row r="25" spans="1:36" ht="30" customHeight="1" x14ac:dyDescent="0.25">
      <c r="A25" s="364"/>
      <c r="B25" s="33" t="s">
        <v>672</v>
      </c>
      <c r="C25" s="48"/>
      <c r="D25" s="48"/>
      <c r="E25" s="48"/>
      <c r="F25" s="48"/>
      <c r="G25" s="48"/>
      <c r="H25" s="48"/>
      <c r="I25" s="48"/>
      <c r="J25" s="48"/>
      <c r="K25" s="48"/>
      <c r="L25" s="48"/>
      <c r="M25" s="48"/>
      <c r="N25" s="45"/>
      <c r="O25" s="46"/>
      <c r="P25" s="45"/>
      <c r="Q25" s="45" t="s">
        <v>138</v>
      </c>
      <c r="R25" s="48"/>
      <c r="S25" s="48"/>
      <c r="T25" s="48"/>
      <c r="U25" s="48"/>
      <c r="V25" s="48"/>
      <c r="W25" s="48"/>
      <c r="X25" s="48"/>
      <c r="Y25" s="48"/>
      <c r="Z25" s="48"/>
      <c r="AA25" s="48"/>
      <c r="AB25" s="48"/>
      <c r="AC25" s="48"/>
      <c r="AD25" s="48"/>
      <c r="AE25" s="48"/>
      <c r="AF25" s="48"/>
      <c r="AG25" s="48"/>
      <c r="AH25" s="45"/>
      <c r="AI25" s="128"/>
      <c r="AJ25" s="74"/>
    </row>
    <row r="26" spans="1:36" ht="30" customHeight="1" x14ac:dyDescent="0.25">
      <c r="A26" s="362" t="s">
        <v>673</v>
      </c>
      <c r="B26" s="33" t="s">
        <v>221</v>
      </c>
      <c r="C26" s="48"/>
      <c r="D26" s="48"/>
      <c r="E26" s="48"/>
      <c r="F26" s="48"/>
      <c r="G26" s="48"/>
      <c r="H26" s="48"/>
      <c r="I26" s="48"/>
      <c r="J26" s="48"/>
      <c r="K26" s="48"/>
      <c r="L26" s="48"/>
      <c r="M26" s="48"/>
      <c r="N26" s="45"/>
      <c r="O26" s="46"/>
      <c r="P26" s="45"/>
      <c r="Q26" s="45" t="s">
        <v>138</v>
      </c>
      <c r="R26" s="48"/>
      <c r="S26" s="48"/>
      <c r="T26" s="48"/>
      <c r="U26" s="48"/>
      <c r="V26" s="48"/>
      <c r="W26" s="48"/>
      <c r="X26" s="48"/>
      <c r="Y26" s="48"/>
      <c r="Z26" s="48"/>
      <c r="AA26" s="48"/>
      <c r="AB26" s="48"/>
      <c r="AC26" s="48"/>
      <c r="AD26" s="48"/>
      <c r="AE26" s="48"/>
      <c r="AF26" s="48"/>
      <c r="AG26" s="48"/>
      <c r="AH26" s="45"/>
      <c r="AI26" s="128"/>
      <c r="AJ26" s="74"/>
    </row>
    <row r="27" spans="1:36" ht="30" customHeight="1" x14ac:dyDescent="0.25">
      <c r="A27" s="363"/>
      <c r="B27" s="33" t="s">
        <v>231</v>
      </c>
      <c r="C27" s="48"/>
      <c r="D27" s="48"/>
      <c r="E27" s="48"/>
      <c r="F27" s="48"/>
      <c r="G27" s="48"/>
      <c r="H27" s="48"/>
      <c r="I27" s="48"/>
      <c r="J27" s="48"/>
      <c r="K27" s="48"/>
      <c r="L27" s="48"/>
      <c r="M27" s="48"/>
      <c r="N27" s="45"/>
      <c r="O27" s="46"/>
      <c r="P27" s="45"/>
      <c r="Q27" s="45" t="s">
        <v>138</v>
      </c>
      <c r="R27" s="48"/>
      <c r="S27" s="48"/>
      <c r="T27" s="48"/>
      <c r="U27" s="48"/>
      <c r="V27" s="48"/>
      <c r="W27" s="48"/>
      <c r="X27" s="48"/>
      <c r="Y27" s="48"/>
      <c r="Z27" s="48"/>
      <c r="AA27" s="48"/>
      <c r="AB27" s="48"/>
      <c r="AC27" s="48"/>
      <c r="AD27" s="48"/>
      <c r="AE27" s="48"/>
      <c r="AF27" s="48"/>
      <c r="AG27" s="48"/>
      <c r="AH27" s="45"/>
      <c r="AI27" s="128"/>
      <c r="AJ27" s="74"/>
    </row>
    <row r="28" spans="1:36" ht="30" customHeight="1" x14ac:dyDescent="0.25">
      <c r="A28" s="363"/>
      <c r="B28" s="33" t="s">
        <v>240</v>
      </c>
      <c r="C28" s="45"/>
      <c r="D28" s="45"/>
      <c r="E28" s="45"/>
      <c r="F28" s="45"/>
      <c r="G28" s="45"/>
      <c r="H28" s="45"/>
      <c r="I28" s="45"/>
      <c r="J28" s="45"/>
      <c r="K28" s="45"/>
      <c r="L28" s="45"/>
      <c r="M28" s="45"/>
      <c r="N28" s="45"/>
      <c r="O28" s="46"/>
      <c r="P28" s="45"/>
      <c r="Q28" s="45" t="s">
        <v>138</v>
      </c>
      <c r="R28" s="45"/>
      <c r="S28" s="45"/>
      <c r="T28" s="45"/>
      <c r="U28" s="45"/>
      <c r="V28" s="45"/>
      <c r="W28" s="45"/>
      <c r="X28" s="45"/>
      <c r="Y28" s="45"/>
      <c r="Z28" s="45"/>
      <c r="AA28" s="45"/>
      <c r="AB28" s="45"/>
      <c r="AC28" s="45"/>
      <c r="AD28" s="45"/>
      <c r="AE28" s="45"/>
      <c r="AF28" s="45"/>
      <c r="AG28" s="45"/>
      <c r="AH28" s="45"/>
      <c r="AI28" s="128"/>
      <c r="AJ28" s="74"/>
    </row>
    <row r="29" spans="1:36" ht="30" customHeight="1" x14ac:dyDescent="0.25">
      <c r="A29" s="363"/>
      <c r="B29" s="33" t="s">
        <v>251</v>
      </c>
      <c r="C29" s="45"/>
      <c r="D29" s="45"/>
      <c r="E29" s="45"/>
      <c r="F29" s="45"/>
      <c r="G29" s="45"/>
      <c r="H29" s="45"/>
      <c r="I29" s="45"/>
      <c r="J29" s="45"/>
      <c r="K29" s="45"/>
      <c r="L29" s="45"/>
      <c r="M29" s="45"/>
      <c r="N29" s="45"/>
      <c r="O29" s="46"/>
      <c r="P29" s="45"/>
      <c r="Q29" s="45" t="s">
        <v>138</v>
      </c>
      <c r="R29" s="45"/>
      <c r="S29" s="45"/>
      <c r="T29" s="45"/>
      <c r="U29" s="45"/>
      <c r="V29" s="45"/>
      <c r="W29" s="45"/>
      <c r="X29" s="45"/>
      <c r="Y29" s="45"/>
      <c r="Z29" s="45"/>
      <c r="AA29" s="45"/>
      <c r="AB29" s="45"/>
      <c r="AC29" s="45"/>
      <c r="AD29" s="45"/>
      <c r="AE29" s="45"/>
      <c r="AF29" s="45"/>
      <c r="AG29" s="45"/>
      <c r="AH29" s="45"/>
      <c r="AI29" s="128"/>
      <c r="AJ29" s="74"/>
    </row>
    <row r="30" spans="1:36" ht="30" customHeight="1" x14ac:dyDescent="0.25">
      <c r="A30" s="363"/>
      <c r="B30" s="33" t="s">
        <v>258</v>
      </c>
      <c r="C30" s="45"/>
      <c r="D30" s="45"/>
      <c r="E30" s="45"/>
      <c r="F30" s="45"/>
      <c r="G30" s="45"/>
      <c r="H30" s="45"/>
      <c r="I30" s="45"/>
      <c r="J30" s="45"/>
      <c r="K30" s="45"/>
      <c r="L30" s="45"/>
      <c r="M30" s="45"/>
      <c r="N30" s="45"/>
      <c r="O30" s="45"/>
      <c r="P30" s="45" t="s">
        <v>138</v>
      </c>
      <c r="Q30" s="45"/>
      <c r="R30" s="45"/>
      <c r="S30" s="45"/>
      <c r="T30" s="45"/>
      <c r="U30" s="45"/>
      <c r="V30" s="45"/>
      <c r="W30" s="45"/>
      <c r="X30" s="45"/>
      <c r="Y30" s="45"/>
      <c r="Z30" s="45"/>
      <c r="AA30" s="45"/>
      <c r="AB30" s="45"/>
      <c r="AC30" s="45"/>
      <c r="AD30" s="45"/>
      <c r="AE30" s="45"/>
      <c r="AF30" s="45"/>
      <c r="AG30" s="45"/>
      <c r="AH30" s="45"/>
      <c r="AI30" s="128"/>
      <c r="AJ30" s="74"/>
    </row>
    <row r="31" spans="1:36" ht="30" customHeight="1" x14ac:dyDescent="0.25">
      <c r="A31" s="363"/>
      <c r="B31" s="33" t="s">
        <v>268</v>
      </c>
      <c r="C31" s="45"/>
      <c r="D31" s="45"/>
      <c r="E31" s="45"/>
      <c r="F31" s="45"/>
      <c r="G31" s="45"/>
      <c r="H31" s="45"/>
      <c r="I31" s="45"/>
      <c r="J31" s="45"/>
      <c r="K31" s="45"/>
      <c r="L31" s="45"/>
      <c r="M31" s="45"/>
      <c r="N31" s="45"/>
      <c r="O31" s="45"/>
      <c r="P31" s="45" t="s">
        <v>138</v>
      </c>
      <c r="Q31" s="45"/>
      <c r="R31" s="45"/>
      <c r="S31" s="45"/>
      <c r="T31" s="45"/>
      <c r="U31" s="45"/>
      <c r="V31" s="45"/>
      <c r="W31" s="45"/>
      <c r="X31" s="45"/>
      <c r="Y31" s="45"/>
      <c r="Z31" s="45"/>
      <c r="AA31" s="45"/>
      <c r="AB31" s="45"/>
      <c r="AC31" s="45"/>
      <c r="AD31" s="45"/>
      <c r="AE31" s="45"/>
      <c r="AF31" s="45"/>
      <c r="AG31" s="45"/>
      <c r="AH31" s="45"/>
      <c r="AI31" s="128"/>
      <c r="AJ31" s="74"/>
    </row>
    <row r="32" spans="1:36" ht="30" customHeight="1" x14ac:dyDescent="0.25">
      <c r="A32" s="363"/>
      <c r="B32" s="33" t="s">
        <v>674</v>
      </c>
      <c r="C32" s="45"/>
      <c r="D32" s="45"/>
      <c r="E32" s="45"/>
      <c r="F32" s="45"/>
      <c r="G32" s="45"/>
      <c r="H32" s="45"/>
      <c r="I32" s="45"/>
      <c r="J32" s="45"/>
      <c r="K32" s="45"/>
      <c r="L32" s="45"/>
      <c r="M32" s="45"/>
      <c r="N32" s="45"/>
      <c r="O32" s="45"/>
      <c r="P32" s="45" t="s">
        <v>138</v>
      </c>
      <c r="Q32" s="45"/>
      <c r="R32" s="45"/>
      <c r="S32" s="45"/>
      <c r="T32" s="45"/>
      <c r="U32" s="45"/>
      <c r="V32" s="45"/>
      <c r="W32" s="45"/>
      <c r="X32" s="45"/>
      <c r="Y32" s="45"/>
      <c r="Z32" s="45"/>
      <c r="AA32" s="45"/>
      <c r="AB32" s="45"/>
      <c r="AC32" s="45"/>
      <c r="AD32" s="45"/>
      <c r="AE32" s="45"/>
      <c r="AF32" s="45"/>
      <c r="AG32" s="45"/>
      <c r="AH32" s="45"/>
      <c r="AI32" s="128"/>
      <c r="AJ32" s="74"/>
    </row>
    <row r="33" spans="1:36" ht="30" customHeight="1" x14ac:dyDescent="0.25">
      <c r="A33" s="363"/>
      <c r="B33" s="33" t="s">
        <v>675</v>
      </c>
      <c r="C33" s="45"/>
      <c r="D33" s="45"/>
      <c r="E33" s="45"/>
      <c r="F33" s="45"/>
      <c r="G33" s="45"/>
      <c r="H33" s="45"/>
      <c r="I33" s="45"/>
      <c r="J33" s="45"/>
      <c r="K33" s="45"/>
      <c r="L33" s="45"/>
      <c r="M33" s="45"/>
      <c r="N33" s="45"/>
      <c r="O33" s="45"/>
      <c r="P33" s="45" t="s">
        <v>138</v>
      </c>
      <c r="Q33" s="45"/>
      <c r="R33" s="45"/>
      <c r="S33" s="45"/>
      <c r="T33" s="45"/>
      <c r="U33" s="45"/>
      <c r="V33" s="45"/>
      <c r="W33" s="45"/>
      <c r="X33" s="45"/>
      <c r="Y33" s="45"/>
      <c r="Z33" s="45"/>
      <c r="AA33" s="45"/>
      <c r="AB33" s="45"/>
      <c r="AC33" s="45"/>
      <c r="AD33" s="45"/>
      <c r="AE33" s="45"/>
      <c r="AF33" s="45"/>
      <c r="AG33" s="45"/>
      <c r="AH33" s="45"/>
      <c r="AI33" s="128"/>
      <c r="AJ33" s="74"/>
    </row>
    <row r="34" spans="1:36" ht="30" customHeight="1" x14ac:dyDescent="0.25">
      <c r="A34" s="363"/>
      <c r="B34" s="33" t="s">
        <v>676</v>
      </c>
      <c r="C34" s="45"/>
      <c r="D34" s="45"/>
      <c r="E34" s="45"/>
      <c r="F34" s="45"/>
      <c r="G34" s="45"/>
      <c r="H34" s="45"/>
      <c r="I34" s="45"/>
      <c r="J34" s="45"/>
      <c r="K34" s="45"/>
      <c r="L34" s="45"/>
      <c r="M34" s="45"/>
      <c r="N34" s="45"/>
      <c r="O34" s="45"/>
      <c r="P34" s="45" t="s">
        <v>138</v>
      </c>
      <c r="Q34" s="45"/>
      <c r="R34" s="45"/>
      <c r="S34" s="45"/>
      <c r="T34" s="45"/>
      <c r="U34" s="45"/>
      <c r="V34" s="45"/>
      <c r="W34" s="45"/>
      <c r="X34" s="45"/>
      <c r="Y34" s="45"/>
      <c r="Z34" s="45"/>
      <c r="AA34" s="45"/>
      <c r="AB34" s="45"/>
      <c r="AC34" s="45"/>
      <c r="AD34" s="45"/>
      <c r="AE34" s="45"/>
      <c r="AF34" s="45"/>
      <c r="AG34" s="45"/>
      <c r="AH34" s="45"/>
      <c r="AI34" s="128"/>
      <c r="AJ34" s="74"/>
    </row>
    <row r="35" spans="1:36" ht="30" customHeight="1" x14ac:dyDescent="0.25">
      <c r="A35" s="363"/>
      <c r="B35" s="33" t="s">
        <v>677</v>
      </c>
      <c r="C35" s="45"/>
      <c r="D35" s="45"/>
      <c r="E35" s="45"/>
      <c r="F35" s="45"/>
      <c r="G35" s="45"/>
      <c r="H35" s="45"/>
      <c r="I35" s="45"/>
      <c r="J35" s="45"/>
      <c r="K35" s="45"/>
      <c r="L35" s="45"/>
      <c r="M35" s="45"/>
      <c r="N35" s="45"/>
      <c r="O35" s="45"/>
      <c r="P35" s="45" t="s">
        <v>138</v>
      </c>
      <c r="Q35" s="45"/>
      <c r="R35" s="45"/>
      <c r="S35" s="45"/>
      <c r="T35" s="45"/>
      <c r="U35" s="45"/>
      <c r="V35" s="45"/>
      <c r="W35" s="45"/>
      <c r="X35" s="45"/>
      <c r="Y35" s="45"/>
      <c r="Z35" s="45"/>
      <c r="AA35" s="45"/>
      <c r="AB35" s="45"/>
      <c r="AC35" s="45"/>
      <c r="AD35" s="45"/>
      <c r="AE35" s="45"/>
      <c r="AF35" s="45"/>
      <c r="AG35" s="45"/>
      <c r="AH35" s="45"/>
      <c r="AI35" s="128"/>
      <c r="AJ35" s="74"/>
    </row>
    <row r="36" spans="1:36" ht="30" customHeight="1" x14ac:dyDescent="0.25">
      <c r="A36" s="363"/>
      <c r="B36" s="33" t="s">
        <v>678</v>
      </c>
      <c r="C36" s="45"/>
      <c r="D36" s="45"/>
      <c r="E36" s="45"/>
      <c r="F36" s="45"/>
      <c r="G36" s="45"/>
      <c r="H36" s="45"/>
      <c r="I36" s="45"/>
      <c r="J36" s="45"/>
      <c r="K36" s="45"/>
      <c r="L36" s="45"/>
      <c r="M36" s="45"/>
      <c r="N36" s="45"/>
      <c r="O36" s="45"/>
      <c r="P36" s="45" t="s">
        <v>138</v>
      </c>
      <c r="Q36" s="45"/>
      <c r="R36" s="45"/>
      <c r="S36" s="45"/>
      <c r="T36" s="45"/>
      <c r="U36" s="45"/>
      <c r="V36" s="45"/>
      <c r="W36" s="45"/>
      <c r="X36" s="45"/>
      <c r="Y36" s="45"/>
      <c r="Z36" s="45"/>
      <c r="AA36" s="45"/>
      <c r="AB36" s="45"/>
      <c r="AC36" s="45"/>
      <c r="AD36" s="45"/>
      <c r="AE36" s="45"/>
      <c r="AF36" s="45"/>
      <c r="AG36" s="45"/>
      <c r="AH36" s="45"/>
      <c r="AI36" s="128"/>
      <c r="AJ36" s="74"/>
    </row>
    <row r="37" spans="1:36" ht="30" customHeight="1" x14ac:dyDescent="0.25">
      <c r="A37" s="363"/>
      <c r="B37" s="33" t="s">
        <v>679</v>
      </c>
      <c r="C37" s="45"/>
      <c r="D37" s="45"/>
      <c r="E37" s="45"/>
      <c r="F37" s="45"/>
      <c r="G37" s="45"/>
      <c r="H37" s="45"/>
      <c r="I37" s="45"/>
      <c r="J37" s="45"/>
      <c r="K37" s="45"/>
      <c r="L37" s="45"/>
      <c r="M37" s="45"/>
      <c r="N37" s="45"/>
      <c r="O37" s="45"/>
      <c r="P37" s="45" t="s">
        <v>138</v>
      </c>
      <c r="Q37" s="45"/>
      <c r="R37" s="45"/>
      <c r="S37" s="45"/>
      <c r="T37" s="45"/>
      <c r="U37" s="45"/>
      <c r="V37" s="45"/>
      <c r="W37" s="45"/>
      <c r="X37" s="45"/>
      <c r="Y37" s="45"/>
      <c r="Z37" s="45"/>
      <c r="AA37" s="45"/>
      <c r="AB37" s="45"/>
      <c r="AC37" s="45"/>
      <c r="AD37" s="45"/>
      <c r="AE37" s="45"/>
      <c r="AF37" s="45"/>
      <c r="AG37" s="45"/>
      <c r="AH37" s="45"/>
      <c r="AI37" s="128"/>
      <c r="AJ37" s="74"/>
    </row>
    <row r="38" spans="1:36" ht="30" customHeight="1" x14ac:dyDescent="0.25">
      <c r="A38" s="363"/>
      <c r="B38" s="33" t="s">
        <v>680</v>
      </c>
      <c r="C38" s="45"/>
      <c r="D38" s="45"/>
      <c r="E38" s="45"/>
      <c r="F38" s="45"/>
      <c r="G38" s="45"/>
      <c r="H38" s="45"/>
      <c r="I38" s="45"/>
      <c r="J38" s="45"/>
      <c r="K38" s="45"/>
      <c r="L38" s="45"/>
      <c r="M38" s="45"/>
      <c r="N38" s="45"/>
      <c r="O38" s="45"/>
      <c r="P38" s="45" t="s">
        <v>138</v>
      </c>
      <c r="Q38" s="45"/>
      <c r="R38" s="45"/>
      <c r="S38" s="45"/>
      <c r="T38" s="45"/>
      <c r="U38" s="45"/>
      <c r="V38" s="45"/>
      <c r="W38" s="45"/>
      <c r="X38" s="45"/>
      <c r="Y38" s="45"/>
      <c r="Z38" s="45"/>
      <c r="AA38" s="45"/>
      <c r="AB38" s="45"/>
      <c r="AC38" s="45"/>
      <c r="AD38" s="45"/>
      <c r="AE38" s="45"/>
      <c r="AF38" s="45"/>
      <c r="AG38" s="45"/>
      <c r="AH38" s="45"/>
      <c r="AI38" s="128"/>
      <c r="AJ38" s="74"/>
    </row>
    <row r="39" spans="1:36" ht="30" customHeight="1" x14ac:dyDescent="0.25">
      <c r="A39" s="363"/>
      <c r="B39" s="33" t="s">
        <v>681</v>
      </c>
      <c r="C39" s="45"/>
      <c r="D39" s="45"/>
      <c r="E39" s="45"/>
      <c r="F39" s="45"/>
      <c r="G39" s="45"/>
      <c r="H39" s="45"/>
      <c r="I39" s="45"/>
      <c r="J39" s="45"/>
      <c r="K39" s="45"/>
      <c r="L39" s="45"/>
      <c r="M39" s="45"/>
      <c r="N39" s="45"/>
      <c r="O39" s="45"/>
      <c r="P39" s="45" t="s">
        <v>138</v>
      </c>
      <c r="Q39" s="45"/>
      <c r="R39" s="45"/>
      <c r="S39" s="45"/>
      <c r="T39" s="45"/>
      <c r="U39" s="45"/>
      <c r="V39" s="45"/>
      <c r="W39" s="45"/>
      <c r="X39" s="45"/>
      <c r="Y39" s="45"/>
      <c r="Z39" s="45"/>
      <c r="AA39" s="45"/>
      <c r="AB39" s="45"/>
      <c r="AC39" s="45"/>
      <c r="AD39" s="45"/>
      <c r="AE39" s="45"/>
      <c r="AF39" s="45"/>
      <c r="AG39" s="45"/>
      <c r="AH39" s="45"/>
      <c r="AI39" s="128"/>
      <c r="AJ39" s="74"/>
    </row>
    <row r="40" spans="1:36" ht="30" customHeight="1" x14ac:dyDescent="0.25">
      <c r="A40" s="364"/>
      <c r="B40" s="33" t="s">
        <v>682</v>
      </c>
      <c r="C40" s="45"/>
      <c r="D40" s="45"/>
      <c r="E40" s="45"/>
      <c r="F40" s="45"/>
      <c r="G40" s="45"/>
      <c r="H40" s="45"/>
      <c r="I40" s="45"/>
      <c r="J40" s="45"/>
      <c r="K40" s="45"/>
      <c r="L40" s="45"/>
      <c r="M40" s="45"/>
      <c r="N40" s="45"/>
      <c r="O40" s="45"/>
      <c r="P40" s="45" t="s">
        <v>138</v>
      </c>
      <c r="Q40" s="45"/>
      <c r="R40" s="45"/>
      <c r="S40" s="45"/>
      <c r="T40" s="45"/>
      <c r="U40" s="45"/>
      <c r="V40" s="45"/>
      <c r="W40" s="45"/>
      <c r="X40" s="45"/>
      <c r="Y40" s="45"/>
      <c r="Z40" s="45"/>
      <c r="AA40" s="45"/>
      <c r="AB40" s="45"/>
      <c r="AC40" s="45"/>
      <c r="AD40" s="45"/>
      <c r="AE40" s="45"/>
      <c r="AF40" s="45"/>
      <c r="AG40" s="45"/>
      <c r="AH40" s="45"/>
      <c r="AI40" s="128"/>
      <c r="AJ40" s="74"/>
    </row>
    <row r="41" spans="1:36" ht="30" customHeight="1" x14ac:dyDescent="0.25">
      <c r="A41" s="362" t="s">
        <v>683</v>
      </c>
      <c r="B41" s="33" t="s">
        <v>277</v>
      </c>
      <c r="C41" s="48" t="s">
        <v>684</v>
      </c>
      <c r="D41" s="48"/>
      <c r="E41" s="48"/>
      <c r="F41" s="48"/>
      <c r="G41" s="48"/>
      <c r="H41" s="48"/>
      <c r="I41" s="48"/>
      <c r="J41" s="48"/>
      <c r="K41" s="48"/>
      <c r="L41" s="48"/>
      <c r="M41" s="48"/>
      <c r="N41" s="45"/>
      <c r="O41" s="45"/>
      <c r="P41" s="45" t="s">
        <v>138</v>
      </c>
      <c r="Q41" s="45"/>
      <c r="R41" s="48"/>
      <c r="S41" s="48"/>
      <c r="T41" s="48"/>
      <c r="U41" s="48"/>
      <c r="V41" s="48"/>
      <c r="W41" s="48"/>
      <c r="X41" s="48"/>
      <c r="Y41" s="48"/>
      <c r="Z41" s="48"/>
      <c r="AA41" s="48"/>
      <c r="AB41" s="48"/>
      <c r="AC41" s="48"/>
      <c r="AD41" s="48"/>
      <c r="AE41" s="48"/>
      <c r="AF41" s="48"/>
      <c r="AG41" s="48"/>
      <c r="AH41" s="45"/>
      <c r="AI41" s="128"/>
      <c r="AJ41" s="74"/>
    </row>
    <row r="42" spans="1:36" ht="30" customHeight="1" x14ac:dyDescent="0.25">
      <c r="A42" s="363"/>
      <c r="B42" s="33" t="s">
        <v>286</v>
      </c>
      <c r="C42" s="48" t="s">
        <v>684</v>
      </c>
      <c r="D42" s="48"/>
      <c r="E42" s="48"/>
      <c r="F42" s="48"/>
      <c r="G42" s="48"/>
      <c r="H42" s="48"/>
      <c r="I42" s="48"/>
      <c r="J42" s="48"/>
      <c r="K42" s="48"/>
      <c r="L42" s="48"/>
      <c r="M42" s="48"/>
      <c r="N42" s="45"/>
      <c r="O42" s="45"/>
      <c r="P42" s="45" t="s">
        <v>138</v>
      </c>
      <c r="Q42" s="45"/>
      <c r="R42" s="48"/>
      <c r="S42" s="48"/>
      <c r="T42" s="48"/>
      <c r="U42" s="48"/>
      <c r="V42" s="48"/>
      <c r="W42" s="48"/>
      <c r="X42" s="48"/>
      <c r="Y42" s="48"/>
      <c r="Z42" s="48"/>
      <c r="AA42" s="48"/>
      <c r="AB42" s="48"/>
      <c r="AC42" s="48"/>
      <c r="AD42" s="48"/>
      <c r="AE42" s="48"/>
      <c r="AF42" s="48"/>
      <c r="AG42" s="48"/>
      <c r="AH42" s="45"/>
      <c r="AI42" s="128"/>
      <c r="AJ42" s="74"/>
    </row>
    <row r="43" spans="1:36" ht="30" customHeight="1" x14ac:dyDescent="0.25">
      <c r="A43" s="363"/>
      <c r="B43" s="33" t="s">
        <v>294</v>
      </c>
      <c r="C43" s="48" t="s">
        <v>684</v>
      </c>
      <c r="D43" s="48"/>
      <c r="E43" s="48"/>
      <c r="F43" s="48"/>
      <c r="G43" s="48"/>
      <c r="H43" s="48"/>
      <c r="I43" s="48"/>
      <c r="J43" s="48"/>
      <c r="K43" s="48"/>
      <c r="L43" s="48"/>
      <c r="M43" s="48"/>
      <c r="N43" s="45"/>
      <c r="O43" s="45"/>
      <c r="P43" s="45" t="s">
        <v>138</v>
      </c>
      <c r="Q43" s="45"/>
      <c r="R43" s="48"/>
      <c r="S43" s="48"/>
      <c r="T43" s="48"/>
      <c r="U43" s="48"/>
      <c r="V43" s="48"/>
      <c r="W43" s="48"/>
      <c r="X43" s="48"/>
      <c r="Y43" s="48"/>
      <c r="Z43" s="48"/>
      <c r="AA43" s="48"/>
      <c r="AB43" s="48"/>
      <c r="AC43" s="48"/>
      <c r="AD43" s="48"/>
      <c r="AE43" s="48"/>
      <c r="AF43" s="48"/>
      <c r="AG43" s="48"/>
      <c r="AH43" s="45"/>
      <c r="AI43" s="128"/>
      <c r="AJ43" s="74"/>
    </row>
    <row r="44" spans="1:36" ht="30" customHeight="1" x14ac:dyDescent="0.25">
      <c r="A44" s="363"/>
      <c r="B44" s="33" t="s">
        <v>300</v>
      </c>
      <c r="C44" s="48"/>
      <c r="D44" s="45"/>
      <c r="E44" s="45"/>
      <c r="F44" s="45"/>
      <c r="G44" s="45"/>
      <c r="H44" s="45"/>
      <c r="I44" s="45"/>
      <c r="J44" s="45"/>
      <c r="K44" s="45"/>
      <c r="L44" s="45"/>
      <c r="M44" s="45"/>
      <c r="N44" s="45"/>
      <c r="O44" s="45"/>
      <c r="P44" s="45" t="s">
        <v>138</v>
      </c>
      <c r="Q44" s="45"/>
      <c r="R44" s="45"/>
      <c r="S44" s="45"/>
      <c r="T44" s="45"/>
      <c r="U44" s="45"/>
      <c r="V44" s="45"/>
      <c r="W44" s="45"/>
      <c r="X44" s="45"/>
      <c r="Y44" s="45"/>
      <c r="Z44" s="45"/>
      <c r="AA44" s="45"/>
      <c r="AB44" s="45"/>
      <c r="AC44" s="45"/>
      <c r="AD44" s="45"/>
      <c r="AE44" s="45"/>
      <c r="AF44" s="45"/>
      <c r="AG44" s="45"/>
      <c r="AH44" s="45"/>
      <c r="AI44" s="128"/>
      <c r="AJ44" s="74"/>
    </row>
    <row r="45" spans="1:36" ht="30" customHeight="1" x14ac:dyDescent="0.25">
      <c r="A45" s="363"/>
      <c r="B45" s="33" t="s">
        <v>307</v>
      </c>
      <c r="C45" s="48"/>
      <c r="D45" s="45"/>
      <c r="E45" s="45"/>
      <c r="F45" s="45"/>
      <c r="G45" s="45"/>
      <c r="H45" s="45"/>
      <c r="I45" s="45"/>
      <c r="J45" s="45"/>
      <c r="K45" s="45"/>
      <c r="L45" s="45"/>
      <c r="M45" s="45"/>
      <c r="N45" s="45"/>
      <c r="O45" s="45"/>
      <c r="P45" s="45" t="s">
        <v>138</v>
      </c>
      <c r="Q45" s="45"/>
      <c r="R45" s="45"/>
      <c r="S45" s="45"/>
      <c r="T45" s="45"/>
      <c r="U45" s="45"/>
      <c r="V45" s="45"/>
      <c r="W45" s="45"/>
      <c r="X45" s="45"/>
      <c r="Y45" s="45"/>
      <c r="Z45" s="45"/>
      <c r="AA45" s="45"/>
      <c r="AB45" s="45"/>
      <c r="AC45" s="45"/>
      <c r="AD45" s="45"/>
      <c r="AE45" s="45"/>
      <c r="AF45" s="45"/>
      <c r="AG45" s="45"/>
      <c r="AH45" s="45"/>
      <c r="AI45" s="128"/>
      <c r="AJ45" s="74"/>
    </row>
    <row r="46" spans="1:36" ht="30" customHeight="1" x14ac:dyDescent="0.25">
      <c r="A46" s="363"/>
      <c r="B46" s="33" t="s">
        <v>315</v>
      </c>
      <c r="C46" s="48"/>
      <c r="D46" s="45"/>
      <c r="E46" s="45"/>
      <c r="F46" s="45"/>
      <c r="G46" s="45"/>
      <c r="H46" s="45"/>
      <c r="I46" s="45"/>
      <c r="J46" s="45"/>
      <c r="K46" s="45"/>
      <c r="L46" s="45"/>
      <c r="M46" s="45"/>
      <c r="N46" s="45"/>
      <c r="O46" s="45"/>
      <c r="P46" s="45" t="s">
        <v>138</v>
      </c>
      <c r="Q46" s="45"/>
      <c r="R46" s="45"/>
      <c r="S46" s="45"/>
      <c r="T46" s="45"/>
      <c r="U46" s="45"/>
      <c r="V46" s="45"/>
      <c r="W46" s="45"/>
      <c r="X46" s="45"/>
      <c r="Y46" s="45"/>
      <c r="Z46" s="45"/>
      <c r="AA46" s="45"/>
      <c r="AB46" s="45"/>
      <c r="AC46" s="45"/>
      <c r="AD46" s="45"/>
      <c r="AE46" s="45"/>
      <c r="AF46" s="45"/>
      <c r="AG46" s="45"/>
      <c r="AH46" s="45"/>
      <c r="AI46" s="128"/>
      <c r="AJ46" s="74"/>
    </row>
    <row r="47" spans="1:36" ht="30" customHeight="1" x14ac:dyDescent="0.25">
      <c r="A47" s="363"/>
      <c r="B47" s="33" t="s">
        <v>325</v>
      </c>
      <c r="C47" s="48"/>
      <c r="D47" s="45"/>
      <c r="E47" s="45"/>
      <c r="F47" s="45"/>
      <c r="G47" s="45"/>
      <c r="H47" s="45"/>
      <c r="I47" s="45"/>
      <c r="J47" s="45"/>
      <c r="K47" s="45"/>
      <c r="L47" s="45"/>
      <c r="M47" s="45"/>
      <c r="N47" s="45"/>
      <c r="O47" s="45"/>
      <c r="P47" s="45" t="s">
        <v>138</v>
      </c>
      <c r="Q47" s="45"/>
      <c r="R47" s="45"/>
      <c r="S47" s="45"/>
      <c r="T47" s="45"/>
      <c r="U47" s="45"/>
      <c r="V47" s="45"/>
      <c r="W47" s="45"/>
      <c r="X47" s="45"/>
      <c r="Y47" s="45"/>
      <c r="Z47" s="45"/>
      <c r="AA47" s="45"/>
      <c r="AB47" s="45"/>
      <c r="AC47" s="45"/>
      <c r="AD47" s="45"/>
      <c r="AE47" s="45"/>
      <c r="AF47" s="45"/>
      <c r="AG47" s="45"/>
      <c r="AH47" s="45"/>
      <c r="AI47" s="128"/>
      <c r="AJ47" s="74"/>
    </row>
    <row r="48" spans="1:36" ht="30" customHeight="1" x14ac:dyDescent="0.25">
      <c r="A48" s="363"/>
      <c r="B48" s="33" t="s">
        <v>685</v>
      </c>
      <c r="C48" s="48"/>
      <c r="D48" s="45"/>
      <c r="E48" s="45"/>
      <c r="F48" s="45"/>
      <c r="G48" s="45"/>
      <c r="H48" s="45"/>
      <c r="I48" s="45"/>
      <c r="J48" s="45"/>
      <c r="K48" s="45"/>
      <c r="L48" s="45"/>
      <c r="M48" s="45"/>
      <c r="N48" s="45"/>
      <c r="O48" s="45"/>
      <c r="P48" s="45" t="s">
        <v>138</v>
      </c>
      <c r="Q48" s="45"/>
      <c r="R48" s="45"/>
      <c r="S48" s="45"/>
      <c r="T48" s="45"/>
      <c r="U48" s="45"/>
      <c r="V48" s="45"/>
      <c r="W48" s="45"/>
      <c r="X48" s="45"/>
      <c r="Y48" s="45"/>
      <c r="Z48" s="45"/>
      <c r="AA48" s="45"/>
      <c r="AB48" s="45"/>
      <c r="AC48" s="45"/>
      <c r="AD48" s="45"/>
      <c r="AE48" s="45"/>
      <c r="AF48" s="45"/>
      <c r="AG48" s="45"/>
      <c r="AH48" s="45"/>
      <c r="AI48" s="128"/>
      <c r="AJ48" s="74"/>
    </row>
    <row r="49" spans="1:36" ht="30" customHeight="1" x14ac:dyDescent="0.25">
      <c r="A49" s="363"/>
      <c r="B49" s="33" t="s">
        <v>686</v>
      </c>
      <c r="C49" s="48" t="s">
        <v>684</v>
      </c>
      <c r="D49" s="45"/>
      <c r="E49" s="45"/>
      <c r="F49" s="45"/>
      <c r="G49" s="45"/>
      <c r="H49" s="45"/>
      <c r="I49" s="45"/>
      <c r="J49" s="45"/>
      <c r="K49" s="45"/>
      <c r="L49" s="45"/>
      <c r="M49" s="45"/>
      <c r="N49" s="45"/>
      <c r="O49" s="45"/>
      <c r="P49" s="45" t="s">
        <v>138</v>
      </c>
      <c r="Q49" s="45"/>
      <c r="R49" s="45"/>
      <c r="S49" s="45"/>
      <c r="T49" s="45"/>
      <c r="U49" s="45"/>
      <c r="V49" s="45"/>
      <c r="W49" s="45"/>
      <c r="X49" s="45"/>
      <c r="Y49" s="45"/>
      <c r="Z49" s="45"/>
      <c r="AA49" s="45"/>
      <c r="AB49" s="45"/>
      <c r="AC49" s="45"/>
      <c r="AD49" s="45"/>
      <c r="AE49" s="45"/>
      <c r="AF49" s="45"/>
      <c r="AG49" s="45"/>
      <c r="AH49" s="45"/>
      <c r="AI49" s="128"/>
      <c r="AJ49" s="74"/>
    </row>
    <row r="50" spans="1:36" ht="30" customHeight="1" x14ac:dyDescent="0.25">
      <c r="A50" s="363"/>
      <c r="B50" s="33" t="s">
        <v>687</v>
      </c>
      <c r="C50" s="48"/>
      <c r="D50" s="45"/>
      <c r="E50" s="45"/>
      <c r="F50" s="45"/>
      <c r="G50" s="45"/>
      <c r="H50" s="45"/>
      <c r="I50" s="45"/>
      <c r="J50" s="45"/>
      <c r="K50" s="45"/>
      <c r="L50" s="45"/>
      <c r="M50" s="45"/>
      <c r="N50" s="45"/>
      <c r="O50" s="45"/>
      <c r="P50" s="45" t="s">
        <v>138</v>
      </c>
      <c r="Q50" s="45"/>
      <c r="R50" s="45"/>
      <c r="S50" s="45"/>
      <c r="T50" s="45"/>
      <c r="U50" s="45"/>
      <c r="V50" s="45"/>
      <c r="W50" s="45"/>
      <c r="X50" s="45"/>
      <c r="Y50" s="45"/>
      <c r="Z50" s="45"/>
      <c r="AA50" s="45"/>
      <c r="AB50" s="45"/>
      <c r="AC50" s="45"/>
      <c r="AD50" s="45"/>
      <c r="AE50" s="45"/>
      <c r="AF50" s="45"/>
      <c r="AG50" s="45"/>
      <c r="AH50" s="45"/>
      <c r="AI50" s="128"/>
      <c r="AJ50" s="74"/>
    </row>
    <row r="51" spans="1:36" ht="30" customHeight="1" x14ac:dyDescent="0.25">
      <c r="A51" s="363"/>
      <c r="B51" s="33" t="s">
        <v>688</v>
      </c>
      <c r="C51" s="48"/>
      <c r="D51" s="45"/>
      <c r="E51" s="45"/>
      <c r="F51" s="45"/>
      <c r="G51" s="45"/>
      <c r="H51" s="45"/>
      <c r="I51" s="45"/>
      <c r="J51" s="45"/>
      <c r="K51" s="45"/>
      <c r="L51" s="45"/>
      <c r="M51" s="45"/>
      <c r="N51" s="45"/>
      <c r="O51" s="45"/>
      <c r="P51" s="45" t="s">
        <v>138</v>
      </c>
      <c r="Q51" s="45"/>
      <c r="R51" s="45"/>
      <c r="S51" s="45"/>
      <c r="T51" s="45"/>
      <c r="U51" s="45"/>
      <c r="V51" s="45"/>
      <c r="W51" s="45"/>
      <c r="X51" s="45"/>
      <c r="Y51" s="45"/>
      <c r="Z51" s="45"/>
      <c r="AA51" s="45"/>
      <c r="AB51" s="45"/>
      <c r="AC51" s="45"/>
      <c r="AD51" s="45"/>
      <c r="AE51" s="45"/>
      <c r="AF51" s="45"/>
      <c r="AG51" s="45"/>
      <c r="AH51" s="45"/>
      <c r="AI51" s="128"/>
      <c r="AJ51" s="74"/>
    </row>
    <row r="52" spans="1:36" ht="30" customHeight="1" x14ac:dyDescent="0.25">
      <c r="A52" s="363"/>
      <c r="B52" s="33" t="s">
        <v>689</v>
      </c>
      <c r="C52" s="48"/>
      <c r="D52" s="45"/>
      <c r="E52" s="45"/>
      <c r="F52" s="45"/>
      <c r="G52" s="45"/>
      <c r="H52" s="45"/>
      <c r="I52" s="45"/>
      <c r="J52" s="45"/>
      <c r="K52" s="45"/>
      <c r="L52" s="45"/>
      <c r="M52" s="45"/>
      <c r="N52" s="45"/>
      <c r="O52" s="45"/>
      <c r="P52" s="45" t="s">
        <v>138</v>
      </c>
      <c r="Q52" s="45"/>
      <c r="R52" s="45"/>
      <c r="S52" s="45"/>
      <c r="T52" s="45"/>
      <c r="U52" s="45"/>
      <c r="V52" s="45"/>
      <c r="W52" s="45"/>
      <c r="X52" s="45"/>
      <c r="Y52" s="45"/>
      <c r="Z52" s="45"/>
      <c r="AA52" s="45"/>
      <c r="AB52" s="45"/>
      <c r="AC52" s="45"/>
      <c r="AD52" s="45"/>
      <c r="AE52" s="45"/>
      <c r="AF52" s="45"/>
      <c r="AG52" s="45"/>
      <c r="AH52" s="45"/>
      <c r="AI52" s="128"/>
      <c r="AJ52" s="74"/>
    </row>
    <row r="53" spans="1:36" ht="30" customHeight="1" x14ac:dyDescent="0.25">
      <c r="A53" s="363"/>
      <c r="B53" s="33" t="s">
        <v>690</v>
      </c>
      <c r="C53" s="48"/>
      <c r="D53" s="45"/>
      <c r="E53" s="45"/>
      <c r="F53" s="45"/>
      <c r="G53" s="45"/>
      <c r="H53" s="45"/>
      <c r="I53" s="45"/>
      <c r="J53" s="45"/>
      <c r="K53" s="45"/>
      <c r="L53" s="45"/>
      <c r="M53" s="45"/>
      <c r="N53" s="45"/>
      <c r="O53" s="45"/>
      <c r="P53" s="45" t="s">
        <v>138</v>
      </c>
      <c r="Q53" s="45"/>
      <c r="R53" s="45"/>
      <c r="S53" s="45"/>
      <c r="T53" s="45"/>
      <c r="U53" s="45"/>
      <c r="V53" s="45"/>
      <c r="W53" s="45"/>
      <c r="X53" s="45"/>
      <c r="Y53" s="45"/>
      <c r="Z53" s="45"/>
      <c r="AA53" s="45"/>
      <c r="AB53" s="45"/>
      <c r="AC53" s="45"/>
      <c r="AD53" s="45"/>
      <c r="AE53" s="45"/>
      <c r="AF53" s="45"/>
      <c r="AG53" s="45"/>
      <c r="AH53" s="45"/>
      <c r="AI53" s="128"/>
      <c r="AJ53" s="74"/>
    </row>
    <row r="54" spans="1:36" ht="30" customHeight="1" x14ac:dyDescent="0.25">
      <c r="A54" s="363"/>
      <c r="B54" s="33" t="s">
        <v>691</v>
      </c>
      <c r="C54" s="48"/>
      <c r="D54" s="45"/>
      <c r="E54" s="45"/>
      <c r="F54" s="45"/>
      <c r="G54" s="45"/>
      <c r="H54" s="45"/>
      <c r="I54" s="45"/>
      <c r="J54" s="45"/>
      <c r="K54" s="45"/>
      <c r="L54" s="45"/>
      <c r="M54" s="45"/>
      <c r="N54" s="45"/>
      <c r="O54" s="45"/>
      <c r="P54" s="45" t="s">
        <v>138</v>
      </c>
      <c r="Q54" s="45"/>
      <c r="R54" s="45"/>
      <c r="S54" s="45"/>
      <c r="T54" s="45"/>
      <c r="U54" s="45"/>
      <c r="V54" s="45"/>
      <c r="W54" s="45"/>
      <c r="X54" s="45"/>
      <c r="Y54" s="45"/>
      <c r="Z54" s="45"/>
      <c r="AA54" s="45"/>
      <c r="AB54" s="45"/>
      <c r="AC54" s="45"/>
      <c r="AD54" s="45"/>
      <c r="AE54" s="45"/>
      <c r="AF54" s="45"/>
      <c r="AG54" s="45"/>
      <c r="AH54" s="45"/>
      <c r="AI54" s="128"/>
      <c r="AJ54" s="74"/>
    </row>
    <row r="55" spans="1:36" ht="30" customHeight="1" x14ac:dyDescent="0.25">
      <c r="A55" s="364"/>
      <c r="B55" s="33" t="s">
        <v>692</v>
      </c>
      <c r="C55" s="48"/>
      <c r="D55" s="45"/>
      <c r="E55" s="45"/>
      <c r="F55" s="45"/>
      <c r="G55" s="45"/>
      <c r="H55" s="45"/>
      <c r="I55" s="45"/>
      <c r="J55" s="45"/>
      <c r="K55" s="45"/>
      <c r="L55" s="45"/>
      <c r="M55" s="45"/>
      <c r="N55" s="45"/>
      <c r="O55" s="45"/>
      <c r="P55" s="45" t="s">
        <v>138</v>
      </c>
      <c r="Q55" s="45"/>
      <c r="R55" s="45"/>
      <c r="S55" s="45"/>
      <c r="T55" s="45"/>
      <c r="U55" s="45"/>
      <c r="V55" s="45"/>
      <c r="W55" s="45"/>
      <c r="X55" s="45"/>
      <c r="Y55" s="45"/>
      <c r="Z55" s="45"/>
      <c r="AA55" s="45"/>
      <c r="AB55" s="45"/>
      <c r="AC55" s="45"/>
      <c r="AD55" s="45"/>
      <c r="AE55" s="45"/>
      <c r="AF55" s="45"/>
      <c r="AG55" s="45"/>
      <c r="AH55" s="45"/>
      <c r="AI55" s="128"/>
      <c r="AJ55" s="74"/>
    </row>
    <row r="56" spans="1:36" ht="30" customHeight="1" x14ac:dyDescent="0.25">
      <c r="A56" s="362" t="s">
        <v>693</v>
      </c>
      <c r="B56" s="33" t="s">
        <v>336</v>
      </c>
      <c r="C56" s="48" t="s">
        <v>694</v>
      </c>
      <c r="D56" s="48"/>
      <c r="E56" s="48"/>
      <c r="F56" s="48"/>
      <c r="G56" s="48"/>
      <c r="H56" s="48"/>
      <c r="I56" s="48"/>
      <c r="J56" s="48"/>
      <c r="K56" s="48"/>
      <c r="L56" s="48"/>
      <c r="M56" s="48"/>
      <c r="N56" s="45"/>
      <c r="O56" s="45"/>
      <c r="P56" s="45" t="s">
        <v>138</v>
      </c>
      <c r="Q56" s="45"/>
      <c r="R56" s="48"/>
      <c r="S56" s="48"/>
      <c r="T56" s="48"/>
      <c r="U56" s="48"/>
      <c r="V56" s="48"/>
      <c r="W56" s="48"/>
      <c r="X56" s="48"/>
      <c r="Y56" s="48"/>
      <c r="Z56" s="48"/>
      <c r="AA56" s="48"/>
      <c r="AB56" s="48"/>
      <c r="AC56" s="48"/>
      <c r="AD56" s="48"/>
      <c r="AE56" s="48"/>
      <c r="AF56" s="48"/>
      <c r="AG56" s="48"/>
      <c r="AH56" s="45"/>
      <c r="AI56" s="128"/>
      <c r="AJ56" s="74"/>
    </row>
    <row r="57" spans="1:36" ht="30" customHeight="1" x14ac:dyDescent="0.25">
      <c r="A57" s="363"/>
      <c r="B57" s="33" t="s">
        <v>345</v>
      </c>
      <c r="C57" s="48" t="s">
        <v>694</v>
      </c>
      <c r="D57" s="48"/>
      <c r="E57" s="48"/>
      <c r="F57" s="48"/>
      <c r="G57" s="48"/>
      <c r="H57" s="48"/>
      <c r="I57" s="48"/>
      <c r="J57" s="48"/>
      <c r="K57" s="48"/>
      <c r="L57" s="48"/>
      <c r="M57" s="48"/>
      <c r="N57" s="45"/>
      <c r="O57" s="45"/>
      <c r="P57" s="45" t="s">
        <v>138</v>
      </c>
      <c r="Q57" s="45"/>
      <c r="R57" s="48"/>
      <c r="S57" s="48"/>
      <c r="T57" s="48"/>
      <c r="U57" s="48"/>
      <c r="V57" s="48"/>
      <c r="W57" s="48"/>
      <c r="X57" s="48"/>
      <c r="Y57" s="48"/>
      <c r="Z57" s="48"/>
      <c r="AA57" s="48"/>
      <c r="AB57" s="48"/>
      <c r="AC57" s="48"/>
      <c r="AD57" s="48"/>
      <c r="AE57" s="48"/>
      <c r="AF57" s="48"/>
      <c r="AG57" s="48"/>
      <c r="AH57" s="45"/>
      <c r="AI57" s="128"/>
      <c r="AJ57" s="74"/>
    </row>
    <row r="58" spans="1:36" ht="30" customHeight="1" x14ac:dyDescent="0.25">
      <c r="A58" s="363"/>
      <c r="B58" s="33" t="s">
        <v>352</v>
      </c>
      <c r="C58" s="48"/>
      <c r="D58" s="48"/>
      <c r="E58" s="48"/>
      <c r="F58" s="48"/>
      <c r="G58" s="48"/>
      <c r="H58" s="48"/>
      <c r="I58" s="48"/>
      <c r="J58" s="48"/>
      <c r="K58" s="48"/>
      <c r="L58" s="48"/>
      <c r="M58" s="48"/>
      <c r="N58" s="45"/>
      <c r="O58" s="45"/>
      <c r="P58" s="45" t="s">
        <v>138</v>
      </c>
      <c r="Q58" s="45"/>
      <c r="R58" s="48"/>
      <c r="S58" s="48"/>
      <c r="T58" s="48"/>
      <c r="U58" s="48"/>
      <c r="V58" s="48"/>
      <c r="W58" s="48"/>
      <c r="X58" s="48"/>
      <c r="Y58" s="48"/>
      <c r="Z58" s="48"/>
      <c r="AA58" s="48"/>
      <c r="AB58" s="48"/>
      <c r="AC58" s="48"/>
      <c r="AD58" s="48"/>
      <c r="AE58" s="48"/>
      <c r="AF58" s="48"/>
      <c r="AG58" s="48"/>
      <c r="AH58" s="45"/>
      <c r="AI58" s="128"/>
      <c r="AJ58" s="74"/>
    </row>
    <row r="59" spans="1:36" ht="30" customHeight="1" x14ac:dyDescent="0.25">
      <c r="A59" s="363"/>
      <c r="B59" s="33" t="s">
        <v>361</v>
      </c>
      <c r="C59" s="48"/>
      <c r="D59" s="48"/>
      <c r="E59" s="48"/>
      <c r="F59" s="48"/>
      <c r="G59" s="48"/>
      <c r="H59" s="48"/>
      <c r="I59" s="48"/>
      <c r="J59" s="48"/>
      <c r="K59" s="48"/>
      <c r="L59" s="48"/>
      <c r="M59" s="48"/>
      <c r="N59" s="45"/>
      <c r="O59" s="45"/>
      <c r="P59" s="45" t="s">
        <v>138</v>
      </c>
      <c r="Q59" s="45"/>
      <c r="R59" s="48"/>
      <c r="S59" s="48"/>
      <c r="T59" s="48"/>
      <c r="U59" s="48"/>
      <c r="V59" s="48"/>
      <c r="W59" s="48"/>
      <c r="X59" s="48"/>
      <c r="Y59" s="48"/>
      <c r="Z59" s="48"/>
      <c r="AA59" s="48"/>
      <c r="AB59" s="48"/>
      <c r="AC59" s="48"/>
      <c r="AD59" s="48"/>
      <c r="AE59" s="48"/>
      <c r="AF59" s="48"/>
      <c r="AG59" s="48"/>
      <c r="AH59" s="45"/>
      <c r="AI59" s="128"/>
      <c r="AJ59" s="74"/>
    </row>
    <row r="60" spans="1:36" ht="30" customHeight="1" x14ac:dyDescent="0.25">
      <c r="A60" s="363"/>
      <c r="B60" s="33" t="s">
        <v>695</v>
      </c>
      <c r="C60" s="48"/>
      <c r="D60" s="48"/>
      <c r="E60" s="48"/>
      <c r="F60" s="48"/>
      <c r="G60" s="48"/>
      <c r="H60" s="48"/>
      <c r="I60" s="48"/>
      <c r="J60" s="48"/>
      <c r="K60" s="48"/>
      <c r="L60" s="48"/>
      <c r="M60" s="48"/>
      <c r="N60" s="45"/>
      <c r="O60" s="45"/>
      <c r="P60" s="45" t="s">
        <v>138</v>
      </c>
      <c r="Q60" s="45"/>
      <c r="R60" s="48"/>
      <c r="S60" s="48"/>
      <c r="T60" s="48"/>
      <c r="U60" s="48"/>
      <c r="V60" s="48"/>
      <c r="W60" s="48"/>
      <c r="X60" s="48"/>
      <c r="Y60" s="48"/>
      <c r="Z60" s="48"/>
      <c r="AA60" s="48"/>
      <c r="AB60" s="48"/>
      <c r="AC60" s="48"/>
      <c r="AD60" s="48"/>
      <c r="AE60" s="48"/>
      <c r="AF60" s="48"/>
      <c r="AG60" s="48"/>
      <c r="AH60" s="45"/>
      <c r="AI60" s="128"/>
      <c r="AJ60" s="74"/>
    </row>
    <row r="61" spans="1:36" ht="30" customHeight="1" x14ac:dyDescent="0.25">
      <c r="A61" s="363"/>
      <c r="B61" s="33" t="s">
        <v>696</v>
      </c>
      <c r="C61" s="48"/>
      <c r="D61" s="48"/>
      <c r="E61" s="48"/>
      <c r="F61" s="48"/>
      <c r="G61" s="48"/>
      <c r="H61" s="48"/>
      <c r="I61" s="48"/>
      <c r="J61" s="48"/>
      <c r="K61" s="48"/>
      <c r="L61" s="48"/>
      <c r="M61" s="48"/>
      <c r="N61" s="45"/>
      <c r="O61" s="45"/>
      <c r="P61" s="45" t="s">
        <v>138</v>
      </c>
      <c r="Q61" s="45"/>
      <c r="R61" s="48"/>
      <c r="S61" s="48"/>
      <c r="T61" s="48"/>
      <c r="U61" s="48"/>
      <c r="V61" s="48"/>
      <c r="W61" s="48"/>
      <c r="X61" s="48"/>
      <c r="Y61" s="48"/>
      <c r="Z61" s="48"/>
      <c r="AA61" s="48"/>
      <c r="AB61" s="48"/>
      <c r="AC61" s="48"/>
      <c r="AD61" s="48"/>
      <c r="AE61" s="48"/>
      <c r="AF61" s="48"/>
      <c r="AG61" s="48"/>
      <c r="AH61" s="45"/>
      <c r="AI61" s="128"/>
      <c r="AJ61" s="74"/>
    </row>
    <row r="62" spans="1:36" ht="30" customHeight="1" x14ac:dyDescent="0.25">
      <c r="A62" s="363"/>
      <c r="B62" s="33" t="s">
        <v>697</v>
      </c>
      <c r="C62" s="48"/>
      <c r="D62" s="48"/>
      <c r="E62" s="48"/>
      <c r="F62" s="48"/>
      <c r="G62" s="48"/>
      <c r="H62" s="48"/>
      <c r="I62" s="48"/>
      <c r="J62" s="48"/>
      <c r="K62" s="48"/>
      <c r="L62" s="48"/>
      <c r="M62" s="48"/>
      <c r="N62" s="45"/>
      <c r="O62" s="45"/>
      <c r="P62" s="45" t="s">
        <v>138</v>
      </c>
      <c r="Q62" s="45"/>
      <c r="R62" s="48"/>
      <c r="S62" s="48"/>
      <c r="T62" s="48"/>
      <c r="U62" s="48"/>
      <c r="V62" s="48"/>
      <c r="W62" s="48"/>
      <c r="X62" s="48"/>
      <c r="Y62" s="48"/>
      <c r="Z62" s="48"/>
      <c r="AA62" s="48"/>
      <c r="AB62" s="48"/>
      <c r="AC62" s="48"/>
      <c r="AD62" s="48"/>
      <c r="AE62" s="48"/>
      <c r="AF62" s="48"/>
      <c r="AG62" s="48"/>
      <c r="AH62" s="45"/>
      <c r="AI62" s="128"/>
      <c r="AJ62" s="74"/>
    </row>
    <row r="63" spans="1:36" ht="30" customHeight="1" x14ac:dyDescent="0.25">
      <c r="A63" s="363"/>
      <c r="B63" s="33" t="s">
        <v>698</v>
      </c>
      <c r="C63" s="48" t="s">
        <v>694</v>
      </c>
      <c r="D63" s="48"/>
      <c r="E63" s="48"/>
      <c r="F63" s="48"/>
      <c r="G63" s="48"/>
      <c r="H63" s="48"/>
      <c r="I63" s="48"/>
      <c r="J63" s="48"/>
      <c r="K63" s="48"/>
      <c r="L63" s="48"/>
      <c r="M63" s="48"/>
      <c r="N63" s="45"/>
      <c r="O63" s="45"/>
      <c r="P63" s="45" t="s">
        <v>138</v>
      </c>
      <c r="Q63" s="45"/>
      <c r="R63" s="48"/>
      <c r="S63" s="48"/>
      <c r="T63" s="48"/>
      <c r="U63" s="48"/>
      <c r="V63" s="48"/>
      <c r="W63" s="48"/>
      <c r="X63" s="48"/>
      <c r="Y63" s="48"/>
      <c r="Z63" s="48"/>
      <c r="AA63" s="48"/>
      <c r="AB63" s="48"/>
      <c r="AC63" s="48"/>
      <c r="AD63" s="48"/>
      <c r="AE63" s="48"/>
      <c r="AF63" s="48"/>
      <c r="AG63" s="48"/>
      <c r="AH63" s="45"/>
      <c r="AI63" s="128"/>
      <c r="AJ63" s="74"/>
    </row>
    <row r="64" spans="1:36" ht="30" customHeight="1" x14ac:dyDescent="0.25">
      <c r="A64" s="363"/>
      <c r="B64" s="33" t="s">
        <v>699</v>
      </c>
      <c r="C64" s="45" t="s">
        <v>694</v>
      </c>
      <c r="D64" s="45"/>
      <c r="E64" s="45"/>
      <c r="F64" s="45"/>
      <c r="G64" s="45"/>
      <c r="H64" s="45"/>
      <c r="I64" s="45"/>
      <c r="J64" s="45"/>
      <c r="K64" s="45"/>
      <c r="L64" s="45"/>
      <c r="M64" s="45"/>
      <c r="N64" s="45"/>
      <c r="O64" s="45"/>
      <c r="P64" s="45" t="s">
        <v>138</v>
      </c>
      <c r="Q64" s="45"/>
      <c r="R64" s="45"/>
      <c r="S64" s="45"/>
      <c r="T64" s="45"/>
      <c r="U64" s="45"/>
      <c r="V64" s="45"/>
      <c r="W64" s="45"/>
      <c r="X64" s="45"/>
      <c r="Y64" s="45"/>
      <c r="Z64" s="45"/>
      <c r="AA64" s="45"/>
      <c r="AB64" s="45"/>
      <c r="AC64" s="45"/>
      <c r="AD64" s="45"/>
      <c r="AE64" s="45"/>
      <c r="AF64" s="45"/>
      <c r="AG64" s="45"/>
      <c r="AH64" s="45"/>
      <c r="AI64" s="128"/>
      <c r="AJ64" s="74"/>
    </row>
    <row r="65" spans="1:36" ht="30" customHeight="1" x14ac:dyDescent="0.25">
      <c r="A65" s="363"/>
      <c r="B65" s="33" t="s">
        <v>700</v>
      </c>
      <c r="C65" s="45"/>
      <c r="D65" s="45"/>
      <c r="E65" s="45"/>
      <c r="F65" s="45"/>
      <c r="G65" s="45"/>
      <c r="H65" s="45"/>
      <c r="I65" s="45"/>
      <c r="J65" s="45"/>
      <c r="K65" s="45"/>
      <c r="L65" s="45"/>
      <c r="M65" s="45"/>
      <c r="N65" s="45"/>
      <c r="O65" s="45"/>
      <c r="P65" s="45" t="s">
        <v>138</v>
      </c>
      <c r="Q65" s="45"/>
      <c r="R65" s="45"/>
      <c r="S65" s="45"/>
      <c r="T65" s="45"/>
      <c r="U65" s="45"/>
      <c r="V65" s="45"/>
      <c r="W65" s="45"/>
      <c r="X65" s="45"/>
      <c r="Y65" s="45"/>
      <c r="Z65" s="45"/>
      <c r="AA65" s="45"/>
      <c r="AB65" s="45"/>
      <c r="AC65" s="45"/>
      <c r="AD65" s="45"/>
      <c r="AE65" s="45"/>
      <c r="AF65" s="45"/>
      <c r="AG65" s="45"/>
      <c r="AH65" s="45"/>
      <c r="AI65" s="128"/>
      <c r="AJ65" s="74"/>
    </row>
    <row r="66" spans="1:36" ht="30" customHeight="1" x14ac:dyDescent="0.25">
      <c r="A66" s="363"/>
      <c r="B66" s="33" t="s">
        <v>701</v>
      </c>
      <c r="C66" s="45"/>
      <c r="D66" s="45"/>
      <c r="E66" s="45"/>
      <c r="F66" s="45"/>
      <c r="G66" s="45"/>
      <c r="H66" s="45"/>
      <c r="I66" s="45"/>
      <c r="J66" s="45"/>
      <c r="K66" s="45"/>
      <c r="L66" s="45"/>
      <c r="M66" s="45"/>
      <c r="N66" s="45"/>
      <c r="O66" s="45"/>
      <c r="P66" s="45" t="s">
        <v>138</v>
      </c>
      <c r="Q66" s="45"/>
      <c r="R66" s="45"/>
      <c r="S66" s="45"/>
      <c r="T66" s="45"/>
      <c r="U66" s="45"/>
      <c r="V66" s="45"/>
      <c r="W66" s="45"/>
      <c r="X66" s="45"/>
      <c r="Y66" s="45"/>
      <c r="Z66" s="45"/>
      <c r="AA66" s="45"/>
      <c r="AB66" s="45"/>
      <c r="AC66" s="45"/>
      <c r="AD66" s="45"/>
      <c r="AE66" s="45"/>
      <c r="AF66" s="45"/>
      <c r="AG66" s="45"/>
      <c r="AH66" s="45"/>
      <c r="AI66" s="128"/>
      <c r="AJ66" s="74"/>
    </row>
    <row r="67" spans="1:36" ht="30" customHeight="1" x14ac:dyDescent="0.25">
      <c r="A67" s="363"/>
      <c r="B67" s="33" t="s">
        <v>702</v>
      </c>
      <c r="C67" s="45"/>
      <c r="D67" s="45"/>
      <c r="E67" s="45"/>
      <c r="F67" s="45"/>
      <c r="G67" s="45"/>
      <c r="H67" s="45"/>
      <c r="I67" s="45"/>
      <c r="J67" s="45"/>
      <c r="K67" s="45"/>
      <c r="L67" s="45"/>
      <c r="M67" s="45"/>
      <c r="N67" s="45"/>
      <c r="O67" s="45"/>
      <c r="P67" s="45" t="s">
        <v>138</v>
      </c>
      <c r="Q67" s="45"/>
      <c r="R67" s="45"/>
      <c r="S67" s="45"/>
      <c r="T67" s="45"/>
      <c r="U67" s="45"/>
      <c r="V67" s="45"/>
      <c r="W67" s="45"/>
      <c r="X67" s="45"/>
      <c r="Y67" s="45"/>
      <c r="Z67" s="45"/>
      <c r="AA67" s="45"/>
      <c r="AB67" s="45"/>
      <c r="AC67" s="45"/>
      <c r="AD67" s="45"/>
      <c r="AE67" s="45"/>
      <c r="AF67" s="45"/>
      <c r="AG67" s="45"/>
      <c r="AH67" s="45"/>
      <c r="AI67" s="128"/>
      <c r="AJ67" s="74"/>
    </row>
    <row r="68" spans="1:36" ht="30" customHeight="1" x14ac:dyDescent="0.25">
      <c r="A68" s="363"/>
      <c r="B68" s="33" t="s">
        <v>703</v>
      </c>
      <c r="C68" s="45"/>
      <c r="D68" s="45"/>
      <c r="E68" s="45"/>
      <c r="F68" s="45"/>
      <c r="G68" s="45"/>
      <c r="H68" s="45"/>
      <c r="I68" s="45"/>
      <c r="J68" s="45"/>
      <c r="K68" s="45"/>
      <c r="L68" s="45"/>
      <c r="M68" s="45"/>
      <c r="N68" s="45"/>
      <c r="O68" s="45"/>
      <c r="P68" s="45" t="s">
        <v>138</v>
      </c>
      <c r="Q68" s="45"/>
      <c r="R68" s="45"/>
      <c r="S68" s="45"/>
      <c r="T68" s="45"/>
      <c r="U68" s="45"/>
      <c r="V68" s="45"/>
      <c r="W68" s="45"/>
      <c r="X68" s="45"/>
      <c r="Y68" s="45"/>
      <c r="Z68" s="45"/>
      <c r="AA68" s="45"/>
      <c r="AB68" s="45"/>
      <c r="AC68" s="45"/>
      <c r="AD68" s="45"/>
      <c r="AE68" s="45"/>
      <c r="AF68" s="45"/>
      <c r="AG68" s="45"/>
      <c r="AH68" s="45"/>
      <c r="AI68" s="128"/>
      <c r="AJ68" s="74"/>
    </row>
    <row r="69" spans="1:36" ht="30" customHeight="1" x14ac:dyDescent="0.25">
      <c r="A69" s="363"/>
      <c r="B69" s="33" t="s">
        <v>704</v>
      </c>
      <c r="C69" s="45"/>
      <c r="D69" s="45"/>
      <c r="E69" s="45"/>
      <c r="F69" s="45"/>
      <c r="G69" s="45"/>
      <c r="H69" s="45"/>
      <c r="I69" s="45"/>
      <c r="J69" s="45"/>
      <c r="K69" s="45"/>
      <c r="L69" s="45"/>
      <c r="M69" s="45"/>
      <c r="N69" s="45"/>
      <c r="O69" s="45"/>
      <c r="P69" s="45" t="s">
        <v>138</v>
      </c>
      <c r="Q69" s="45"/>
      <c r="R69" s="45"/>
      <c r="S69" s="45"/>
      <c r="T69" s="45"/>
      <c r="U69" s="45"/>
      <c r="V69" s="45"/>
      <c r="W69" s="45"/>
      <c r="X69" s="45"/>
      <c r="Y69" s="45"/>
      <c r="Z69" s="45"/>
      <c r="AA69" s="45"/>
      <c r="AB69" s="45"/>
      <c r="AC69" s="45"/>
      <c r="AD69" s="45"/>
      <c r="AE69" s="45"/>
      <c r="AF69" s="45"/>
      <c r="AG69" s="45"/>
      <c r="AH69" s="45"/>
      <c r="AI69" s="128"/>
      <c r="AJ69" s="74"/>
    </row>
    <row r="70" spans="1:36" ht="30" customHeight="1" x14ac:dyDescent="0.25">
      <c r="A70" s="364"/>
      <c r="B70" s="33" t="s">
        <v>705</v>
      </c>
      <c r="C70" s="45"/>
      <c r="D70" s="45"/>
      <c r="E70" s="45"/>
      <c r="F70" s="45"/>
      <c r="G70" s="45"/>
      <c r="H70" s="45"/>
      <c r="I70" s="45"/>
      <c r="J70" s="45"/>
      <c r="K70" s="45"/>
      <c r="L70" s="45"/>
      <c r="M70" s="45"/>
      <c r="N70" s="45"/>
      <c r="O70" s="45"/>
      <c r="P70" s="45" t="s">
        <v>138</v>
      </c>
      <c r="Q70" s="45"/>
      <c r="R70" s="45"/>
      <c r="S70" s="45"/>
      <c r="T70" s="45"/>
      <c r="U70" s="45"/>
      <c r="V70" s="45"/>
      <c r="W70" s="45"/>
      <c r="X70" s="45"/>
      <c r="Y70" s="45"/>
      <c r="Z70" s="45"/>
      <c r="AA70" s="45"/>
      <c r="AB70" s="45"/>
      <c r="AC70" s="45"/>
      <c r="AD70" s="45"/>
      <c r="AE70" s="45"/>
      <c r="AF70" s="45"/>
      <c r="AG70" s="45"/>
      <c r="AH70" s="45"/>
      <c r="AI70" s="128"/>
      <c r="AJ70" s="74"/>
    </row>
    <row r="71" spans="1:36" ht="30" customHeight="1" x14ac:dyDescent="0.25">
      <c r="A71" s="362" t="s">
        <v>706</v>
      </c>
      <c r="B71" s="33" t="s">
        <v>372</v>
      </c>
      <c r="C71" s="48" t="s">
        <v>707</v>
      </c>
      <c r="D71" s="48"/>
      <c r="E71" s="48"/>
      <c r="F71" s="48"/>
      <c r="G71" s="48"/>
      <c r="H71" s="48"/>
      <c r="I71" s="48"/>
      <c r="J71" s="48"/>
      <c r="K71" s="48"/>
      <c r="L71" s="48"/>
      <c r="M71" s="48"/>
      <c r="N71" s="45"/>
      <c r="O71" s="45"/>
      <c r="P71" s="45"/>
      <c r="Q71" s="45" t="s">
        <v>138</v>
      </c>
      <c r="R71" s="48"/>
      <c r="S71" s="48"/>
      <c r="T71" s="48"/>
      <c r="U71" s="48"/>
      <c r="V71" s="48"/>
      <c r="W71" s="48"/>
      <c r="X71" s="48"/>
      <c r="Y71" s="48"/>
      <c r="Z71" s="48"/>
      <c r="AA71" s="48"/>
      <c r="AB71" s="48"/>
      <c r="AC71" s="48"/>
      <c r="AD71" s="48"/>
      <c r="AE71" s="48"/>
      <c r="AF71" s="48"/>
      <c r="AG71" s="48"/>
      <c r="AH71" s="45"/>
      <c r="AI71" s="128"/>
      <c r="AJ71" s="74"/>
    </row>
    <row r="72" spans="1:36" ht="30" customHeight="1" x14ac:dyDescent="0.25">
      <c r="A72" s="363"/>
      <c r="B72" s="33" t="s">
        <v>380</v>
      </c>
      <c r="C72" s="48" t="s">
        <v>707</v>
      </c>
      <c r="D72" s="48"/>
      <c r="E72" s="48"/>
      <c r="F72" s="48"/>
      <c r="G72" s="48"/>
      <c r="H72" s="48"/>
      <c r="I72" s="48"/>
      <c r="J72" s="48"/>
      <c r="K72" s="48"/>
      <c r="L72" s="48"/>
      <c r="M72" s="48"/>
      <c r="N72" s="45"/>
      <c r="O72" s="45"/>
      <c r="P72" s="45"/>
      <c r="Q72" s="45" t="s">
        <v>138</v>
      </c>
      <c r="R72" s="48"/>
      <c r="S72" s="48"/>
      <c r="T72" s="48"/>
      <c r="U72" s="48"/>
      <c r="V72" s="48"/>
      <c r="W72" s="48"/>
      <c r="X72" s="48"/>
      <c r="Y72" s="48"/>
      <c r="Z72" s="48"/>
      <c r="AA72" s="48"/>
      <c r="AB72" s="48"/>
      <c r="AC72" s="48"/>
      <c r="AD72" s="48"/>
      <c r="AE72" s="48"/>
      <c r="AF72" s="48"/>
      <c r="AG72" s="48"/>
      <c r="AH72" s="45"/>
      <c r="AI72" s="128"/>
      <c r="AJ72" s="74"/>
    </row>
    <row r="73" spans="1:36" ht="30" customHeight="1" x14ac:dyDescent="0.25">
      <c r="A73" s="363"/>
      <c r="B73" s="33" t="s">
        <v>388</v>
      </c>
      <c r="C73" s="48" t="s">
        <v>707</v>
      </c>
      <c r="D73" s="48"/>
      <c r="E73" s="48"/>
      <c r="F73" s="48"/>
      <c r="G73" s="48"/>
      <c r="H73" s="48"/>
      <c r="I73" s="48"/>
      <c r="J73" s="48"/>
      <c r="K73" s="48"/>
      <c r="L73" s="48"/>
      <c r="M73" s="48"/>
      <c r="N73" s="45"/>
      <c r="O73" s="45"/>
      <c r="P73" s="45"/>
      <c r="Q73" s="45" t="s">
        <v>138</v>
      </c>
      <c r="R73" s="48"/>
      <c r="S73" s="48"/>
      <c r="T73" s="48"/>
      <c r="U73" s="48"/>
      <c r="V73" s="48"/>
      <c r="W73" s="48"/>
      <c r="X73" s="48"/>
      <c r="Y73" s="48"/>
      <c r="Z73" s="48"/>
      <c r="AA73" s="48"/>
      <c r="AB73" s="48"/>
      <c r="AC73" s="48"/>
      <c r="AD73" s="48"/>
      <c r="AE73" s="48"/>
      <c r="AF73" s="48"/>
      <c r="AG73" s="48"/>
      <c r="AH73" s="45"/>
      <c r="AI73" s="128"/>
      <c r="AJ73" s="74"/>
    </row>
    <row r="74" spans="1:36" ht="30" customHeight="1" x14ac:dyDescent="0.25">
      <c r="A74" s="363"/>
      <c r="B74" s="33" t="s">
        <v>396</v>
      </c>
      <c r="C74" s="48"/>
      <c r="D74" s="48"/>
      <c r="E74" s="48"/>
      <c r="F74" s="48"/>
      <c r="G74" s="48"/>
      <c r="H74" s="48"/>
      <c r="I74" s="48"/>
      <c r="J74" s="48"/>
      <c r="K74" s="48"/>
      <c r="L74" s="48"/>
      <c r="M74" s="48"/>
      <c r="N74" s="45"/>
      <c r="O74" s="45"/>
      <c r="P74" s="45"/>
      <c r="Q74" s="45" t="s">
        <v>138</v>
      </c>
      <c r="R74" s="48"/>
      <c r="S74" s="48"/>
      <c r="T74" s="48"/>
      <c r="U74" s="48"/>
      <c r="V74" s="48"/>
      <c r="W74" s="48"/>
      <c r="X74" s="48"/>
      <c r="Y74" s="48"/>
      <c r="Z74" s="48"/>
      <c r="AA74" s="48"/>
      <c r="AB74" s="48"/>
      <c r="AC74" s="48"/>
      <c r="AD74" s="48"/>
      <c r="AE74" s="48"/>
      <c r="AF74" s="48"/>
      <c r="AG74" s="48"/>
      <c r="AH74" s="45"/>
      <c r="AI74" s="128"/>
      <c r="AJ74" s="74"/>
    </row>
    <row r="75" spans="1:36" ht="30" customHeight="1" x14ac:dyDescent="0.25">
      <c r="A75" s="363"/>
      <c r="B75" s="33" t="s">
        <v>404</v>
      </c>
      <c r="C75" s="48"/>
      <c r="D75" s="48"/>
      <c r="E75" s="48"/>
      <c r="F75" s="48"/>
      <c r="G75" s="48"/>
      <c r="H75" s="48"/>
      <c r="I75" s="48"/>
      <c r="J75" s="48"/>
      <c r="K75" s="48"/>
      <c r="L75" s="48"/>
      <c r="M75" s="48"/>
      <c r="N75" s="45"/>
      <c r="O75" s="45"/>
      <c r="P75" s="45"/>
      <c r="Q75" s="45" t="s">
        <v>138</v>
      </c>
      <c r="R75" s="48"/>
      <c r="S75" s="48"/>
      <c r="T75" s="48"/>
      <c r="U75" s="48"/>
      <c r="V75" s="48"/>
      <c r="W75" s="48"/>
      <c r="X75" s="48"/>
      <c r="Y75" s="48"/>
      <c r="Z75" s="48"/>
      <c r="AA75" s="48"/>
      <c r="AB75" s="48"/>
      <c r="AC75" s="48"/>
      <c r="AD75" s="48"/>
      <c r="AE75" s="48"/>
      <c r="AF75" s="48"/>
      <c r="AG75" s="48"/>
      <c r="AH75" s="45"/>
      <c r="AI75" s="128"/>
      <c r="AJ75" s="74"/>
    </row>
    <row r="76" spans="1:36" ht="30" customHeight="1" x14ac:dyDescent="0.25">
      <c r="A76" s="363"/>
      <c r="B76" s="33" t="s">
        <v>708</v>
      </c>
      <c r="C76" s="48"/>
      <c r="D76" s="48"/>
      <c r="E76" s="48"/>
      <c r="F76" s="48"/>
      <c r="G76" s="48"/>
      <c r="H76" s="48"/>
      <c r="I76" s="48"/>
      <c r="J76" s="48"/>
      <c r="K76" s="48"/>
      <c r="L76" s="48"/>
      <c r="M76" s="48"/>
      <c r="N76" s="45"/>
      <c r="O76" s="45"/>
      <c r="P76" s="45"/>
      <c r="Q76" s="45" t="s">
        <v>138</v>
      </c>
      <c r="R76" s="48"/>
      <c r="S76" s="48"/>
      <c r="T76" s="48"/>
      <c r="U76" s="48"/>
      <c r="V76" s="48"/>
      <c r="W76" s="48"/>
      <c r="X76" s="48"/>
      <c r="Y76" s="48"/>
      <c r="Z76" s="48"/>
      <c r="AA76" s="48"/>
      <c r="AB76" s="48"/>
      <c r="AC76" s="48"/>
      <c r="AD76" s="48"/>
      <c r="AE76" s="48"/>
      <c r="AF76" s="48"/>
      <c r="AG76" s="48"/>
      <c r="AH76" s="45"/>
      <c r="AI76" s="128"/>
      <c r="AJ76" s="74"/>
    </row>
    <row r="77" spans="1:36" ht="30" customHeight="1" x14ac:dyDescent="0.25">
      <c r="A77" s="363"/>
      <c r="B77" s="33" t="s">
        <v>709</v>
      </c>
      <c r="C77" s="48"/>
      <c r="D77" s="48"/>
      <c r="E77" s="48"/>
      <c r="F77" s="48"/>
      <c r="G77" s="48"/>
      <c r="H77" s="48"/>
      <c r="I77" s="48"/>
      <c r="J77" s="48"/>
      <c r="K77" s="48"/>
      <c r="L77" s="48"/>
      <c r="M77" s="48"/>
      <c r="N77" s="45"/>
      <c r="O77" s="45"/>
      <c r="P77" s="45"/>
      <c r="Q77" s="45" t="s">
        <v>138</v>
      </c>
      <c r="R77" s="48"/>
      <c r="S77" s="48"/>
      <c r="T77" s="48"/>
      <c r="U77" s="48"/>
      <c r="V77" s="48"/>
      <c r="W77" s="48"/>
      <c r="X77" s="48"/>
      <c r="Y77" s="48"/>
      <c r="Z77" s="48"/>
      <c r="AA77" s="48"/>
      <c r="AB77" s="48"/>
      <c r="AC77" s="48"/>
      <c r="AD77" s="48"/>
      <c r="AE77" s="48"/>
      <c r="AF77" s="48"/>
      <c r="AG77" s="48"/>
      <c r="AH77" s="45"/>
      <c r="AI77" s="128"/>
      <c r="AJ77" s="74"/>
    </row>
    <row r="78" spans="1:36" ht="30" customHeight="1" x14ac:dyDescent="0.25">
      <c r="A78" s="363"/>
      <c r="B78" s="33" t="s">
        <v>710</v>
      </c>
      <c r="C78" s="48"/>
      <c r="D78" s="48"/>
      <c r="E78" s="48"/>
      <c r="F78" s="48"/>
      <c r="G78" s="48"/>
      <c r="H78" s="48"/>
      <c r="I78" s="48"/>
      <c r="J78" s="48"/>
      <c r="K78" s="48"/>
      <c r="L78" s="48"/>
      <c r="M78" s="48"/>
      <c r="N78" s="45"/>
      <c r="O78" s="45"/>
      <c r="P78" s="45"/>
      <c r="Q78" s="45" t="s">
        <v>138</v>
      </c>
      <c r="R78" s="48"/>
      <c r="S78" s="48"/>
      <c r="T78" s="48"/>
      <c r="U78" s="48"/>
      <c r="V78" s="48"/>
      <c r="W78" s="48"/>
      <c r="X78" s="48"/>
      <c r="Y78" s="48"/>
      <c r="Z78" s="48"/>
      <c r="AA78" s="48"/>
      <c r="AB78" s="48"/>
      <c r="AC78" s="48"/>
      <c r="AD78" s="48"/>
      <c r="AE78" s="48"/>
      <c r="AF78" s="48"/>
      <c r="AG78" s="48"/>
      <c r="AH78" s="45"/>
      <c r="AI78" s="128"/>
      <c r="AJ78" s="74"/>
    </row>
    <row r="79" spans="1:36" ht="30" customHeight="1" x14ac:dyDescent="0.25">
      <c r="A79" s="363"/>
      <c r="B79" s="33" t="s">
        <v>711</v>
      </c>
      <c r="C79" s="48"/>
      <c r="D79" s="48"/>
      <c r="E79" s="48"/>
      <c r="F79" s="48"/>
      <c r="G79" s="48"/>
      <c r="H79" s="48"/>
      <c r="I79" s="48"/>
      <c r="J79" s="48"/>
      <c r="K79" s="48"/>
      <c r="L79" s="48"/>
      <c r="M79" s="48"/>
      <c r="N79" s="45"/>
      <c r="O79" s="45"/>
      <c r="P79" s="45"/>
      <c r="Q79" s="45" t="s">
        <v>138</v>
      </c>
      <c r="R79" s="48"/>
      <c r="S79" s="48"/>
      <c r="T79" s="48"/>
      <c r="U79" s="48"/>
      <c r="V79" s="48"/>
      <c r="W79" s="48"/>
      <c r="X79" s="48"/>
      <c r="Y79" s="48"/>
      <c r="Z79" s="48"/>
      <c r="AA79" s="48"/>
      <c r="AB79" s="48"/>
      <c r="AC79" s="48"/>
      <c r="AD79" s="48"/>
      <c r="AE79" s="48"/>
      <c r="AF79" s="48"/>
      <c r="AG79" s="48"/>
      <c r="AH79" s="45"/>
      <c r="AI79" s="128"/>
      <c r="AJ79" s="74"/>
    </row>
    <row r="80" spans="1:36" ht="30" customHeight="1" x14ac:dyDescent="0.25">
      <c r="A80" s="363"/>
      <c r="B80" s="33" t="s">
        <v>712</v>
      </c>
      <c r="C80" s="48"/>
      <c r="D80" s="48"/>
      <c r="E80" s="48"/>
      <c r="F80" s="48"/>
      <c r="G80" s="48"/>
      <c r="H80" s="48"/>
      <c r="I80" s="48"/>
      <c r="J80" s="48"/>
      <c r="K80" s="48"/>
      <c r="L80" s="48"/>
      <c r="M80" s="48"/>
      <c r="N80" s="45"/>
      <c r="O80" s="45"/>
      <c r="P80" s="45"/>
      <c r="Q80" s="45" t="s">
        <v>138</v>
      </c>
      <c r="R80" s="48"/>
      <c r="S80" s="48"/>
      <c r="T80" s="48"/>
      <c r="U80" s="48"/>
      <c r="V80" s="48"/>
      <c r="W80" s="48"/>
      <c r="X80" s="48"/>
      <c r="Y80" s="48"/>
      <c r="Z80" s="48"/>
      <c r="AA80" s="48"/>
      <c r="AB80" s="48"/>
      <c r="AC80" s="48"/>
      <c r="AD80" s="48"/>
      <c r="AE80" s="48"/>
      <c r="AF80" s="48"/>
      <c r="AG80" s="48"/>
      <c r="AH80" s="45"/>
      <c r="AI80" s="128"/>
      <c r="AJ80" s="74"/>
    </row>
    <row r="81" spans="1:36" ht="30" customHeight="1" x14ac:dyDescent="0.25">
      <c r="A81" s="363"/>
      <c r="B81" s="33" t="s">
        <v>713</v>
      </c>
      <c r="C81" s="48"/>
      <c r="D81" s="48"/>
      <c r="E81" s="48"/>
      <c r="F81" s="48"/>
      <c r="G81" s="48"/>
      <c r="H81" s="48"/>
      <c r="I81" s="48"/>
      <c r="J81" s="48"/>
      <c r="K81" s="48"/>
      <c r="L81" s="48"/>
      <c r="M81" s="48"/>
      <c r="N81" s="45"/>
      <c r="O81" s="45"/>
      <c r="P81" s="45"/>
      <c r="Q81" s="45" t="s">
        <v>138</v>
      </c>
      <c r="R81" s="48"/>
      <c r="S81" s="48"/>
      <c r="T81" s="48"/>
      <c r="U81" s="48"/>
      <c r="V81" s="48"/>
      <c r="W81" s="48"/>
      <c r="X81" s="48"/>
      <c r="Y81" s="48"/>
      <c r="Z81" s="48"/>
      <c r="AA81" s="48"/>
      <c r="AB81" s="48"/>
      <c r="AC81" s="48"/>
      <c r="AD81" s="48"/>
      <c r="AE81" s="48"/>
      <c r="AF81" s="48"/>
      <c r="AG81" s="48"/>
      <c r="AH81" s="45"/>
      <c r="AI81" s="128"/>
      <c r="AJ81" s="74"/>
    </row>
    <row r="82" spans="1:36" ht="30" customHeight="1" x14ac:dyDescent="0.25">
      <c r="A82" s="363"/>
      <c r="B82" s="33" t="s">
        <v>714</v>
      </c>
      <c r="C82" s="48"/>
      <c r="D82" s="48"/>
      <c r="E82" s="48"/>
      <c r="F82" s="48"/>
      <c r="G82" s="48"/>
      <c r="H82" s="48"/>
      <c r="I82" s="48"/>
      <c r="J82" s="48"/>
      <c r="K82" s="48"/>
      <c r="L82" s="48"/>
      <c r="M82" s="48"/>
      <c r="N82" s="45"/>
      <c r="O82" s="45"/>
      <c r="P82" s="45"/>
      <c r="Q82" s="45" t="s">
        <v>138</v>
      </c>
      <c r="R82" s="48"/>
      <c r="S82" s="48"/>
      <c r="T82" s="48"/>
      <c r="U82" s="48"/>
      <c r="V82" s="48"/>
      <c r="W82" s="48"/>
      <c r="X82" s="48"/>
      <c r="Y82" s="48"/>
      <c r="Z82" s="48"/>
      <c r="AA82" s="48"/>
      <c r="AB82" s="48"/>
      <c r="AC82" s="48"/>
      <c r="AD82" s="48"/>
      <c r="AE82" s="48"/>
      <c r="AF82" s="48"/>
      <c r="AG82" s="48"/>
      <c r="AH82" s="45"/>
      <c r="AI82" s="128"/>
      <c r="AJ82" s="74"/>
    </row>
    <row r="83" spans="1:36" ht="30" customHeight="1" x14ac:dyDescent="0.25">
      <c r="A83" s="363"/>
      <c r="B83" s="33" t="s">
        <v>715</v>
      </c>
      <c r="C83" s="48"/>
      <c r="D83" s="48"/>
      <c r="E83" s="48"/>
      <c r="F83" s="48"/>
      <c r="G83" s="48"/>
      <c r="H83" s="48"/>
      <c r="I83" s="48"/>
      <c r="J83" s="48"/>
      <c r="K83" s="48"/>
      <c r="L83" s="48"/>
      <c r="M83" s="48"/>
      <c r="N83" s="45"/>
      <c r="O83" s="45"/>
      <c r="P83" s="45"/>
      <c r="Q83" s="45" t="s">
        <v>138</v>
      </c>
      <c r="R83" s="48"/>
      <c r="S83" s="48"/>
      <c r="T83" s="48"/>
      <c r="U83" s="48"/>
      <c r="V83" s="48"/>
      <c r="W83" s="48"/>
      <c r="X83" s="48"/>
      <c r="Y83" s="48"/>
      <c r="Z83" s="48"/>
      <c r="AA83" s="48"/>
      <c r="AB83" s="48"/>
      <c r="AC83" s="48"/>
      <c r="AD83" s="48"/>
      <c r="AE83" s="48"/>
      <c r="AF83" s="48"/>
      <c r="AG83" s="48"/>
      <c r="AH83" s="45"/>
      <c r="AI83" s="128"/>
      <c r="AJ83" s="74"/>
    </row>
    <row r="84" spans="1:36" ht="30" customHeight="1" x14ac:dyDescent="0.25">
      <c r="A84" s="363"/>
      <c r="B84" s="33" t="s">
        <v>716</v>
      </c>
      <c r="C84" s="48"/>
      <c r="D84" s="48"/>
      <c r="E84" s="48"/>
      <c r="F84" s="48"/>
      <c r="G84" s="48"/>
      <c r="H84" s="48"/>
      <c r="I84" s="48"/>
      <c r="J84" s="48"/>
      <c r="K84" s="48"/>
      <c r="L84" s="48"/>
      <c r="M84" s="48"/>
      <c r="N84" s="45"/>
      <c r="O84" s="45"/>
      <c r="P84" s="45"/>
      <c r="Q84" s="45" t="s">
        <v>138</v>
      </c>
      <c r="R84" s="48"/>
      <c r="S84" s="48"/>
      <c r="T84" s="48"/>
      <c r="U84" s="48"/>
      <c r="V84" s="48"/>
      <c r="W84" s="48"/>
      <c r="X84" s="48"/>
      <c r="Y84" s="48"/>
      <c r="Z84" s="48"/>
      <c r="AA84" s="48"/>
      <c r="AB84" s="48"/>
      <c r="AC84" s="48"/>
      <c r="AD84" s="48"/>
      <c r="AE84" s="48"/>
      <c r="AF84" s="48"/>
      <c r="AG84" s="48"/>
      <c r="AH84" s="45"/>
      <c r="AI84" s="128"/>
      <c r="AJ84" s="74"/>
    </row>
    <row r="85" spans="1:36" ht="30" customHeight="1" x14ac:dyDescent="0.25">
      <c r="A85" s="364"/>
      <c r="B85" s="33" t="s">
        <v>717</v>
      </c>
      <c r="C85" s="48"/>
      <c r="D85" s="48"/>
      <c r="E85" s="48"/>
      <c r="F85" s="48"/>
      <c r="G85" s="48"/>
      <c r="H85" s="48"/>
      <c r="I85" s="48"/>
      <c r="J85" s="48"/>
      <c r="K85" s="48"/>
      <c r="L85" s="48"/>
      <c r="M85" s="48"/>
      <c r="N85" s="45"/>
      <c r="O85" s="45"/>
      <c r="P85" s="45"/>
      <c r="Q85" s="45" t="s">
        <v>138</v>
      </c>
      <c r="R85" s="48"/>
      <c r="S85" s="48"/>
      <c r="T85" s="48"/>
      <c r="U85" s="48"/>
      <c r="V85" s="48"/>
      <c r="W85" s="48"/>
      <c r="X85" s="48"/>
      <c r="Y85" s="48"/>
      <c r="Z85" s="48"/>
      <c r="AA85" s="48"/>
      <c r="AB85" s="48"/>
      <c r="AC85" s="48"/>
      <c r="AD85" s="48"/>
      <c r="AE85" s="48"/>
      <c r="AF85" s="48"/>
      <c r="AG85" s="48"/>
      <c r="AH85" s="45"/>
      <c r="AI85" s="128"/>
      <c r="AJ85" s="74"/>
    </row>
    <row r="86" spans="1:36" ht="30" customHeight="1" x14ac:dyDescent="0.25">
      <c r="A86" s="362" t="s">
        <v>718</v>
      </c>
      <c r="B86" s="33" t="s">
        <v>413</v>
      </c>
      <c r="C86" s="48" t="s">
        <v>719</v>
      </c>
      <c r="D86" s="48"/>
      <c r="E86" s="48"/>
      <c r="F86" s="48"/>
      <c r="G86" s="48"/>
      <c r="H86" s="48"/>
      <c r="I86" s="48"/>
      <c r="J86" s="48"/>
      <c r="K86" s="48"/>
      <c r="L86" s="48"/>
      <c r="M86" s="48"/>
      <c r="N86" s="45"/>
      <c r="O86" s="45"/>
      <c r="P86" s="45"/>
      <c r="Q86" s="45" t="s">
        <v>138</v>
      </c>
      <c r="R86" s="48"/>
      <c r="S86" s="48"/>
      <c r="T86" s="48"/>
      <c r="U86" s="48"/>
      <c r="V86" s="48"/>
      <c r="W86" s="48"/>
      <c r="X86" s="48"/>
      <c r="Y86" s="48"/>
      <c r="Z86" s="48"/>
      <c r="AA86" s="48"/>
      <c r="AB86" s="48"/>
      <c r="AC86" s="48"/>
      <c r="AD86" s="48"/>
      <c r="AE86" s="48"/>
      <c r="AF86" s="48"/>
      <c r="AG86" s="48"/>
      <c r="AH86" s="45"/>
      <c r="AI86" s="128"/>
      <c r="AJ86" s="74"/>
    </row>
    <row r="87" spans="1:36" ht="30" customHeight="1" x14ac:dyDescent="0.25">
      <c r="A87" s="363"/>
      <c r="B87" s="33" t="s">
        <v>422</v>
      </c>
      <c r="C87" s="48" t="s">
        <v>719</v>
      </c>
      <c r="D87" s="48"/>
      <c r="E87" s="48"/>
      <c r="F87" s="48"/>
      <c r="G87" s="48"/>
      <c r="H87" s="48"/>
      <c r="I87" s="48"/>
      <c r="J87" s="48"/>
      <c r="K87" s="48"/>
      <c r="L87" s="48"/>
      <c r="M87" s="48"/>
      <c r="N87" s="45"/>
      <c r="O87" s="45"/>
      <c r="P87" s="45"/>
      <c r="Q87" s="45" t="s">
        <v>138</v>
      </c>
      <c r="R87" s="48"/>
      <c r="S87" s="48"/>
      <c r="T87" s="48"/>
      <c r="U87" s="48"/>
      <c r="V87" s="48"/>
      <c r="W87" s="48"/>
      <c r="X87" s="48"/>
      <c r="Y87" s="48"/>
      <c r="Z87" s="48"/>
      <c r="AA87" s="48"/>
      <c r="AB87" s="48"/>
      <c r="AC87" s="48"/>
      <c r="AD87" s="48"/>
      <c r="AE87" s="48"/>
      <c r="AF87" s="48"/>
      <c r="AG87" s="48"/>
      <c r="AH87" s="45"/>
      <c r="AI87" s="128"/>
      <c r="AJ87" s="74"/>
    </row>
    <row r="88" spans="1:36" ht="30" customHeight="1" x14ac:dyDescent="0.25">
      <c r="A88" s="363"/>
      <c r="B88" s="33" t="s">
        <v>430</v>
      </c>
      <c r="C88" s="48" t="s">
        <v>719</v>
      </c>
      <c r="D88" s="48"/>
      <c r="E88" s="48"/>
      <c r="F88" s="48"/>
      <c r="G88" s="48"/>
      <c r="H88" s="48"/>
      <c r="I88" s="48"/>
      <c r="J88" s="48"/>
      <c r="K88" s="48"/>
      <c r="L88" s="48"/>
      <c r="M88" s="48"/>
      <c r="N88" s="45"/>
      <c r="O88" s="45"/>
      <c r="P88" s="45"/>
      <c r="Q88" s="45" t="s">
        <v>138</v>
      </c>
      <c r="R88" s="48"/>
      <c r="S88" s="48"/>
      <c r="T88" s="48"/>
      <c r="U88" s="48"/>
      <c r="V88" s="48"/>
      <c r="W88" s="48"/>
      <c r="X88" s="48"/>
      <c r="Y88" s="48"/>
      <c r="Z88" s="48"/>
      <c r="AA88" s="48"/>
      <c r="AB88" s="48"/>
      <c r="AC88" s="48"/>
      <c r="AD88" s="48"/>
      <c r="AE88" s="48"/>
      <c r="AF88" s="48"/>
      <c r="AG88" s="48"/>
      <c r="AH88" s="45"/>
      <c r="AI88" s="128"/>
      <c r="AJ88" s="74"/>
    </row>
    <row r="89" spans="1:36" ht="30" customHeight="1" x14ac:dyDescent="0.25">
      <c r="A89" s="363"/>
      <c r="B89" s="33" t="s">
        <v>439</v>
      </c>
      <c r="C89" s="48"/>
      <c r="D89" s="48"/>
      <c r="E89" s="48"/>
      <c r="F89" s="48"/>
      <c r="G89" s="48"/>
      <c r="H89" s="48"/>
      <c r="I89" s="48"/>
      <c r="J89" s="48"/>
      <c r="K89" s="48"/>
      <c r="L89" s="48"/>
      <c r="M89" s="48"/>
      <c r="N89" s="45"/>
      <c r="O89" s="45"/>
      <c r="P89" s="45"/>
      <c r="Q89" s="45" t="s">
        <v>138</v>
      </c>
      <c r="R89" s="48"/>
      <c r="S89" s="48"/>
      <c r="T89" s="48"/>
      <c r="U89" s="48"/>
      <c r="V89" s="48"/>
      <c r="W89" s="48"/>
      <c r="X89" s="48"/>
      <c r="Y89" s="48"/>
      <c r="Z89" s="48"/>
      <c r="AA89" s="48"/>
      <c r="AB89" s="48"/>
      <c r="AC89" s="48"/>
      <c r="AD89" s="48"/>
      <c r="AE89" s="48"/>
      <c r="AF89" s="48"/>
      <c r="AG89" s="48"/>
      <c r="AH89" s="45"/>
      <c r="AI89" s="128"/>
      <c r="AJ89" s="74"/>
    </row>
    <row r="90" spans="1:36" ht="30" customHeight="1" x14ac:dyDescent="0.25">
      <c r="A90" s="363"/>
      <c r="B90" s="33" t="s">
        <v>446</v>
      </c>
      <c r="C90" s="48"/>
      <c r="D90" s="48"/>
      <c r="E90" s="48"/>
      <c r="F90" s="48"/>
      <c r="G90" s="48"/>
      <c r="H90" s="48"/>
      <c r="I90" s="48"/>
      <c r="J90" s="48"/>
      <c r="K90" s="48"/>
      <c r="L90" s="48"/>
      <c r="M90" s="48"/>
      <c r="N90" s="45"/>
      <c r="O90" s="45"/>
      <c r="P90" s="45"/>
      <c r="Q90" s="45" t="s">
        <v>138</v>
      </c>
      <c r="R90" s="48"/>
      <c r="S90" s="48"/>
      <c r="T90" s="48"/>
      <c r="U90" s="48"/>
      <c r="V90" s="48"/>
      <c r="W90" s="48"/>
      <c r="X90" s="48"/>
      <c r="Y90" s="48"/>
      <c r="Z90" s="48"/>
      <c r="AA90" s="48"/>
      <c r="AB90" s="48"/>
      <c r="AC90" s="48"/>
      <c r="AD90" s="48"/>
      <c r="AE90" s="48"/>
      <c r="AF90" s="48"/>
      <c r="AG90" s="48"/>
      <c r="AH90" s="45"/>
      <c r="AI90" s="128"/>
      <c r="AJ90" s="74"/>
    </row>
    <row r="91" spans="1:36" ht="30" customHeight="1" x14ac:dyDescent="0.25">
      <c r="A91" s="363"/>
      <c r="B91" s="33" t="s">
        <v>454</v>
      </c>
      <c r="C91" s="48"/>
      <c r="D91" s="48"/>
      <c r="E91" s="48"/>
      <c r="F91" s="48"/>
      <c r="G91" s="48"/>
      <c r="H91" s="48"/>
      <c r="I91" s="48"/>
      <c r="J91" s="48"/>
      <c r="K91" s="48"/>
      <c r="L91" s="48"/>
      <c r="M91" s="48"/>
      <c r="N91" s="45"/>
      <c r="O91" s="45"/>
      <c r="P91" s="45"/>
      <c r="Q91" s="45" t="s">
        <v>138</v>
      </c>
      <c r="R91" s="48"/>
      <c r="S91" s="48"/>
      <c r="T91" s="48"/>
      <c r="U91" s="48"/>
      <c r="V91" s="48"/>
      <c r="W91" s="48"/>
      <c r="X91" s="48"/>
      <c r="Y91" s="48"/>
      <c r="Z91" s="48"/>
      <c r="AA91" s="48"/>
      <c r="AB91" s="48"/>
      <c r="AC91" s="48"/>
      <c r="AD91" s="48"/>
      <c r="AE91" s="48"/>
      <c r="AF91" s="48"/>
      <c r="AG91" s="48"/>
      <c r="AH91" s="45"/>
      <c r="AI91" s="128"/>
      <c r="AJ91" s="74"/>
    </row>
    <row r="92" spans="1:36" ht="30" customHeight="1" x14ac:dyDescent="0.25">
      <c r="A92" s="363"/>
      <c r="B92" s="33" t="s">
        <v>720</v>
      </c>
      <c r="C92" s="48"/>
      <c r="D92" s="48"/>
      <c r="E92" s="48"/>
      <c r="F92" s="48"/>
      <c r="G92" s="48"/>
      <c r="H92" s="48"/>
      <c r="I92" s="48"/>
      <c r="J92" s="48"/>
      <c r="K92" s="48"/>
      <c r="L92" s="48"/>
      <c r="M92" s="48"/>
      <c r="N92" s="45"/>
      <c r="O92" s="45"/>
      <c r="P92" s="45"/>
      <c r="Q92" s="45" t="s">
        <v>138</v>
      </c>
      <c r="R92" s="48"/>
      <c r="S92" s="48"/>
      <c r="T92" s="48"/>
      <c r="U92" s="48"/>
      <c r="V92" s="48"/>
      <c r="W92" s="48"/>
      <c r="X92" s="48"/>
      <c r="Y92" s="48"/>
      <c r="Z92" s="48"/>
      <c r="AA92" s="48"/>
      <c r="AB92" s="48"/>
      <c r="AC92" s="48"/>
      <c r="AD92" s="48"/>
      <c r="AE92" s="48"/>
      <c r="AF92" s="48"/>
      <c r="AG92" s="48"/>
      <c r="AH92" s="45"/>
      <c r="AI92" s="128"/>
      <c r="AJ92" s="74"/>
    </row>
    <row r="93" spans="1:36" ht="30" customHeight="1" x14ac:dyDescent="0.25">
      <c r="A93" s="363"/>
      <c r="B93" s="33" t="s">
        <v>721</v>
      </c>
      <c r="C93" s="48"/>
      <c r="D93" s="48"/>
      <c r="E93" s="48"/>
      <c r="F93" s="48"/>
      <c r="G93" s="48"/>
      <c r="H93" s="48"/>
      <c r="I93" s="48"/>
      <c r="J93" s="48"/>
      <c r="K93" s="48"/>
      <c r="L93" s="48"/>
      <c r="M93" s="48"/>
      <c r="N93" s="45"/>
      <c r="O93" s="45"/>
      <c r="P93" s="45"/>
      <c r="Q93" s="45" t="s">
        <v>138</v>
      </c>
      <c r="R93" s="48"/>
      <c r="S93" s="48"/>
      <c r="T93" s="48"/>
      <c r="U93" s="48"/>
      <c r="V93" s="48"/>
      <c r="W93" s="48"/>
      <c r="X93" s="48"/>
      <c r="Y93" s="48"/>
      <c r="Z93" s="48"/>
      <c r="AA93" s="48"/>
      <c r="AB93" s="48"/>
      <c r="AC93" s="48"/>
      <c r="AD93" s="48"/>
      <c r="AE93" s="48"/>
      <c r="AF93" s="48"/>
      <c r="AG93" s="48"/>
      <c r="AH93" s="45"/>
      <c r="AI93" s="128"/>
      <c r="AJ93" s="74"/>
    </row>
    <row r="94" spans="1:36" ht="30" customHeight="1" x14ac:dyDescent="0.25">
      <c r="A94" s="363"/>
      <c r="B94" s="33" t="s">
        <v>722</v>
      </c>
      <c r="C94" s="48"/>
      <c r="D94" s="48"/>
      <c r="E94" s="48"/>
      <c r="F94" s="48"/>
      <c r="G94" s="48"/>
      <c r="H94" s="48"/>
      <c r="I94" s="48"/>
      <c r="J94" s="48"/>
      <c r="K94" s="48"/>
      <c r="L94" s="48"/>
      <c r="M94" s="48"/>
      <c r="N94" s="45"/>
      <c r="O94" s="45"/>
      <c r="P94" s="45"/>
      <c r="Q94" s="45" t="s">
        <v>138</v>
      </c>
      <c r="R94" s="48"/>
      <c r="S94" s="48"/>
      <c r="T94" s="48"/>
      <c r="U94" s="48"/>
      <c r="V94" s="48"/>
      <c r="W94" s="48"/>
      <c r="X94" s="48"/>
      <c r="Y94" s="48"/>
      <c r="Z94" s="48"/>
      <c r="AA94" s="48"/>
      <c r="AB94" s="48"/>
      <c r="AC94" s="48"/>
      <c r="AD94" s="48"/>
      <c r="AE94" s="48"/>
      <c r="AF94" s="48"/>
      <c r="AG94" s="48"/>
      <c r="AH94" s="45"/>
      <c r="AI94" s="128"/>
      <c r="AJ94" s="74"/>
    </row>
    <row r="95" spans="1:36" ht="30" customHeight="1" x14ac:dyDescent="0.25">
      <c r="A95" s="363"/>
      <c r="B95" s="33" t="s">
        <v>723</v>
      </c>
      <c r="C95" s="48"/>
      <c r="D95" s="48"/>
      <c r="E95" s="48"/>
      <c r="F95" s="48"/>
      <c r="G95" s="48"/>
      <c r="H95" s="48"/>
      <c r="I95" s="48"/>
      <c r="J95" s="48"/>
      <c r="K95" s="48"/>
      <c r="L95" s="48"/>
      <c r="M95" s="48"/>
      <c r="N95" s="45"/>
      <c r="O95" s="45"/>
      <c r="P95" s="45"/>
      <c r="Q95" s="45" t="s">
        <v>138</v>
      </c>
      <c r="R95" s="48"/>
      <c r="S95" s="48"/>
      <c r="T95" s="48"/>
      <c r="U95" s="48"/>
      <c r="V95" s="48"/>
      <c r="W95" s="48"/>
      <c r="X95" s="48"/>
      <c r="Y95" s="48"/>
      <c r="Z95" s="48"/>
      <c r="AA95" s="48"/>
      <c r="AB95" s="48"/>
      <c r="AC95" s="48"/>
      <c r="AD95" s="48"/>
      <c r="AE95" s="48"/>
      <c r="AF95" s="48"/>
      <c r="AG95" s="48"/>
      <c r="AH95" s="45"/>
      <c r="AI95" s="128"/>
      <c r="AJ95" s="74"/>
    </row>
    <row r="96" spans="1:36" ht="30" customHeight="1" x14ac:dyDescent="0.25">
      <c r="A96" s="363"/>
      <c r="B96" s="33" t="s">
        <v>724</v>
      </c>
      <c r="C96" s="48"/>
      <c r="D96" s="48"/>
      <c r="E96" s="48"/>
      <c r="F96" s="48"/>
      <c r="G96" s="48"/>
      <c r="H96" s="48"/>
      <c r="I96" s="48"/>
      <c r="J96" s="48"/>
      <c r="K96" s="48"/>
      <c r="L96" s="48"/>
      <c r="M96" s="48"/>
      <c r="N96" s="45"/>
      <c r="O96" s="45"/>
      <c r="P96" s="45"/>
      <c r="Q96" s="45" t="s">
        <v>138</v>
      </c>
      <c r="R96" s="48"/>
      <c r="S96" s="48"/>
      <c r="T96" s="48"/>
      <c r="U96" s="48"/>
      <c r="V96" s="48"/>
      <c r="W96" s="48"/>
      <c r="X96" s="48"/>
      <c r="Y96" s="48"/>
      <c r="Z96" s="48"/>
      <c r="AA96" s="48"/>
      <c r="AB96" s="48"/>
      <c r="AC96" s="48"/>
      <c r="AD96" s="48"/>
      <c r="AE96" s="48"/>
      <c r="AF96" s="48"/>
      <c r="AG96" s="48"/>
      <c r="AH96" s="45"/>
      <c r="AI96" s="128"/>
      <c r="AJ96" s="74"/>
    </row>
    <row r="97" spans="1:36" ht="30" customHeight="1" x14ac:dyDescent="0.25">
      <c r="A97" s="363"/>
      <c r="B97" s="33" t="s">
        <v>725</v>
      </c>
      <c r="C97" s="48"/>
      <c r="D97" s="48"/>
      <c r="E97" s="48"/>
      <c r="F97" s="48"/>
      <c r="G97" s="48"/>
      <c r="H97" s="48"/>
      <c r="I97" s="48"/>
      <c r="J97" s="48"/>
      <c r="K97" s="48"/>
      <c r="L97" s="48"/>
      <c r="M97" s="48"/>
      <c r="N97" s="45"/>
      <c r="O97" s="45"/>
      <c r="P97" s="45"/>
      <c r="Q97" s="45" t="s">
        <v>138</v>
      </c>
      <c r="R97" s="48"/>
      <c r="S97" s="48"/>
      <c r="T97" s="48"/>
      <c r="U97" s="48"/>
      <c r="V97" s="48"/>
      <c r="W97" s="48"/>
      <c r="X97" s="48"/>
      <c r="Y97" s="48"/>
      <c r="Z97" s="48"/>
      <c r="AA97" s="48"/>
      <c r="AB97" s="48"/>
      <c r="AC97" s="48"/>
      <c r="AD97" s="48"/>
      <c r="AE97" s="48"/>
      <c r="AF97" s="48"/>
      <c r="AG97" s="48"/>
      <c r="AH97" s="45"/>
      <c r="AI97" s="128"/>
      <c r="AJ97" s="74"/>
    </row>
    <row r="98" spans="1:36" ht="30" customHeight="1" x14ac:dyDescent="0.25">
      <c r="A98" s="363"/>
      <c r="B98" s="33" t="s">
        <v>726</v>
      </c>
      <c r="C98" s="48"/>
      <c r="D98" s="48"/>
      <c r="E98" s="48"/>
      <c r="F98" s="48"/>
      <c r="G98" s="48"/>
      <c r="H98" s="48"/>
      <c r="I98" s="48"/>
      <c r="J98" s="48"/>
      <c r="K98" s="48"/>
      <c r="L98" s="48"/>
      <c r="M98" s="48"/>
      <c r="N98" s="45"/>
      <c r="O98" s="45"/>
      <c r="P98" s="45"/>
      <c r="Q98" s="45" t="s">
        <v>138</v>
      </c>
      <c r="R98" s="48"/>
      <c r="S98" s="48"/>
      <c r="T98" s="48"/>
      <c r="U98" s="48"/>
      <c r="V98" s="48"/>
      <c r="W98" s="48"/>
      <c r="X98" s="48"/>
      <c r="Y98" s="48"/>
      <c r="Z98" s="48"/>
      <c r="AA98" s="48"/>
      <c r="AB98" s="48"/>
      <c r="AC98" s="48"/>
      <c r="AD98" s="48"/>
      <c r="AE98" s="48"/>
      <c r="AF98" s="48"/>
      <c r="AG98" s="48"/>
      <c r="AH98" s="45"/>
      <c r="AI98" s="128"/>
      <c r="AJ98" s="74"/>
    </row>
    <row r="99" spans="1:36" ht="30" customHeight="1" x14ac:dyDescent="0.25">
      <c r="A99" s="363"/>
      <c r="B99" s="33" t="s">
        <v>727</v>
      </c>
      <c r="C99" s="48"/>
      <c r="D99" s="48"/>
      <c r="E99" s="48"/>
      <c r="F99" s="48"/>
      <c r="G99" s="48"/>
      <c r="H99" s="48"/>
      <c r="I99" s="48"/>
      <c r="J99" s="48"/>
      <c r="K99" s="48"/>
      <c r="L99" s="48"/>
      <c r="M99" s="48"/>
      <c r="N99" s="45"/>
      <c r="O99" s="45"/>
      <c r="P99" s="45"/>
      <c r="Q99" s="45" t="s">
        <v>138</v>
      </c>
      <c r="R99" s="48"/>
      <c r="S99" s="48"/>
      <c r="T99" s="48"/>
      <c r="U99" s="48"/>
      <c r="V99" s="48"/>
      <c r="W99" s="48"/>
      <c r="X99" s="48"/>
      <c r="Y99" s="48"/>
      <c r="Z99" s="48"/>
      <c r="AA99" s="48"/>
      <c r="AB99" s="48"/>
      <c r="AC99" s="48"/>
      <c r="AD99" s="48"/>
      <c r="AE99" s="48"/>
      <c r="AF99" s="48"/>
      <c r="AG99" s="48"/>
      <c r="AH99" s="45"/>
      <c r="AI99" s="128"/>
      <c r="AJ99" s="74"/>
    </row>
    <row r="100" spans="1:36" ht="30" customHeight="1" x14ac:dyDescent="0.25">
      <c r="A100" s="364"/>
      <c r="B100" s="33" t="s">
        <v>728</v>
      </c>
      <c r="C100" s="48"/>
      <c r="D100" s="48"/>
      <c r="E100" s="48"/>
      <c r="F100" s="48"/>
      <c r="G100" s="48"/>
      <c r="H100" s="48"/>
      <c r="I100" s="48"/>
      <c r="J100" s="48"/>
      <c r="K100" s="48"/>
      <c r="L100" s="48"/>
      <c r="M100" s="48"/>
      <c r="N100" s="45"/>
      <c r="O100" s="45"/>
      <c r="P100" s="45"/>
      <c r="Q100" s="45" t="s">
        <v>138</v>
      </c>
      <c r="R100" s="48"/>
      <c r="S100" s="48"/>
      <c r="T100" s="48"/>
      <c r="U100" s="48"/>
      <c r="V100" s="48"/>
      <c r="W100" s="48"/>
      <c r="X100" s="48"/>
      <c r="Y100" s="48"/>
      <c r="Z100" s="48"/>
      <c r="AA100" s="48"/>
      <c r="AB100" s="48"/>
      <c r="AC100" s="48"/>
      <c r="AD100" s="48"/>
      <c r="AE100" s="48"/>
      <c r="AF100" s="48"/>
      <c r="AG100" s="48"/>
      <c r="AH100" s="45"/>
      <c r="AI100" s="128"/>
      <c r="AJ100" s="74"/>
    </row>
    <row r="101" spans="1:36" ht="30" customHeight="1" x14ac:dyDescent="0.25">
      <c r="A101" s="362" t="s">
        <v>729</v>
      </c>
      <c r="B101" s="33" t="s">
        <v>462</v>
      </c>
      <c r="C101" s="48" t="s">
        <v>730</v>
      </c>
      <c r="D101" s="48"/>
      <c r="E101" s="48"/>
      <c r="F101" s="48"/>
      <c r="G101" s="48"/>
      <c r="H101" s="48"/>
      <c r="I101" s="48"/>
      <c r="J101" s="48"/>
      <c r="K101" s="48"/>
      <c r="L101" s="48"/>
      <c r="M101" s="48"/>
      <c r="N101" s="45"/>
      <c r="O101" s="45"/>
      <c r="P101" s="45"/>
      <c r="Q101" s="45" t="s">
        <v>138</v>
      </c>
      <c r="R101" s="48"/>
      <c r="S101" s="48"/>
      <c r="T101" s="48"/>
      <c r="U101" s="48"/>
      <c r="V101" s="48"/>
      <c r="W101" s="48"/>
      <c r="X101" s="48"/>
      <c r="Y101" s="48"/>
      <c r="Z101" s="48"/>
      <c r="AA101" s="48"/>
      <c r="AB101" s="48"/>
      <c r="AC101" s="48"/>
      <c r="AD101" s="48"/>
      <c r="AE101" s="48"/>
      <c r="AF101" s="48"/>
      <c r="AG101" s="48"/>
      <c r="AH101" s="45"/>
      <c r="AI101" s="128"/>
      <c r="AJ101" s="74"/>
    </row>
    <row r="102" spans="1:36" ht="30" customHeight="1" x14ac:dyDescent="0.25">
      <c r="A102" s="363"/>
      <c r="B102" s="33" t="s">
        <v>470</v>
      </c>
      <c r="C102" s="48" t="s">
        <v>730</v>
      </c>
      <c r="D102" s="48"/>
      <c r="E102" s="48"/>
      <c r="F102" s="48"/>
      <c r="G102" s="48"/>
      <c r="H102" s="48"/>
      <c r="I102" s="48"/>
      <c r="J102" s="48"/>
      <c r="K102" s="48"/>
      <c r="L102" s="48"/>
      <c r="M102" s="48"/>
      <c r="N102" s="45"/>
      <c r="O102" s="45"/>
      <c r="P102" s="45"/>
      <c r="Q102" s="45" t="s">
        <v>138</v>
      </c>
      <c r="R102" s="48"/>
      <c r="S102" s="48"/>
      <c r="T102" s="48"/>
      <c r="U102" s="48"/>
      <c r="V102" s="48"/>
      <c r="W102" s="48"/>
      <c r="X102" s="48"/>
      <c r="Y102" s="48"/>
      <c r="Z102" s="48"/>
      <c r="AA102" s="48"/>
      <c r="AB102" s="48"/>
      <c r="AC102" s="48"/>
      <c r="AD102" s="48"/>
      <c r="AE102" s="48"/>
      <c r="AF102" s="48"/>
      <c r="AG102" s="48"/>
      <c r="AH102" s="45"/>
      <c r="AI102" s="128"/>
      <c r="AJ102" s="74"/>
    </row>
    <row r="103" spans="1:36" ht="30" customHeight="1" x14ac:dyDescent="0.25">
      <c r="A103" s="363"/>
      <c r="B103" s="33" t="s">
        <v>479</v>
      </c>
      <c r="C103" s="48" t="s">
        <v>730</v>
      </c>
      <c r="D103" s="48"/>
      <c r="E103" s="48"/>
      <c r="F103" s="48"/>
      <c r="G103" s="48"/>
      <c r="H103" s="48"/>
      <c r="I103" s="48"/>
      <c r="J103" s="48"/>
      <c r="K103" s="48"/>
      <c r="L103" s="48"/>
      <c r="M103" s="48"/>
      <c r="N103" s="45"/>
      <c r="O103" s="45"/>
      <c r="P103" s="45"/>
      <c r="Q103" s="45" t="s">
        <v>138</v>
      </c>
      <c r="R103" s="48"/>
      <c r="S103" s="48"/>
      <c r="T103" s="48"/>
      <c r="U103" s="48"/>
      <c r="V103" s="48"/>
      <c r="W103" s="48"/>
      <c r="X103" s="48"/>
      <c r="Y103" s="48"/>
      <c r="Z103" s="48"/>
      <c r="AA103" s="48"/>
      <c r="AB103" s="48"/>
      <c r="AC103" s="48"/>
      <c r="AD103" s="48"/>
      <c r="AE103" s="48"/>
      <c r="AF103" s="48"/>
      <c r="AG103" s="48"/>
      <c r="AH103" s="45"/>
      <c r="AI103" s="128"/>
      <c r="AJ103" s="74"/>
    </row>
    <row r="104" spans="1:36" ht="30" customHeight="1" x14ac:dyDescent="0.25">
      <c r="A104" s="363"/>
      <c r="B104" s="33" t="s">
        <v>487</v>
      </c>
      <c r="C104" s="48"/>
      <c r="D104" s="48"/>
      <c r="E104" s="48"/>
      <c r="F104" s="48"/>
      <c r="G104" s="48"/>
      <c r="H104" s="48"/>
      <c r="I104" s="48"/>
      <c r="J104" s="48"/>
      <c r="K104" s="48"/>
      <c r="L104" s="48"/>
      <c r="M104" s="48"/>
      <c r="N104" s="45"/>
      <c r="O104" s="45"/>
      <c r="P104" s="45"/>
      <c r="Q104" s="45" t="s">
        <v>138</v>
      </c>
      <c r="R104" s="48"/>
      <c r="S104" s="48"/>
      <c r="T104" s="48"/>
      <c r="U104" s="48"/>
      <c r="V104" s="48"/>
      <c r="W104" s="48"/>
      <c r="X104" s="48"/>
      <c r="Y104" s="48"/>
      <c r="Z104" s="48"/>
      <c r="AA104" s="48"/>
      <c r="AB104" s="48"/>
      <c r="AC104" s="48"/>
      <c r="AD104" s="48"/>
      <c r="AE104" s="48"/>
      <c r="AF104" s="48"/>
      <c r="AG104" s="48"/>
      <c r="AH104" s="45"/>
      <c r="AI104" s="128"/>
      <c r="AJ104" s="74"/>
    </row>
    <row r="105" spans="1:36" ht="30" customHeight="1" x14ac:dyDescent="0.25">
      <c r="A105" s="363"/>
      <c r="B105" s="33" t="s">
        <v>496</v>
      </c>
      <c r="C105" s="48"/>
      <c r="D105" s="48"/>
      <c r="E105" s="48"/>
      <c r="F105" s="48"/>
      <c r="G105" s="48"/>
      <c r="H105" s="48"/>
      <c r="I105" s="48"/>
      <c r="J105" s="48"/>
      <c r="K105" s="48"/>
      <c r="L105" s="48"/>
      <c r="M105" s="48"/>
      <c r="N105" s="45"/>
      <c r="O105" s="45"/>
      <c r="P105" s="45"/>
      <c r="Q105" s="45" t="s">
        <v>138</v>
      </c>
      <c r="R105" s="48"/>
      <c r="S105" s="48"/>
      <c r="T105" s="48"/>
      <c r="U105" s="48"/>
      <c r="V105" s="48"/>
      <c r="W105" s="48"/>
      <c r="X105" s="48"/>
      <c r="Y105" s="48"/>
      <c r="Z105" s="48"/>
      <c r="AA105" s="48"/>
      <c r="AB105" s="48"/>
      <c r="AC105" s="48"/>
      <c r="AD105" s="48"/>
      <c r="AE105" s="48"/>
      <c r="AF105" s="48"/>
      <c r="AG105" s="48"/>
      <c r="AH105" s="45"/>
      <c r="AI105" s="128"/>
      <c r="AJ105" s="74"/>
    </row>
    <row r="106" spans="1:36" ht="30" customHeight="1" x14ac:dyDescent="0.25">
      <c r="A106" s="363"/>
      <c r="B106" s="33" t="s">
        <v>507</v>
      </c>
      <c r="C106" s="48"/>
      <c r="D106" s="48"/>
      <c r="E106" s="48"/>
      <c r="F106" s="48"/>
      <c r="G106" s="48"/>
      <c r="H106" s="48"/>
      <c r="I106" s="48"/>
      <c r="J106" s="48"/>
      <c r="K106" s="48"/>
      <c r="L106" s="48"/>
      <c r="M106" s="48"/>
      <c r="N106" s="45"/>
      <c r="O106" s="45"/>
      <c r="P106" s="45"/>
      <c r="Q106" s="45" t="s">
        <v>138</v>
      </c>
      <c r="R106" s="48"/>
      <c r="S106" s="48"/>
      <c r="T106" s="48"/>
      <c r="U106" s="48"/>
      <c r="V106" s="48"/>
      <c r="W106" s="48"/>
      <c r="X106" s="48"/>
      <c r="Y106" s="48"/>
      <c r="Z106" s="48"/>
      <c r="AA106" s="48"/>
      <c r="AB106" s="48"/>
      <c r="AC106" s="48"/>
      <c r="AD106" s="48"/>
      <c r="AE106" s="48"/>
      <c r="AF106" s="48"/>
      <c r="AG106" s="48"/>
      <c r="AH106" s="45"/>
      <c r="AI106" s="128"/>
      <c r="AJ106" s="74"/>
    </row>
    <row r="107" spans="1:36" ht="30" customHeight="1" x14ac:dyDescent="0.25">
      <c r="A107" s="363"/>
      <c r="B107" s="33" t="s">
        <v>515</v>
      </c>
      <c r="C107" s="48"/>
      <c r="D107" s="48"/>
      <c r="E107" s="48"/>
      <c r="F107" s="48"/>
      <c r="G107" s="48"/>
      <c r="H107" s="48"/>
      <c r="I107" s="48"/>
      <c r="J107" s="48"/>
      <c r="K107" s="48"/>
      <c r="L107" s="48"/>
      <c r="M107" s="48"/>
      <c r="N107" s="45"/>
      <c r="O107" s="45"/>
      <c r="P107" s="45"/>
      <c r="Q107" s="45" t="s">
        <v>138</v>
      </c>
      <c r="R107" s="48"/>
      <c r="S107" s="48"/>
      <c r="T107" s="48"/>
      <c r="U107" s="48"/>
      <c r="V107" s="48"/>
      <c r="W107" s="48"/>
      <c r="X107" s="48"/>
      <c r="Y107" s="48"/>
      <c r="Z107" s="48"/>
      <c r="AA107" s="48"/>
      <c r="AB107" s="48"/>
      <c r="AC107" s="48"/>
      <c r="AD107" s="48"/>
      <c r="AE107" s="48"/>
      <c r="AF107" s="48"/>
      <c r="AG107" s="48"/>
      <c r="AH107" s="45"/>
      <c r="AI107" s="128"/>
      <c r="AJ107" s="74"/>
    </row>
    <row r="108" spans="1:36" ht="30" customHeight="1" x14ac:dyDescent="0.25">
      <c r="A108" s="363"/>
      <c r="B108" s="33" t="s">
        <v>731</v>
      </c>
      <c r="C108" s="48"/>
      <c r="D108" s="48"/>
      <c r="E108" s="48"/>
      <c r="F108" s="48"/>
      <c r="G108" s="48"/>
      <c r="H108" s="48"/>
      <c r="I108" s="48"/>
      <c r="J108" s="48"/>
      <c r="K108" s="48"/>
      <c r="L108" s="48"/>
      <c r="M108" s="48"/>
      <c r="N108" s="45"/>
      <c r="O108" s="45"/>
      <c r="P108" s="45"/>
      <c r="Q108" s="45" t="s">
        <v>138</v>
      </c>
      <c r="R108" s="48"/>
      <c r="S108" s="48"/>
      <c r="T108" s="48"/>
      <c r="U108" s="48"/>
      <c r="V108" s="48"/>
      <c r="W108" s="48"/>
      <c r="X108" s="48"/>
      <c r="Y108" s="48"/>
      <c r="Z108" s="48"/>
      <c r="AA108" s="48"/>
      <c r="AB108" s="48"/>
      <c r="AC108" s="48"/>
      <c r="AD108" s="48"/>
      <c r="AE108" s="48"/>
      <c r="AF108" s="48"/>
      <c r="AG108" s="48"/>
      <c r="AH108" s="45"/>
      <c r="AI108" s="128"/>
      <c r="AJ108" s="74"/>
    </row>
    <row r="109" spans="1:36" ht="30" customHeight="1" x14ac:dyDescent="0.25">
      <c r="A109" s="363"/>
      <c r="B109" s="33" t="s">
        <v>732</v>
      </c>
      <c r="C109" s="48"/>
      <c r="D109" s="48"/>
      <c r="E109" s="48"/>
      <c r="F109" s="48"/>
      <c r="G109" s="48"/>
      <c r="H109" s="48"/>
      <c r="I109" s="48"/>
      <c r="J109" s="48"/>
      <c r="K109" s="48"/>
      <c r="L109" s="48"/>
      <c r="M109" s="48"/>
      <c r="N109" s="45"/>
      <c r="O109" s="45"/>
      <c r="P109" s="45"/>
      <c r="Q109" s="45" t="s">
        <v>138</v>
      </c>
      <c r="R109" s="48"/>
      <c r="S109" s="48"/>
      <c r="T109" s="48"/>
      <c r="U109" s="48"/>
      <c r="V109" s="48"/>
      <c r="W109" s="48"/>
      <c r="X109" s="48"/>
      <c r="Y109" s="48"/>
      <c r="Z109" s="48"/>
      <c r="AA109" s="48"/>
      <c r="AB109" s="48"/>
      <c r="AC109" s="48"/>
      <c r="AD109" s="48"/>
      <c r="AE109" s="48"/>
      <c r="AF109" s="48"/>
      <c r="AG109" s="48"/>
      <c r="AH109" s="45"/>
      <c r="AI109" s="128"/>
      <c r="AJ109" s="74"/>
    </row>
    <row r="110" spans="1:36" ht="30" customHeight="1" x14ac:dyDescent="0.25">
      <c r="A110" s="363"/>
      <c r="B110" s="33" t="s">
        <v>733</v>
      </c>
      <c r="C110" s="48"/>
      <c r="D110" s="48"/>
      <c r="E110" s="48"/>
      <c r="F110" s="48"/>
      <c r="G110" s="48"/>
      <c r="H110" s="48"/>
      <c r="I110" s="48"/>
      <c r="J110" s="48"/>
      <c r="K110" s="48"/>
      <c r="L110" s="48"/>
      <c r="M110" s="48"/>
      <c r="N110" s="45"/>
      <c r="O110" s="45"/>
      <c r="P110" s="45"/>
      <c r="Q110" s="45" t="s">
        <v>138</v>
      </c>
      <c r="R110" s="48"/>
      <c r="S110" s="48"/>
      <c r="T110" s="48"/>
      <c r="U110" s="48"/>
      <c r="V110" s="48"/>
      <c r="W110" s="48"/>
      <c r="X110" s="48"/>
      <c r="Y110" s="48"/>
      <c r="Z110" s="48"/>
      <c r="AA110" s="48"/>
      <c r="AB110" s="48"/>
      <c r="AC110" s="48"/>
      <c r="AD110" s="48"/>
      <c r="AE110" s="48"/>
      <c r="AF110" s="48"/>
      <c r="AG110" s="48"/>
      <c r="AH110" s="45"/>
      <c r="AI110" s="128"/>
      <c r="AJ110" s="74"/>
    </row>
    <row r="111" spans="1:36" ht="30" customHeight="1" x14ac:dyDescent="0.25">
      <c r="A111" s="363"/>
      <c r="B111" s="33" t="s">
        <v>734</v>
      </c>
      <c r="C111" s="48"/>
      <c r="D111" s="48"/>
      <c r="E111" s="48"/>
      <c r="F111" s="48"/>
      <c r="G111" s="48"/>
      <c r="H111" s="48"/>
      <c r="I111" s="48"/>
      <c r="J111" s="48"/>
      <c r="K111" s="48"/>
      <c r="L111" s="48"/>
      <c r="M111" s="48"/>
      <c r="N111" s="45"/>
      <c r="O111" s="45"/>
      <c r="P111" s="45"/>
      <c r="Q111" s="45" t="s">
        <v>138</v>
      </c>
      <c r="R111" s="48"/>
      <c r="S111" s="48"/>
      <c r="T111" s="48"/>
      <c r="U111" s="48"/>
      <c r="V111" s="48"/>
      <c r="W111" s="48"/>
      <c r="X111" s="48"/>
      <c r="Y111" s="48"/>
      <c r="Z111" s="48"/>
      <c r="AA111" s="48"/>
      <c r="AB111" s="48"/>
      <c r="AC111" s="48"/>
      <c r="AD111" s="48"/>
      <c r="AE111" s="48"/>
      <c r="AF111" s="48"/>
      <c r="AG111" s="48"/>
      <c r="AH111" s="45"/>
      <c r="AI111" s="128"/>
      <c r="AJ111" s="74"/>
    </row>
    <row r="112" spans="1:36" ht="30" customHeight="1" x14ac:dyDescent="0.25">
      <c r="A112" s="363"/>
      <c r="B112" s="33" t="s">
        <v>735</v>
      </c>
      <c r="C112" s="48"/>
      <c r="D112" s="48"/>
      <c r="E112" s="48"/>
      <c r="F112" s="48"/>
      <c r="G112" s="48"/>
      <c r="H112" s="48"/>
      <c r="I112" s="48"/>
      <c r="J112" s="48"/>
      <c r="K112" s="48"/>
      <c r="L112" s="48"/>
      <c r="M112" s="48"/>
      <c r="N112" s="45"/>
      <c r="O112" s="45"/>
      <c r="P112" s="45"/>
      <c r="Q112" s="45" t="s">
        <v>138</v>
      </c>
      <c r="R112" s="48"/>
      <c r="S112" s="48"/>
      <c r="T112" s="48"/>
      <c r="U112" s="48"/>
      <c r="V112" s="48"/>
      <c r="W112" s="48"/>
      <c r="X112" s="48"/>
      <c r="Y112" s="48"/>
      <c r="Z112" s="48"/>
      <c r="AA112" s="48"/>
      <c r="AB112" s="48"/>
      <c r="AC112" s="48"/>
      <c r="AD112" s="48"/>
      <c r="AE112" s="48"/>
      <c r="AF112" s="48"/>
      <c r="AG112" s="48"/>
      <c r="AH112" s="45"/>
      <c r="AI112" s="128"/>
      <c r="AJ112" s="74"/>
    </row>
    <row r="113" spans="1:36" ht="30" customHeight="1" x14ac:dyDescent="0.25">
      <c r="A113" s="363"/>
      <c r="B113" s="33" t="s">
        <v>736</v>
      </c>
      <c r="C113" s="48"/>
      <c r="D113" s="48"/>
      <c r="E113" s="48"/>
      <c r="F113" s="48"/>
      <c r="G113" s="48"/>
      <c r="H113" s="48"/>
      <c r="I113" s="48"/>
      <c r="J113" s="48"/>
      <c r="K113" s="48"/>
      <c r="L113" s="48"/>
      <c r="M113" s="48"/>
      <c r="N113" s="45"/>
      <c r="O113" s="45"/>
      <c r="P113" s="45"/>
      <c r="Q113" s="45" t="s">
        <v>138</v>
      </c>
      <c r="R113" s="48"/>
      <c r="S113" s="48"/>
      <c r="T113" s="48"/>
      <c r="U113" s="48"/>
      <c r="V113" s="48"/>
      <c r="W113" s="48"/>
      <c r="X113" s="48"/>
      <c r="Y113" s="48"/>
      <c r="Z113" s="48"/>
      <c r="AA113" s="48"/>
      <c r="AB113" s="48"/>
      <c r="AC113" s="48"/>
      <c r="AD113" s="48"/>
      <c r="AE113" s="48"/>
      <c r="AF113" s="48"/>
      <c r="AG113" s="48"/>
      <c r="AH113" s="45"/>
      <c r="AI113" s="128"/>
      <c r="AJ113" s="74"/>
    </row>
    <row r="114" spans="1:36" ht="30" customHeight="1" x14ac:dyDescent="0.25">
      <c r="A114" s="363"/>
      <c r="B114" s="33" t="s">
        <v>737</v>
      </c>
      <c r="C114" s="48"/>
      <c r="D114" s="48"/>
      <c r="E114" s="48"/>
      <c r="F114" s="48"/>
      <c r="G114" s="48"/>
      <c r="H114" s="48"/>
      <c r="I114" s="48"/>
      <c r="J114" s="48"/>
      <c r="K114" s="48"/>
      <c r="L114" s="48"/>
      <c r="M114" s="48"/>
      <c r="N114" s="45"/>
      <c r="O114" s="45"/>
      <c r="P114" s="45"/>
      <c r="Q114" s="45" t="s">
        <v>138</v>
      </c>
      <c r="R114" s="48"/>
      <c r="S114" s="48"/>
      <c r="T114" s="48"/>
      <c r="U114" s="48"/>
      <c r="V114" s="48"/>
      <c r="W114" s="48"/>
      <c r="X114" s="48"/>
      <c r="Y114" s="48"/>
      <c r="Z114" s="48"/>
      <c r="AA114" s="48"/>
      <c r="AB114" s="48"/>
      <c r="AC114" s="48"/>
      <c r="AD114" s="48"/>
      <c r="AE114" s="48"/>
      <c r="AF114" s="48"/>
      <c r="AG114" s="48"/>
      <c r="AH114" s="45"/>
      <c r="AI114" s="128"/>
      <c r="AJ114" s="74"/>
    </row>
    <row r="115" spans="1:36" ht="30" customHeight="1" x14ac:dyDescent="0.25">
      <c r="A115" s="364"/>
      <c r="B115" s="33" t="s">
        <v>738</v>
      </c>
      <c r="C115" s="48"/>
      <c r="D115" s="48"/>
      <c r="E115" s="48"/>
      <c r="F115" s="48"/>
      <c r="G115" s="48"/>
      <c r="H115" s="48"/>
      <c r="I115" s="48"/>
      <c r="J115" s="48"/>
      <c r="K115" s="48"/>
      <c r="L115" s="48"/>
      <c r="M115" s="48"/>
      <c r="N115" s="45"/>
      <c r="O115" s="45"/>
      <c r="P115" s="45"/>
      <c r="Q115" s="45" t="s">
        <v>138</v>
      </c>
      <c r="R115" s="48"/>
      <c r="S115" s="48"/>
      <c r="T115" s="48"/>
      <c r="U115" s="48"/>
      <c r="V115" s="48"/>
      <c r="W115" s="48"/>
      <c r="X115" s="48"/>
      <c r="Y115" s="48"/>
      <c r="Z115" s="48"/>
      <c r="AA115" s="48"/>
      <c r="AB115" s="48"/>
      <c r="AC115" s="48"/>
      <c r="AD115" s="48"/>
      <c r="AE115" s="48"/>
      <c r="AF115" s="48"/>
      <c r="AG115" s="48"/>
      <c r="AH115" s="45"/>
      <c r="AI115" s="128"/>
      <c r="AJ115" s="74"/>
    </row>
    <row r="116" spans="1:36" ht="30" customHeight="1" x14ac:dyDescent="0.25">
      <c r="A116" s="362" t="s">
        <v>739</v>
      </c>
      <c r="B116" s="33" t="s">
        <v>526</v>
      </c>
      <c r="C116" s="48" t="s">
        <v>740</v>
      </c>
      <c r="D116" s="48"/>
      <c r="E116" s="48"/>
      <c r="F116" s="48"/>
      <c r="G116" s="48"/>
      <c r="H116" s="48"/>
      <c r="I116" s="48"/>
      <c r="J116" s="48"/>
      <c r="K116" s="48"/>
      <c r="L116" s="48"/>
      <c r="M116" s="48"/>
      <c r="N116" s="45"/>
      <c r="O116" s="45"/>
      <c r="P116" s="45"/>
      <c r="Q116" s="45" t="s">
        <v>138</v>
      </c>
      <c r="R116" s="48"/>
      <c r="S116" s="48"/>
      <c r="T116" s="48"/>
      <c r="U116" s="48"/>
      <c r="V116" s="48"/>
      <c r="W116" s="48"/>
      <c r="X116" s="48"/>
      <c r="Y116" s="48"/>
      <c r="Z116" s="48"/>
      <c r="AA116" s="48"/>
      <c r="AB116" s="48"/>
      <c r="AC116" s="48"/>
      <c r="AD116" s="48"/>
      <c r="AE116" s="48"/>
      <c r="AF116" s="48"/>
      <c r="AG116" s="48"/>
      <c r="AH116" s="45"/>
      <c r="AI116" s="128"/>
      <c r="AJ116" s="74"/>
    </row>
    <row r="117" spans="1:36" ht="30" customHeight="1" x14ac:dyDescent="0.25">
      <c r="A117" s="363"/>
      <c r="B117" s="33" t="s">
        <v>534</v>
      </c>
      <c r="C117" s="48" t="s">
        <v>740</v>
      </c>
      <c r="D117" s="48"/>
      <c r="E117" s="48"/>
      <c r="F117" s="48"/>
      <c r="G117" s="48"/>
      <c r="H117" s="48"/>
      <c r="I117" s="48"/>
      <c r="J117" s="48"/>
      <c r="K117" s="48"/>
      <c r="L117" s="48"/>
      <c r="M117" s="48"/>
      <c r="N117" s="45"/>
      <c r="O117" s="45"/>
      <c r="P117" s="45"/>
      <c r="Q117" s="45" t="s">
        <v>138</v>
      </c>
      <c r="R117" s="48"/>
      <c r="S117" s="48"/>
      <c r="T117" s="48"/>
      <c r="U117" s="48"/>
      <c r="V117" s="48"/>
      <c r="W117" s="48"/>
      <c r="X117" s="48"/>
      <c r="Y117" s="48"/>
      <c r="Z117" s="48"/>
      <c r="AA117" s="48"/>
      <c r="AB117" s="48"/>
      <c r="AC117" s="48"/>
      <c r="AD117" s="48"/>
      <c r="AE117" s="48"/>
      <c r="AF117" s="48"/>
      <c r="AG117" s="48"/>
      <c r="AH117" s="45"/>
      <c r="AI117" s="128"/>
      <c r="AJ117" s="74"/>
    </row>
    <row r="118" spans="1:36" ht="30" customHeight="1" x14ac:dyDescent="0.25">
      <c r="A118" s="363"/>
      <c r="B118" s="33" t="s">
        <v>544</v>
      </c>
      <c r="C118" s="48" t="s">
        <v>740</v>
      </c>
      <c r="D118" s="48"/>
      <c r="E118" s="48"/>
      <c r="F118" s="48"/>
      <c r="G118" s="48"/>
      <c r="H118" s="48"/>
      <c r="I118" s="48"/>
      <c r="J118" s="48"/>
      <c r="K118" s="48"/>
      <c r="L118" s="48"/>
      <c r="M118" s="48"/>
      <c r="N118" s="45"/>
      <c r="O118" s="45"/>
      <c r="P118" s="45"/>
      <c r="Q118" s="45" t="s">
        <v>138</v>
      </c>
      <c r="R118" s="48"/>
      <c r="S118" s="48"/>
      <c r="T118" s="48"/>
      <c r="U118" s="48"/>
      <c r="V118" s="48"/>
      <c r="W118" s="48"/>
      <c r="X118" s="48"/>
      <c r="Y118" s="48"/>
      <c r="Z118" s="48"/>
      <c r="AA118" s="48"/>
      <c r="AB118" s="48"/>
      <c r="AC118" s="48"/>
      <c r="AD118" s="48"/>
      <c r="AE118" s="48"/>
      <c r="AF118" s="48"/>
      <c r="AG118" s="48"/>
      <c r="AH118" s="45"/>
      <c r="AI118" s="128"/>
      <c r="AJ118" s="74"/>
    </row>
    <row r="119" spans="1:36" ht="30" customHeight="1" x14ac:dyDescent="0.25">
      <c r="A119" s="363"/>
      <c r="B119" s="33" t="s">
        <v>551</v>
      </c>
      <c r="C119" s="48"/>
      <c r="D119" s="48"/>
      <c r="E119" s="48"/>
      <c r="F119" s="48"/>
      <c r="G119" s="48"/>
      <c r="H119" s="48"/>
      <c r="I119" s="48"/>
      <c r="J119" s="48"/>
      <c r="K119" s="48"/>
      <c r="L119" s="48"/>
      <c r="M119" s="48"/>
      <c r="N119" s="45"/>
      <c r="O119" s="45"/>
      <c r="P119" s="45"/>
      <c r="Q119" s="45" t="s">
        <v>138</v>
      </c>
      <c r="R119" s="48"/>
      <c r="S119" s="48"/>
      <c r="T119" s="48"/>
      <c r="U119" s="48"/>
      <c r="V119" s="48"/>
      <c r="W119" s="48"/>
      <c r="X119" s="48"/>
      <c r="Y119" s="48"/>
      <c r="Z119" s="48"/>
      <c r="AA119" s="48"/>
      <c r="AB119" s="48"/>
      <c r="AC119" s="48"/>
      <c r="AD119" s="48"/>
      <c r="AE119" s="48"/>
      <c r="AF119" s="48"/>
      <c r="AG119" s="48"/>
      <c r="AH119" s="45"/>
      <c r="AI119" s="128"/>
      <c r="AJ119" s="74"/>
    </row>
    <row r="120" spans="1:36" ht="30" customHeight="1" x14ac:dyDescent="0.25">
      <c r="A120" s="363"/>
      <c r="B120" s="33" t="s">
        <v>558</v>
      </c>
      <c r="C120" s="48"/>
      <c r="D120" s="48"/>
      <c r="E120" s="48"/>
      <c r="F120" s="48"/>
      <c r="G120" s="48"/>
      <c r="H120" s="48"/>
      <c r="I120" s="48"/>
      <c r="J120" s="48"/>
      <c r="K120" s="48"/>
      <c r="L120" s="48"/>
      <c r="M120" s="48"/>
      <c r="N120" s="45"/>
      <c r="O120" s="45"/>
      <c r="P120" s="45"/>
      <c r="Q120" s="45" t="s">
        <v>138</v>
      </c>
      <c r="R120" s="48"/>
      <c r="S120" s="48"/>
      <c r="T120" s="48"/>
      <c r="U120" s="48"/>
      <c r="V120" s="48"/>
      <c r="W120" s="48"/>
      <c r="X120" s="48"/>
      <c r="Y120" s="48"/>
      <c r="Z120" s="48"/>
      <c r="AA120" s="48"/>
      <c r="AB120" s="48"/>
      <c r="AC120" s="48"/>
      <c r="AD120" s="48"/>
      <c r="AE120" s="48"/>
      <c r="AF120" s="48"/>
      <c r="AG120" s="48"/>
      <c r="AH120" s="45"/>
      <c r="AI120" s="128"/>
      <c r="AJ120" s="74"/>
    </row>
    <row r="121" spans="1:36" ht="30" customHeight="1" x14ac:dyDescent="0.25">
      <c r="A121" s="363"/>
      <c r="B121" s="33" t="s">
        <v>563</v>
      </c>
      <c r="C121" s="48"/>
      <c r="D121" s="48"/>
      <c r="E121" s="48"/>
      <c r="F121" s="48"/>
      <c r="G121" s="48"/>
      <c r="H121" s="48"/>
      <c r="I121" s="48"/>
      <c r="J121" s="48"/>
      <c r="K121" s="48"/>
      <c r="L121" s="48"/>
      <c r="M121" s="48"/>
      <c r="N121" s="45"/>
      <c r="O121" s="45"/>
      <c r="P121" s="45"/>
      <c r="Q121" s="45" t="s">
        <v>138</v>
      </c>
      <c r="R121" s="48"/>
      <c r="S121" s="48"/>
      <c r="T121" s="48"/>
      <c r="U121" s="48"/>
      <c r="V121" s="48"/>
      <c r="W121" s="48"/>
      <c r="X121" s="48"/>
      <c r="Y121" s="48"/>
      <c r="Z121" s="48"/>
      <c r="AA121" s="48"/>
      <c r="AB121" s="48"/>
      <c r="AC121" s="48"/>
      <c r="AD121" s="48"/>
      <c r="AE121" s="48"/>
      <c r="AF121" s="48"/>
      <c r="AG121" s="48"/>
      <c r="AH121" s="45"/>
      <c r="AI121" s="128"/>
      <c r="AJ121" s="74"/>
    </row>
    <row r="122" spans="1:36" ht="30" customHeight="1" x14ac:dyDescent="0.25">
      <c r="A122" s="363"/>
      <c r="B122" s="33" t="s">
        <v>741</v>
      </c>
      <c r="C122" s="48"/>
      <c r="D122" s="48"/>
      <c r="E122" s="48"/>
      <c r="F122" s="48"/>
      <c r="G122" s="48"/>
      <c r="H122" s="48"/>
      <c r="I122" s="48"/>
      <c r="J122" s="48"/>
      <c r="K122" s="48"/>
      <c r="L122" s="48"/>
      <c r="M122" s="48"/>
      <c r="N122" s="45"/>
      <c r="O122" s="45"/>
      <c r="P122" s="45"/>
      <c r="Q122" s="45" t="s">
        <v>138</v>
      </c>
      <c r="R122" s="48"/>
      <c r="S122" s="48"/>
      <c r="T122" s="48"/>
      <c r="U122" s="48"/>
      <c r="V122" s="48"/>
      <c r="W122" s="48"/>
      <c r="X122" s="48"/>
      <c r="Y122" s="48"/>
      <c r="Z122" s="48"/>
      <c r="AA122" s="48"/>
      <c r="AB122" s="48"/>
      <c r="AC122" s="48"/>
      <c r="AD122" s="48"/>
      <c r="AE122" s="48"/>
      <c r="AF122" s="48"/>
      <c r="AG122" s="48"/>
      <c r="AH122" s="45"/>
      <c r="AI122" s="128"/>
      <c r="AJ122" s="74"/>
    </row>
    <row r="123" spans="1:36" ht="30" customHeight="1" x14ac:dyDescent="0.25">
      <c r="A123" s="363"/>
      <c r="B123" s="33" t="s">
        <v>742</v>
      </c>
      <c r="C123" s="48"/>
      <c r="D123" s="48"/>
      <c r="E123" s="48"/>
      <c r="F123" s="48"/>
      <c r="G123" s="48"/>
      <c r="H123" s="48"/>
      <c r="I123" s="48"/>
      <c r="J123" s="48"/>
      <c r="K123" s="48"/>
      <c r="L123" s="48"/>
      <c r="M123" s="48"/>
      <c r="N123" s="45"/>
      <c r="O123" s="45"/>
      <c r="P123" s="45"/>
      <c r="Q123" s="45" t="s">
        <v>138</v>
      </c>
      <c r="R123" s="48"/>
      <c r="S123" s="48"/>
      <c r="T123" s="48"/>
      <c r="U123" s="48"/>
      <c r="V123" s="48"/>
      <c r="W123" s="48"/>
      <c r="X123" s="48"/>
      <c r="Y123" s="48"/>
      <c r="Z123" s="48"/>
      <c r="AA123" s="48"/>
      <c r="AB123" s="48"/>
      <c r="AC123" s="48"/>
      <c r="AD123" s="48"/>
      <c r="AE123" s="48"/>
      <c r="AF123" s="48"/>
      <c r="AG123" s="48"/>
      <c r="AH123" s="45"/>
      <c r="AI123" s="128"/>
      <c r="AJ123" s="74"/>
    </row>
    <row r="124" spans="1:36" ht="30" customHeight="1" x14ac:dyDescent="0.25">
      <c r="A124" s="363"/>
      <c r="B124" s="33" t="s">
        <v>743</v>
      </c>
      <c r="C124" s="48"/>
      <c r="D124" s="48"/>
      <c r="E124" s="48"/>
      <c r="F124" s="48"/>
      <c r="G124" s="48"/>
      <c r="H124" s="48"/>
      <c r="I124" s="48"/>
      <c r="J124" s="48"/>
      <c r="K124" s="48"/>
      <c r="L124" s="48"/>
      <c r="M124" s="48"/>
      <c r="N124" s="45"/>
      <c r="O124" s="45"/>
      <c r="P124" s="45"/>
      <c r="Q124" s="45" t="s">
        <v>138</v>
      </c>
      <c r="R124" s="48"/>
      <c r="S124" s="48"/>
      <c r="T124" s="48"/>
      <c r="U124" s="48"/>
      <c r="V124" s="48"/>
      <c r="W124" s="48"/>
      <c r="X124" s="48"/>
      <c r="Y124" s="48"/>
      <c r="Z124" s="48"/>
      <c r="AA124" s="48"/>
      <c r="AB124" s="48"/>
      <c r="AC124" s="48"/>
      <c r="AD124" s="48"/>
      <c r="AE124" s="48"/>
      <c r="AF124" s="48"/>
      <c r="AG124" s="48"/>
      <c r="AH124" s="45"/>
      <c r="AI124" s="128"/>
      <c r="AJ124" s="74"/>
    </row>
    <row r="125" spans="1:36" ht="30" customHeight="1" x14ac:dyDescent="0.25">
      <c r="A125" s="363"/>
      <c r="B125" s="33" t="s">
        <v>744</v>
      </c>
      <c r="C125" s="48"/>
      <c r="D125" s="48"/>
      <c r="E125" s="48"/>
      <c r="F125" s="48"/>
      <c r="G125" s="48"/>
      <c r="H125" s="48"/>
      <c r="I125" s="48"/>
      <c r="J125" s="48"/>
      <c r="K125" s="48"/>
      <c r="L125" s="48"/>
      <c r="M125" s="48"/>
      <c r="N125" s="45"/>
      <c r="O125" s="45"/>
      <c r="P125" s="45"/>
      <c r="Q125" s="45" t="s">
        <v>138</v>
      </c>
      <c r="R125" s="48"/>
      <c r="S125" s="48"/>
      <c r="T125" s="48"/>
      <c r="U125" s="48"/>
      <c r="V125" s="48"/>
      <c r="W125" s="48"/>
      <c r="X125" s="48"/>
      <c r="Y125" s="48"/>
      <c r="Z125" s="48"/>
      <c r="AA125" s="48"/>
      <c r="AB125" s="48"/>
      <c r="AC125" s="48"/>
      <c r="AD125" s="48"/>
      <c r="AE125" s="48"/>
      <c r="AF125" s="48"/>
      <c r="AG125" s="48"/>
      <c r="AH125" s="45"/>
      <c r="AI125" s="128"/>
      <c r="AJ125" s="74"/>
    </row>
    <row r="126" spans="1:36" ht="30" customHeight="1" x14ac:dyDescent="0.25">
      <c r="A126" s="363"/>
      <c r="B126" s="33" t="s">
        <v>745</v>
      </c>
      <c r="C126" s="48"/>
      <c r="D126" s="48"/>
      <c r="E126" s="48"/>
      <c r="F126" s="48"/>
      <c r="G126" s="48"/>
      <c r="H126" s="48"/>
      <c r="I126" s="48"/>
      <c r="J126" s="48"/>
      <c r="K126" s="48"/>
      <c r="L126" s="48"/>
      <c r="M126" s="48"/>
      <c r="N126" s="45"/>
      <c r="O126" s="45"/>
      <c r="P126" s="45"/>
      <c r="Q126" s="45" t="s">
        <v>138</v>
      </c>
      <c r="R126" s="48"/>
      <c r="S126" s="48"/>
      <c r="T126" s="48"/>
      <c r="U126" s="48"/>
      <c r="V126" s="48"/>
      <c r="W126" s="48"/>
      <c r="X126" s="48"/>
      <c r="Y126" s="48"/>
      <c r="Z126" s="48"/>
      <c r="AA126" s="48"/>
      <c r="AB126" s="48"/>
      <c r="AC126" s="48"/>
      <c r="AD126" s="48"/>
      <c r="AE126" s="48"/>
      <c r="AF126" s="48"/>
      <c r="AG126" s="48"/>
      <c r="AH126" s="45"/>
      <c r="AI126" s="128"/>
      <c r="AJ126" s="74"/>
    </row>
    <row r="127" spans="1:36" ht="30" customHeight="1" x14ac:dyDescent="0.25">
      <c r="A127" s="363"/>
      <c r="B127" s="33" t="s">
        <v>746</v>
      </c>
      <c r="C127" s="48"/>
      <c r="D127" s="48"/>
      <c r="E127" s="48"/>
      <c r="F127" s="48"/>
      <c r="G127" s="48"/>
      <c r="H127" s="48"/>
      <c r="I127" s="48"/>
      <c r="J127" s="48"/>
      <c r="K127" s="48"/>
      <c r="L127" s="48"/>
      <c r="M127" s="48"/>
      <c r="N127" s="45"/>
      <c r="O127" s="45"/>
      <c r="P127" s="45"/>
      <c r="Q127" s="45" t="s">
        <v>138</v>
      </c>
      <c r="R127" s="48"/>
      <c r="S127" s="48"/>
      <c r="T127" s="48"/>
      <c r="U127" s="48"/>
      <c r="V127" s="48"/>
      <c r="W127" s="48"/>
      <c r="X127" s="48"/>
      <c r="Y127" s="48"/>
      <c r="Z127" s="48"/>
      <c r="AA127" s="48"/>
      <c r="AB127" s="48"/>
      <c r="AC127" s="48"/>
      <c r="AD127" s="48"/>
      <c r="AE127" s="48"/>
      <c r="AF127" s="48"/>
      <c r="AG127" s="48"/>
      <c r="AH127" s="45"/>
      <c r="AI127" s="128"/>
      <c r="AJ127" s="74"/>
    </row>
    <row r="128" spans="1:36" ht="30" customHeight="1" x14ac:dyDescent="0.25">
      <c r="A128" s="363"/>
      <c r="B128" s="33" t="s">
        <v>747</v>
      </c>
      <c r="C128" s="48"/>
      <c r="D128" s="48"/>
      <c r="E128" s="48"/>
      <c r="F128" s="48"/>
      <c r="G128" s="48"/>
      <c r="H128" s="48"/>
      <c r="I128" s="48"/>
      <c r="J128" s="48"/>
      <c r="K128" s="48"/>
      <c r="L128" s="48"/>
      <c r="M128" s="48"/>
      <c r="N128" s="45"/>
      <c r="O128" s="45"/>
      <c r="P128" s="45"/>
      <c r="Q128" s="45" t="s">
        <v>138</v>
      </c>
      <c r="R128" s="48"/>
      <c r="S128" s="48"/>
      <c r="T128" s="48"/>
      <c r="U128" s="48"/>
      <c r="V128" s="48"/>
      <c r="W128" s="48"/>
      <c r="X128" s="48"/>
      <c r="Y128" s="48"/>
      <c r="Z128" s="48"/>
      <c r="AA128" s="48"/>
      <c r="AB128" s="48"/>
      <c r="AC128" s="48"/>
      <c r="AD128" s="48"/>
      <c r="AE128" s="48"/>
      <c r="AF128" s="48"/>
      <c r="AG128" s="48"/>
      <c r="AH128" s="45"/>
      <c r="AI128" s="128"/>
      <c r="AJ128" s="74"/>
    </row>
    <row r="129" spans="1:36" ht="30" customHeight="1" x14ac:dyDescent="0.25">
      <c r="A129" s="363"/>
      <c r="B129" s="33" t="s">
        <v>748</v>
      </c>
      <c r="C129" s="48"/>
      <c r="D129" s="48"/>
      <c r="E129" s="48"/>
      <c r="F129" s="48"/>
      <c r="G129" s="48"/>
      <c r="H129" s="48"/>
      <c r="I129" s="48"/>
      <c r="J129" s="48"/>
      <c r="K129" s="48"/>
      <c r="L129" s="48"/>
      <c r="M129" s="48"/>
      <c r="N129" s="45"/>
      <c r="O129" s="45"/>
      <c r="P129" s="45"/>
      <c r="Q129" s="45" t="s">
        <v>138</v>
      </c>
      <c r="R129" s="48"/>
      <c r="S129" s="48"/>
      <c r="T129" s="48"/>
      <c r="U129" s="48"/>
      <c r="V129" s="48"/>
      <c r="W129" s="48"/>
      <c r="X129" s="48"/>
      <c r="Y129" s="48"/>
      <c r="Z129" s="48"/>
      <c r="AA129" s="48"/>
      <c r="AB129" s="48"/>
      <c r="AC129" s="48"/>
      <c r="AD129" s="48"/>
      <c r="AE129" s="48"/>
      <c r="AF129" s="48"/>
      <c r="AG129" s="48"/>
      <c r="AH129" s="45"/>
      <c r="AI129" s="128"/>
      <c r="AJ129" s="74"/>
    </row>
    <row r="130" spans="1:36" ht="30" customHeight="1" x14ac:dyDescent="0.25">
      <c r="A130" s="364"/>
      <c r="B130" s="33" t="s">
        <v>749</v>
      </c>
      <c r="C130" s="48"/>
      <c r="D130" s="48"/>
      <c r="E130" s="48"/>
      <c r="F130" s="48"/>
      <c r="G130" s="48"/>
      <c r="H130" s="48"/>
      <c r="I130" s="48"/>
      <c r="J130" s="48"/>
      <c r="K130" s="48"/>
      <c r="L130" s="48"/>
      <c r="M130" s="48"/>
      <c r="N130" s="45"/>
      <c r="O130" s="45"/>
      <c r="P130" s="45"/>
      <c r="Q130" s="45" t="s">
        <v>138</v>
      </c>
      <c r="R130" s="48"/>
      <c r="S130" s="48"/>
      <c r="T130" s="48"/>
      <c r="U130" s="48"/>
      <c r="V130" s="48"/>
      <c r="W130" s="48"/>
      <c r="X130" s="48"/>
      <c r="Y130" s="48"/>
      <c r="Z130" s="48"/>
      <c r="AA130" s="48"/>
      <c r="AB130" s="48"/>
      <c r="AC130" s="48"/>
      <c r="AD130" s="48"/>
      <c r="AE130" s="48"/>
      <c r="AF130" s="48"/>
      <c r="AG130" s="48"/>
      <c r="AH130" s="45"/>
      <c r="AI130" s="128"/>
      <c r="AJ130" s="74"/>
    </row>
    <row r="131" spans="1:36" ht="30" customHeight="1" x14ac:dyDescent="0.25">
      <c r="A131" s="362" t="s">
        <v>750</v>
      </c>
      <c r="B131" s="33" t="s">
        <v>573</v>
      </c>
      <c r="C131" s="48" t="s">
        <v>751</v>
      </c>
      <c r="D131" s="48"/>
      <c r="E131" s="48"/>
      <c r="F131" s="48"/>
      <c r="G131" s="48"/>
      <c r="H131" s="48"/>
      <c r="I131" s="48"/>
      <c r="J131" s="48"/>
      <c r="K131" s="48"/>
      <c r="L131" s="48"/>
      <c r="M131" s="48"/>
      <c r="N131" s="45"/>
      <c r="O131" s="45"/>
      <c r="P131" s="45"/>
      <c r="Q131" s="45" t="s">
        <v>138</v>
      </c>
      <c r="R131" s="48"/>
      <c r="S131" s="48"/>
      <c r="T131" s="48"/>
      <c r="U131" s="48"/>
      <c r="V131" s="48"/>
      <c r="W131" s="48"/>
      <c r="X131" s="48"/>
      <c r="Y131" s="48"/>
      <c r="Z131" s="48"/>
      <c r="AA131" s="48"/>
      <c r="AB131" s="48"/>
      <c r="AC131" s="48"/>
      <c r="AD131" s="48"/>
      <c r="AE131" s="48"/>
      <c r="AF131" s="48"/>
      <c r="AG131" s="48"/>
      <c r="AH131" s="45"/>
      <c r="AI131" s="128"/>
      <c r="AJ131" s="74"/>
    </row>
    <row r="132" spans="1:36" ht="30" customHeight="1" x14ac:dyDescent="0.25">
      <c r="A132" s="363"/>
      <c r="B132" s="33" t="s">
        <v>579</v>
      </c>
      <c r="C132" s="48" t="s">
        <v>751</v>
      </c>
      <c r="D132" s="48"/>
      <c r="E132" s="48"/>
      <c r="F132" s="48"/>
      <c r="G132" s="48"/>
      <c r="H132" s="48"/>
      <c r="I132" s="48"/>
      <c r="J132" s="48"/>
      <c r="K132" s="48"/>
      <c r="L132" s="48"/>
      <c r="M132" s="48"/>
      <c r="N132" s="45"/>
      <c r="O132" s="45"/>
      <c r="P132" s="45"/>
      <c r="Q132" s="45" t="s">
        <v>138</v>
      </c>
      <c r="R132" s="48"/>
      <c r="S132" s="48"/>
      <c r="T132" s="48"/>
      <c r="U132" s="48"/>
      <c r="V132" s="48"/>
      <c r="W132" s="48"/>
      <c r="X132" s="48"/>
      <c r="Y132" s="48"/>
      <c r="Z132" s="48"/>
      <c r="AA132" s="48"/>
      <c r="AB132" s="48"/>
      <c r="AC132" s="48"/>
      <c r="AD132" s="48"/>
      <c r="AE132" s="48"/>
      <c r="AF132" s="48"/>
      <c r="AG132" s="48"/>
      <c r="AH132" s="45"/>
      <c r="AI132" s="128"/>
      <c r="AJ132" s="74"/>
    </row>
    <row r="133" spans="1:36" ht="30" customHeight="1" x14ac:dyDescent="0.25">
      <c r="A133" s="363"/>
      <c r="B133" s="33" t="s">
        <v>588</v>
      </c>
      <c r="C133" s="48" t="s">
        <v>751</v>
      </c>
      <c r="D133" s="48"/>
      <c r="E133" s="48"/>
      <c r="F133" s="48"/>
      <c r="G133" s="48"/>
      <c r="H133" s="48"/>
      <c r="I133" s="48"/>
      <c r="J133" s="48"/>
      <c r="K133" s="48"/>
      <c r="L133" s="48"/>
      <c r="M133" s="48"/>
      <c r="N133" s="45"/>
      <c r="O133" s="45"/>
      <c r="P133" s="45"/>
      <c r="Q133" s="45" t="s">
        <v>138</v>
      </c>
      <c r="R133" s="48"/>
      <c r="S133" s="48"/>
      <c r="T133" s="48"/>
      <c r="U133" s="48"/>
      <c r="V133" s="48"/>
      <c r="W133" s="48"/>
      <c r="X133" s="48"/>
      <c r="Y133" s="48"/>
      <c r="Z133" s="48"/>
      <c r="AA133" s="48"/>
      <c r="AB133" s="48"/>
      <c r="AC133" s="48"/>
      <c r="AD133" s="48"/>
      <c r="AE133" s="48"/>
      <c r="AF133" s="48"/>
      <c r="AG133" s="48"/>
      <c r="AH133" s="45"/>
      <c r="AI133" s="128"/>
      <c r="AJ133" s="74"/>
    </row>
    <row r="134" spans="1:36" ht="30" customHeight="1" x14ac:dyDescent="0.25">
      <c r="A134" s="363"/>
      <c r="B134" s="33" t="s">
        <v>596</v>
      </c>
      <c r="C134" s="48"/>
      <c r="D134" s="48"/>
      <c r="E134" s="48"/>
      <c r="F134" s="48"/>
      <c r="G134" s="48"/>
      <c r="H134" s="48"/>
      <c r="I134" s="48"/>
      <c r="J134" s="48"/>
      <c r="K134" s="48"/>
      <c r="L134" s="48"/>
      <c r="M134" s="48"/>
      <c r="N134" s="45"/>
      <c r="O134" s="45"/>
      <c r="P134" s="45"/>
      <c r="Q134" s="45" t="s">
        <v>138</v>
      </c>
      <c r="R134" s="48"/>
      <c r="S134" s="48"/>
      <c r="T134" s="48"/>
      <c r="U134" s="48"/>
      <c r="V134" s="48"/>
      <c r="W134" s="48"/>
      <c r="X134" s="48"/>
      <c r="Y134" s="48"/>
      <c r="Z134" s="48"/>
      <c r="AA134" s="48"/>
      <c r="AB134" s="48"/>
      <c r="AC134" s="48"/>
      <c r="AD134" s="48"/>
      <c r="AE134" s="48"/>
      <c r="AF134" s="48"/>
      <c r="AG134" s="48"/>
      <c r="AH134" s="45"/>
      <c r="AI134" s="128"/>
      <c r="AJ134" s="74"/>
    </row>
    <row r="135" spans="1:36" ht="30" customHeight="1" x14ac:dyDescent="0.25">
      <c r="A135" s="363"/>
      <c r="B135" s="33" t="s">
        <v>603</v>
      </c>
      <c r="C135" s="48"/>
      <c r="D135" s="48"/>
      <c r="E135" s="48"/>
      <c r="F135" s="48"/>
      <c r="G135" s="48"/>
      <c r="H135" s="48"/>
      <c r="I135" s="48"/>
      <c r="J135" s="48"/>
      <c r="K135" s="48"/>
      <c r="L135" s="48"/>
      <c r="M135" s="48"/>
      <c r="N135" s="45"/>
      <c r="O135" s="45"/>
      <c r="P135" s="45"/>
      <c r="Q135" s="45" t="s">
        <v>138</v>
      </c>
      <c r="R135" s="48"/>
      <c r="S135" s="48"/>
      <c r="T135" s="48"/>
      <c r="U135" s="48"/>
      <c r="V135" s="48"/>
      <c r="W135" s="48"/>
      <c r="X135" s="48"/>
      <c r="Y135" s="48"/>
      <c r="Z135" s="48"/>
      <c r="AA135" s="48"/>
      <c r="AB135" s="48"/>
      <c r="AC135" s="48"/>
      <c r="AD135" s="48"/>
      <c r="AE135" s="48"/>
      <c r="AF135" s="48"/>
      <c r="AG135" s="48"/>
      <c r="AH135" s="45"/>
      <c r="AI135" s="128"/>
      <c r="AJ135" s="74"/>
    </row>
    <row r="136" spans="1:36" ht="30" customHeight="1" x14ac:dyDescent="0.25">
      <c r="A136" s="363"/>
      <c r="B136" s="33" t="s">
        <v>610</v>
      </c>
      <c r="C136" s="48"/>
      <c r="D136" s="48"/>
      <c r="E136" s="48"/>
      <c r="F136" s="48"/>
      <c r="G136" s="48"/>
      <c r="H136" s="48"/>
      <c r="I136" s="48"/>
      <c r="J136" s="48"/>
      <c r="K136" s="48"/>
      <c r="L136" s="48"/>
      <c r="M136" s="48"/>
      <c r="N136" s="45"/>
      <c r="O136" s="45"/>
      <c r="P136" s="45"/>
      <c r="Q136" s="45" t="s">
        <v>138</v>
      </c>
      <c r="R136" s="48"/>
      <c r="S136" s="48"/>
      <c r="T136" s="48"/>
      <c r="U136" s="48"/>
      <c r="V136" s="48"/>
      <c r="W136" s="48"/>
      <c r="X136" s="48"/>
      <c r="Y136" s="48"/>
      <c r="Z136" s="48"/>
      <c r="AA136" s="48"/>
      <c r="AB136" s="48"/>
      <c r="AC136" s="48"/>
      <c r="AD136" s="48"/>
      <c r="AE136" s="48"/>
      <c r="AF136" s="48"/>
      <c r="AG136" s="48"/>
      <c r="AH136" s="45"/>
      <c r="AI136" s="128"/>
      <c r="AJ136" s="74"/>
    </row>
    <row r="137" spans="1:36" ht="30" customHeight="1" x14ac:dyDescent="0.25">
      <c r="A137" s="363"/>
      <c r="B137" s="33" t="s">
        <v>618</v>
      </c>
      <c r="C137" s="48"/>
      <c r="D137" s="48"/>
      <c r="E137" s="48"/>
      <c r="F137" s="48"/>
      <c r="G137" s="48"/>
      <c r="H137" s="48"/>
      <c r="I137" s="48"/>
      <c r="J137" s="48"/>
      <c r="K137" s="48"/>
      <c r="L137" s="48"/>
      <c r="M137" s="48"/>
      <c r="N137" s="45"/>
      <c r="O137" s="45"/>
      <c r="P137" s="45"/>
      <c r="Q137" s="45" t="s">
        <v>138</v>
      </c>
      <c r="R137" s="48"/>
      <c r="S137" s="48"/>
      <c r="T137" s="48"/>
      <c r="U137" s="48"/>
      <c r="V137" s="48"/>
      <c r="W137" s="48"/>
      <c r="X137" s="48"/>
      <c r="Y137" s="48"/>
      <c r="Z137" s="48"/>
      <c r="AA137" s="48"/>
      <c r="AB137" s="48"/>
      <c r="AC137" s="48"/>
      <c r="AD137" s="48"/>
      <c r="AE137" s="48"/>
      <c r="AF137" s="48"/>
      <c r="AG137" s="48"/>
      <c r="AH137" s="45"/>
      <c r="AI137" s="128"/>
      <c r="AJ137" s="74"/>
    </row>
    <row r="138" spans="1:36" ht="30" customHeight="1" x14ac:dyDescent="0.25">
      <c r="A138" s="363"/>
      <c r="B138" s="33" t="s">
        <v>752</v>
      </c>
      <c r="C138" s="48"/>
      <c r="D138" s="48"/>
      <c r="E138" s="48"/>
      <c r="F138" s="48"/>
      <c r="G138" s="48"/>
      <c r="H138" s="48"/>
      <c r="I138" s="48"/>
      <c r="J138" s="48"/>
      <c r="K138" s="48"/>
      <c r="L138" s="48"/>
      <c r="M138" s="48"/>
      <c r="N138" s="45"/>
      <c r="O138" s="45"/>
      <c r="P138" s="45"/>
      <c r="Q138" s="45" t="s">
        <v>138</v>
      </c>
      <c r="R138" s="48"/>
      <c r="S138" s="48"/>
      <c r="T138" s="48"/>
      <c r="U138" s="48"/>
      <c r="V138" s="48"/>
      <c r="W138" s="48"/>
      <c r="X138" s="48"/>
      <c r="Y138" s="48"/>
      <c r="Z138" s="48"/>
      <c r="AA138" s="48"/>
      <c r="AB138" s="48"/>
      <c r="AC138" s="48"/>
      <c r="AD138" s="48"/>
      <c r="AE138" s="48"/>
      <c r="AF138" s="48"/>
      <c r="AG138" s="48"/>
      <c r="AH138" s="45"/>
      <c r="AI138" s="128"/>
      <c r="AJ138" s="74"/>
    </row>
    <row r="139" spans="1:36" ht="30" customHeight="1" x14ac:dyDescent="0.25">
      <c r="A139" s="363"/>
      <c r="B139" s="33" t="s">
        <v>753</v>
      </c>
      <c r="C139" s="48"/>
      <c r="D139" s="48"/>
      <c r="E139" s="48"/>
      <c r="F139" s="48"/>
      <c r="G139" s="48"/>
      <c r="H139" s="48"/>
      <c r="I139" s="48"/>
      <c r="J139" s="48"/>
      <c r="K139" s="48"/>
      <c r="L139" s="48"/>
      <c r="M139" s="48"/>
      <c r="N139" s="45"/>
      <c r="O139" s="45"/>
      <c r="P139" s="45"/>
      <c r="Q139" s="45" t="s">
        <v>138</v>
      </c>
      <c r="R139" s="48"/>
      <c r="S139" s="48"/>
      <c r="T139" s="48"/>
      <c r="U139" s="48"/>
      <c r="V139" s="48"/>
      <c r="W139" s="48"/>
      <c r="X139" s="48"/>
      <c r="Y139" s="48"/>
      <c r="Z139" s="48"/>
      <c r="AA139" s="48"/>
      <c r="AB139" s="48"/>
      <c r="AC139" s="48"/>
      <c r="AD139" s="48"/>
      <c r="AE139" s="48"/>
      <c r="AF139" s="48"/>
      <c r="AG139" s="48"/>
      <c r="AH139" s="45"/>
      <c r="AI139" s="128"/>
      <c r="AJ139" s="74"/>
    </row>
    <row r="140" spans="1:36" ht="30" customHeight="1" x14ac:dyDescent="0.25">
      <c r="A140" s="363"/>
      <c r="B140" s="33" t="s">
        <v>754</v>
      </c>
      <c r="C140" s="48"/>
      <c r="D140" s="48"/>
      <c r="E140" s="48"/>
      <c r="F140" s="48"/>
      <c r="G140" s="48"/>
      <c r="H140" s="48"/>
      <c r="I140" s="48"/>
      <c r="J140" s="48"/>
      <c r="K140" s="48"/>
      <c r="L140" s="48"/>
      <c r="M140" s="48"/>
      <c r="N140" s="45"/>
      <c r="O140" s="45"/>
      <c r="P140" s="45"/>
      <c r="Q140" s="45" t="s">
        <v>138</v>
      </c>
      <c r="R140" s="48"/>
      <c r="S140" s="48"/>
      <c r="T140" s="48"/>
      <c r="U140" s="48"/>
      <c r="V140" s="48"/>
      <c r="W140" s="48"/>
      <c r="X140" s="48"/>
      <c r="Y140" s="48"/>
      <c r="Z140" s="48"/>
      <c r="AA140" s="48"/>
      <c r="AB140" s="48"/>
      <c r="AC140" s="48"/>
      <c r="AD140" s="48"/>
      <c r="AE140" s="48"/>
      <c r="AF140" s="48"/>
      <c r="AG140" s="48"/>
      <c r="AH140" s="45"/>
      <c r="AI140" s="128"/>
      <c r="AJ140" s="74"/>
    </row>
    <row r="141" spans="1:36" ht="30" customHeight="1" x14ac:dyDescent="0.25">
      <c r="A141" s="363"/>
      <c r="B141" s="33" t="s">
        <v>755</v>
      </c>
      <c r="C141" s="48"/>
      <c r="D141" s="48"/>
      <c r="E141" s="48"/>
      <c r="F141" s="48"/>
      <c r="G141" s="48"/>
      <c r="H141" s="48"/>
      <c r="I141" s="48"/>
      <c r="J141" s="48"/>
      <c r="K141" s="48"/>
      <c r="L141" s="48"/>
      <c r="M141" s="48"/>
      <c r="N141" s="45"/>
      <c r="O141" s="45"/>
      <c r="P141" s="45"/>
      <c r="Q141" s="45" t="s">
        <v>138</v>
      </c>
      <c r="R141" s="48"/>
      <c r="S141" s="48"/>
      <c r="T141" s="48"/>
      <c r="U141" s="48"/>
      <c r="V141" s="48"/>
      <c r="W141" s="48"/>
      <c r="X141" s="48"/>
      <c r="Y141" s="48"/>
      <c r="Z141" s="48"/>
      <c r="AA141" s="48"/>
      <c r="AB141" s="48"/>
      <c r="AC141" s="48"/>
      <c r="AD141" s="48"/>
      <c r="AE141" s="48"/>
      <c r="AF141" s="48"/>
      <c r="AG141" s="48"/>
      <c r="AH141" s="45"/>
      <c r="AI141" s="128"/>
      <c r="AJ141" s="74"/>
    </row>
    <row r="142" spans="1:36" ht="30" customHeight="1" x14ac:dyDescent="0.25">
      <c r="A142" s="363"/>
      <c r="B142" s="33" t="s">
        <v>756</v>
      </c>
      <c r="C142" s="48"/>
      <c r="D142" s="48"/>
      <c r="E142" s="48"/>
      <c r="F142" s="48"/>
      <c r="G142" s="48"/>
      <c r="H142" s="48"/>
      <c r="I142" s="48"/>
      <c r="J142" s="48"/>
      <c r="K142" s="48"/>
      <c r="L142" s="48"/>
      <c r="M142" s="48"/>
      <c r="N142" s="45"/>
      <c r="O142" s="45"/>
      <c r="P142" s="45"/>
      <c r="Q142" s="45" t="s">
        <v>138</v>
      </c>
      <c r="R142" s="48"/>
      <c r="S142" s="48"/>
      <c r="T142" s="48"/>
      <c r="U142" s="48"/>
      <c r="V142" s="48"/>
      <c r="W142" s="48"/>
      <c r="X142" s="48"/>
      <c r="Y142" s="48"/>
      <c r="Z142" s="48"/>
      <c r="AA142" s="48"/>
      <c r="AB142" s="48"/>
      <c r="AC142" s="48"/>
      <c r="AD142" s="48"/>
      <c r="AE142" s="48"/>
      <c r="AF142" s="48"/>
      <c r="AG142" s="48"/>
      <c r="AH142" s="45"/>
      <c r="AI142" s="128"/>
      <c r="AJ142" s="74"/>
    </row>
    <row r="143" spans="1:36" ht="30" customHeight="1" x14ac:dyDescent="0.25">
      <c r="A143" s="363"/>
      <c r="B143" s="33" t="s">
        <v>757</v>
      </c>
      <c r="C143" s="48"/>
      <c r="D143" s="48"/>
      <c r="E143" s="48"/>
      <c r="F143" s="48"/>
      <c r="G143" s="48"/>
      <c r="H143" s="48"/>
      <c r="I143" s="48"/>
      <c r="J143" s="48"/>
      <c r="K143" s="48"/>
      <c r="L143" s="48"/>
      <c r="M143" s="48"/>
      <c r="N143" s="45"/>
      <c r="O143" s="45"/>
      <c r="P143" s="45"/>
      <c r="Q143" s="45" t="s">
        <v>138</v>
      </c>
      <c r="R143" s="48"/>
      <c r="S143" s="48"/>
      <c r="T143" s="48"/>
      <c r="U143" s="48"/>
      <c r="V143" s="48"/>
      <c r="W143" s="48"/>
      <c r="X143" s="48"/>
      <c r="Y143" s="48"/>
      <c r="Z143" s="48"/>
      <c r="AA143" s="48"/>
      <c r="AB143" s="48"/>
      <c r="AC143" s="48"/>
      <c r="AD143" s="48"/>
      <c r="AE143" s="48"/>
      <c r="AF143" s="48"/>
      <c r="AG143" s="48"/>
      <c r="AH143" s="45"/>
      <c r="AI143" s="128"/>
      <c r="AJ143" s="74"/>
    </row>
    <row r="144" spans="1:36" ht="30" customHeight="1" x14ac:dyDescent="0.25">
      <c r="A144" s="363"/>
      <c r="B144" s="33" t="s">
        <v>758</v>
      </c>
      <c r="C144" s="48"/>
      <c r="D144" s="48"/>
      <c r="E144" s="48"/>
      <c r="F144" s="48"/>
      <c r="G144" s="48"/>
      <c r="H144" s="48"/>
      <c r="I144" s="48"/>
      <c r="J144" s="48"/>
      <c r="K144" s="48"/>
      <c r="L144" s="48"/>
      <c r="M144" s="48"/>
      <c r="N144" s="45"/>
      <c r="O144" s="45"/>
      <c r="P144" s="45"/>
      <c r="Q144" s="45" t="s">
        <v>138</v>
      </c>
      <c r="R144" s="48"/>
      <c r="S144" s="48"/>
      <c r="T144" s="48"/>
      <c r="U144" s="48"/>
      <c r="V144" s="48"/>
      <c r="W144" s="48"/>
      <c r="X144" s="48"/>
      <c r="Y144" s="48"/>
      <c r="Z144" s="48"/>
      <c r="AA144" s="48"/>
      <c r="AB144" s="48"/>
      <c r="AC144" s="48"/>
      <c r="AD144" s="48"/>
      <c r="AE144" s="48"/>
      <c r="AF144" s="48"/>
      <c r="AG144" s="48"/>
      <c r="AH144" s="45"/>
      <c r="AI144" s="128"/>
      <c r="AJ144" s="74"/>
    </row>
    <row r="145" spans="1:36" ht="30" customHeight="1" x14ac:dyDescent="0.25">
      <c r="A145" s="364"/>
      <c r="B145" s="33" t="s">
        <v>759</v>
      </c>
      <c r="C145" s="48"/>
      <c r="D145" s="48"/>
      <c r="E145" s="48"/>
      <c r="F145" s="48"/>
      <c r="G145" s="48"/>
      <c r="H145" s="48"/>
      <c r="I145" s="48"/>
      <c r="J145" s="48"/>
      <c r="K145" s="48"/>
      <c r="L145" s="48"/>
      <c r="M145" s="48"/>
      <c r="N145" s="45"/>
      <c r="O145" s="45"/>
      <c r="P145" s="45"/>
      <c r="Q145" s="45" t="s">
        <v>138</v>
      </c>
      <c r="R145" s="48"/>
      <c r="S145" s="48"/>
      <c r="T145" s="48"/>
      <c r="U145" s="48"/>
      <c r="V145" s="48"/>
      <c r="W145" s="48"/>
      <c r="X145" s="48"/>
      <c r="Y145" s="48"/>
      <c r="Z145" s="48"/>
      <c r="AA145" s="48"/>
      <c r="AB145" s="48"/>
      <c r="AC145" s="48"/>
      <c r="AD145" s="48"/>
      <c r="AE145" s="48"/>
      <c r="AF145" s="48"/>
      <c r="AG145" s="48"/>
      <c r="AH145" s="45"/>
      <c r="AI145" s="128"/>
      <c r="AJ145" s="74"/>
    </row>
    <row r="146" spans="1:36" ht="30" customHeight="1" x14ac:dyDescent="0.25">
      <c r="A146" s="362" t="s">
        <v>760</v>
      </c>
      <c r="B146" s="33" t="s">
        <v>761</v>
      </c>
      <c r="C146" s="48" t="s">
        <v>762</v>
      </c>
      <c r="D146" s="48"/>
      <c r="E146" s="48"/>
      <c r="F146" s="48"/>
      <c r="G146" s="48"/>
      <c r="H146" s="48"/>
      <c r="I146" s="48"/>
      <c r="J146" s="48"/>
      <c r="K146" s="48"/>
      <c r="L146" s="48"/>
      <c r="M146" s="48"/>
      <c r="N146" s="45"/>
      <c r="O146" s="45"/>
      <c r="P146" s="45"/>
      <c r="Q146" s="45" t="s">
        <v>138</v>
      </c>
      <c r="R146" s="48"/>
      <c r="S146" s="48"/>
      <c r="T146" s="48"/>
      <c r="U146" s="48"/>
      <c r="V146" s="48"/>
      <c r="W146" s="48"/>
      <c r="X146" s="48"/>
      <c r="Y146" s="48"/>
      <c r="Z146" s="48"/>
      <c r="AA146" s="48"/>
      <c r="AB146" s="48"/>
      <c r="AC146" s="48"/>
      <c r="AD146" s="48"/>
      <c r="AE146" s="48"/>
      <c r="AF146" s="48"/>
      <c r="AG146" s="48"/>
      <c r="AH146" s="45"/>
      <c r="AI146" s="128"/>
      <c r="AJ146" s="74"/>
    </row>
    <row r="147" spans="1:36" ht="30" customHeight="1" x14ac:dyDescent="0.25">
      <c r="A147" s="363"/>
      <c r="B147" s="33" t="s">
        <v>763</v>
      </c>
      <c r="C147" s="48" t="s">
        <v>762</v>
      </c>
      <c r="D147" s="48"/>
      <c r="E147" s="48"/>
      <c r="F147" s="48"/>
      <c r="G147" s="48"/>
      <c r="H147" s="48"/>
      <c r="I147" s="48"/>
      <c r="J147" s="48"/>
      <c r="K147" s="48"/>
      <c r="L147" s="48"/>
      <c r="M147" s="48"/>
      <c r="N147" s="45"/>
      <c r="O147" s="45"/>
      <c r="P147" s="45"/>
      <c r="Q147" s="45" t="s">
        <v>138</v>
      </c>
      <c r="R147" s="48"/>
      <c r="S147" s="48"/>
      <c r="T147" s="48"/>
      <c r="U147" s="48"/>
      <c r="V147" s="48"/>
      <c r="W147" s="48"/>
      <c r="X147" s="48"/>
      <c r="Y147" s="48"/>
      <c r="Z147" s="48"/>
      <c r="AA147" s="48"/>
      <c r="AB147" s="48"/>
      <c r="AC147" s="48"/>
      <c r="AD147" s="48"/>
      <c r="AE147" s="48"/>
      <c r="AF147" s="48"/>
      <c r="AG147" s="48"/>
      <c r="AH147" s="45"/>
      <c r="AI147" s="128"/>
      <c r="AJ147" s="74"/>
    </row>
    <row r="148" spans="1:36" ht="30" customHeight="1" x14ac:dyDescent="0.25">
      <c r="A148" s="363"/>
      <c r="B148" s="33" t="s">
        <v>764</v>
      </c>
      <c r="C148" s="48" t="s">
        <v>762</v>
      </c>
      <c r="D148" s="48"/>
      <c r="E148" s="48"/>
      <c r="F148" s="48"/>
      <c r="G148" s="48"/>
      <c r="H148" s="48"/>
      <c r="I148" s="48"/>
      <c r="J148" s="48"/>
      <c r="K148" s="48"/>
      <c r="L148" s="48"/>
      <c r="M148" s="48"/>
      <c r="N148" s="45"/>
      <c r="O148" s="45"/>
      <c r="P148" s="45"/>
      <c r="Q148" s="45" t="s">
        <v>138</v>
      </c>
      <c r="R148" s="48"/>
      <c r="S148" s="48"/>
      <c r="T148" s="48"/>
      <c r="U148" s="48"/>
      <c r="V148" s="48"/>
      <c r="W148" s="48"/>
      <c r="X148" s="48"/>
      <c r="Y148" s="48"/>
      <c r="Z148" s="48"/>
      <c r="AA148" s="48"/>
      <c r="AB148" s="48"/>
      <c r="AC148" s="48"/>
      <c r="AD148" s="48"/>
      <c r="AE148" s="48"/>
      <c r="AF148" s="48"/>
      <c r="AG148" s="48"/>
      <c r="AH148" s="45"/>
      <c r="AI148" s="128"/>
      <c r="AJ148" s="74"/>
    </row>
    <row r="149" spans="1:36" ht="30" customHeight="1" x14ac:dyDescent="0.25">
      <c r="A149" s="363"/>
      <c r="B149" s="33" t="s">
        <v>765</v>
      </c>
      <c r="C149" s="48"/>
      <c r="D149" s="48"/>
      <c r="E149" s="48"/>
      <c r="F149" s="48"/>
      <c r="G149" s="48"/>
      <c r="H149" s="48"/>
      <c r="I149" s="48"/>
      <c r="J149" s="48"/>
      <c r="K149" s="48"/>
      <c r="L149" s="48"/>
      <c r="M149" s="48"/>
      <c r="N149" s="45"/>
      <c r="O149" s="45"/>
      <c r="P149" s="45"/>
      <c r="Q149" s="45" t="s">
        <v>138</v>
      </c>
      <c r="R149" s="48"/>
      <c r="S149" s="48"/>
      <c r="T149" s="48"/>
      <c r="U149" s="48"/>
      <c r="V149" s="48"/>
      <c r="W149" s="48"/>
      <c r="X149" s="48"/>
      <c r="Y149" s="48"/>
      <c r="Z149" s="48"/>
      <c r="AA149" s="48"/>
      <c r="AB149" s="48"/>
      <c r="AC149" s="48"/>
      <c r="AD149" s="48"/>
      <c r="AE149" s="48"/>
      <c r="AF149" s="48"/>
      <c r="AG149" s="48"/>
      <c r="AH149" s="45"/>
      <c r="AI149" s="128"/>
      <c r="AJ149" s="74"/>
    </row>
    <row r="150" spans="1:36" ht="30" customHeight="1" x14ac:dyDescent="0.25">
      <c r="A150" s="363"/>
      <c r="B150" s="33" t="s">
        <v>766</v>
      </c>
      <c r="C150" s="48"/>
      <c r="D150" s="48"/>
      <c r="E150" s="48"/>
      <c r="F150" s="48"/>
      <c r="G150" s="48"/>
      <c r="H150" s="48"/>
      <c r="I150" s="48"/>
      <c r="J150" s="48"/>
      <c r="K150" s="48"/>
      <c r="L150" s="48"/>
      <c r="M150" s="48"/>
      <c r="N150" s="45"/>
      <c r="O150" s="45"/>
      <c r="P150" s="45"/>
      <c r="Q150" s="45" t="s">
        <v>138</v>
      </c>
      <c r="R150" s="48"/>
      <c r="S150" s="48"/>
      <c r="T150" s="48"/>
      <c r="U150" s="48"/>
      <c r="V150" s="48"/>
      <c r="W150" s="48"/>
      <c r="X150" s="48"/>
      <c r="Y150" s="48"/>
      <c r="Z150" s="48"/>
      <c r="AA150" s="48"/>
      <c r="AB150" s="48"/>
      <c r="AC150" s="48"/>
      <c r="AD150" s="48"/>
      <c r="AE150" s="48"/>
      <c r="AF150" s="48"/>
      <c r="AG150" s="48"/>
      <c r="AH150" s="45"/>
      <c r="AI150" s="128"/>
      <c r="AJ150" s="74"/>
    </row>
    <row r="151" spans="1:36" ht="30" customHeight="1" x14ac:dyDescent="0.25">
      <c r="A151" s="363"/>
      <c r="B151" s="33" t="s">
        <v>767</v>
      </c>
      <c r="C151" s="48"/>
      <c r="D151" s="48"/>
      <c r="E151" s="48"/>
      <c r="F151" s="48"/>
      <c r="G151" s="48"/>
      <c r="H151" s="48"/>
      <c r="I151" s="48"/>
      <c r="J151" s="48"/>
      <c r="K151" s="48"/>
      <c r="L151" s="48"/>
      <c r="M151" s="48"/>
      <c r="N151" s="45"/>
      <c r="O151" s="45"/>
      <c r="P151" s="45"/>
      <c r="Q151" s="45" t="s">
        <v>138</v>
      </c>
      <c r="R151" s="48"/>
      <c r="S151" s="48"/>
      <c r="T151" s="48"/>
      <c r="U151" s="48"/>
      <c r="V151" s="48"/>
      <c r="W151" s="48"/>
      <c r="X151" s="48"/>
      <c r="Y151" s="48"/>
      <c r="Z151" s="48"/>
      <c r="AA151" s="48"/>
      <c r="AB151" s="48"/>
      <c r="AC151" s="48"/>
      <c r="AD151" s="48"/>
      <c r="AE151" s="48"/>
      <c r="AF151" s="48"/>
      <c r="AG151" s="48"/>
      <c r="AH151" s="45"/>
      <c r="AI151" s="128"/>
      <c r="AJ151" s="74"/>
    </row>
    <row r="152" spans="1:36" ht="30" customHeight="1" x14ac:dyDescent="0.25">
      <c r="A152" s="363"/>
      <c r="B152" s="33" t="s">
        <v>768</v>
      </c>
      <c r="C152" s="48"/>
      <c r="D152" s="48"/>
      <c r="E152" s="48"/>
      <c r="F152" s="48"/>
      <c r="G152" s="48"/>
      <c r="H152" s="48"/>
      <c r="I152" s="48"/>
      <c r="J152" s="48"/>
      <c r="K152" s="48"/>
      <c r="L152" s="48"/>
      <c r="M152" s="48"/>
      <c r="N152" s="45"/>
      <c r="O152" s="45"/>
      <c r="P152" s="45"/>
      <c r="Q152" s="45" t="s">
        <v>138</v>
      </c>
      <c r="R152" s="48"/>
      <c r="S152" s="48"/>
      <c r="T152" s="48"/>
      <c r="U152" s="48"/>
      <c r="V152" s="48"/>
      <c r="W152" s="48"/>
      <c r="X152" s="48"/>
      <c r="Y152" s="48"/>
      <c r="Z152" s="48"/>
      <c r="AA152" s="48"/>
      <c r="AB152" s="48"/>
      <c r="AC152" s="48"/>
      <c r="AD152" s="48"/>
      <c r="AE152" s="48"/>
      <c r="AF152" s="48"/>
      <c r="AG152" s="48"/>
      <c r="AH152" s="45"/>
      <c r="AI152" s="128"/>
      <c r="AJ152" s="74"/>
    </row>
    <row r="153" spans="1:36" ht="30" customHeight="1" x14ac:dyDescent="0.25">
      <c r="A153" s="363"/>
      <c r="B153" s="33" t="s">
        <v>769</v>
      </c>
      <c r="C153" s="48"/>
      <c r="D153" s="48"/>
      <c r="E153" s="48"/>
      <c r="F153" s="48"/>
      <c r="G153" s="48"/>
      <c r="H153" s="48"/>
      <c r="I153" s="48"/>
      <c r="J153" s="48"/>
      <c r="K153" s="48"/>
      <c r="L153" s="48"/>
      <c r="M153" s="48"/>
      <c r="N153" s="45"/>
      <c r="O153" s="45"/>
      <c r="P153" s="45"/>
      <c r="Q153" s="45" t="s">
        <v>138</v>
      </c>
      <c r="R153" s="48"/>
      <c r="S153" s="48"/>
      <c r="T153" s="48"/>
      <c r="U153" s="48"/>
      <c r="V153" s="48"/>
      <c r="W153" s="48"/>
      <c r="X153" s="48"/>
      <c r="Y153" s="48"/>
      <c r="Z153" s="48"/>
      <c r="AA153" s="48"/>
      <c r="AB153" s="48"/>
      <c r="AC153" s="48"/>
      <c r="AD153" s="48"/>
      <c r="AE153" s="48"/>
      <c r="AF153" s="48"/>
      <c r="AG153" s="48"/>
      <c r="AH153" s="45"/>
      <c r="AI153" s="128"/>
      <c r="AJ153" s="74"/>
    </row>
    <row r="154" spans="1:36" ht="30" customHeight="1" x14ac:dyDescent="0.25">
      <c r="A154" s="363"/>
      <c r="B154" s="33" t="s">
        <v>770</v>
      </c>
      <c r="C154" s="48"/>
      <c r="D154" s="48"/>
      <c r="E154" s="48"/>
      <c r="F154" s="48"/>
      <c r="G154" s="48"/>
      <c r="H154" s="48"/>
      <c r="I154" s="48"/>
      <c r="J154" s="48"/>
      <c r="K154" s="48"/>
      <c r="L154" s="48"/>
      <c r="M154" s="48"/>
      <c r="N154" s="45"/>
      <c r="O154" s="45"/>
      <c r="P154" s="45"/>
      <c r="Q154" s="45" t="s">
        <v>138</v>
      </c>
      <c r="R154" s="48"/>
      <c r="S154" s="48"/>
      <c r="T154" s="48"/>
      <c r="U154" s="48"/>
      <c r="V154" s="48"/>
      <c r="W154" s="48"/>
      <c r="X154" s="48"/>
      <c r="Y154" s="48"/>
      <c r="Z154" s="48"/>
      <c r="AA154" s="48"/>
      <c r="AB154" s="48"/>
      <c r="AC154" s="48"/>
      <c r="AD154" s="48"/>
      <c r="AE154" s="48"/>
      <c r="AF154" s="48"/>
      <c r="AG154" s="48"/>
      <c r="AH154" s="45"/>
      <c r="AI154" s="128"/>
      <c r="AJ154" s="74"/>
    </row>
    <row r="155" spans="1:36" ht="30" customHeight="1" x14ac:dyDescent="0.25">
      <c r="A155" s="363"/>
      <c r="B155" s="33" t="s">
        <v>771</v>
      </c>
      <c r="C155" s="48"/>
      <c r="D155" s="48"/>
      <c r="E155" s="48"/>
      <c r="F155" s="48"/>
      <c r="G155" s="48"/>
      <c r="H155" s="48"/>
      <c r="I155" s="48"/>
      <c r="J155" s="48"/>
      <c r="K155" s="48"/>
      <c r="L155" s="48"/>
      <c r="M155" s="48"/>
      <c r="N155" s="45"/>
      <c r="O155" s="45"/>
      <c r="P155" s="45"/>
      <c r="Q155" s="45" t="s">
        <v>138</v>
      </c>
      <c r="R155" s="48"/>
      <c r="S155" s="48"/>
      <c r="T155" s="48"/>
      <c r="U155" s="48"/>
      <c r="V155" s="48"/>
      <c r="W155" s="48"/>
      <c r="X155" s="48"/>
      <c r="Y155" s="48"/>
      <c r="Z155" s="48"/>
      <c r="AA155" s="48"/>
      <c r="AB155" s="48"/>
      <c r="AC155" s="48"/>
      <c r="AD155" s="48"/>
      <c r="AE155" s="48"/>
      <c r="AF155" s="48"/>
      <c r="AG155" s="48"/>
      <c r="AH155" s="45"/>
      <c r="AI155" s="128"/>
      <c r="AJ155" s="74"/>
    </row>
    <row r="156" spans="1:36" ht="30" customHeight="1" x14ac:dyDescent="0.25">
      <c r="A156" s="363"/>
      <c r="B156" s="33" t="s">
        <v>772</v>
      </c>
      <c r="C156" s="48"/>
      <c r="D156" s="48"/>
      <c r="E156" s="48"/>
      <c r="F156" s="48"/>
      <c r="G156" s="48"/>
      <c r="H156" s="48"/>
      <c r="I156" s="48"/>
      <c r="J156" s="48"/>
      <c r="K156" s="48"/>
      <c r="L156" s="48"/>
      <c r="M156" s="48"/>
      <c r="N156" s="45"/>
      <c r="O156" s="45"/>
      <c r="P156" s="45"/>
      <c r="Q156" s="45" t="s">
        <v>138</v>
      </c>
      <c r="R156" s="48"/>
      <c r="S156" s="48"/>
      <c r="T156" s="48"/>
      <c r="U156" s="48"/>
      <c r="V156" s="48"/>
      <c r="W156" s="48"/>
      <c r="X156" s="48"/>
      <c r="Y156" s="48"/>
      <c r="Z156" s="48"/>
      <c r="AA156" s="48"/>
      <c r="AB156" s="48"/>
      <c r="AC156" s="48"/>
      <c r="AD156" s="48"/>
      <c r="AE156" s="48"/>
      <c r="AF156" s="48"/>
      <c r="AG156" s="48"/>
      <c r="AH156" s="45"/>
      <c r="AI156" s="128"/>
      <c r="AJ156" s="74"/>
    </row>
    <row r="157" spans="1:36" ht="30" customHeight="1" x14ac:dyDescent="0.25">
      <c r="A157" s="363"/>
      <c r="B157" s="33" t="s">
        <v>773</v>
      </c>
      <c r="C157" s="48"/>
      <c r="D157" s="48"/>
      <c r="E157" s="48"/>
      <c r="F157" s="48"/>
      <c r="G157" s="48"/>
      <c r="H157" s="48"/>
      <c r="I157" s="48"/>
      <c r="J157" s="48"/>
      <c r="K157" s="48"/>
      <c r="L157" s="48"/>
      <c r="M157" s="48"/>
      <c r="N157" s="45"/>
      <c r="O157" s="45"/>
      <c r="P157" s="45"/>
      <c r="Q157" s="45" t="s">
        <v>138</v>
      </c>
      <c r="R157" s="48"/>
      <c r="S157" s="48"/>
      <c r="T157" s="48"/>
      <c r="U157" s="48"/>
      <c r="V157" s="48"/>
      <c r="W157" s="48"/>
      <c r="X157" s="48"/>
      <c r="Y157" s="48"/>
      <c r="Z157" s="48"/>
      <c r="AA157" s="48"/>
      <c r="AB157" s="48"/>
      <c r="AC157" s="48"/>
      <c r="AD157" s="48"/>
      <c r="AE157" s="48"/>
      <c r="AF157" s="48"/>
      <c r="AG157" s="48"/>
      <c r="AH157" s="45"/>
      <c r="AI157" s="128"/>
      <c r="AJ157" s="74"/>
    </row>
    <row r="158" spans="1:36" ht="30" customHeight="1" x14ac:dyDescent="0.25">
      <c r="A158" s="363"/>
      <c r="B158" s="33" t="s">
        <v>774</v>
      </c>
      <c r="C158" s="48"/>
      <c r="D158" s="48"/>
      <c r="E158" s="48"/>
      <c r="F158" s="48"/>
      <c r="G158" s="48"/>
      <c r="H158" s="48"/>
      <c r="I158" s="48"/>
      <c r="J158" s="48"/>
      <c r="K158" s="48"/>
      <c r="L158" s="48"/>
      <c r="M158" s="48"/>
      <c r="N158" s="45"/>
      <c r="O158" s="45"/>
      <c r="P158" s="45"/>
      <c r="Q158" s="45" t="s">
        <v>138</v>
      </c>
      <c r="R158" s="48"/>
      <c r="S158" s="48"/>
      <c r="T158" s="48"/>
      <c r="U158" s="48"/>
      <c r="V158" s="48"/>
      <c r="W158" s="48"/>
      <c r="X158" s="48"/>
      <c r="Y158" s="48"/>
      <c r="Z158" s="48"/>
      <c r="AA158" s="48"/>
      <c r="AB158" s="48"/>
      <c r="AC158" s="48"/>
      <c r="AD158" s="48"/>
      <c r="AE158" s="48"/>
      <c r="AF158" s="48"/>
      <c r="AG158" s="48"/>
      <c r="AH158" s="45"/>
      <c r="AI158" s="128"/>
      <c r="AJ158" s="74"/>
    </row>
    <row r="159" spans="1:36" ht="30" customHeight="1" x14ac:dyDescent="0.25">
      <c r="A159" s="363"/>
      <c r="B159" s="33" t="s">
        <v>775</v>
      </c>
      <c r="C159" s="48"/>
      <c r="D159" s="48"/>
      <c r="E159" s="48"/>
      <c r="F159" s="48"/>
      <c r="G159" s="48"/>
      <c r="H159" s="48"/>
      <c r="I159" s="48"/>
      <c r="J159" s="48"/>
      <c r="K159" s="48"/>
      <c r="L159" s="48"/>
      <c r="M159" s="48"/>
      <c r="N159" s="45"/>
      <c r="O159" s="45"/>
      <c r="P159" s="45"/>
      <c r="Q159" s="45" t="s">
        <v>138</v>
      </c>
      <c r="R159" s="48"/>
      <c r="S159" s="48"/>
      <c r="T159" s="48"/>
      <c r="U159" s="48"/>
      <c r="V159" s="48"/>
      <c r="W159" s="48"/>
      <c r="X159" s="48"/>
      <c r="Y159" s="48"/>
      <c r="Z159" s="48"/>
      <c r="AA159" s="48"/>
      <c r="AB159" s="48"/>
      <c r="AC159" s="48"/>
      <c r="AD159" s="48"/>
      <c r="AE159" s="48"/>
      <c r="AF159" s="48"/>
      <c r="AG159" s="48"/>
      <c r="AH159" s="45"/>
      <c r="AI159" s="128"/>
      <c r="AJ159" s="74"/>
    </row>
    <row r="160" spans="1:36" ht="30" customHeight="1" x14ac:dyDescent="0.25">
      <c r="A160" s="364"/>
      <c r="B160" s="33" t="s">
        <v>776</v>
      </c>
      <c r="C160" s="48"/>
      <c r="D160" s="48"/>
      <c r="E160" s="48"/>
      <c r="F160" s="48"/>
      <c r="G160" s="48"/>
      <c r="H160" s="48"/>
      <c r="I160" s="48"/>
      <c r="J160" s="48"/>
      <c r="K160" s="48"/>
      <c r="L160" s="48"/>
      <c r="M160" s="48"/>
      <c r="N160" s="45"/>
      <c r="O160" s="45"/>
      <c r="P160" s="45"/>
      <c r="Q160" s="45" t="s">
        <v>138</v>
      </c>
      <c r="R160" s="48"/>
      <c r="S160" s="48"/>
      <c r="T160" s="48"/>
      <c r="U160" s="48"/>
      <c r="V160" s="48"/>
      <c r="W160" s="48"/>
      <c r="X160" s="48"/>
      <c r="Y160" s="48"/>
      <c r="Z160" s="48"/>
      <c r="AA160" s="48"/>
      <c r="AB160" s="48"/>
      <c r="AC160" s="48"/>
      <c r="AD160" s="48"/>
      <c r="AE160" s="48"/>
      <c r="AF160" s="48"/>
      <c r="AG160" s="48"/>
      <c r="AH160" s="45"/>
      <c r="AI160" s="128"/>
      <c r="AJ160" s="74"/>
    </row>
    <row r="161" spans="1:36" x14ac:dyDescent="0.25">
      <c r="AJ161" s="74"/>
    </row>
    <row r="162" spans="1:36" x14ac:dyDescent="0.25">
      <c r="A162" s="74"/>
      <c r="B162" s="74"/>
      <c r="C162" s="74"/>
      <c r="D162" s="74"/>
      <c r="E162" s="74"/>
      <c r="F162" s="74"/>
      <c r="G162" s="74"/>
      <c r="H162" s="74"/>
      <c r="I162" s="74"/>
      <c r="J162" s="74"/>
      <c r="K162" s="74"/>
      <c r="L162" s="74"/>
      <c r="M162" s="74"/>
      <c r="N162" s="74"/>
      <c r="O162" s="75"/>
      <c r="P162" s="75"/>
      <c r="Q162" s="75"/>
      <c r="R162" s="75"/>
      <c r="S162" s="75"/>
      <c r="T162" s="75"/>
      <c r="U162" s="75"/>
      <c r="V162" s="75"/>
      <c r="W162" s="75"/>
      <c r="X162" s="75"/>
      <c r="Y162" s="75"/>
      <c r="Z162" s="75"/>
      <c r="AA162" s="75"/>
      <c r="AB162" s="75"/>
      <c r="AC162" s="75"/>
      <c r="AD162" s="75"/>
      <c r="AE162" s="75"/>
      <c r="AF162" s="75"/>
      <c r="AG162" s="75"/>
      <c r="AH162" s="75"/>
      <c r="AI162" s="75"/>
      <c r="AJ162" s="74"/>
    </row>
    <row r="163" spans="1:36" x14ac:dyDescent="0.25">
      <c r="A163" s="74"/>
      <c r="B163" s="74"/>
      <c r="C163" s="74"/>
      <c r="D163" s="74"/>
      <c r="E163" s="74"/>
      <c r="F163" s="74"/>
      <c r="G163" s="74"/>
      <c r="H163" s="74"/>
      <c r="I163" s="74"/>
      <c r="J163" s="74"/>
      <c r="K163" s="74"/>
      <c r="L163" s="74"/>
      <c r="M163" s="74"/>
      <c r="N163" s="74"/>
      <c r="O163" s="75"/>
      <c r="P163" s="75"/>
      <c r="Q163" s="75"/>
      <c r="R163" s="75"/>
      <c r="S163" s="75"/>
      <c r="T163" s="75"/>
      <c r="U163" s="75"/>
      <c r="V163" s="75"/>
      <c r="W163" s="75"/>
      <c r="X163" s="75"/>
      <c r="Y163" s="75"/>
      <c r="Z163" s="75"/>
      <c r="AA163" s="75"/>
      <c r="AB163" s="75"/>
      <c r="AC163" s="75"/>
      <c r="AD163" s="75"/>
      <c r="AE163" s="75"/>
      <c r="AF163" s="75"/>
      <c r="AG163" s="75"/>
      <c r="AH163" s="75"/>
      <c r="AI163" s="75"/>
      <c r="AJ163" s="74"/>
    </row>
  </sheetData>
  <mergeCells count="48">
    <mergeCell ref="A86:A100"/>
    <mergeCell ref="A101:A115"/>
    <mergeCell ref="A116:A130"/>
    <mergeCell ref="A146:A160"/>
    <mergeCell ref="A131:A145"/>
    <mergeCell ref="AH9:AH10"/>
    <mergeCell ref="A11:A25"/>
    <mergeCell ref="A26:A40"/>
    <mergeCell ref="A41:A55"/>
    <mergeCell ref="A56:A70"/>
    <mergeCell ref="AC9:AC10"/>
    <mergeCell ref="AD9:AD10"/>
    <mergeCell ref="AE9:AE10"/>
    <mergeCell ref="AF9:AF10"/>
    <mergeCell ref="AG9:AG10"/>
    <mergeCell ref="X9:X10"/>
    <mergeCell ref="Y9:Y10"/>
    <mergeCell ref="Z9:Z10"/>
    <mergeCell ref="AA9:AA10"/>
    <mergeCell ref="AB9:AB10"/>
    <mergeCell ref="S9:S10"/>
    <mergeCell ref="A71:A85"/>
    <mergeCell ref="B4:G4"/>
    <mergeCell ref="A8:M8"/>
    <mergeCell ref="A1:AG1"/>
    <mergeCell ref="A2:AH2"/>
    <mergeCell ref="O8:V8"/>
    <mergeCell ref="W8:AH8"/>
    <mergeCell ref="O9:O10"/>
    <mergeCell ref="J9:J10"/>
    <mergeCell ref="R9:R10"/>
    <mergeCell ref="P9:P10"/>
    <mergeCell ref="K9:L9"/>
    <mergeCell ref="M9:M10"/>
    <mergeCell ref="N9:N10"/>
    <mergeCell ref="Q9:Q10"/>
    <mergeCell ref="T9:T10"/>
    <mergeCell ref="W9:W10"/>
    <mergeCell ref="F9:G9"/>
    <mergeCell ref="H9:H10"/>
    <mergeCell ref="I9:I10"/>
    <mergeCell ref="A9:A10"/>
    <mergeCell ref="B9:B10"/>
    <mergeCell ref="U9:U10"/>
    <mergeCell ref="V9:V10"/>
    <mergeCell ref="C9:C10"/>
    <mergeCell ref="D9:D10"/>
    <mergeCell ref="E9:E10"/>
  </mergeCells>
  <conditionalFormatting sqref="O11:O160">
    <cfRule type="cellIs" dxfId="5" priority="3" operator="equal">
      <formula>"x"</formula>
    </cfRule>
  </conditionalFormatting>
  <conditionalFormatting sqref="P11:P160">
    <cfRule type="cellIs" dxfId="4" priority="1" operator="equal">
      <formula>"x"</formula>
    </cfRule>
  </conditionalFormatting>
  <conditionalFormatting sqref="Q11:Q160">
    <cfRule type="cellIs" dxfId="3" priority="2" operator="equal">
      <formula>"x"</formula>
    </cfRule>
  </conditionalFormatting>
  <conditionalFormatting sqref="AN6:AN7">
    <cfRule type="cellIs" dxfId="2" priority="12" stopIfTrue="1" operator="equal">
      <formula>$AN$6</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D97B4B3-58CE-425C-8B3E-76220E59125B}">
          <x14:formula1>
            <xm:f>LEGENDA!$A$46:$A$60</xm:f>
          </x14:formula1>
          <xm:sqref>N11:N160 AH11:AH160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11">
    <pageSetUpPr fitToPage="1"/>
  </sheetPr>
  <dimension ref="A1:R36"/>
  <sheetViews>
    <sheetView showGridLines="0" topLeftCell="A3" zoomScale="80" zoomScaleNormal="80" zoomScalePageLayoutView="70" workbookViewId="0">
      <selection activeCell="D15" sqref="D15"/>
    </sheetView>
  </sheetViews>
  <sheetFormatPr defaultRowHeight="15" x14ac:dyDescent="0.25"/>
  <cols>
    <col min="1" max="1" width="2.85546875" customWidth="1"/>
    <col min="2" max="2" width="3.85546875" customWidth="1"/>
    <col min="3" max="3" width="49.5703125" bestFit="1" customWidth="1"/>
    <col min="4" max="4" width="14.28515625" customWidth="1"/>
    <col min="5" max="5" width="9.5703125" customWidth="1"/>
    <col min="6" max="6" width="9.42578125" customWidth="1"/>
    <col min="7" max="7" width="9.5703125" customWidth="1"/>
    <col min="18" max="18" width="2.85546875" customWidth="1"/>
  </cols>
  <sheetData>
    <row r="1" spans="1:18" x14ac:dyDescent="0.25">
      <c r="A1" s="76"/>
      <c r="B1" s="76"/>
      <c r="C1" s="76"/>
      <c r="D1" s="76"/>
      <c r="E1" s="76"/>
      <c r="F1" s="76"/>
      <c r="G1" s="76"/>
      <c r="H1" s="76"/>
      <c r="I1" s="76"/>
      <c r="J1" s="76"/>
      <c r="K1" s="76"/>
      <c r="L1" s="76"/>
      <c r="M1" s="76"/>
      <c r="N1" s="76"/>
      <c r="O1" s="76"/>
      <c r="P1" s="76"/>
      <c r="Q1" s="76"/>
      <c r="R1" s="76"/>
    </row>
    <row r="2" spans="1:18" s="11" customFormat="1" ht="33.75" customHeight="1" x14ac:dyDescent="0.25">
      <c r="A2" s="77"/>
      <c r="B2" s="339" t="s">
        <v>109</v>
      </c>
      <c r="C2" s="339"/>
      <c r="D2" s="339"/>
      <c r="E2" s="339"/>
      <c r="F2" s="339"/>
      <c r="G2" s="339"/>
      <c r="H2" s="339"/>
      <c r="I2" s="339"/>
      <c r="J2" s="339"/>
      <c r="K2" s="339"/>
      <c r="L2" s="339"/>
      <c r="M2" s="339"/>
      <c r="N2" s="339"/>
      <c r="O2" s="339"/>
      <c r="P2" s="339"/>
      <c r="Q2" s="339"/>
      <c r="R2" s="77"/>
    </row>
    <row r="3" spans="1:18" ht="33.75" customHeight="1" x14ac:dyDescent="0.35">
      <c r="A3" s="76"/>
      <c r="B3" s="346" t="str">
        <f>'Monitoria Anual - 1'!A2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76"/>
    </row>
    <row r="4" spans="1:18" x14ac:dyDescent="0.25">
      <c r="A4" s="76"/>
      <c r="H4" s="8"/>
      <c r="I4" s="8"/>
      <c r="J4" s="8"/>
      <c r="K4" s="8"/>
      <c r="R4" s="76"/>
    </row>
    <row r="5" spans="1:18" s="2" customFormat="1" ht="45" customHeight="1" x14ac:dyDescent="0.25">
      <c r="A5" s="74"/>
      <c r="B5" s="351" t="s">
        <v>635</v>
      </c>
      <c r="C5" s="351"/>
      <c r="D5" s="401" t="str">
        <f>'Monitoria Anual - 1'!B4</f>
        <v>Intensificar a proteção e restauração de hábitats, reduzir o declínio de populações e envolver a sociedade na conservação de primatas e preguiças ameaçados da Mata Atlântica</v>
      </c>
      <c r="E5" s="401"/>
      <c r="F5" s="401"/>
      <c r="G5" s="401"/>
      <c r="H5" s="401"/>
      <c r="I5" s="402"/>
      <c r="J5" s="9"/>
      <c r="K5" s="9"/>
      <c r="L5" s="9"/>
      <c r="M5" s="9"/>
      <c r="N5" s="9"/>
      <c r="R5" s="74"/>
    </row>
    <row r="6" spans="1:18" x14ac:dyDescent="0.25">
      <c r="A6" s="76"/>
      <c r="H6" s="8"/>
      <c r="I6" s="8"/>
      <c r="J6" s="8"/>
      <c r="K6" s="8"/>
      <c r="R6" s="76"/>
    </row>
    <row r="7" spans="1:18" ht="26.25" customHeight="1" x14ac:dyDescent="0.25">
      <c r="A7" s="76"/>
      <c r="B7" s="351" t="s">
        <v>113</v>
      </c>
      <c r="C7" s="351"/>
      <c r="D7" s="31" t="str">
        <f>'Monitoria Final'!B6</f>
        <v>Data da Monitoria Final</v>
      </c>
      <c r="E7" s="31"/>
      <c r="F7" s="31"/>
      <c r="G7" s="31"/>
      <c r="H7" s="31"/>
      <c r="I7" s="32"/>
      <c r="J7" s="30"/>
      <c r="K7" s="30"/>
      <c r="L7" s="30"/>
      <c r="M7" s="30"/>
      <c r="N7" s="30"/>
      <c r="O7" s="30"/>
      <c r="P7" s="30"/>
      <c r="Q7" s="30"/>
      <c r="R7" s="76"/>
    </row>
    <row r="8" spans="1:18" x14ac:dyDescent="0.25">
      <c r="A8" s="76"/>
      <c r="R8" s="76"/>
    </row>
    <row r="9" spans="1:18" ht="31.5" customHeight="1" x14ac:dyDescent="0.25">
      <c r="A9" s="76"/>
      <c r="B9" s="339" t="s">
        <v>636</v>
      </c>
      <c r="C9" s="339"/>
      <c r="D9" s="339"/>
      <c r="E9" s="339"/>
      <c r="F9" s="339"/>
      <c r="G9" s="339"/>
      <c r="H9" s="339"/>
      <c r="I9" s="339"/>
      <c r="J9" s="339"/>
      <c r="K9" s="339"/>
      <c r="L9" s="339"/>
      <c r="M9" s="339"/>
      <c r="N9" s="339"/>
      <c r="O9" s="339"/>
      <c r="P9" s="339"/>
      <c r="Q9" s="339"/>
      <c r="R9" s="76"/>
    </row>
    <row r="10" spans="1:18" x14ac:dyDescent="0.25">
      <c r="A10" s="76"/>
      <c r="F10" s="7"/>
      <c r="G10" s="7"/>
      <c r="R10" s="76"/>
    </row>
    <row r="11" spans="1:18" ht="18" customHeight="1" x14ac:dyDescent="0.25">
      <c r="A11" s="76"/>
      <c r="B11" s="340" t="s">
        <v>637</v>
      </c>
      <c r="C11" s="341"/>
      <c r="D11" s="30"/>
      <c r="E11" s="30"/>
      <c r="F11" s="30"/>
      <c r="G11" s="30"/>
      <c r="H11" s="30"/>
      <c r="I11" s="30"/>
      <c r="J11" s="30"/>
      <c r="K11" s="30"/>
      <c r="L11" s="30"/>
      <c r="M11" s="30"/>
      <c r="N11" s="30"/>
      <c r="O11" s="30"/>
      <c r="P11" s="30"/>
      <c r="Q11" s="30"/>
      <c r="R11" s="76"/>
    </row>
    <row r="12" spans="1:18" ht="15.75" thickBot="1" x14ac:dyDescent="0.3">
      <c r="A12" s="76"/>
      <c r="F12" s="69"/>
      <c r="R12" s="76"/>
    </row>
    <row r="13" spans="1:18" ht="60.75" customHeight="1" x14ac:dyDescent="0.25">
      <c r="A13" s="76"/>
      <c r="C13" s="348" t="s">
        <v>786</v>
      </c>
      <c r="D13" s="349"/>
      <c r="E13" s="350"/>
      <c r="F13" s="3"/>
      <c r="R13" s="76"/>
    </row>
    <row r="14" spans="1:18" s="2" customFormat="1" ht="31.9" customHeight="1" x14ac:dyDescent="0.25">
      <c r="A14" s="74"/>
      <c r="C14" s="82" t="s">
        <v>639</v>
      </c>
      <c r="D14" s="80" t="s">
        <v>640</v>
      </c>
      <c r="E14" s="81" t="s">
        <v>641</v>
      </c>
      <c r="F14" s="6"/>
      <c r="R14" s="74"/>
    </row>
    <row r="15" spans="1:18" ht="15.75" x14ac:dyDescent="0.25">
      <c r="A15" s="76"/>
      <c r="C15" s="102" t="s">
        <v>787</v>
      </c>
      <c r="D15" s="56">
        <f>COUNTA('Monitoria Final'!O11:O160)</f>
        <v>0</v>
      </c>
      <c r="E15" s="20">
        <f>D15/$D$18</f>
        <v>0</v>
      </c>
      <c r="F15" s="4"/>
      <c r="R15" s="76"/>
    </row>
    <row r="16" spans="1:18" ht="15.75" x14ac:dyDescent="0.25">
      <c r="A16" s="76"/>
      <c r="C16" s="101" t="s">
        <v>788</v>
      </c>
      <c r="D16" s="57">
        <f>COUNTA('Monitoria Final'!P11:P160)</f>
        <v>41</v>
      </c>
      <c r="E16" s="21">
        <f>D16/$D$18</f>
        <v>0.27333333333333332</v>
      </c>
      <c r="F16" s="4"/>
      <c r="R16" s="76"/>
    </row>
    <row r="17" spans="1:18" ht="16.5" thickBot="1" x14ac:dyDescent="0.3">
      <c r="A17" s="76"/>
      <c r="C17" s="88" t="s">
        <v>789</v>
      </c>
      <c r="D17" s="58">
        <f>COUNTA('Monitoria Final'!Q11:Q160)</f>
        <v>109</v>
      </c>
      <c r="E17" s="22">
        <f>D17/$D$18</f>
        <v>0.72666666666666668</v>
      </c>
      <c r="F17" s="4"/>
      <c r="R17" s="76"/>
    </row>
    <row r="18" spans="1:18" ht="15.75" thickBot="1" x14ac:dyDescent="0.3">
      <c r="A18" s="76"/>
      <c r="C18" s="104" t="s">
        <v>790</v>
      </c>
      <c r="D18" s="103">
        <f>SUM(D15:D17)</f>
        <v>150</v>
      </c>
      <c r="E18" s="100">
        <f>SUM(E15:E17)</f>
        <v>1</v>
      </c>
      <c r="F18" s="5"/>
      <c r="R18" s="76"/>
    </row>
    <row r="19" spans="1:18" x14ac:dyDescent="0.25">
      <c r="A19" s="76"/>
      <c r="R19" s="76"/>
    </row>
    <row r="20" spans="1:18" ht="15.75" x14ac:dyDescent="0.25">
      <c r="A20" s="76"/>
      <c r="B20" s="31" t="s">
        <v>653</v>
      </c>
      <c r="C20" s="32"/>
      <c r="D20" s="30"/>
      <c r="E20" s="30"/>
      <c r="F20" s="30"/>
      <c r="G20" s="30"/>
      <c r="H20" s="30"/>
      <c r="I20" s="30"/>
      <c r="J20" s="30"/>
      <c r="K20" s="30"/>
      <c r="L20" s="30"/>
      <c r="M20" s="30"/>
      <c r="N20" s="30"/>
      <c r="O20" s="30"/>
      <c r="P20" s="30"/>
      <c r="Q20" s="30"/>
      <c r="R20" s="76"/>
    </row>
    <row r="21" spans="1:18" ht="16.5" thickBot="1" x14ac:dyDescent="0.3">
      <c r="A21" s="76"/>
      <c r="B21" s="12"/>
      <c r="C21" s="12"/>
      <c r="D21" s="12"/>
      <c r="E21" s="12"/>
      <c r="F21" s="12"/>
      <c r="G21" s="12"/>
      <c r="H21" s="12"/>
      <c r="I21" s="12"/>
      <c r="J21" s="12"/>
      <c r="K21" s="12"/>
      <c r="L21" s="12"/>
      <c r="M21" s="12"/>
      <c r="N21" s="12"/>
      <c r="O21" s="12"/>
      <c r="P21" s="12"/>
      <c r="Q21" s="12"/>
      <c r="R21" s="76"/>
    </row>
    <row r="22" spans="1:18" ht="36" customHeight="1" thickBot="1" x14ac:dyDescent="0.3">
      <c r="A22" s="76"/>
      <c r="C22" s="105" t="s">
        <v>654</v>
      </c>
      <c r="D22" s="52">
        <f>COUNTA('Monitoria Final'!A11:A160)</f>
        <v>10</v>
      </c>
      <c r="R22" s="76"/>
    </row>
    <row r="23" spans="1:18" ht="15.75" thickBot="1" x14ac:dyDescent="0.3">
      <c r="A23" s="76"/>
      <c r="R23" s="76"/>
    </row>
    <row r="24" spans="1:18" ht="15.75" thickBot="1" x14ac:dyDescent="0.3">
      <c r="A24" s="76"/>
      <c r="C24" s="106" t="s">
        <v>655</v>
      </c>
      <c r="D24" s="106" t="s">
        <v>656</v>
      </c>
      <c r="E24" s="15"/>
      <c r="F24" s="16"/>
      <c r="G24" s="19"/>
      <c r="R24" s="76"/>
    </row>
    <row r="25" spans="1:18" x14ac:dyDescent="0.25">
      <c r="A25" s="76"/>
      <c r="C25" s="53" t="s">
        <v>657</v>
      </c>
      <c r="D25" s="61">
        <f>SUM(E25:G25)</f>
        <v>15</v>
      </c>
      <c r="E25" s="23">
        <f>COUNTA('Monitoria Final'!O11:O25)</f>
        <v>0</v>
      </c>
      <c r="F25" s="23">
        <f>COUNTA('Monitoria Final'!P11:P25)</f>
        <v>0</v>
      </c>
      <c r="G25" s="23">
        <f>COUNTA('Monitoria Final'!Q11:Q25)</f>
        <v>15</v>
      </c>
      <c r="R25" s="76"/>
    </row>
    <row r="26" spans="1:18" x14ac:dyDescent="0.25">
      <c r="A26" s="76"/>
      <c r="C26" s="54" t="s">
        <v>658</v>
      </c>
      <c r="D26" s="53">
        <f t="shared" ref="D26:D34" si="0">SUM(E26:G26)</f>
        <v>15</v>
      </c>
      <c r="E26" s="24">
        <f>COUNTA('Monitoria Final'!O26:O40)</f>
        <v>0</v>
      </c>
      <c r="F26" s="24">
        <f>COUNTA('Monitoria Final'!P26:P40)</f>
        <v>11</v>
      </c>
      <c r="G26" s="24">
        <f>COUNTA('Monitoria Final'!Q26:Q40)</f>
        <v>4</v>
      </c>
      <c r="R26" s="76"/>
    </row>
    <row r="27" spans="1:18" x14ac:dyDescent="0.25">
      <c r="A27" s="76"/>
      <c r="C27" s="54" t="s">
        <v>659</v>
      </c>
      <c r="D27" s="53">
        <f t="shared" si="0"/>
        <v>15</v>
      </c>
      <c r="E27" s="24">
        <f>COUNTA('Monitoria Final'!O41:O55)</f>
        <v>0</v>
      </c>
      <c r="F27" s="24">
        <f>COUNTA('Monitoria Final'!P41:P55)</f>
        <v>15</v>
      </c>
      <c r="G27" s="24">
        <f>COUNTA('Monitoria Final'!Q41:Q55)</f>
        <v>0</v>
      </c>
      <c r="R27" s="76"/>
    </row>
    <row r="28" spans="1:18" x14ac:dyDescent="0.25">
      <c r="A28" s="76"/>
      <c r="C28" s="54" t="s">
        <v>660</v>
      </c>
      <c r="D28" s="53">
        <f t="shared" si="0"/>
        <v>15</v>
      </c>
      <c r="E28" s="24">
        <f>COUNTA('Monitoria Final'!O56:O70)</f>
        <v>0</v>
      </c>
      <c r="F28" s="24">
        <f>COUNTA('Monitoria Final'!P56:P70)</f>
        <v>15</v>
      </c>
      <c r="G28" s="24">
        <f>COUNTA('Monitoria Final'!Q56:Q70)</f>
        <v>0</v>
      </c>
      <c r="R28" s="76"/>
    </row>
    <row r="29" spans="1:18" x14ac:dyDescent="0.25">
      <c r="A29" s="76"/>
      <c r="C29" s="54" t="s">
        <v>661</v>
      </c>
      <c r="D29" s="53">
        <f t="shared" si="0"/>
        <v>15</v>
      </c>
      <c r="E29" s="24">
        <f>COUNTA('Monitoria Final'!O71:O85)</f>
        <v>0</v>
      </c>
      <c r="F29" s="24">
        <f>COUNTA('Monitoria Final'!P71:P85)</f>
        <v>0</v>
      </c>
      <c r="G29" s="24">
        <f>COUNTA('Monitoria Final'!Q71:Q85)</f>
        <v>15</v>
      </c>
      <c r="R29" s="76"/>
    </row>
    <row r="30" spans="1:18" x14ac:dyDescent="0.25">
      <c r="A30" s="76"/>
      <c r="C30" s="54" t="s">
        <v>662</v>
      </c>
      <c r="D30" s="53">
        <f t="shared" si="0"/>
        <v>15</v>
      </c>
      <c r="E30" s="24">
        <f>COUNTA('Monitoria Final'!O86:O100)</f>
        <v>0</v>
      </c>
      <c r="F30" s="24">
        <f>COUNTA('Monitoria Final'!P86:P100)</f>
        <v>0</v>
      </c>
      <c r="G30" s="24">
        <f>COUNTA('Monitoria Final'!Q86:Q100)</f>
        <v>15</v>
      </c>
      <c r="R30" s="76"/>
    </row>
    <row r="31" spans="1:18" x14ac:dyDescent="0.25">
      <c r="A31" s="76"/>
      <c r="C31" s="54" t="s">
        <v>663</v>
      </c>
      <c r="D31" s="53">
        <f t="shared" si="0"/>
        <v>15</v>
      </c>
      <c r="E31" s="24">
        <f>COUNTA('Monitoria Final'!O101:O115)</f>
        <v>0</v>
      </c>
      <c r="F31" s="24">
        <f>COUNTA('Monitoria Final'!P101:P115)</f>
        <v>0</v>
      </c>
      <c r="G31" s="24">
        <f>COUNTA('Monitoria Final'!Q101:Q115)</f>
        <v>15</v>
      </c>
      <c r="R31" s="76"/>
    </row>
    <row r="32" spans="1:18" x14ac:dyDescent="0.25">
      <c r="A32" s="76"/>
      <c r="C32" s="54" t="s">
        <v>664</v>
      </c>
      <c r="D32" s="53">
        <f>SUM(E32:G32)</f>
        <v>15</v>
      </c>
      <c r="E32" s="24">
        <f>COUNTA('Monitoria Final'!O116:O130)</f>
        <v>0</v>
      </c>
      <c r="F32" s="24">
        <f>COUNTA('Monitoria Final'!P116:P130)</f>
        <v>0</v>
      </c>
      <c r="G32" s="24">
        <f>COUNTA('Monitoria Final'!Q116:Q130)</f>
        <v>15</v>
      </c>
      <c r="R32" s="76"/>
    </row>
    <row r="33" spans="1:18" x14ac:dyDescent="0.25">
      <c r="A33" s="76"/>
      <c r="C33" s="54" t="s">
        <v>665</v>
      </c>
      <c r="D33" s="53">
        <f t="shared" si="0"/>
        <v>15</v>
      </c>
      <c r="E33" s="24">
        <f>COUNTA('Monitoria Final'!O131:O145)</f>
        <v>0</v>
      </c>
      <c r="F33" s="24">
        <f>COUNTA('Monitoria Final'!P131:P145)</f>
        <v>0</v>
      </c>
      <c r="G33" s="24">
        <f>COUNTA('Monitoria Final'!Q131:Q145)</f>
        <v>15</v>
      </c>
      <c r="R33" s="76"/>
    </row>
    <row r="34" spans="1:18" ht="15.75" thickBot="1" x14ac:dyDescent="0.3">
      <c r="A34" s="76"/>
      <c r="C34" s="55" t="s">
        <v>780</v>
      </c>
      <c r="D34" s="62">
        <f t="shared" si="0"/>
        <v>15</v>
      </c>
      <c r="E34" s="27">
        <f>COUNTA('Monitoria Final'!O146:O160)</f>
        <v>0</v>
      </c>
      <c r="F34" s="27">
        <f>COUNTA('Monitoria Final'!P146:P160)</f>
        <v>0</v>
      </c>
      <c r="G34" s="27">
        <f>COUNTA('Monitoria Final'!Q146:Q160)</f>
        <v>15</v>
      </c>
      <c r="R34" s="76"/>
    </row>
    <row r="35" spans="1:18" x14ac:dyDescent="0.25">
      <c r="A35" s="76"/>
      <c r="R35" s="76"/>
    </row>
    <row r="36" spans="1:18" x14ac:dyDescent="0.25">
      <c r="A36" s="76"/>
      <c r="B36" s="76"/>
      <c r="C36" s="76"/>
      <c r="D36" s="76"/>
      <c r="E36" s="76"/>
      <c r="F36" s="76"/>
      <c r="G36" s="76"/>
      <c r="H36" s="76"/>
      <c r="I36" s="76"/>
      <c r="J36" s="76"/>
      <c r="K36" s="76"/>
      <c r="L36" s="76"/>
      <c r="M36" s="76"/>
      <c r="N36" s="76"/>
      <c r="O36" s="76"/>
      <c r="P36" s="76"/>
      <c r="Q36" s="76"/>
      <c r="R36" s="76"/>
    </row>
  </sheetData>
  <mergeCells count="8">
    <mergeCell ref="B9:Q9"/>
    <mergeCell ref="B11:C11"/>
    <mergeCell ref="C13:E13"/>
    <mergeCell ref="B2:Q2"/>
    <mergeCell ref="B3:Q3"/>
    <mergeCell ref="B5:C5"/>
    <mergeCell ref="D5:I5"/>
    <mergeCell ref="B7:C7"/>
  </mergeCells>
  <conditionalFormatting sqref="E25:G25">
    <cfRule type="cellIs" dxfId="1" priority="5" stopIfTrue="1" operator="equal">
      <formula>0</formula>
    </cfRule>
  </conditionalFormatting>
  <pageMargins left="0.25" right="0.25" top="0.75" bottom="0.75" header="0.3" footer="0.3"/>
  <pageSetup paperSize="9" scale="52" fitToHeight="0" orientation="landscape"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B76B9-A892-4D41-8F87-E81512933868}">
  <sheetPr codeName="Planilha13">
    <pageSetUpPr fitToPage="1"/>
  </sheetPr>
  <dimension ref="A1:Y31"/>
  <sheetViews>
    <sheetView showGridLines="0" topLeftCell="A6" zoomScale="80" zoomScaleNormal="80" zoomScalePageLayoutView="70" workbookViewId="0">
      <selection activeCell="A14" sqref="A14:XFD30"/>
    </sheetView>
  </sheetViews>
  <sheetFormatPr defaultRowHeight="15" x14ac:dyDescent="0.25"/>
  <cols>
    <col min="1" max="1" width="2.85546875" customWidth="1"/>
    <col min="2" max="2" width="3.85546875" customWidth="1"/>
    <col min="3" max="3" width="49.5703125" bestFit="1" customWidth="1"/>
    <col min="4" max="4" width="14.28515625" customWidth="1"/>
    <col min="5" max="5" width="6.140625" customWidth="1"/>
    <col min="6" max="6" width="9.42578125" customWidth="1"/>
    <col min="7" max="7" width="9.5703125" customWidth="1"/>
    <col min="24" max="24" width="2" customWidth="1"/>
    <col min="25" max="25" width="2.85546875" customWidth="1"/>
  </cols>
  <sheetData>
    <row r="1" spans="1:25" x14ac:dyDescent="0.25">
      <c r="A1" s="76"/>
      <c r="B1" s="76"/>
      <c r="C1" s="76"/>
      <c r="D1" s="76"/>
      <c r="E1" s="76"/>
      <c r="F1" s="76"/>
      <c r="G1" s="76"/>
      <c r="H1" s="76"/>
      <c r="I1" s="76"/>
      <c r="J1" s="76"/>
      <c r="K1" s="76"/>
      <c r="L1" s="76"/>
      <c r="M1" s="76"/>
      <c r="N1" s="76"/>
      <c r="O1" s="76"/>
      <c r="P1" s="76"/>
      <c r="Q1" s="76"/>
      <c r="R1" s="76"/>
      <c r="S1" s="76"/>
      <c r="T1" s="76"/>
      <c r="U1" s="76"/>
      <c r="V1" s="76"/>
      <c r="W1" s="76"/>
      <c r="X1" s="76"/>
      <c r="Y1" s="76"/>
    </row>
    <row r="2" spans="1:25" s="11" customFormat="1" ht="33.75" customHeight="1" x14ac:dyDescent="0.25">
      <c r="A2" s="77"/>
      <c r="B2" s="339" t="s">
        <v>109</v>
      </c>
      <c r="C2" s="339"/>
      <c r="D2" s="339"/>
      <c r="E2" s="339"/>
      <c r="F2" s="339"/>
      <c r="G2" s="339"/>
      <c r="H2" s="339"/>
      <c r="I2" s="339"/>
      <c r="J2" s="339"/>
      <c r="K2" s="339"/>
      <c r="L2" s="339"/>
      <c r="M2" s="339"/>
      <c r="N2" s="339"/>
      <c r="O2" s="339"/>
      <c r="P2" s="339"/>
      <c r="Q2" s="339"/>
      <c r="R2" s="339"/>
      <c r="S2" s="339"/>
      <c r="T2" s="339"/>
      <c r="U2" s="339"/>
      <c r="V2" s="339"/>
      <c r="W2" s="339"/>
      <c r="X2" s="339"/>
      <c r="Y2" s="77"/>
    </row>
    <row r="3" spans="1:25" ht="33.75" customHeight="1" x14ac:dyDescent="0.35">
      <c r="A3" s="76"/>
      <c r="B3" s="346" t="str">
        <f>'Monitoria Anual - 1'!A2</f>
        <v>Plano de Ação Nacional para a Conservação dos Primatas da Mata Atlântica e das Preguiças-de-coleira - PAN Primatas da Mata Atlântica e das Preguiças-de-coleira</v>
      </c>
      <c r="C3" s="346"/>
      <c r="D3" s="346"/>
      <c r="E3" s="346"/>
      <c r="F3" s="346"/>
      <c r="G3" s="346"/>
      <c r="H3" s="346"/>
      <c r="I3" s="346"/>
      <c r="J3" s="346"/>
      <c r="K3" s="346"/>
      <c r="L3" s="346"/>
      <c r="M3" s="346"/>
      <c r="N3" s="346"/>
      <c r="O3" s="346"/>
      <c r="P3" s="346"/>
      <c r="Q3" s="346"/>
      <c r="R3" s="346"/>
      <c r="S3" s="346"/>
      <c r="T3" s="346"/>
      <c r="U3" s="346"/>
      <c r="V3" s="346"/>
      <c r="W3" s="346"/>
      <c r="X3" s="346"/>
      <c r="Y3" s="76"/>
    </row>
    <row r="4" spans="1:25" x14ac:dyDescent="0.25">
      <c r="A4" s="76"/>
      <c r="H4" s="8"/>
      <c r="I4" s="8"/>
      <c r="J4" s="8"/>
      <c r="K4" s="8"/>
      <c r="L4" s="8"/>
      <c r="M4" s="8"/>
      <c r="N4" s="8"/>
      <c r="O4" s="8"/>
      <c r="P4" s="8"/>
      <c r="Q4" s="8"/>
      <c r="R4" s="8"/>
      <c r="S4" s="8"/>
      <c r="T4" s="8"/>
      <c r="U4" s="8"/>
      <c r="V4" s="8"/>
      <c r="W4" s="8"/>
      <c r="X4" s="8"/>
      <c r="Y4" s="76"/>
    </row>
    <row r="5" spans="1:25" s="2" customFormat="1" ht="45" customHeight="1" x14ac:dyDescent="0.25">
      <c r="A5" s="74"/>
      <c r="B5" s="351" t="s">
        <v>635</v>
      </c>
      <c r="C5" s="351"/>
      <c r="D5" s="401" t="str">
        <f>'Monitoria Anual - 1'!B4</f>
        <v>Intensificar a proteção e restauração de hábitats, reduzir o declínio de populações e envolver a sociedade na conservação de primatas e preguiças ameaçados da Mata Atlântica</v>
      </c>
      <c r="E5" s="401"/>
      <c r="F5" s="401"/>
      <c r="G5" s="401"/>
      <c r="H5" s="401"/>
      <c r="I5" s="401"/>
      <c r="J5" s="152"/>
      <c r="K5" s="152"/>
      <c r="L5" s="152"/>
      <c r="M5" s="152"/>
      <c r="N5" s="152"/>
      <c r="O5" s="152"/>
      <c r="P5" s="152"/>
      <c r="Q5" s="152"/>
      <c r="R5" s="152"/>
      <c r="S5" s="152"/>
      <c r="T5" s="152"/>
      <c r="U5" s="153"/>
      <c r="V5" s="9"/>
      <c r="W5" s="9"/>
      <c r="X5" s="9"/>
      <c r="Y5" s="74"/>
    </row>
    <row r="6" spans="1:25" x14ac:dyDescent="0.25">
      <c r="A6" s="76"/>
      <c r="H6" s="8"/>
      <c r="I6" s="8"/>
      <c r="J6" s="8"/>
      <c r="K6" s="8"/>
      <c r="L6" s="8"/>
      <c r="M6" s="8"/>
      <c r="N6" s="8"/>
      <c r="O6" s="8"/>
      <c r="P6" s="8"/>
      <c r="Q6" s="8"/>
      <c r="R6" s="8"/>
      <c r="S6" s="8"/>
      <c r="T6" s="8"/>
      <c r="U6" s="8"/>
      <c r="V6" s="8"/>
      <c r="W6" s="8"/>
      <c r="X6" s="8"/>
      <c r="Y6" s="76"/>
    </row>
    <row r="7" spans="1:25" ht="25.5" customHeight="1" x14ac:dyDescent="0.25">
      <c r="A7" s="76"/>
      <c r="B7" s="351" t="s">
        <v>791</v>
      </c>
      <c r="C7" s="351"/>
      <c r="D7" s="31" t="str">
        <f>'Monitoria Anual - 1'!B6</f>
        <v>Data da Monitoria 1 (11/08/2026) - Virtual</v>
      </c>
      <c r="E7" s="31"/>
      <c r="F7" s="31"/>
      <c r="G7" s="31"/>
      <c r="H7" s="31"/>
      <c r="I7" s="32"/>
      <c r="J7" s="30"/>
      <c r="K7" s="1"/>
      <c r="L7" s="30"/>
      <c r="M7" s="30"/>
      <c r="O7" s="30"/>
      <c r="P7" s="30"/>
      <c r="Q7" s="30"/>
      <c r="R7" s="30"/>
      <c r="S7" s="30"/>
      <c r="T7" s="30"/>
      <c r="U7" s="30"/>
      <c r="V7" s="30"/>
      <c r="W7" s="30"/>
      <c r="X7" s="30"/>
      <c r="Y7" s="76"/>
    </row>
    <row r="8" spans="1:25" ht="26.25" customHeight="1" x14ac:dyDescent="0.25">
      <c r="A8" s="76"/>
      <c r="B8" s="351" t="s">
        <v>792</v>
      </c>
      <c r="C8" s="351"/>
      <c r="D8" s="31" t="str">
        <f>'Monitoria Anual - 2'!B6</f>
        <v>Data da Monitoria 2</v>
      </c>
      <c r="E8" s="31"/>
      <c r="F8" s="31"/>
      <c r="G8" s="31"/>
      <c r="H8" s="31"/>
      <c r="I8" s="32"/>
      <c r="J8" s="30"/>
      <c r="K8" s="30"/>
      <c r="L8" s="30"/>
      <c r="M8" s="30"/>
      <c r="N8" s="30"/>
      <c r="O8" s="30"/>
      <c r="P8" s="30"/>
      <c r="Q8" s="30"/>
      <c r="R8" s="30"/>
      <c r="S8" s="30"/>
      <c r="T8" s="30"/>
      <c r="U8" s="30"/>
      <c r="V8" s="30"/>
      <c r="W8" s="30"/>
      <c r="X8" s="30"/>
      <c r="Y8" s="76"/>
    </row>
    <row r="9" spans="1:25" ht="26.25" customHeight="1" x14ac:dyDescent="0.25">
      <c r="A9" s="76"/>
      <c r="B9" s="351" t="s">
        <v>793</v>
      </c>
      <c r="C9" s="351"/>
      <c r="D9" s="31" t="str">
        <f>'Monitoria Anual - 3'!B6</f>
        <v>Data da Monitoria 3</v>
      </c>
      <c r="E9" s="31"/>
      <c r="F9" s="31"/>
      <c r="G9" s="31"/>
      <c r="H9" s="31"/>
      <c r="I9" s="32"/>
      <c r="J9" s="30"/>
      <c r="K9" s="30"/>
      <c r="L9" s="30"/>
      <c r="M9" s="30"/>
      <c r="N9" s="30"/>
      <c r="O9" s="30"/>
      <c r="P9" s="30"/>
      <c r="Q9" s="30"/>
      <c r="R9" s="30"/>
      <c r="S9" s="30"/>
      <c r="T9" s="30"/>
      <c r="U9" s="30"/>
      <c r="V9" s="30"/>
      <c r="W9" s="30"/>
      <c r="X9" s="30"/>
      <c r="Y9" s="76"/>
    </row>
    <row r="10" spans="1:25" ht="26.25" customHeight="1" x14ac:dyDescent="0.25">
      <c r="A10" s="76"/>
      <c r="B10" s="351" t="s">
        <v>794</v>
      </c>
      <c r="C10" s="351"/>
      <c r="D10" s="31" t="str">
        <f>'Monitoria Anual - 4'!B6</f>
        <v>Data da Monitoria 4</v>
      </c>
      <c r="E10" s="31"/>
      <c r="F10" s="31"/>
      <c r="G10" s="31"/>
      <c r="H10" s="31"/>
      <c r="I10" s="32"/>
      <c r="J10" s="30"/>
      <c r="K10" s="30"/>
      <c r="L10" s="30"/>
      <c r="M10" s="30"/>
      <c r="N10" s="30"/>
      <c r="O10" s="30"/>
      <c r="P10" s="30"/>
      <c r="Q10" s="30"/>
      <c r="R10" s="30"/>
      <c r="S10" s="30"/>
      <c r="T10" s="30"/>
      <c r="U10" s="30"/>
      <c r="V10" s="30"/>
      <c r="W10" s="30"/>
      <c r="X10" s="30"/>
      <c r="Y10" s="76"/>
    </row>
    <row r="11" spans="1:25" ht="26.25" customHeight="1" x14ac:dyDescent="0.25">
      <c r="A11" s="76"/>
      <c r="B11" s="351" t="s">
        <v>795</v>
      </c>
      <c r="C11" s="351"/>
      <c r="D11" s="31" t="str">
        <f>'Monitoria Final'!B6</f>
        <v>Data da Monitoria Final</v>
      </c>
      <c r="E11" s="31"/>
      <c r="F11" s="31"/>
      <c r="G11" s="31"/>
      <c r="H11" s="31"/>
      <c r="I11" s="32"/>
      <c r="J11" s="30"/>
      <c r="K11" s="30"/>
      <c r="L11" s="30"/>
      <c r="M11" s="30"/>
      <c r="N11" s="30"/>
      <c r="O11" s="30"/>
      <c r="P11" s="30"/>
      <c r="Q11" s="30"/>
      <c r="R11" s="30"/>
      <c r="S11" s="30"/>
      <c r="T11" s="30"/>
      <c r="U11" s="30"/>
      <c r="V11" s="30"/>
      <c r="W11" s="30"/>
      <c r="X11" s="30"/>
      <c r="Y11" s="76"/>
    </row>
    <row r="12" spans="1:25" x14ac:dyDescent="0.25">
      <c r="A12" s="76"/>
      <c r="Y12" s="76"/>
    </row>
    <row r="13" spans="1:25" ht="31.5" customHeight="1" x14ac:dyDescent="0.25">
      <c r="A13" s="76"/>
      <c r="B13" s="339" t="s">
        <v>636</v>
      </c>
      <c r="C13" s="339"/>
      <c r="D13" s="339"/>
      <c r="E13" s="339"/>
      <c r="F13" s="339"/>
      <c r="G13" s="339"/>
      <c r="H13" s="339"/>
      <c r="I13" s="339"/>
      <c r="J13" s="339"/>
      <c r="K13" s="339"/>
      <c r="L13" s="339"/>
      <c r="M13" s="339"/>
      <c r="N13" s="339"/>
      <c r="O13" s="339"/>
      <c r="P13" s="339"/>
      <c r="Q13" s="339"/>
      <c r="R13" s="339"/>
      <c r="S13" s="339"/>
      <c r="T13" s="339"/>
      <c r="U13" s="339"/>
      <c r="V13" s="339"/>
      <c r="W13" s="339"/>
      <c r="X13" s="339"/>
      <c r="Y13" s="76"/>
    </row>
    <row r="14" spans="1:25" x14ac:dyDescent="0.25">
      <c r="A14" s="76"/>
      <c r="B14" s="1"/>
      <c r="C14" s="1"/>
      <c r="D14" s="1"/>
      <c r="E14" s="1"/>
      <c r="F14" s="151"/>
      <c r="G14" s="151"/>
      <c r="H14" s="1"/>
      <c r="I14" s="1"/>
      <c r="J14" s="1"/>
      <c r="K14" s="1"/>
      <c r="L14" s="1"/>
      <c r="M14" s="1"/>
      <c r="N14" s="1"/>
      <c r="O14" s="1"/>
      <c r="P14" s="1"/>
      <c r="Q14" s="1"/>
      <c r="R14" s="1"/>
      <c r="S14" s="1"/>
      <c r="T14" s="1"/>
      <c r="U14" s="1"/>
      <c r="V14" s="1"/>
      <c r="W14" s="1"/>
      <c r="X14" s="1"/>
      <c r="Y14" s="76"/>
    </row>
    <row r="15" spans="1:25" ht="15.75" x14ac:dyDescent="0.25">
      <c r="A15" s="76"/>
      <c r="B15" s="410"/>
      <c r="C15" s="410"/>
      <c r="D15" s="134"/>
      <c r="E15" s="134"/>
      <c r="F15" s="134"/>
      <c r="G15" s="134"/>
      <c r="H15" s="134"/>
      <c r="I15" s="134"/>
      <c r="J15" s="134"/>
      <c r="K15" s="134"/>
      <c r="L15" s="134"/>
      <c r="M15" s="134"/>
      <c r="N15" s="134"/>
      <c r="O15" s="134"/>
      <c r="P15" s="134"/>
      <c r="Q15" s="134"/>
      <c r="R15" s="134"/>
      <c r="S15" s="134"/>
      <c r="T15" s="134"/>
      <c r="U15" s="134"/>
      <c r="V15" s="134"/>
      <c r="W15" s="134"/>
      <c r="X15" s="134"/>
      <c r="Y15" s="76"/>
    </row>
    <row r="16" spans="1:25" x14ac:dyDescent="0.25">
      <c r="A16" s="76"/>
      <c r="B16" s="1"/>
      <c r="C16" s="1"/>
      <c r="D16" s="1"/>
      <c r="E16" s="1"/>
      <c r="F16" s="135"/>
      <c r="G16" s="1"/>
      <c r="H16" s="1"/>
      <c r="I16" s="1"/>
      <c r="J16" s="1"/>
      <c r="K16" s="1"/>
      <c r="L16" s="1"/>
      <c r="M16" s="1"/>
      <c r="N16" s="1"/>
      <c r="O16" s="1"/>
      <c r="P16" s="1"/>
      <c r="Q16" s="1"/>
      <c r="R16" s="1"/>
      <c r="S16" s="1"/>
      <c r="T16" s="1"/>
      <c r="U16" s="1"/>
      <c r="V16" s="1"/>
      <c r="W16" s="1"/>
      <c r="X16" s="1"/>
      <c r="Y16" s="76"/>
    </row>
    <row r="17" spans="1:25" ht="18.75" x14ac:dyDescent="0.25">
      <c r="A17" s="76"/>
      <c r="B17" s="1"/>
      <c r="C17" s="409"/>
      <c r="D17" s="409"/>
      <c r="E17" s="409"/>
      <c r="F17" s="136"/>
      <c r="G17" s="1"/>
      <c r="H17" s="1"/>
      <c r="I17" s="1"/>
      <c r="J17" s="1"/>
      <c r="K17" s="1"/>
      <c r="L17" s="1"/>
      <c r="M17" s="1"/>
      <c r="N17" s="1"/>
      <c r="O17" s="1"/>
      <c r="P17" s="1"/>
      <c r="Q17" s="1"/>
      <c r="R17" s="1"/>
      <c r="S17" s="1"/>
      <c r="T17" s="1"/>
      <c r="U17" s="1"/>
      <c r="V17" s="1"/>
      <c r="W17" s="1"/>
      <c r="X17" s="1"/>
      <c r="Y17" s="76"/>
    </row>
    <row r="18" spans="1:25" s="2" customFormat="1" x14ac:dyDescent="0.25">
      <c r="A18" s="74"/>
      <c r="B18" s="126"/>
      <c r="C18" s="137"/>
      <c r="D18" s="138"/>
      <c r="E18" s="137"/>
      <c r="F18" s="137"/>
      <c r="G18" s="126"/>
      <c r="H18" s="126"/>
      <c r="I18" s="126"/>
      <c r="J18" s="126"/>
      <c r="K18" s="126"/>
      <c r="L18" s="126"/>
      <c r="M18" s="126"/>
      <c r="N18" s="126"/>
      <c r="O18" s="126"/>
      <c r="P18" s="126"/>
      <c r="Q18" s="126"/>
      <c r="R18" s="126"/>
      <c r="S18" s="126"/>
      <c r="T18" s="126"/>
      <c r="U18" s="126"/>
      <c r="V18" s="126"/>
      <c r="W18" s="126"/>
      <c r="X18" s="126"/>
      <c r="Y18" s="74"/>
    </row>
    <row r="19" spans="1:25" ht="15.75" x14ac:dyDescent="0.25">
      <c r="A19" s="76"/>
      <c r="B19" s="1"/>
      <c r="C19" s="139"/>
      <c r="D19" s="140"/>
      <c r="E19" s="141"/>
      <c r="F19" s="142"/>
      <c r="G19" s="1"/>
      <c r="H19" s="1"/>
      <c r="I19" s="1"/>
      <c r="J19" s="1"/>
      <c r="K19" s="1"/>
      <c r="L19" s="1"/>
      <c r="M19" s="1"/>
      <c r="N19" s="1"/>
      <c r="O19" s="1"/>
      <c r="P19" s="1"/>
      <c r="Q19" s="1"/>
      <c r="R19" s="1"/>
      <c r="S19" s="1"/>
      <c r="T19" s="1"/>
      <c r="U19" s="1"/>
      <c r="V19" s="1"/>
      <c r="W19" s="1"/>
      <c r="X19" s="1"/>
      <c r="Y19" s="76"/>
    </row>
    <row r="20" spans="1:25" ht="15.75" x14ac:dyDescent="0.25">
      <c r="A20" s="76"/>
      <c r="B20" s="1"/>
      <c r="C20" s="143"/>
      <c r="D20" s="140"/>
      <c r="E20" s="141"/>
      <c r="F20" s="142"/>
      <c r="G20" s="1"/>
      <c r="H20" s="1"/>
      <c r="I20" s="1"/>
      <c r="J20" s="1"/>
      <c r="K20" s="1"/>
      <c r="L20" s="1"/>
      <c r="M20" s="1"/>
      <c r="N20" s="1"/>
      <c r="O20" s="1"/>
      <c r="P20" s="1"/>
      <c r="Q20" s="1"/>
      <c r="R20" s="1"/>
      <c r="S20" s="1"/>
      <c r="T20" s="1"/>
      <c r="U20" s="1"/>
      <c r="V20" s="1"/>
      <c r="W20" s="1"/>
      <c r="X20" s="1"/>
      <c r="Y20" s="76"/>
    </row>
    <row r="21" spans="1:25" ht="15.75" x14ac:dyDescent="0.25">
      <c r="A21" s="76"/>
      <c r="B21" s="1"/>
      <c r="C21" s="143"/>
      <c r="D21" s="140"/>
      <c r="E21" s="141"/>
      <c r="F21" s="142"/>
      <c r="G21" s="1"/>
      <c r="H21" s="1"/>
      <c r="I21" s="1"/>
      <c r="J21" s="1"/>
      <c r="K21" s="1"/>
      <c r="L21" s="1"/>
      <c r="M21" s="1"/>
      <c r="N21" s="1"/>
      <c r="O21" s="1"/>
      <c r="P21" s="1"/>
      <c r="Q21" s="1"/>
      <c r="R21" s="1"/>
      <c r="S21" s="1"/>
      <c r="T21" s="1"/>
      <c r="U21" s="1"/>
      <c r="V21" s="1"/>
      <c r="W21" s="1"/>
      <c r="X21" s="1"/>
      <c r="Y21" s="76"/>
    </row>
    <row r="22" spans="1:25" x14ac:dyDescent="0.25">
      <c r="A22" s="76"/>
      <c r="B22" s="1"/>
      <c r="C22" s="144"/>
      <c r="D22" s="145"/>
      <c r="E22" s="146"/>
      <c r="F22" s="147"/>
      <c r="G22" s="1"/>
      <c r="H22" s="1"/>
      <c r="I22" s="1"/>
      <c r="J22" s="1"/>
      <c r="K22" s="1"/>
      <c r="L22" s="1"/>
      <c r="M22" s="1"/>
      <c r="N22" s="1"/>
      <c r="O22" s="1"/>
      <c r="P22" s="1"/>
      <c r="Q22" s="1"/>
      <c r="R22" s="1"/>
      <c r="S22" s="1"/>
      <c r="T22" s="1"/>
      <c r="U22" s="1"/>
      <c r="V22" s="1"/>
      <c r="W22" s="1"/>
      <c r="X22" s="1"/>
      <c r="Y22" s="76"/>
    </row>
    <row r="23" spans="1:25" x14ac:dyDescent="0.25">
      <c r="A23" s="76"/>
      <c r="B23" s="1"/>
      <c r="C23" s="1"/>
      <c r="D23" s="1"/>
      <c r="E23" s="1"/>
      <c r="F23" s="1"/>
      <c r="G23" s="1"/>
      <c r="H23" s="1"/>
      <c r="I23" s="1"/>
      <c r="J23" s="1"/>
      <c r="K23" s="1"/>
      <c r="L23" s="1"/>
      <c r="M23" s="1"/>
      <c r="N23" s="1"/>
      <c r="O23" s="1"/>
      <c r="P23" s="1"/>
      <c r="Q23" s="1"/>
      <c r="R23" s="1"/>
      <c r="S23" s="1"/>
      <c r="T23" s="1"/>
      <c r="U23" s="1"/>
      <c r="V23" s="1"/>
      <c r="W23" s="1"/>
      <c r="X23" s="1"/>
      <c r="Y23" s="76"/>
    </row>
    <row r="24" spans="1:25" ht="15.75" x14ac:dyDescent="0.25">
      <c r="A24" s="76"/>
      <c r="B24" s="134"/>
      <c r="C24" s="134"/>
      <c r="D24" s="134"/>
      <c r="E24" s="134"/>
      <c r="F24" s="134"/>
      <c r="G24" s="134"/>
      <c r="H24" s="134"/>
      <c r="I24" s="134"/>
      <c r="J24" s="134"/>
      <c r="K24" s="134"/>
      <c r="L24" s="134"/>
      <c r="M24" s="134"/>
      <c r="N24" s="134"/>
      <c r="O24" s="134"/>
      <c r="P24" s="134"/>
      <c r="Q24" s="134"/>
      <c r="R24" s="134"/>
      <c r="S24" s="134"/>
      <c r="T24" s="134"/>
      <c r="U24" s="134"/>
      <c r="V24" s="134"/>
      <c r="W24" s="134"/>
      <c r="X24" s="134"/>
      <c r="Y24" s="76"/>
    </row>
    <row r="25" spans="1:25" ht="15.75" x14ac:dyDescent="0.25">
      <c r="A25" s="76"/>
      <c r="B25" s="148"/>
      <c r="C25" s="148"/>
      <c r="D25" s="148"/>
      <c r="E25" s="148"/>
      <c r="F25" s="148"/>
      <c r="G25" s="148"/>
      <c r="H25" s="148"/>
      <c r="I25" s="148"/>
      <c r="J25" s="148"/>
      <c r="K25" s="148"/>
      <c r="L25" s="148"/>
      <c r="M25" s="148"/>
      <c r="N25" s="148"/>
      <c r="O25" s="148"/>
      <c r="P25" s="148"/>
      <c r="Q25" s="148"/>
      <c r="R25" s="148"/>
      <c r="S25" s="148"/>
      <c r="T25" s="148"/>
      <c r="U25" s="148"/>
      <c r="V25" s="148"/>
      <c r="W25" s="148"/>
      <c r="X25" s="148"/>
      <c r="Y25" s="76"/>
    </row>
    <row r="26" spans="1:25" x14ac:dyDescent="0.25">
      <c r="A26" s="76"/>
      <c r="B26" s="1"/>
      <c r="C26" s="138"/>
      <c r="D26" s="149"/>
      <c r="E26" s="1"/>
      <c r="F26" s="1"/>
      <c r="G26" s="1"/>
      <c r="H26" s="1"/>
      <c r="I26" s="1"/>
      <c r="J26" s="1"/>
      <c r="K26" s="1"/>
      <c r="L26" s="1"/>
      <c r="M26" s="1"/>
      <c r="N26" s="1"/>
      <c r="O26" s="1"/>
      <c r="P26" s="1"/>
      <c r="Q26" s="1"/>
      <c r="R26" s="1"/>
      <c r="S26" s="1"/>
      <c r="T26" s="1"/>
      <c r="U26" s="1"/>
      <c r="V26" s="1"/>
      <c r="W26" s="1"/>
      <c r="X26" s="1"/>
      <c r="Y26" s="76"/>
    </row>
    <row r="27" spans="1:25" x14ac:dyDescent="0.25">
      <c r="A27" s="76"/>
      <c r="B27" s="1"/>
      <c r="C27" s="1"/>
      <c r="D27" s="1"/>
      <c r="E27" s="1"/>
      <c r="F27" s="1"/>
      <c r="G27" s="1"/>
      <c r="H27" s="1"/>
      <c r="I27" s="1"/>
      <c r="J27" s="1"/>
      <c r="K27" s="1"/>
      <c r="L27" s="1"/>
      <c r="M27" s="1"/>
      <c r="N27" s="1"/>
      <c r="O27" s="1"/>
      <c r="P27" s="1"/>
      <c r="Q27" s="1"/>
      <c r="R27" s="1"/>
      <c r="S27" s="1"/>
      <c r="T27" s="1"/>
      <c r="U27" s="1"/>
      <c r="V27" s="1"/>
      <c r="W27" s="1"/>
      <c r="X27" s="1"/>
      <c r="Y27" s="76"/>
    </row>
    <row r="28" spans="1:25" x14ac:dyDescent="0.25">
      <c r="A28" s="76"/>
      <c r="B28" s="1"/>
      <c r="C28" s="138"/>
      <c r="D28" s="138"/>
      <c r="E28" s="1"/>
      <c r="F28" s="1"/>
      <c r="G28" s="1"/>
      <c r="H28" s="1"/>
      <c r="I28" s="1"/>
      <c r="J28" s="1"/>
      <c r="K28" s="1"/>
      <c r="L28" s="1"/>
      <c r="M28" s="1"/>
      <c r="N28" s="1"/>
      <c r="O28" s="1"/>
      <c r="P28" s="1"/>
      <c r="Q28" s="1"/>
      <c r="R28" s="1"/>
      <c r="S28" s="1"/>
      <c r="T28" s="1"/>
      <c r="U28" s="1"/>
      <c r="V28" s="1"/>
      <c r="W28" s="1"/>
      <c r="X28" s="1"/>
      <c r="Y28" s="76"/>
    </row>
    <row r="29" spans="1:25" x14ac:dyDescent="0.25">
      <c r="A29" s="76"/>
      <c r="B29" s="1"/>
      <c r="C29" s="150"/>
      <c r="D29" s="150"/>
      <c r="E29" s="150"/>
      <c r="F29" s="150"/>
      <c r="G29" s="150"/>
      <c r="H29" s="1"/>
      <c r="I29" s="1"/>
      <c r="J29" s="1"/>
      <c r="K29" s="1"/>
      <c r="L29" s="1"/>
      <c r="M29" s="1"/>
      <c r="N29" s="1"/>
      <c r="O29" s="1"/>
      <c r="P29" s="1"/>
      <c r="Q29" s="1"/>
      <c r="R29" s="1"/>
      <c r="S29" s="1"/>
      <c r="T29" s="1"/>
      <c r="U29" s="1"/>
      <c r="V29" s="1"/>
      <c r="W29" s="1"/>
      <c r="X29" s="1"/>
      <c r="Y29" s="76"/>
    </row>
    <row r="30" spans="1:25" x14ac:dyDescent="0.25">
      <c r="A30" s="76"/>
      <c r="B30" s="1"/>
      <c r="C30" s="150"/>
      <c r="D30" s="150"/>
      <c r="E30" s="150"/>
      <c r="F30" s="150"/>
      <c r="G30" s="150"/>
      <c r="H30" s="1"/>
      <c r="I30" s="1"/>
      <c r="J30" s="1"/>
      <c r="K30" s="1"/>
      <c r="L30" s="1"/>
      <c r="M30" s="1"/>
      <c r="N30" s="1"/>
      <c r="O30" s="1"/>
      <c r="P30" s="1"/>
      <c r="Q30" s="1"/>
      <c r="R30" s="1"/>
      <c r="S30" s="1"/>
      <c r="T30" s="1"/>
      <c r="U30" s="1"/>
      <c r="V30" s="1"/>
      <c r="W30" s="1"/>
      <c r="X30" s="1"/>
      <c r="Y30" s="76"/>
    </row>
    <row r="31" spans="1:25" x14ac:dyDescent="0.25">
      <c r="A31" s="76"/>
      <c r="B31" s="76"/>
      <c r="C31" s="76"/>
      <c r="D31" s="76"/>
      <c r="E31" s="76"/>
      <c r="F31" s="76"/>
      <c r="G31" s="76"/>
      <c r="H31" s="76"/>
      <c r="I31" s="76"/>
      <c r="J31" s="76"/>
      <c r="K31" s="76"/>
      <c r="L31" s="76"/>
      <c r="M31" s="76"/>
      <c r="N31" s="76"/>
      <c r="O31" s="76"/>
      <c r="P31" s="76"/>
      <c r="Q31" s="76"/>
      <c r="R31" s="76"/>
      <c r="S31" s="76"/>
      <c r="T31" s="76"/>
      <c r="U31" s="76"/>
      <c r="V31" s="76"/>
      <c r="W31" s="76"/>
      <c r="X31" s="76"/>
      <c r="Y31" s="76"/>
    </row>
  </sheetData>
  <mergeCells count="12">
    <mergeCell ref="C17:E17"/>
    <mergeCell ref="B2:X2"/>
    <mergeCell ref="B3:X3"/>
    <mergeCell ref="B5:C5"/>
    <mergeCell ref="D5:I5"/>
    <mergeCell ref="B7:C7"/>
    <mergeCell ref="B8:C8"/>
    <mergeCell ref="B9:C9"/>
    <mergeCell ref="B10:C10"/>
    <mergeCell ref="B11:C11"/>
    <mergeCell ref="B13:X13"/>
    <mergeCell ref="B15:C15"/>
  </mergeCells>
  <conditionalFormatting sqref="E29:G29">
    <cfRule type="cellIs" dxfId="0" priority="1" stopIfTrue="1" operator="equal">
      <formula>0</formula>
    </cfRule>
  </conditionalFormatting>
  <pageMargins left="0.25" right="0.25" top="0.75" bottom="0.75" header="0.3" footer="0.3"/>
  <pageSetup paperSize="9" scale="58" fitToHeight="0" orientation="landscape" r:id="rId1"/>
  <colBreaks count="1" manualBreakCount="1">
    <brk id="7"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B3DB5B91534F143B255C3736349DE39" ma:contentTypeVersion="6" ma:contentTypeDescription="Crie um novo documento." ma:contentTypeScope="" ma:versionID="09a3a52497c2f74ebf2a2bb747cda7e7">
  <xsd:schema xmlns:xsd="http://www.w3.org/2001/XMLSchema" xmlns:xs="http://www.w3.org/2001/XMLSchema" xmlns:p="http://schemas.microsoft.com/office/2006/metadata/properties" xmlns:ns2="d43c36c4-2f63-438d-b580-cdaa82dd720d" xmlns:ns3="c633ef57-6cdf-4a57-99aa-44ee9da07c08" targetNamespace="http://schemas.microsoft.com/office/2006/metadata/properties" ma:root="true" ma:fieldsID="f47a4407565e606b4ea77415ba9eeac9" ns2:_="" ns3:_="">
    <xsd:import namespace="d43c36c4-2f63-438d-b580-cdaa82dd720d"/>
    <xsd:import namespace="c633ef57-6cdf-4a57-99aa-44ee9da07c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c36c4-2f63-438d-b580-cdaa82dd7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3ef57-6cdf-4a57-99aa-44ee9da07c08"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24F704-8315-46BC-B1CB-36C5FF58BEE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8C51AF3-DF84-4827-B17B-24037AC4E33C}">
  <ds:schemaRefs>
    <ds:schemaRef ds:uri="http://schemas.microsoft.com/sharepoint/v3/contenttype/forms"/>
  </ds:schemaRefs>
</ds:datastoreItem>
</file>

<file path=customXml/itemProps3.xml><?xml version="1.0" encoding="utf-8"?>
<ds:datastoreItem xmlns:ds="http://schemas.openxmlformats.org/officeDocument/2006/customXml" ds:itemID="{CC298255-8995-43EF-89DF-2B7BF3292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c36c4-2f63-438d-b580-cdaa82dd720d"/>
    <ds:schemaRef ds:uri="c633ef57-6cdf-4a57-99aa-44ee9da07c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4</vt:i4>
      </vt:variant>
    </vt:vector>
  </HeadingPairs>
  <TitlesOfParts>
    <vt:vector size="16" baseType="lpstr">
      <vt:lpstr>LEGENDA</vt:lpstr>
      <vt:lpstr>Monitoria Anual - 1</vt:lpstr>
      <vt:lpstr>Painel de Gestão - 1</vt:lpstr>
      <vt:lpstr>Monitoria Anual - 2</vt:lpstr>
      <vt:lpstr>Monitoria Anual - 3</vt:lpstr>
      <vt:lpstr>Painel de Gestão - 2</vt:lpstr>
      <vt:lpstr>Painel de Gestão - 3</vt:lpstr>
      <vt:lpstr>Monitoria Anual - 4</vt:lpstr>
      <vt:lpstr>Painel de Gestão - 4</vt:lpstr>
      <vt:lpstr>Monitoria Final</vt:lpstr>
      <vt:lpstr>Painel de Gestão Final</vt:lpstr>
      <vt:lpstr>Painel Comparativo</vt:lpstr>
      <vt:lpstr>Ação</vt:lpstr>
      <vt:lpstr>Andamento</vt:lpstr>
      <vt:lpstr>Início</vt:lpstr>
      <vt:lpstr>Planejamento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Renata Navega</dc:creator>
  <cp:keywords/>
  <dc:description/>
  <cp:lastModifiedBy>Bárbara Carvalho</cp:lastModifiedBy>
  <cp:revision/>
  <dcterms:created xsi:type="dcterms:W3CDTF">2012-07-30T00:05:19Z</dcterms:created>
  <dcterms:modified xsi:type="dcterms:W3CDTF">2026-09-18T13:27:59Z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0x0101009B3DB5B91534F143B255C3736349DE39</vt:lpwstr>
  </property>
  <property fmtid="{D5CDD505-2E9C-101B-9397-08002B2CF9AE}" pid="3" name="MSIP_Label_3738d5ca-cd4e-433d-8f2a-eee77df5cad2_Enabled">
    <vt:lpwstr>true</vt:lpwstr>
  </property>
  <property fmtid="{D5CDD505-2E9C-101B-9397-08002B2CF9AE}" pid="4" name="MSIP_Label_3738d5ca-cd4e-433d-8f2a-eee77df5cad2_SetDate">
    <vt:lpwstr>2023-07-25T19:55:01Z</vt:lpwstr>
  </property>
  <property fmtid="{D5CDD505-2E9C-101B-9397-08002B2CF9AE}" pid="5" name="MSIP_Label_3738d5ca-cd4e-433d-8f2a-eee77df5cad2_Method">
    <vt:lpwstr>Standard</vt:lpwstr>
  </property>
  <property fmtid="{D5CDD505-2E9C-101B-9397-08002B2CF9AE}" pid="6" name="MSIP_Label_3738d5ca-cd4e-433d-8f2a-eee77df5cad2_Name">
    <vt:lpwstr>defa4170-0d19-0005-0004-bc88714345d2</vt:lpwstr>
  </property>
  <property fmtid="{D5CDD505-2E9C-101B-9397-08002B2CF9AE}" pid="7" name="MSIP_Label_3738d5ca-cd4e-433d-8f2a-eee77df5cad2_SiteId">
    <vt:lpwstr>c14e2b56-c5bc-43bd-ad9c-408cf6cc3560</vt:lpwstr>
  </property>
  <property fmtid="{D5CDD505-2E9C-101B-9397-08002B2CF9AE}" pid="8" name="MSIP_Label_3738d5ca-cd4e-433d-8f2a-eee77df5cad2_ActionId">
    <vt:lpwstr>6e64f5b5-9f9d-487a-a265-db0acb58beeb</vt:lpwstr>
  </property>
  <property fmtid="{D5CDD505-2E9C-101B-9397-08002B2CF9AE}" pid="9" name="MSIP_Label_3738d5ca-cd4e-433d-8f2a-eee77df5cad2_ContentBits">
    <vt:lpwstr>0</vt:lpwstr>
  </property>
  <property fmtid="{D5CDD505-2E9C-101B-9397-08002B2CF9AE}" pid="10" name="MediaServiceImageTags">
    <vt:lpwstr/>
  </property>
</Properties>
</file>