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1.xml.rels" ContentType="application/vnd.openxmlformats-package.relationships+xml"/>
  <Override PartName="/xl/worksheets/_rels/sheet9.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1.xml.rels" ContentType="application/vnd.openxmlformats-package.relationships+xml"/>
  <Override PartName="/xl/worksheets/_rels/sheet5.xml.rels" ContentType="application/vnd.openxmlformats-package.relationships+xml"/>
  <Override PartName="/xl/worksheets/_rels/sheet7.xml.rels" ContentType="application/vnd.openxmlformats-package.relationships+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media/image1.jpeg" ContentType="image/jpeg"/>
  <Override PartName="/xl/charts/chart35.xml" ContentType="application/vnd.openxmlformats-officedocument.drawingml.chart+xml"/>
  <Override PartName="/xl/charts/chart1.xml" ContentType="application/vnd.openxmlformats-officedocument.drawingml.chart+xml"/>
  <Override PartName="/xl/charts/chart36.xml" ContentType="application/vnd.openxmlformats-officedocument.drawingml.chart+xml"/>
  <Override PartName="/xl/charts/chart2.xml" ContentType="application/vnd.openxmlformats-officedocument.drawingml.chart+xml"/>
  <Override PartName="/xl/charts/chart37.xml" ContentType="application/vnd.openxmlformats-officedocument.drawingml.chart+xml"/>
  <Override PartName="/xl/charts/chart3.xml" ContentType="application/vnd.openxmlformats-officedocument.drawingml.chart+xml"/>
  <Override PartName="/xl/charts/chart38.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39.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_rels/drawing1.xml.rels" ContentType="application/vnd.openxmlformats-package.relationships+xml"/>
  <Override PartName="/xl/drawings/_rels/drawing2.xml.rels" ContentType="application/vnd.openxmlformats-package.relationships+xml"/>
  <Override PartName="/xl/drawings/_rels/drawing3.xml.rels" ContentType="application/vnd.openxmlformats-package.relationships+xml"/>
  <Override PartName="/xl/drawings/_rels/drawing4.xml.rels" ContentType="application/vnd.openxmlformats-package.relationships+xml"/>
  <Override PartName="/xl/drawings/_rels/drawing5.xml.rels" ContentType="application/vnd.openxmlformats-package.relationships+xml"/>
  <Override PartName="/xl/drawings/_rels/drawing6.xml.rels" ContentType="application/vnd.openxmlformats-package.relationship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_rels/item3.xml.rels" ContentType="application/vnd.openxmlformats-package.relationships+xml"/>
  <Override PartName="/customXml/itemProps2.xml" ContentType="application/vnd.openxmlformats-officedocument.customXmlProperties+xml"/>
  <Override PartName="/customXml/item3.xml" ContentType="application/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6"/>
  </bookViews>
  <sheets>
    <sheet name="LEGENDA" sheetId="1" state="visible" r:id="rId3"/>
    <sheet name="Monitoria Anual - 1" sheetId="2" state="visible" r:id="rId4"/>
    <sheet name="Painel de Gestão - 1" sheetId="3" state="visible" r:id="rId5"/>
    <sheet name="Monitoria Anual - 2" sheetId="4" state="visible" r:id="rId6"/>
    <sheet name="Painel de Gestão - 2" sheetId="5" state="visible" r:id="rId7"/>
    <sheet name="Monitoria Anual - 3" sheetId="6" state="visible" r:id="rId8"/>
    <sheet name="Painel de Gestão - 3" sheetId="7" state="visible" r:id="rId9"/>
    <sheet name="Monitoria Anual - 4" sheetId="8" state="visible" r:id="rId10"/>
    <sheet name="Painel de Gestão - 4" sheetId="9" state="visible" r:id="rId11"/>
    <sheet name="Monitoria Final" sheetId="10" state="visible" r:id="rId12"/>
    <sheet name="Painel de Gestão Final" sheetId="11" state="visible" r:id="rId1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<sst xmlns="http://schemas.openxmlformats.org/spreadsheetml/2006/main" count="3636" uniqueCount="1324">
  <si>
    <t xml:space="preserve">                              CONCEITOS DA MATRIZ DE MONITORIA</t>
  </si>
  <si>
    <r>
      <rPr>
        <b val="true"/>
        <sz val="14"/>
        <color theme="0"/>
        <rFont val="Calibri"/>
        <family val="2"/>
        <charset val="1"/>
      </rPr>
      <t xml:space="preserve">Planejamento das ações
</t>
    </r>
    <r>
      <rPr>
        <sz val="12"/>
        <color theme="0"/>
        <rFont val="Calibri"/>
        <family val="2"/>
        <charset val="1"/>
      </rPr>
      <t xml:space="preserve">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</si>
  <si>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 xml:space="preserve">Ação</t>
  </si>
  <si>
    <t xml:space="preserve">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</si>
  <si>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 xml:space="preserve">Produto</t>
  </si>
  <si>
    <t xml:space="preserve">Aquilo que é obtido pela realização da ação. Deve ser mensurável, tangível, comprovar a execução da ação e estar situado dentro da esfera de atribuições e competências dos participantes da Oficina de Planejamento.</t>
  </si>
  <si>
    <t xml:space="preserve">Resultados esperados</t>
  </si>
  <si>
    <t xml:space="preserve">Indica qual resultado pretende-se alcançar com a execução da ação. Diferente do produto, este item pode estar fora da esfera de atribuições e competências dos participantes da oficina e não é de preenchimento obrigatório.</t>
  </si>
  <si>
    <t xml:space="preserve">Período</t>
  </si>
  <si>
    <t xml:space="preserve">Datas de início e término da implementação da ação, sendo que o término deve estar dentro do tempo determinado para o ciclo de gestão do PAN.</t>
  </si>
  <si>
    <t xml:space="preserve">Articulador</t>
  </si>
  <si>
    <t xml:space="preserve">Pessoa responsável por articular a implementação da ação e apresentar o produto obtido. No entanto, ele não é o único responsável pela execução da ação.</t>
  </si>
  <si>
    <t xml:space="preserve">Colaboradores</t>
  </si>
  <si>
    <t xml:space="preserve">Pessoas ou instituições corresponsáveis pela execução da ação, que auxiliam nas diferentes etapas de sua implementação. </t>
  </si>
  <si>
    <t xml:space="preserve">Custo estimado (R$)</t>
  </si>
  <si>
    <t xml:space="preserve">É um campo numérico com a estimativa dos recursos financeiros necessários para a implementação da ação. </t>
  </si>
  <si>
    <t xml:space="preserve">Localização (Localidade)</t>
  </si>
  <si>
    <t xml:space="preserve">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</si>
  <si>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 xml:space="preserve">Localização (Área de Relevância)</t>
  </si>
  <si>
    <t xml:space="preserve">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</si>
  <si>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 xml:space="preserve">Observações</t>
  </si>
  <si>
    <t xml:space="preserve">Informações relevantes para a execução da ação.</t>
  </si>
  <si>
    <t xml:space="preserve">Linha Temática</t>
  </si>
  <si>
    <t xml:space="preserve">É um campo para a classificação temática da ação, a partir de uma lista suspensa pré-definida. (Definição de cada linha temática abaixo) </t>
  </si>
  <si>
    <r>
      <rPr>
        <b val="true"/>
        <sz val="14"/>
        <color rgb="FF000000"/>
        <rFont val="Calibri"/>
        <family val="2"/>
        <charset val="1"/>
      </rPr>
      <t xml:space="preserve">Situação atual das ações
</t>
    </r>
    <r>
      <rPr>
        <sz val="12"/>
        <color rgb="FF000000"/>
        <rFont val="Calibri"/>
        <family val="2"/>
        <charset val="1"/>
      </rPr>
      <t xml:space="preserve">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</si>
  <si>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 xml:space="preserve">Ação cujo início planejado é posterior ao período monitorado</t>
  </si>
  <si>
    <t xml:space="preserve">São ações que estão planejadas para iniciar em uma data futura à da monitoria, e que portanto não precisam ser analisadas detalhadamente. Elas são indicadas para permitir a visualização da situação do PAN como um todo.</t>
  </si>
  <si>
    <t xml:space="preserve">Ação não iniciada ou não concluída</t>
  </si>
  <si>
    <t xml:space="preserve">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</si>
  <si>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 xml:space="preserve">Ação em andamento com problemas de realização</t>
  </si>
  <si>
    <t xml:space="preserve">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</si>
  <si>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</si>
  <si>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 xml:space="preserve">Ação iniciada cujo prazo de conclusão ainda não expirou e, considerando o grau de execução, provavelmente será finalizada dentro do prazo estipulado.
Este tipo de ação não necessita de reprogramação significativa.</t>
  </si>
  <si>
    <t xml:space="preserve">Ação concluída</t>
  </si>
  <si>
    <t xml:space="preserve">Ação finalizada, com os produtos entregues. Mostra o quanto do PAN já está concluído. Neste caso, não importará, no gráfico, se a ação atrasou ou não para ser concluída, lembrando que a memória da execução nos anos anteriores</t>
  </si>
  <si>
    <t xml:space="preserve">Ação excluída ou agrupada</t>
  </si>
  <si>
    <t xml:space="preserve">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</si>
  <si>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 xml:space="preserve">Ação iniciada e não concluída no período previsto</t>
  </si>
  <si>
    <t xml:space="preserve">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</si>
  <si>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 xml:space="preserve">Novas ações</t>
  </si>
  <si>
    <t xml:space="preserve">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</si>
  <si>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 xml:space="preserve">Descrição do andamento da ação</t>
  </si>
  <si>
    <t xml:space="preserve">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</si>
  <si>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 xml:space="preserve">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</si>
  <si>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</si>
  <si>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 xml:space="preserve">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</si>
  <si>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</si>
  <si>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 xml:space="preserve">Responsável pela informação sobre o andamento da ação</t>
  </si>
  <si>
    <t xml:space="preserve">Inserir quem registrou as informações de descrição, produto, problemas e recomendações. </t>
  </si>
  <si>
    <t xml:space="preserve">Recomendações ou Observações </t>
  </si>
  <si>
    <t xml:space="preserve">Informações ou sugestões relevantes para a execução da ação.</t>
  </si>
  <si>
    <r>
      <rPr>
        <b val="true"/>
        <sz val="14"/>
        <color rgb="FF000000"/>
        <rFont val="Calibri"/>
        <family val="2"/>
        <charset val="1"/>
      </rPr>
      <t xml:space="preserve">Reprogramação das ações
</t>
    </r>
    <r>
      <rPr>
        <sz val="12"/>
        <color rgb="FF000000"/>
        <rFont val="Calibri"/>
        <family val="2"/>
        <charset val="1"/>
      </rPr>
      <t xml:space="preserve">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</si>
  <si>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 xml:space="preserve">Revisão do texto da ação</t>
  </si>
  <si>
    <t xml:space="preserve">Ajuste das informações referente ao texto da ação</t>
  </si>
  <si>
    <t xml:space="preserve">Revisão do produto da ação</t>
  </si>
  <si>
    <t xml:space="preserve">Ajuste das informações referente ao produto da ação</t>
  </si>
  <si>
    <t xml:space="preserve">Revisão do resultado esperado</t>
  </si>
  <si>
    <t xml:space="preserve">Ajuste das informações referente ao resultado esperado</t>
  </si>
  <si>
    <t xml:space="preserve">Revisão da data de início</t>
  </si>
  <si>
    <t xml:space="preserve">Ajuste referente a data de início da ação</t>
  </si>
  <si>
    <t xml:space="preserve">Revisão da data de término</t>
  </si>
  <si>
    <t xml:space="preserve">Ajuste referente a data final da ação</t>
  </si>
  <si>
    <t xml:space="preserve">Revisão do articulador da ação</t>
  </si>
  <si>
    <t xml:space="preserve">Ajuste referente ao articulador da ação</t>
  </si>
  <si>
    <t xml:space="preserve">Revisão do custo estimado</t>
  </si>
  <si>
    <t xml:space="preserve">Ajuste referente ao custo estimado da ação</t>
  </si>
  <si>
    <t xml:space="preserve">Revisão dos colaboradores</t>
  </si>
  <si>
    <t xml:space="preserve">Ajustes referente aos colaboradores da ação</t>
  </si>
  <si>
    <t xml:space="preserve">Revisão das localidades</t>
  </si>
  <si>
    <t xml:space="preserve">Ajuste referente a localidade da ação</t>
  </si>
  <si>
    <t xml:space="preserve">Revisão Área de Relevância</t>
  </si>
  <si>
    <t xml:space="preserve">Ajuste referente a área de abrangência da ação</t>
  </si>
  <si>
    <t xml:space="preserve">Revisão das Observações</t>
  </si>
  <si>
    <t xml:space="preserve">Ajuste referente às observações da ação</t>
  </si>
  <si>
    <t xml:space="preserve">Revisão da Linha Temática</t>
  </si>
  <si>
    <t xml:space="preserve">Ajuste referente à classificação temática da ação</t>
  </si>
  <si>
    <t xml:space="preserve">LINHAS TEMÁTICAS</t>
  </si>
  <si>
    <r>
      <rPr>
        <b val="true"/>
        <sz val="12"/>
        <color rgb="FF000000"/>
        <rFont val="Calibri"/>
        <family val="2"/>
        <charset val="1"/>
      </rPr>
      <t xml:space="preserve">Capacitação e EA</t>
    </r>
    <r>
      <rPr>
        <sz val="12"/>
        <color rgb="FF000000"/>
        <rFont val="Calibri"/>
        <family val="2"/>
        <charset val="1"/>
      </rPr>
      <t xml:space="preserve"> </t>
    </r>
  </si>
  <si>
    <r>
      <rPr>
        <u val="single"/>
        <sz val="12"/>
        <rFont val="Calibri"/>
        <family val="2"/>
        <charset val="1"/>
      </rPr>
      <t xml:space="preserve">Capacitação</t>
    </r>
    <r>
      <rPr>
        <sz val="12"/>
        <rFont val="Calibri"/>
        <family val="2"/>
        <charset val="1"/>
      </rPr>
      <t xml:space="preserve">: Processo de aprendizagem, que visa contribuir para o desenvolvimento de competências. (Adaptado do PNDP, 2006);
</t>
    </r>
    <r>
      <rPr>
        <u val="single"/>
        <sz val="12"/>
        <rFont val="Calibri"/>
        <family val="2"/>
        <charset val="1"/>
      </rPr>
      <t xml:space="preserve">Educação ambiental</t>
    </r>
    <r>
      <rPr>
        <sz val="12"/>
        <rFont val="Calibri"/>
        <family val="2"/>
        <charset val="1"/>
      </rPr>
      <t xml:space="preserve">: práticas voltadas à sensibilização da coletividade sobre as questões ambientais, formação de multiplicadores e engajamento em prol do meio ambiente (PNEA - Lei nº 9795/1999) </t>
    </r>
  </si>
  <si>
    <r>
      <rPr>
        <b val="true"/>
        <sz val="12"/>
        <color rgb="FF000000"/>
        <rFont val="Calibri"/>
        <family val="2"/>
        <charset val="1"/>
      </rPr>
      <t xml:space="preserve">Comunicação e Divulgação</t>
    </r>
    <r>
      <rPr>
        <sz val="12"/>
        <color rgb="FF000000"/>
        <rFont val="Calibri"/>
        <family val="2"/>
        <charset val="1"/>
      </rPr>
      <t xml:space="preserve"> </t>
    </r>
  </si>
  <si>
    <t xml:space="preserve">Ações voltadas para difundir, promover ou publicar assuntos relacionados ao PAN, tornando-os acessíveis para o público em geral.  </t>
  </si>
  <si>
    <t xml:space="preserve">Espécies Exóticas Invasoras  </t>
  </si>
  <si>
    <t xml:space="preserve">Atividades que envolvem prevenção, detecção, controle ou erradicação de espécie exótica cuja introdução ou dispersão ameaça a diversidade biológica. Como espécie exótica entende-se espécie, subespécie ou táxon de hierarquia inferior ocorrendo fora de sua área de distribuição natural, incluindo qualquer parte do indivíduo que possa sobreviver e reproduzir-se, como gametas, sementes, ovos ou propágulos (IN ICMBio Nº 6/2019).  </t>
  </si>
  <si>
    <t xml:space="preserve">Financiamento</t>
  </si>
  <si>
    <t xml:space="preserve">Identificação de fontes de captação de recursos financeiros para execução das ações.  </t>
  </si>
  <si>
    <r>
      <rPr>
        <b val="true"/>
        <sz val="12"/>
        <color rgb="FF000000"/>
        <rFont val="Calibri"/>
        <family val="2"/>
        <charset val="1"/>
      </rPr>
      <t xml:space="preserve">Fiscalização</t>
    </r>
    <r>
      <rPr>
        <sz val="12"/>
        <color rgb="FF000000"/>
        <rFont val="Calibri"/>
        <family val="2"/>
        <charset val="1"/>
      </rPr>
      <t xml:space="preserve"> </t>
    </r>
  </si>
  <si>
    <t xml:space="preserve">Controle e vigilância destinados a impedir estabelecimento ou continuidade de atividades consideradas lesivas ao meio ambiente ou em desconformidade com que foi autorizado. (IAP – Instituto Ambiental do Paraná).  </t>
  </si>
  <si>
    <t xml:space="preserve">Gestão da Informação</t>
  </si>
  <si>
    <t xml:space="preserve">Geração, organização, disponibilização e análise de dados sobre biodiversidade.   </t>
  </si>
  <si>
    <t xml:space="preserve">Licenciamento</t>
  </si>
  <si>
    <t xml:space="preserve">Proposição de medidas facilitadoras, mitigadoras ou compensatórias relacionadas ao processo de licenciamento ambiental.   </t>
  </si>
  <si>
    <t xml:space="preserve">Manejo de Habitat</t>
  </si>
  <si>
    <t xml:space="preserve">Atividades relacionadas à recuperação, manutenção, restauração ou conectividade de ambientes naturais. </t>
  </si>
  <si>
    <t xml:space="preserve">Manejo ex situ</t>
  </si>
  <si>
    <t xml:space="preserve">Intervenção sobre espécimes da fauna em ambiente controlado sob interferência e cuidado humano com a finalidade de manter e/ou reproduzir tais espécimes em cativeiro (IN ICMBio Nº 5/2021).  </t>
  </si>
  <si>
    <r>
      <rPr>
        <b val="true"/>
        <sz val="12"/>
        <color rgb="FF000000"/>
        <rFont val="Calibri"/>
        <family val="2"/>
        <charset val="1"/>
      </rPr>
      <t xml:space="preserve">Manejo in situ</t>
    </r>
    <r>
      <rPr>
        <sz val="12"/>
        <color rgb="FF000000"/>
        <rFont val="Calibri"/>
        <family val="2"/>
        <charset val="1"/>
      </rPr>
      <t xml:space="preserve"> </t>
    </r>
  </si>
  <si>
    <t xml:space="preserve">Intervenção sobre espécimes da fauna em seu habitat natural visando à manutenção e recuperação de populações viáveis (IN ICMBio Nº 5/2021).  </t>
  </si>
  <si>
    <r>
      <rPr>
        <b val="true"/>
        <sz val="12"/>
        <color rgb="FF000000"/>
        <rFont val="Calibri"/>
        <family val="2"/>
        <charset val="1"/>
      </rPr>
      <t xml:space="preserve">Normativas</t>
    </r>
    <r>
      <rPr>
        <sz val="12"/>
        <color rgb="FF000000"/>
        <rFont val="Calibri"/>
        <family val="2"/>
        <charset val="1"/>
      </rPr>
      <t xml:space="preserve"> </t>
    </r>
  </si>
  <si>
    <t xml:space="preserve">Proposição de elaboração, revisão ou alteração de diretrizes, regras ou normas e articulação com outros órgãos nas diferentes esferas para sua efetiva incorporação e implementação em seus instrumentos legais.    </t>
  </si>
  <si>
    <r>
      <rPr>
        <b val="true"/>
        <sz val="12"/>
        <color rgb="FF000000"/>
        <rFont val="Calibri"/>
        <family val="2"/>
        <charset val="1"/>
      </rPr>
      <t xml:space="preserve">Ordenamento e gestão territorial</t>
    </r>
    <r>
      <rPr>
        <sz val="12"/>
        <color rgb="FF000000"/>
        <rFont val="Calibri"/>
        <family val="2"/>
        <charset val="1"/>
      </rPr>
      <t xml:space="preserve"> </t>
    </r>
  </si>
  <si>
    <t xml:space="preserve">Estratégias que orientem a priorização das ações necessárias para uma gestão adequada do território (ordenamento territorial, áreas prioritárias, zoneamento urbano)  </t>
  </si>
  <si>
    <r>
      <rPr>
        <b val="true"/>
        <sz val="12"/>
        <color rgb="FF000000"/>
        <rFont val="Calibri"/>
        <family val="2"/>
        <charset val="1"/>
      </rPr>
      <t xml:space="preserve">Pesquisa </t>
    </r>
    <r>
      <rPr>
        <sz val="12"/>
        <color rgb="FF000000"/>
        <rFont val="Calibri"/>
        <family val="2"/>
        <charset val="1"/>
      </rPr>
      <t xml:space="preserve"> </t>
    </r>
  </si>
  <si>
    <t xml:space="preserve">Monitoramento, investigação e produção de conhecimento técnico-científico. </t>
  </si>
  <si>
    <t xml:space="preserve">Unidade de Conservação </t>
  </si>
  <si>
    <t xml:space="preserve">Unidades de Conservação- Criação, implementação, ampliação de unidades do SNUC e áreas protegidas. </t>
  </si>
  <si>
    <r>
      <rPr>
        <b val="true"/>
        <sz val="12"/>
        <color rgb="FF000000"/>
        <rFont val="Calibri"/>
        <family val="2"/>
        <charset val="1"/>
      </rPr>
      <t xml:space="preserve">Uso Sustentável</t>
    </r>
    <r>
      <rPr>
        <sz val="12"/>
        <color rgb="FF000000"/>
        <rFont val="Calibri"/>
        <family val="2"/>
        <charset val="1"/>
      </rPr>
      <t xml:space="preserve"> </t>
    </r>
  </si>
  <si>
    <t xml:space="preserve">Utilização racional de componentes da biodiversidade, mantendo seu potencial para atender às necessidades das gerações presentes e futuras (Adaptado da CDB - Decreto Legislativo nº 2, de 1994) - Mitigação e melhoria em equipamentos e estrutura.  </t>
  </si>
  <si>
    <t xml:space="preserve">PLANO DE AÇÃO NACIONAL DE CONSERVAÇÃO DE ESPÉCIES AMEAÇADAS DE EXTINÇÃO - PAN</t>
  </si>
  <si>
    <t xml:space="preserve">Plano de Ação Nacional para a Conservação dos Pequenos Mamíferos de Áreas Florestais - PAN PMAF</t>
  </si>
  <si>
    <t xml:space="preserve">Objetivo geral do PAN</t>
  </si>
  <si>
    <t xml:space="preserve">Proteger as populações das espécies alvo do PAN e seus ambientes, reduzindo os fatores de ameaça, e ampliar e difundir o conhecimento sobre elas, visando a sua conservação</t>
  </si>
  <si>
    <t xml:space="preserve">Data da monitoria</t>
  </si>
  <si>
    <t xml:space="preserve">29/05/2023 - 31/05/2023</t>
  </si>
  <si>
    <t xml:space="preserve">Agrupada</t>
  </si>
  <si>
    <t xml:space="preserve">Excluída</t>
  </si>
  <si>
    <t xml:space="preserve">PLANEJAMENTO DO PAN</t>
  </si>
  <si>
    <t xml:space="preserve">SITUAÇÃO ATUAL </t>
  </si>
  <si>
    <t xml:space="preserve">REPROGRAMAÇÃO DO PAN</t>
  </si>
  <si>
    <t xml:space="preserve">OBJETIVOS ESPECÍFICOS</t>
  </si>
  <si>
    <t xml:space="preserve">Nº</t>
  </si>
  <si>
    <t xml:space="preserve">Localização</t>
  </si>
  <si>
    <t xml:space="preserve">Revisão das observações</t>
  </si>
  <si>
    <t xml:space="preserve">Início</t>
  </si>
  <si>
    <t xml:space="preserve">Fim</t>
  </si>
  <si>
    <t xml:space="preserve">Localidades</t>
  </si>
  <si>
    <t xml:space="preserve">Área de Relevância</t>
  </si>
  <si>
    <t xml:space="preserve">Fortalecimento das políticas públicas de prevenção, monitoramento e fiscalização, visando a proteção das espécies alvo do PAN e seus ambientes</t>
  </si>
  <si>
    <t xml:space="preserve">1.1</t>
  </si>
  <si>
    <t xml:space="preserve">Articular a inserção e priorização de ações do PAN nos programas de proteção das Unidades de Conservação.</t>
  </si>
  <si>
    <t xml:space="preserve">Lista com UCs contactadas;
Documento com ações encaminhado às UCs.</t>
  </si>
  <si>
    <t xml:space="preserve">Ações incorporadas nas rotinas de gestão das UCs</t>
  </si>
  <si>
    <t xml:space="preserve">Hélia Piedade (SIMA-SP/CFB/DEFAU/CMFS-ES)</t>
  </si>
  <si>
    <t xml:space="preserve">João Marins (INEA-RJ); Melina Barreto (IEF-MG); Patrícia Tavares (SEMAS-PE); Jorge Nascimento (NGI ICMBio Teresópolis); João Oliveira (UFRJ/MN); Leonardo Candido (ICMBio/PARNA Itatiaia); Katia Pisciotta (FF-SP)</t>
  </si>
  <si>
    <r>
      <rPr>
        <sz val="12"/>
        <color rgb="FF000000"/>
        <rFont val="Calibri"/>
        <family val="2"/>
        <charset val="1"/>
      </rPr>
      <t xml:space="preserve">PE Ihabela (SP); PARNA Caparaó (MG); PARNA Restingas de Jurubatiba (RJ); RPPN Caraça (MG); PE Brigadeiro (MG); PE Lagoa do Açu (RJ); RPPN Caruara (RJ); REBIO União (RJ);</t>
    </r>
    <r>
      <rPr>
        <sz val="12"/>
        <color rgb="FFFF0000"/>
        <rFont val="Calibri"/>
        <family val="2"/>
        <charset val="1"/>
      </rPr>
      <t xml:space="preserve"> </t>
    </r>
    <r>
      <rPr>
        <sz val="12"/>
        <color rgb="FF000000"/>
        <rFont val="Calibri"/>
        <family val="2"/>
        <charset val="1"/>
      </rPr>
      <t xml:space="preserve">PARNA Itatiaia (RJ/MG)</t>
    </r>
  </si>
  <si>
    <t xml:space="preserve">UCs na área de ocorrência das espécies alvo do PAN</t>
  </si>
  <si>
    <t xml:space="preserve">x</t>
  </si>
  <si>
    <t xml:space="preserve">Ação não iniciada.</t>
  </si>
  <si>
    <t xml:space="preserve">Hélia Piedade (SEMIL/SP) informou que a ação não foi iniciada, pois não houve acompanhamento do PAN após a publicação da portaria. Além disso, houve um aumento considerável nas demandas institucionais da articuladora. Mas que para o ano de 2024, ela se dedicará a este PAN.</t>
  </si>
  <si>
    <t xml:space="preserve">Hélia Piedade (SEMIL/SP)</t>
  </si>
  <si>
    <t xml:space="preserve">Alterar instituição: Hélia Piedade (SEMIL/SP)</t>
  </si>
  <si>
    <t xml:space="preserve">Alterar instituição: Jorge Nascimento (ICMBio/NGI Serra Fluminense)</t>
  </si>
  <si>
    <t xml:space="preserve">Incluir: É indicado o envio do sumário executivo mas há necessidade de um direcionamento em relação a proteção.</t>
  </si>
  <si>
    <t xml:space="preserve">1.2</t>
  </si>
  <si>
    <t xml:space="preserve">Realizar eventos de divulgação (virtuais ou presenciais) com órgãos de fiscalização nas áreas estratégicas do PAN para divulgação das espécies alvo, suas ameaças e estratégias de conservação.</t>
  </si>
  <si>
    <t xml:space="preserve">Lista de eventos realizados;
Ata ou relatórios dos eventos.</t>
  </si>
  <si>
    <t xml:space="preserve">Equipes de fiscalização com maior conhecimento sobre as espécies do PAN</t>
  </si>
  <si>
    <t xml:space="preserve">Hélia Piedade
(SIMA-SP/CFB/DEFAU/CMFS-ES)</t>
  </si>
  <si>
    <t xml:space="preserve">Leonardo Cândido (ICMBio/PARNA Itatiaia); Jorge Cherem (Caipora Cooperativa); João Marins (INEA-RJ); Priscilla Gomes (Engaja Treinamentos); Melina Barreto (IEF-MG); Patrícia Tavares (Agência Estadual de Meio Ambiente de Pernambuco - CPRH-PE); Bernardo Papi (Ecotropica Ambiental)</t>
  </si>
  <si>
    <t xml:space="preserve">Estados de SP, RJ, PE e sul de MG, BA</t>
  </si>
  <si>
    <t xml:space="preserve">AC, AM, RO, MT, PR, SC, SP, RJ, MG, ES, AL, PE, SE</t>
  </si>
  <si>
    <t xml:space="preserve">Ação vinculada à ação 2.1: início desta ação depende da finalização de identificação do mapa da ação 2.1.
Buscar contato de OEMAs dos estados alvo e integração com ações de outros PANs. 
Destaque especial para combate à caça de C. subspinosus e C. speratus.</t>
  </si>
  <si>
    <t xml:space="preserve">Cibele Bonvicino (FIOCRUZ); Mariella Butti (USP/IB); Hélia Piedade (SEMIL/SP) </t>
  </si>
  <si>
    <t xml:space="preserve">Preparar material para ser utilizado durante os eventos, considerando as especificidades de cada espécie do PAN. 
Considerar o Núcleo de Biodiversidade estadual do IBAMA.
Essa ação está vinculada e pode ocorrer de forma simultânea com a ação 2.4.</t>
  </si>
  <si>
    <t xml:space="preserve">Realizar eventos de divulgação (virtuais ou presenciais) com órgãos de fiscalização e de gestão nas áreas estratégicas do PAN para divulgação das espécies alvo, suas ameaças e estratégias de conservação.</t>
  </si>
  <si>
    <t xml:space="preserve">Equipes de fiscalização e de gestão com maior conhecimento sobre as espécies do PAN</t>
  </si>
  <si>
    <t xml:space="preserve">Incluir: ES</t>
  </si>
  <si>
    <t xml:space="preserve">Incluir os gêneros das espécies.</t>
  </si>
  <si>
    <t xml:space="preserve">1.3</t>
  </si>
  <si>
    <t xml:space="preserve">Intensificar as ações de prevenção de incêndio nos ambientes das espécies alvo do PAN.</t>
  </si>
  <si>
    <t xml:space="preserve">Relatório com a descrição das ações executadas.</t>
  </si>
  <si>
    <t xml:space="preserve">Diminuição de incêndios florestais nos ambientes das espécies alvo do PAN</t>
  </si>
  <si>
    <t xml:space="preserve">João Marins 
(INEA-RJ)</t>
  </si>
  <si>
    <t xml:space="preserve">Marcelo Pessana (ICMBio/PARNA Restingas de Jurubatiba); Hélia Piedade (SIMA-SP/CFB/DEFAU/CMFS-ES); Leonardo Cândido (ICMBio/PARNA Itatiaia)</t>
  </si>
  <si>
    <t xml:space="preserve">PARNA Restingas de Jurubatiba (RJ); PE Lagoa do Açu (RJ); RPPN Caroara (RJ); PE Ilhabela (SP); PARNA Itatiaia (RJ); PARNA Caparaó (MG)</t>
  </si>
  <si>
    <t xml:space="preserve">Ambientes com ocorrência confirmada das espécies alvo do PAN</t>
  </si>
  <si>
    <r>
      <rPr>
        <sz val="12"/>
        <color theme="1"/>
        <rFont val="Calibri"/>
        <family val="2"/>
        <charset val="1"/>
      </rPr>
      <t xml:space="preserve">Ação será iniciada com </t>
    </r>
    <r>
      <rPr>
        <i val="true"/>
        <sz val="12"/>
        <rFont val="Calibri"/>
        <family val="2"/>
        <charset val="1"/>
      </rPr>
      <t xml:space="preserve">C. goytaca</t>
    </r>
    <r>
      <rPr>
        <sz val="12"/>
        <rFont val="Calibri"/>
        <family val="2"/>
        <charset val="1"/>
      </rPr>
      <t xml:space="preserve"> como modelo, mas pode ser aplicada à todas as espécies do PAN.
Memória de cálculo: gasto de R$30000,00 por ano para um trabalho de 20/30 dias em uma área de 4 mil há, no primeiro e segundo ano, e depois diminui o custo de manutenção. Custo total para as 4 UCs.</t>
    </r>
  </si>
  <si>
    <r>
      <rPr>
        <sz val="11"/>
        <color rgb="FF000000"/>
        <rFont val="Calibri"/>
        <family val="2"/>
        <charset val="1"/>
      </rPr>
      <t xml:space="preserve">João Marins (ICMBio/NGI Trombetas) concentrou os esforços em </t>
    </r>
    <r>
      <rPr>
        <i val="true"/>
        <sz val="11"/>
        <color rgb="FF000000"/>
        <rFont val="Calibri"/>
        <family val="2"/>
        <charset val="1"/>
      </rPr>
      <t xml:space="preserve">Cerradomys goytaca</t>
    </r>
    <r>
      <rPr>
        <sz val="11"/>
        <color rgb="FF000000"/>
        <rFont val="Calibri"/>
        <family val="2"/>
        <charset val="1"/>
      </rPr>
      <t xml:space="preserve">, que tem ocorrência no Parque Estadual da Lagoa do Açu. No período do PAN não houve registro de incêndio na área de ocorrência da espécie, principalmente nas restingas da UC. A gestão do parque faz os administrativos de Notificações Preventivas de Incêndios, com os proprietários dessas áreas de ocorrência.</t>
    </r>
  </si>
  <si>
    <t xml:space="preserve">João Marins (ICMBio/NGI Trombetas)</t>
  </si>
  <si>
    <t xml:space="preserve">Sugere-se a troca de articulação pois o articulador não atua mais no INEA/RJ. Selma Ribeiro (ICMBio/CENAP) irá contatar Christian Berlinck (ICMBio/CENAP) para atuar como articulador.</t>
  </si>
  <si>
    <t xml:space="preserve">Alterar: Christian Berlinck (ICMBio/CENAP)</t>
  </si>
  <si>
    <t xml:space="preserve">Alterar instituição: Hélia Piedade (SEMIL/SP)
Incluir: Samir Mansur (Parque Estadual Lagoa do Açu)</t>
  </si>
  <si>
    <t xml:space="preserve">1.4</t>
  </si>
  <si>
    <t xml:space="preserve">Subsidiar com informações técnicas a fiscalização nas áreas de ocorrência das espécies do PAN.</t>
  </si>
  <si>
    <t xml:space="preserve">Ofícios com informações das espécies encaminhados aos órgãos responsáveis.</t>
  </si>
  <si>
    <t xml:space="preserve">Áreas de ocorrência das espécies do PAN com maior fiscalização</t>
  </si>
  <si>
    <t xml:space="preserve">Ronaldo Morato (ICMBio/CENAP)</t>
  </si>
  <si>
    <t xml:space="preserve">João Marins (INEA-RJ); Marcelo Pessana (ICMBio/PARNA Restingas de Jurubatiba); Patrícia Tavares (Agência Estadual de Meio Ambiente de Pernambuco - CPRH-PE); Hélia Piedade (SIMA-SP/CFB/DEFAU/CMFS-ES)</t>
  </si>
  <si>
    <t xml:space="preserve">X</t>
  </si>
  <si>
    <t xml:space="preserve">Patricia Tavares (CPRH/PE); Priscilla Gomes (Engaja Treinamentos); Ronaldo Morato (MMA); Selma Ribeiro (ICMBio/CENAP)</t>
  </si>
  <si>
    <t xml:space="preserve">Preparar nota técnica para subsidiar o ofício, considerando as especificidades de cada espécie do PAN.</t>
  </si>
  <si>
    <t xml:space="preserve">Subsidiar com informações técnicas a proteção nas áreas de ocorrência das espécies do PAN.</t>
  </si>
  <si>
    <t xml:space="preserve">Áreas de ocorrência das espécies do PAN com maior proteção</t>
  </si>
  <si>
    <t xml:space="preserve">Alterar articulador: Selma Ribeiro (ICMBio/CENAP)</t>
  </si>
  <si>
    <t xml:space="preserve">Incluir além das UCs e seus órgãos gestores, os órgãos responsáveis pela fiscalização ambiental.</t>
  </si>
  <si>
    <t xml:space="preserve">1.5</t>
  </si>
  <si>
    <t xml:space="preserve">Apoiar e fomentar a integração das ações do Plano de Ação Estadual para a Conservação do Preá-de-Moleques-do-Sul (Cavia intermedia).</t>
  </si>
  <si>
    <t xml:space="preserve">Relatório das ações realizadas no PAE do Preá-de Moleques-do-Sul.</t>
  </si>
  <si>
    <t xml:space="preserve">Fortalecimento do PAE do Preá-de Moleques-do-Sul</t>
  </si>
  <si>
    <t xml:space="preserve">Jorge Cherem (Caipora Cooperativa)</t>
  </si>
  <si>
    <t xml:space="preserve">Mariella Butti (ICMBio/CENAP); Raquel Silva (ICMBio/CENAP); Carlos Salvador (Instituto Tabuleiro)</t>
  </si>
  <si>
    <t xml:space="preserve">PE Serra do Tabuleiro (Ilha Moleques do Sul - SC)</t>
  </si>
  <si>
    <r>
      <rPr>
        <sz val="11"/>
        <color rgb="FF000000"/>
        <rFont val="Calibri"/>
        <family val="2"/>
        <charset val="1"/>
      </rPr>
      <t xml:space="preserve">​
Em 2019 foi elaborado o Plano de Ação Estadual Preá-de-Moleques-do-Sul, com ações exclusivas para a conservação de </t>
    </r>
    <r>
      <rPr>
        <i val="true"/>
        <sz val="11"/>
        <color rgb="FF000000"/>
        <rFont val="Calibri"/>
        <family val="2"/>
        <charset val="1"/>
      </rPr>
      <t xml:space="preserve">Cavia intermedia</t>
    </r>
    <r>
      <rPr>
        <sz val="11"/>
        <color rgb="FF000000"/>
        <rFont val="Calibri"/>
        <family val="2"/>
        <charset val="1"/>
      </rPr>
      <t xml:space="preserve"> na Ilha de Moleques do Sul, em Santa Catarina (Narciso </t>
    </r>
    <r>
      <rPr>
        <i val="true"/>
        <sz val="11"/>
        <color rgb="FF000000"/>
        <rFont val="Calibri"/>
        <family val="2"/>
        <charset val="1"/>
      </rPr>
      <t xml:space="preserve">et al</t>
    </r>
    <r>
      <rPr>
        <sz val="11"/>
        <color rgb="FF000000"/>
        <rFont val="Calibri"/>
        <family val="2"/>
        <charset val="1"/>
      </rPr>
      <t xml:space="preserve">., 2020). No âmbito desse plano, atividades relacionadas ao Programa de Educação Ambiental para a conservação da espécie estão sendo realizadas. Este programa tem por objetivo promover ações que envolvam as comunidades escolares e pesqueiras do sul da Ilha de Santa Catarina e do município de Palhoça, além de usuários náuticos do litoral centro-sul (IMA, 2023). Também foram instaladas câmeras e armadilhas fotográficas visando o monitoramento do acesso de pessoas à ilha e de possíveis impactos, como incêndios, além do levantamento de dados populacionais, comportamentais e sobre os hábitos alimentares de </t>
    </r>
    <r>
      <rPr>
        <i val="true"/>
        <sz val="11"/>
        <color rgb="FF000000"/>
        <rFont val="Calibri"/>
        <family val="2"/>
        <charset val="1"/>
      </rPr>
      <t xml:space="preserve">C. intermedia</t>
    </r>
    <r>
      <rPr>
        <sz val="11"/>
        <color rgb="FF000000"/>
        <rFont val="Calibri"/>
        <family val="2"/>
        <charset val="1"/>
      </rPr>
      <t xml:space="preserve"> (C. Salvador &amp; M. Tortato, com. pess., 2023).
Foram realizadas ações de Educação Ambiental em 2023 com as comunidades escolares e pesqueiras do sul da Ilha de Santa Catarina e do município de Palhoça, além de usuários náuticos do litoral centro-sul (instagram: @caviaintermedia)​
</t>
    </r>
  </si>
  <si>
    <t xml:space="preserve">https://www.ima.sc.gov.br/index.php/noticias/2152-plano-de-acao-estadual-prea-de-moleques-do-sul-inicia-programa-de-educacao-ambiental​
https://www.ima.sc.gov.br/index.php/noticias/1834-cameras-e-armadilhas-fotograficas-sao-instaladas-para-observar-preas-de-moleques-do-sul
https://www.segs.com.br/demais/296859-monitoramento-remoto-ajudara-a-salvar-da-extincao-o-prea-de-moleques-do-sul-que-vive-isolado-em-arquipelago-catarinense​</t>
  </si>
  <si>
    <t xml:space="preserve">Jorge Cherem (Caipora Cooperativa); Selma Ribeiro (ICMBio/CENAP)</t>
  </si>
  <si>
    <t xml:space="preserve">Sugere-se oficiar o IMA (Instituto de Meio Ambiente de Santa Catarina) e o Instituto Tabuleiro para estreitar ações do PAN com o PAE (Plano de Ação Estadual), solicitando o encaminhamento do relatório anual de atividades.</t>
  </si>
  <si>
    <t xml:space="preserve">Excluir: Raquel Silva (ICMBio/CENAP)
Alterar instituição: Mariella Butti (USP/IB)
</t>
  </si>
  <si>
    <t xml:space="preserve">Desenvolvimento de estratégias para o aumento da proteção territorial das áreas de ocorrência das espécies do PAN</t>
  </si>
  <si>
    <t xml:space="preserve">2.1</t>
  </si>
  <si>
    <t xml:space="preserve">Levantar as localidades de ocorrência das espécies através de dados disponíveis em coleções científicas e dados publicados.</t>
  </si>
  <si>
    <t xml:space="preserve">Lista de localidades e mapas com os pontos de ocorrêcia das espécies-alvo </t>
  </si>
  <si>
    <t xml:space="preserve">Indicar as áreas onde serão desenvolvidas as estratégias</t>
  </si>
  <si>
    <t xml:space="preserve">Gisele Lessa (UFV)</t>
  </si>
  <si>
    <t xml:space="preserve">Gilson Ximenes (UESB)</t>
  </si>
  <si>
    <t xml:space="preserve">Áreas de ocorrência das espécies do PAN</t>
  </si>
  <si>
    <t xml:space="preserve">O custo refere-se a visitas (diárias e passagens) a três coleções para levantamento complementar de informações de localidades.</t>
  </si>
  <si>
    <r>
      <rPr>
        <sz val="11"/>
        <color rgb="FF000000"/>
        <rFont val="Calibri"/>
        <family val="2"/>
        <charset val="1"/>
      </rPr>
      <t xml:space="preserve">O levantamento das localidades de ocorrência das espécies foi realizado durante a Oficina de Indicadores e Metas.
Além disso, o LEAC/UESC (Laboratório de Ecologia Aplicada da Universidade Estadual de Santa Cruz) está desenvolvendo pesquisas e artigos com modelagem de nicho ecológico para </t>
    </r>
    <r>
      <rPr>
        <i val="true"/>
        <sz val="11"/>
        <color rgb="FF000000"/>
        <rFont val="Calibri"/>
        <family val="2"/>
        <charset val="1"/>
      </rPr>
      <t xml:space="preserve">Chaetomys subspinosus</t>
    </r>
    <r>
      <rPr>
        <sz val="11"/>
        <color rgb="FF000000"/>
        <rFont val="Calibri"/>
        <family val="2"/>
        <charset val="1"/>
      </rPr>
      <t xml:space="preserve"> e </t>
    </r>
    <r>
      <rPr>
        <i val="true"/>
        <sz val="11"/>
        <color rgb="FF000000"/>
        <rFont val="Calibri"/>
        <family val="2"/>
        <charset val="1"/>
      </rPr>
      <t xml:space="preserve">Callistomys pictus</t>
    </r>
    <r>
      <rPr>
        <sz val="11"/>
        <color rgb="FF000000"/>
        <rFont val="Calibri"/>
        <family val="2"/>
        <charset val="1"/>
      </rPr>
      <t xml:space="preserve">, sobre o impacto das mudanças climáticas na distribuição e locais de ocorrência (trabalho de Iniciação Científica de Lara Mourão sobre orientação do Dr. Gáston Giné)</t>
    </r>
  </si>
  <si>
    <t xml:space="preserve">Lista de localidades e mapas </t>
  </si>
  <si>
    <t xml:space="preserve">Mariella Butti (USP/IB); Priscilla Gomes (Engaja Treinamentos); Gastón Giné (UESC)</t>
  </si>
  <si>
    <r>
      <rPr>
        <sz val="11"/>
        <color rgb="FF000000"/>
        <rFont val="Calibri"/>
        <family val="2"/>
        <charset val="1"/>
      </rPr>
      <t xml:space="preserve">Com a inclusão dos pontos do PNI (Parque Nacional de Itatiaia) de </t>
    </r>
    <r>
      <rPr>
        <i val="true"/>
        <sz val="11"/>
        <color rgb="FF000000"/>
        <rFont val="Calibri"/>
        <family val="2"/>
        <charset val="1"/>
      </rPr>
      <t xml:space="preserve">Rhipidomys tribei, </t>
    </r>
    <r>
      <rPr>
        <sz val="11"/>
        <color rgb="FF000000"/>
        <rFont val="Calibri"/>
        <family val="2"/>
        <charset val="1"/>
      </rPr>
      <t xml:space="preserve">o mapa deve ser atualizado, e por isso houve a reprogramação do fim da ação. 
Gisele Lessa (UFV) solicitou sua substituição nesta e em todas as ações que consta como articuladora.</t>
    </r>
  </si>
  <si>
    <t xml:space="preserve">Alterar: Mariella Butti (USP/IB)</t>
  </si>
  <si>
    <t xml:space="preserve">Incluir: Gastón Giné (UESC); Deborah Faria (UESC); Renan Lieto (ICMBio/CENAP)</t>
  </si>
  <si>
    <t xml:space="preserve">Excluir: todo o texto
Incluir: A melhor opção quanto à essa ação é confiar nos especialistas e publicações científicas.</t>
  </si>
  <si>
    <t xml:space="preserve">2.2</t>
  </si>
  <si>
    <t xml:space="preserve">Identificar quais localidades das espécies-alvo estão protegidas por Unidades de Conservação.
</t>
  </si>
  <si>
    <t xml:space="preserve">Lista de localidades e mapas de ocorrência das espécies dentro e fora de UC</t>
  </si>
  <si>
    <t xml:space="preserve">Mariella Butti (ICMBio/CENAP)</t>
  </si>
  <si>
    <t xml:space="preserve">Gilson Ximenes (UESB); João Alves (UFRJ/MN); Cibele Bonvicino (INCA); Cecilia Bueno (UVA); Jorge Nascimento (NGI ICMBio Teresópolis); Alexandre Percequillo (USP/ESALQ); Gisele Lessa (UFV); Priscilla Gomes (Engaja Treinamentos); Ricardo Bovendorp (UESC); Martin Alvarez (UESC); Raquel Silva (ICMBio/CENAP); Lena Geise (UERJ)</t>
  </si>
  <si>
    <t xml:space="preserve">Ação vinculada à ação 2.1: início desta ação depende da finalização de identificação do mapa da ação 2.1.</t>
  </si>
  <si>
    <r>
      <rPr>
        <sz val="11"/>
        <color rgb="FF000000"/>
        <rFont val="Calibri"/>
        <family val="2"/>
        <charset val="1"/>
      </rPr>
      <t xml:space="preserve">Os municípios e UCs levantados durante a Oficina de Indicadores e Metas foram utilizados como mapa das áreas estratégicas.
O LEAC/UESC (Laboratório de Ecologia Aplicada da Universidade Estadual de Santa Cruz) está levantando a distribuição potencial e habitat remanescente do rato-do-cacau (</t>
    </r>
    <r>
      <rPr>
        <i val="true"/>
        <sz val="11"/>
        <color rgb="FF000000"/>
        <rFont val="Calibri"/>
        <family val="2"/>
        <charset val="1"/>
      </rPr>
      <t xml:space="preserve">Callistomys pictus</t>
    </r>
    <r>
      <rPr>
        <sz val="11"/>
        <color rgb="FF000000"/>
        <rFont val="Calibri"/>
        <family val="2"/>
        <charset val="1"/>
      </rPr>
      <t xml:space="preserve">), identificando municípios e UCs com alto potencial de abrigar a espécie para orientação de novas amostragens e ações de conservação (Giné </t>
    </r>
    <r>
      <rPr>
        <i val="true"/>
        <sz val="11"/>
        <color rgb="FF000000"/>
        <rFont val="Calibri"/>
        <family val="2"/>
        <charset val="1"/>
      </rPr>
      <t xml:space="preserve">et al</t>
    </r>
    <r>
      <rPr>
        <sz val="11"/>
        <color rgb="FF000000"/>
        <rFont val="Calibri"/>
        <family val="2"/>
        <charset val="1"/>
      </rPr>
      <t xml:space="preserve">. submetido).</t>
    </r>
  </si>
  <si>
    <t xml:space="preserve">Lista de localidades e mapa das áreas estratégicas </t>
  </si>
  <si>
    <t xml:space="preserve">Priscilla Gomes (Engaja Treinamentos); Mariella Butti (USP/IB); Gastón Giné (UESC)</t>
  </si>
  <si>
    <r>
      <rPr>
        <sz val="11"/>
        <color rgb="FF000000"/>
        <rFont val="Calibri"/>
        <family val="2"/>
        <charset val="1"/>
      </rPr>
      <t xml:space="preserve">Com a inclusão dos pontos do PNI (Parque Nacional de Itatiaia) de</t>
    </r>
    <r>
      <rPr>
        <i val="true"/>
        <sz val="11"/>
        <color rgb="FF000000"/>
        <rFont val="Calibri"/>
        <family val="2"/>
        <charset val="1"/>
      </rPr>
      <t xml:space="preserve"> Rhipidomys tribei,</t>
    </r>
    <r>
      <rPr>
        <sz val="11"/>
        <color rgb="FF000000"/>
        <rFont val="Calibri"/>
        <family val="2"/>
        <charset val="1"/>
      </rPr>
      <t xml:space="preserve"> o mapa deverá ser atualizado.</t>
    </r>
  </si>
  <si>
    <t xml:space="preserve">Alterar instituição: Mariella Butti (USP/IB)</t>
  </si>
  <si>
    <t xml:space="preserve">Alterar instituição: Cibele Bonvicino (FIOCRUZ); Jorge Nascimento (ICMBio/NGI Serra Fluminense)
Excluir: Raquel Silva (ICMBio/CENAP); Gisele Lessa (UFV)
Incluir: Gastón Giné (UESC); Deborah Faria (UESC); Renan Lieto (ICMBio/CENAP)</t>
  </si>
  <si>
    <t xml:space="preserve">2.3</t>
  </si>
  <si>
    <t xml:space="preserve">Identificar áreas estratégicas para conservação das espécies-alvo do PAN com base nos modelos de adequabilidade ambiental.</t>
  </si>
  <si>
    <t xml:space="preserve">Mapas de adequabilidade ambiental e áreas estratégicas identificadas</t>
  </si>
  <si>
    <t xml:space="preserve">Identificar áreas potenciais para novos registros das espécies e áreas estratégicas para direcionamento de estratégias de proteção territorial </t>
  </si>
  <si>
    <t xml:space="preserve">Alexandre Percequillo (USP/ESALQ)</t>
  </si>
  <si>
    <t xml:space="preserve">30.000,00
</t>
  </si>
  <si>
    <t xml:space="preserve">Gilson Ximenes (UESB); João Alves (UFRJ/MN); Cibele Bonvicino (INCA); Cecilia Bueno (UVA); Jorge Nascimento (NGI ICMBio Teresópolis); Alexandre Percequillo (USP/ESALQ); Gisele Lessa (UFV); Priscilla Gomes (Engaja Treinamentos); Martin Alvarez (UESC); Yuri Leite (UFES); Pablo Rodrigues (UFRJ); Raquel Moura (Autônoma); Katia Ferraz (USP/ESALQ); Joyce Prado (Autônoma)</t>
  </si>
  <si>
    <t xml:space="preserve">Ação vinculada à ação 2.1: início desta ação depende da finalização de identificação do mapa da ação 2.1.
Custo da ação está relacionado com a realização de oficina de validação dos modelos.</t>
  </si>
  <si>
    <r>
      <rPr>
        <sz val="11"/>
        <color rgb="FF000000"/>
        <rFont val="Calibri"/>
        <family val="2"/>
        <charset val="1"/>
      </rPr>
      <t xml:space="preserve">Com a atualização dos pontos de ocorrência na ação 2.1, essa ação poderá ser iniciada.
Atualmente, Gastón Giné e equipe (UESC/LEAC - Laboratório de Ecologia Aplicada da Universidade Estadual de Santa Cruz) estão desenvolvendo pesquisas e artigos com modelagem de nicho ecológico que colaboram com as ações 2.1 e 2.2. Os estudos contemplam: (1) Impacto de mudanças climáticas na distribuição e locais de ocorrência de 29 espécies arborícolas da Mata Atlântica, incluindo ouriço-preto (</t>
    </r>
    <r>
      <rPr>
        <i val="true"/>
        <sz val="11"/>
        <color rgb="FF000000"/>
        <rFont val="Calibri"/>
        <family val="2"/>
        <charset val="1"/>
      </rPr>
      <t xml:space="preserve">Chaetomys subspinosus</t>
    </r>
    <r>
      <rPr>
        <sz val="11"/>
        <color rgb="FF000000"/>
        <rFont val="Calibri"/>
        <family val="2"/>
        <charset val="1"/>
      </rPr>
      <t xml:space="preserve">) e rato-do-cacau (</t>
    </r>
    <r>
      <rPr>
        <i val="true"/>
        <sz val="11"/>
        <color rgb="FF000000"/>
        <rFont val="Calibri"/>
        <family val="2"/>
        <charset val="1"/>
      </rPr>
      <t xml:space="preserve">Callistomys pictus</t>
    </r>
    <r>
      <rPr>
        <sz val="11"/>
        <color rgb="FF000000"/>
        <rFont val="Calibri"/>
        <family val="2"/>
        <charset val="1"/>
      </rPr>
      <t xml:space="preserve">) - em andamento; (2) Distribuição potencial e habitat remanescente de </t>
    </r>
    <r>
      <rPr>
        <i val="true"/>
        <sz val="11"/>
        <color rgb="FF000000"/>
        <rFont val="Calibri"/>
        <family val="2"/>
        <charset val="1"/>
      </rPr>
      <t xml:space="preserve">C. pictus</t>
    </r>
    <r>
      <rPr>
        <sz val="11"/>
        <color rgb="FF000000"/>
        <rFont val="Calibri"/>
        <family val="2"/>
        <charset val="1"/>
      </rPr>
      <t xml:space="preserve">, identificando municípios e UCs com alto potencial de abrigar a espécie para orientação de novas amostragens e ações de conservação (Giné </t>
    </r>
    <r>
      <rPr>
        <i val="true"/>
        <sz val="11"/>
        <color rgb="FF000000"/>
        <rFont val="Calibri"/>
        <family val="2"/>
        <charset val="1"/>
      </rPr>
      <t xml:space="preserve">et al</t>
    </r>
    <r>
      <rPr>
        <sz val="11"/>
        <color rgb="FF000000"/>
        <rFont val="Calibri"/>
        <family val="2"/>
        <charset val="1"/>
      </rPr>
      <t xml:space="preserve">. submetido); (3) Efeito de mudanças climáticas sobre a distribuição do ouriço-preto (trabalho de IC de Lara Mourão sobre orientação do Dr. G.Giné). 
Para todas estas ações são compilados dados de literatura, coleções científicas, relatórios e são complementados com dados de campo do laboratório, o que contribui para a ação 2.1.</t>
    </r>
  </si>
  <si>
    <t xml:space="preserve">Devido ao alto número de espécies, essa ação demanda tempo.</t>
  </si>
  <si>
    <t xml:space="preserve">Mariella Butti (USP/IB); Alexandre Percequillo (USP/ESALQ); Mateus Melo (Concremat Consultoria Ambiental); Gastón Giné (UESC)</t>
  </si>
  <si>
    <t xml:space="preserve">Estabelecer um cronograma para entrega dos modelos, iniciando com as espécies com registros mais robustos.
As pesquisas sendo desenvolvidas na UESC/LEAC (Laboratório de Ecologia Aplicada da Universidade Estadual de Santa Cruz) podem ser complementares às ações 2.1 e 2.2. </t>
  </si>
  <si>
    <t xml:space="preserve">Excluir: Alexandre Percequillo (USP/ESALQ); Gisele Lessa (UFV)
Incluir: Mariella Butti (USP/IB); Mateus Melo (Concremat Consultoria Ambiental); Gastón Giné (UESC); Deborah Faria (UESC)
Alterar instituição: Cibele Bonvicino (FIOCRUZ); Jorge Nascimento (ICMBio/NGI Serra Fluminense)</t>
  </si>
  <si>
    <t xml:space="preserve">2.4</t>
  </si>
  <si>
    <t xml:space="preserve">Fornecer informações para as equipes de gestão das áreas de ocorrência sobre a presença e importância das espécies-alvo.</t>
  </si>
  <si>
    <t xml:space="preserve">Relatórios de oficinas, palestras e atas de reuniões realizadas</t>
  </si>
  <si>
    <t xml:space="preserve">Informar e sensibilizar as equipes de gestão sobre as espécies</t>
  </si>
  <si>
    <t xml:space="preserve">Lena Geise (UERJ)</t>
  </si>
  <si>
    <r>
      <rPr>
        <strike val="true"/>
        <sz val="10"/>
        <rFont val="Calibri"/>
        <family val="2"/>
        <charset val="1"/>
      </rPr>
      <t xml:space="preserve">
</t>
    </r>
    <r>
      <rPr>
        <sz val="10"/>
        <rFont val="Calibri"/>
        <family val="2"/>
        <charset val="1"/>
      </rPr>
      <t xml:space="preserve">20.000,00</t>
    </r>
  </si>
  <si>
    <t xml:space="preserve">Gilson Ximenes (UESB); João Alves (UFRJ/MN); Cibele Bonvicino (INCA); Cecilia Bueno (UVA); Jorge Nascimento (NGI ICMBio Teresópolis); Alexandre Percequillo (USP/ESALQ); Gisele Lessa (UFV); Priscilla Gomes (Engaja Treinamentos); Marcelo Pessanha (ICMBio/PARNA da Restinga de Jurubatiba); João Marins (INEA-RJ); Bernardo Papi (Ecotropica Ambiental); Leonardo Cândido (ICMBio/PARNA Itatiaia)</t>
  </si>
  <si>
    <t xml:space="preserve">Os materiais produzidos no objetivo 2 serão usados para a divulgação nessa ação.
Equipe de Gestão são: Secretarias estaduais e municipais, Unidades de Conservação, Órganizações Sociais, entre outros.
Ação correlacionada com as ações 1.1 e 1.2.</t>
  </si>
  <si>
    <t xml:space="preserve">A articuladora informou que iniciará a ação assim que possível.</t>
  </si>
  <si>
    <t xml:space="preserve">Lena Geise (UERJ); Jorge Nascimento (NGI ICMBio Serra Fluminense); Selma Ribeiro (ICMBio/CENAP)</t>
  </si>
  <si>
    <t xml:space="preserve">Essa ação está vinculada e pode ocorrer de forma simultânea com a ação 1.2.</t>
  </si>
  <si>
    <t xml:space="preserve">Alterar instituição: Cibele Bonvicino (FIOCRUZ); Jorge Nascimento (ICMBio/NGI Serra Fluminense)
Excluir: Gisele Lessa (UFV)</t>
  </si>
  <si>
    <t xml:space="preserve">2.5</t>
  </si>
  <si>
    <t xml:space="preserve">Subsidiar tecnicamente documentos para criação, ampliação e/ou recategorização de Unidades de Conservação nas áreas detectadas pelos mapas.</t>
  </si>
  <si>
    <t xml:space="preserve">Relatórios com as informações levantadas sobre as áreas identificadas como criação, ampliação e/ou recategorização de Unidades de Conservação.  Propostas enviadas aos órgãos competentes e atores sociais</t>
  </si>
  <si>
    <t xml:space="preserve">Aumentar a proteção das áreas de ocorrência</t>
  </si>
  <si>
    <t xml:space="preserve">Jorge Nascimento (NGI ICMBio Teresópolis)</t>
  </si>
  <si>
    <t xml:space="preserve">20.000,00</t>
  </si>
  <si>
    <t xml:space="preserve">Gilson Ximenes (UESB); João Alves (UFRJ /MN); Cibele Bonvicino (INCA); Cecilia Bueno (UVA); Jorge Nascimento (NGI ICMBio Teresópolis); Alexandre Percequillo (USP/ESALQ); Gisele Lessa (UFV); Priscilla Gomes (Engaja Treinamentos); Martin Alvarez (UESC); Sara Alves (INEMA)</t>
  </si>
  <si>
    <t xml:space="preserve">Serra da Jiboia (BA)</t>
  </si>
  <si>
    <t xml:space="preserve">Ação vinculada às ações 2.1 e 2.3.
O custo estimado é apenas para uma visita de uma semana com pelo menos 4 pessoas à Serra da Jiboia (BA). Outras áreas poderão ser identificadas na área de relevância após a conclusão das ações 2.1 e 2.3.
Não há conhecimento de proposta de criação de UC para essa área; mas a Serra da Jibóia é indicada como área relevante para a criação.</t>
  </si>
  <si>
    <t xml:space="preserve">Para o início da ação, é preciso aguardar a modelagem.
Há uma proposta de criação de UC na Serra da Jibóia, do grupo Ambientalista da Bahia (Gambá) https://www.gamba.org.br/wp-content/uploads/2016/03/Proposta-Final.pdf com processo aberto no ICMBio em 2011 (nº 02070.000180/2011-92)
Além disso, algumas pesquisas vem sendo realizadas pela UEFS https://statics.teams.cdn.office.net/evergreen-assets/safelinks/1/atp-safelinks.html
Há a RPPN Guariru na Bahia (Portaria 74/2009).</t>
  </si>
  <si>
    <t xml:space="preserve">Mariella Butti (USP/IB); Jorge Nascimento (NGI ICMBio Serra Fluminense)</t>
  </si>
  <si>
    <t xml:space="preserve">Priorizar as espécies presentes na Serra da Jibóia (BA).
Verificar junto ao governo da BA e ICMBio se já existem processos abertos para criação/ampliação/recategorização par apoiar. </t>
  </si>
  <si>
    <t xml:space="preserve">Alterar instituição: Cibele Bonvicino (FIOCRUZ)
Excluir: Jorge Nascimento (ICMBio/NGI Teresópolis); Gisele Lessa (UFV)
Incluir: Danilo Couto (ICMBio/CENAP)</t>
  </si>
  <si>
    <t xml:space="preserve">2.6</t>
  </si>
  <si>
    <t xml:space="preserve">Contribuir com informações das espécies-alvo para inclusão nos processos de elaboração e revisão dos Planos de Manejo de UCs, programas específicos e zoneamento nas áreas de ocorrência das espécies.</t>
  </si>
  <si>
    <t xml:space="preserve">Relatório técnico sobre as espécies enviado para o orgão gestor</t>
  </si>
  <si>
    <t xml:space="preserve">Planos de Manejo e/ou programas contemplando as espécies</t>
  </si>
  <si>
    <t xml:space="preserve">João Oliveira (UFRJ/MN)</t>
  </si>
  <si>
    <t xml:space="preserve">
15.000,00</t>
  </si>
  <si>
    <t xml:space="preserve">Jorge Nascimento (NGI ICMBio Teresópolis); João Marins (INEA RJ); Paulo D'Andrea (Fiocruz); Cibele Bonvicino (INCA); Matin Alvarez (UESC); Lena Geise (UERJ)</t>
  </si>
  <si>
    <t xml:space="preserve">Sumário executivo já vem sendo elaborado para subsidiar essa ação. </t>
  </si>
  <si>
    <t xml:space="preserve">Cibele Bonvicino (Fiocruz); Mariella Butti (USP/IB); Aline Poscai (ICMBio/CENAP)</t>
  </si>
  <si>
    <t xml:space="preserve">Preparar material para ser encaminhado junto com o sumário executivo, levando-se em consideração as especificidades de cada espécie do PAN. 
O livro que vem sendo elaborado (vide ação 6.3) se traduzido para a Língua Portuguesa poderá ser utilizado como produto.
​
Cibele Bonvicino (FIOCRUZ) irá procurar outra pessoa para auxiliar no livro em português (ação 6.3)</t>
  </si>
  <si>
    <t xml:space="preserve">Alterar instituição: Cibele Bonvicino (FIOCRUZ); Jorge Nascimento (ICMBio/NGI Serra Fluminense)
Incluir: Alexandre Percequillo (USP/ESALQ); Selma Ribeiro (ICMBio/CENAP)</t>
  </si>
  <si>
    <t xml:space="preserve">2.7</t>
  </si>
  <si>
    <t xml:space="preserve">Articular com o órgão competente a consolidação territorial do Parque Estadual da Serra do Conduru no sul da Bahia.</t>
  </si>
  <si>
    <t xml:space="preserve">Ata de reunião </t>
  </si>
  <si>
    <t xml:space="preserve">Consolidação territorial realizada</t>
  </si>
  <si>
    <t xml:space="preserve">Martin Alvarez (UESC)</t>
  </si>
  <si>
    <t xml:space="preserve">Sofia Campiolo (UESC) </t>
  </si>
  <si>
    <t xml:space="preserve">PE Serra do Conduru (BA)</t>
  </si>
  <si>
    <t xml:space="preserve">Martín Alvarez (UESC) informou que que havia tido uma reunião com a professora Sofia Campiolo (UESC) e o pessoal do PESC, mas perguntou sobre o orçamento. No geral, está com dificuldade de contatar gestores, pois a professora Sofia Campiolo não está mais tão acessível.
</t>
  </si>
  <si>
    <t xml:space="preserve">Priscilla Gomes (Engaja Treinamentos); Selma Ribeiro (ICMBio/CENAP)</t>
  </si>
  <si>
    <t xml:space="preserve">Recomenda-se esclarecimento sobre o que pretende essa ação de forma mais clara.
Selma Ribeiro (ICMBio/CENAP) contatou o gestor das UCs na BA, Mateus Camilo (INEMA) pelo ofício SEI n. 16481564 e a instituição indicou um servidor para colaboração.</t>
  </si>
  <si>
    <t xml:space="preserve">Incluir: Danilo Couto (ICMBio/CENAP); Marcelo Barreto (INEMA/BA)</t>
  </si>
  <si>
    <t xml:space="preserve">Controle e fiscalização de produtos químicos de uso agrícola e para o controle de pragas nas áreas de ocorrência das espécies alvo do PAN</t>
  </si>
  <si>
    <t xml:space="preserve">3.1</t>
  </si>
  <si>
    <t xml:space="preserve">Realizar ações de sensibilização ambiental em escolas, comunidades, empresas de controle de pragas por produtos químicos e órgãos públicos no PE Ilhabela e Sul da Bahia.</t>
  </si>
  <si>
    <t xml:space="preserve">Relatórios de oficinas realizadas;
Listas de presença;
Fotos das atividades.</t>
  </si>
  <si>
    <t xml:space="preserve">Atores sensibilizados sobre o impacto do uso de produtos para controle de pragas nas espécies do PAN</t>
  </si>
  <si>
    <t xml:space="preserve">Marcos Nascimento (IF-SP/PE Ilhabela)</t>
  </si>
  <si>
    <t xml:space="preserve">Hélia Piedade (SIMA-SP/CFB/DEFAU/CMFS-ES); Sara Alves (INEMA-BA)</t>
  </si>
  <si>
    <t xml:space="preserve">PE Ihabela (SP); sul da Bahia</t>
  </si>
  <si>
    <r>
      <rPr>
        <sz val="11"/>
        <color rgb="FF000000"/>
        <rFont val="Calibri"/>
        <family val="2"/>
        <charset val="1"/>
      </rPr>
      <t xml:space="preserve">Acredita-se que com a recente mudança de gestão do PE Ilhabela, as ações serão intensificadas nesse sentido​.
Em 2022, a ADAB (Agência Estadual de Defesa Agropecuária da Bahia) realizou 14 palestras na Costa do Descobrimento e disponibilizaram quatro relatórios técnicos.
Atualmente, Gastón Giné e equipe (UESC/LEAC - Laboratório de Ecologia Aplicada da Universidade Estadual de Santa Cruz) estão desenvolvendo ações de educação e divulgação de </t>
    </r>
    <r>
      <rPr>
        <i val="true"/>
        <sz val="11"/>
        <color rgb="FF000000"/>
        <rFont val="Calibri"/>
        <family val="2"/>
        <charset val="1"/>
      </rPr>
      <t xml:space="preserve">Chaetomys subspinosus,</t>
    </r>
    <r>
      <rPr>
        <sz val="11"/>
        <color rgb="FF000000"/>
        <rFont val="Calibri"/>
        <family val="2"/>
        <charset val="1"/>
      </rPr>
      <t xml:space="preserve"> em um espaço montado semanalmente no LEAC para recepção de escolas de ensino fundamental e médio da região de Ilhéus (BA). Essa atividade é relacionada ao projeto Aliança dos Saberes que visa a divulgação das espécies ameaçadas da região, biodiversidade e serviços ecossistêmicos, bem como a sensibilização ambiental e a divulgação das atividades de pesquisa realizadas pelo laboratório no âmbito da ecologia e conservação das espécies ameaçadas e biodiversidade (essas atividades são citadas nas ações 6.1 e 6.3)</t>
    </r>
  </si>
  <si>
    <t xml:space="preserve">Quatro relatórios técnicos, sendo:
1. Recebimento Itinerante de Embalagens Vazias de Agrotóxicos - Costa do Descobrimento, Guaratinga, 19 e 20 de dezembro de 2022
2. Fiscalização do comércio clandestino e uso irregular de Agrotóxicos - Belmonte, Brasil, 21 a 23 de dezembro de 2022
3. Educação sanitária no município de Guaratinga - Guaratinga, Bahia, 05 a 10 de setembro de 2022
4. Fiscalização do comércio e uso irregular de Agrotóxicos - Guaratinga, Brasil, 07 a 11 de novembro de 2022</t>
  </si>
  <si>
    <t xml:space="preserve">Marcos Nascimento (IF-SP/PE Ilhabela)​; Priscilla Gomes (Engaja Treinamentos); Mateus Melo (Concremat Consultoria Ambiental); Gastón Giné (UESC)</t>
  </si>
  <si>
    <t xml:space="preserve">Elaborar um documento técnico que subsidie as ações de sensibilização das UCs, que abordem as ameaças às espécies.
As atividades desenvolvidas pela UESC/LEAC (Laboratório de Ecologia Aplicada da Universidade Estadual de Santa Cruz) são complementares às ações 6.1 e 6.3.</t>
  </si>
  <si>
    <t xml:space="preserve">Alterar instituição: Hélia Piedade (SEMIL/SP)
Incluir: Gastón Giné (UESC); Deborah Faria (UESC)</t>
  </si>
  <si>
    <t xml:space="preserve">3.2</t>
  </si>
  <si>
    <r>
      <rPr>
        <sz val="12"/>
        <color rgb="FF000000"/>
        <rFont val="Calibri"/>
        <family val="2"/>
        <charset val="1"/>
      </rPr>
      <t xml:space="preserve">Encaminhar documento informando ao órgão licenciador a necessidade de obter anuência do PE Ilhabela para serviços de empresas de controle de pragas por uso de raticidas e outros produtos químicos na ZA, em especial atenção a </t>
    </r>
    <r>
      <rPr>
        <i val="true"/>
        <sz val="12"/>
        <color rgb="FF000000"/>
        <rFont val="Calibri"/>
        <family val="2"/>
        <charset val="1"/>
      </rPr>
      <t xml:space="preserve">Phyllomys thomasi</t>
    </r>
    <r>
      <rPr>
        <sz val="12"/>
        <color rgb="FF000000"/>
        <rFont val="Calibri"/>
        <family val="2"/>
        <charset val="1"/>
      </rPr>
      <t xml:space="preserve">.</t>
    </r>
  </si>
  <si>
    <t xml:space="preserve">Ofício encaminhado ao órgão responsável</t>
  </si>
  <si>
    <t xml:space="preserve">Licenciamentos que contemplem a anuência do PE Ilhabela no caso de uso de raticidas e outros produtos químicos em sua ZA</t>
  </si>
  <si>
    <t xml:space="preserve">Bernardo Papi (Ecotropica Ambiental); Hélia Piedade (SIMA-SP/CFB/DEFAU/CMFS-ES)</t>
  </si>
  <si>
    <t xml:space="preserve">Ilhabela (SP)</t>
  </si>
  <si>
    <r>
      <rPr>
        <sz val="12"/>
        <rFont val="Calibri"/>
        <family val="2"/>
        <charset val="1"/>
      </rPr>
      <t xml:space="preserve">Especial atenção ao cururuá (</t>
    </r>
    <r>
      <rPr>
        <i val="true"/>
        <sz val="12"/>
        <rFont val="Calibri"/>
        <family val="2"/>
        <charset val="1"/>
      </rPr>
      <t xml:space="preserve">Phyllomys thomasi</t>
    </r>
    <r>
      <rPr>
        <sz val="12"/>
        <rFont val="Calibri"/>
        <family val="2"/>
        <charset val="1"/>
      </rPr>
      <t xml:space="preserve">), espécie endêmica e ameaçada de Ilhabela, e cuja proteção é prevista no Plano de Manejo do PE Ilhabela.
O caráter da ação não é de denúncia, mas sim informar, esclarecer e reforçar o comprometimento do órgão licenciador e empresas prestadoras de serviço sobre a importância da manutenção da fauna silvestre no arquipélago de Ilhabela.</t>
    </r>
  </si>
  <si>
    <t xml:space="preserve">Marcos Nascimento (IF-SP/PE Ilhabela) informou que está sendo retomada a câmara técnica de Educação Ambiental e que a nova gestora no PE Ilhabela está gerando motivação para continuar a realizar o trabalho com a espécie endêmica. No entanto, não há previsão para o início da ação.</t>
  </si>
  <si>
    <t xml:space="preserve">Marcos Nascimento (IF-SP/PE Ilhabela); Alexandre Percequillo (USP/ESALQ)</t>
  </si>
  <si>
    <t xml:space="preserve">3.3</t>
  </si>
  <si>
    <r>
      <rPr>
        <sz val="12"/>
        <color rgb="FF000000"/>
        <rFont val="Calibri"/>
        <family val="2"/>
        <charset val="1"/>
      </rPr>
      <t xml:space="preserve">Propor estratégia de monitoramento de solturas de </t>
    </r>
    <r>
      <rPr>
        <i val="true"/>
        <sz val="12"/>
        <color rgb="FF000000"/>
        <rFont val="Calibri"/>
        <family val="2"/>
        <charset val="1"/>
      </rPr>
      <t xml:space="preserve">Phyllomys thomasi</t>
    </r>
    <r>
      <rPr>
        <sz val="12"/>
        <color rgb="FF000000"/>
        <rFont val="Calibri"/>
        <family val="2"/>
        <charset val="1"/>
      </rPr>
      <t xml:space="preserve"> capturados em residências pelas empresas de controle de pragas por produtos químicos de Ilhabela.</t>
    </r>
  </si>
  <si>
    <t xml:space="preserve">Protocolo de captura e soltura elaborado</t>
  </si>
  <si>
    <t xml:space="preserve">Redução da mortalidade e obtenção de informações sobre os animais silvestres monitorados</t>
  </si>
  <si>
    <t xml:space="preserve">Jorge Nascimento (NGI ICMBio Teresópolis); Alexandre Percequillo (USP); Martin Alvarez (UESC); Hélia Piedade (SIMA-SP/CFB/DEFAU/CMFS-ES); Marcia Chame (FIOCRUZ)</t>
  </si>
  <si>
    <t xml:space="preserve">O documento deverá conter informações sobre as espécies para diferenciação para o monitoramento.</t>
  </si>
  <si>
    <t xml:space="preserve">Martín Alvarez (UESC) informou que não conhece o PE Ilhabela, assim como o funcionamento do sistema. Além disso, também informou que conhece a espécie apenas pelas informações em literatura, e que isso dificulta pensar em estratégias de manejo nesse sentido. Ele acredita que tenham vários atores porém desconhece quem faz esse controle, se é uma empresa ou uma pessoa que possa ser contatada, para ser levada para dentro de uma equipe. Acrescentou que até mesmo os proprietários de móveis residenciais em Ilhabela podem colaborar, no entanto, não imaginam que tem uma espécie ameaçada de extinção nessa localidade.</t>
  </si>
  <si>
    <t xml:space="preserve">Martín Alvarez (UESC); Alexandre Percequillo (USP/ESALQ)</t>
  </si>
  <si>
    <t xml:space="preserve"> Alterar instituição: Jorge Nascimento (ICMBio/NGI Serra Fluminense); Hélia Piedade (SEMIL/SP)</t>
  </si>
  <si>
    <t xml:space="preserve">3.4</t>
  </si>
  <si>
    <r>
      <rPr>
        <sz val="12"/>
        <color rgb="FF000000"/>
        <rFont val="Calibri"/>
        <family val="2"/>
        <charset val="1"/>
      </rPr>
      <t xml:space="preserve">Encaminhar à prefeitura de Ilha Bela, MP e SIMA SP/DEFAU informações a respeito dos impactos sobre </t>
    </r>
    <r>
      <rPr>
        <i val="true"/>
        <sz val="12"/>
        <color rgb="FF000000"/>
        <rFont val="Calibri"/>
        <family val="2"/>
        <charset val="1"/>
      </rPr>
      <t xml:space="preserve">Phyllomys thomasi </t>
    </r>
    <r>
      <rPr>
        <sz val="12"/>
        <color rgb="FF000000"/>
        <rFont val="Calibri"/>
        <family val="2"/>
        <charset val="1"/>
      </rPr>
      <t xml:space="preserve">decorrentes do serviço de controle de pragas por produtos químicos e solicitar retorno sobre as providências a serem tomadas.</t>
    </r>
  </si>
  <si>
    <t xml:space="preserve">Ofício encaminhado pelo gestor do PE Ilhabela</t>
  </si>
  <si>
    <t xml:space="preserve">Procedimento de licenciamento adequado</t>
  </si>
  <si>
    <t xml:space="preserve">Helia Piedade (SIMA-SP/CFB/DEFAU/CMFS-ES)</t>
  </si>
  <si>
    <t xml:space="preserve">Anexar o PAN junto ao ofício; aguardar a próxima gestão municipal.
Já existe o PAN Ouriço-preto que fala sobre isso.</t>
  </si>
  <si>
    <t xml:space="preserve">Alexandre Percequillo (USP/ESALQ) ainda não obteve resposta do articulador especificamente sobre o andamento da ação.</t>
  </si>
  <si>
    <t xml:space="preserve">Corrigir: SIMA para SEMIL; Ilhabela</t>
  </si>
  <si>
    <t xml:space="preserve">3.5</t>
  </si>
  <si>
    <t xml:space="preserve">Realizar estudos sobre ecotoxicologia sobre as espécies-alvo do PAN.</t>
  </si>
  <si>
    <t xml:space="preserve">Documentos técnicos-científicos</t>
  </si>
  <si>
    <t xml:space="preserve">Gerar informações sobre os efeitos dos produtos químicos nos animais</t>
  </si>
  <si>
    <t xml:space="preserve">Ricardo Bovendorp (UESC)</t>
  </si>
  <si>
    <t xml:space="preserve">Gilson Ximenes (UESB); Fabio Flores (UESC)</t>
  </si>
  <si>
    <t xml:space="preserve">Litoral sul da Bahia; Ilhabela (SP)</t>
  </si>
  <si>
    <t xml:space="preserve">Áreas de ocorrência das espécies</t>
  </si>
  <si>
    <r>
      <rPr>
        <sz val="11"/>
        <color rgb="FF000000"/>
        <rFont val="Calibri"/>
        <family val="2"/>
        <charset val="1"/>
      </rPr>
      <t xml:space="preserve">Artigo publicado</t>
    </r>
    <r>
      <rPr>
        <i val="true"/>
        <sz val="11"/>
        <color rgb="FF000000"/>
        <rFont val="Calibri"/>
        <family val="2"/>
        <charset val="1"/>
      </rPr>
      <t xml:space="preserve"> </t>
    </r>
    <r>
      <rPr>
        <sz val="11"/>
        <color rgb="FF000000"/>
        <rFont val="Calibri"/>
        <family val="2"/>
        <charset val="1"/>
      </rPr>
      <t xml:space="preserve">"Heavy Metals in Hair of Small Mammals from the Cacao Agroforestry and Brazilian Atlantic Forest" de Letícia da Costa, Adailson de Souza e Ricardo Bonvendorp (2023)</t>
    </r>
  </si>
  <si>
    <t xml:space="preserve">https://doi.org/10.1016/j.gecco.2023.e02620</t>
  </si>
  <si>
    <t xml:space="preserve">Ricardo Bovendorp (UESC); Priscilla Gomes (Engaja Treinamentos)</t>
  </si>
  <si>
    <t xml:space="preserve">Prevenção e mitigação dos impactos antrópicos que causem perda, fragmentação ou degradação de habitats, incluindo aqueles relacionados à instalação e operação de rodovias e estradas</t>
  </si>
  <si>
    <t xml:space="preserve">4.1</t>
  </si>
  <si>
    <t xml:space="preserve">Realizar eventos junto aos órgãos licenciadores (federal, estadual e municipal) apresentando as informações sobre as espécies contempladas no PAN, incluindo os mapas de ocorrência e de áreas estratégicas das espécies e os impactos decorrentes da instalação e operação de rodovias.</t>
  </si>
  <si>
    <t xml:space="preserve">Relatórios dos eventos;
Atas de reuniões.</t>
  </si>
  <si>
    <t xml:space="preserve">Espécies-alvo inclusas nas tomadas de decisão</t>
  </si>
  <si>
    <t xml:space="preserve">Bernardo Papi (Ecotropica Ambiental)</t>
  </si>
  <si>
    <t xml:space="preserve">Patrícia Tavares (Agência Estadual de Meio Ambiente de Pernambuco - CPRH-PE); Melina Barreto (IEF-MG); Hélia Piedade (SIMA-SP/CFB/DEFAU/CMFS-ES); João Marins (INEA-RJ); Lena Geise (UERJ); Mateus Dalloz (IBAMA)</t>
  </si>
  <si>
    <t xml:space="preserve"> </t>
  </si>
  <si>
    <t xml:space="preserve">A ação está vinculada as ações 2.1, 2.4 e 4.4.
O evento deverá incluir a temática da importância da cabruca e áreas naturais fragmentadas.</t>
  </si>
  <si>
    <t xml:space="preserve">Ação não iniciada. 
Esta ação depende das informações geradas pelas ações 2.1 e 2.4.
</t>
  </si>
  <si>
    <t xml:space="preserve">Patricia Tavares (CPRH/PE); Bernardo Papi (Ecotropica Ambiental)</t>
  </si>
  <si>
    <t xml:space="preserve">Agrupar estados por particularidades e proximidades e incluir o PAN como instrumento de gestão.
Articulador pede algumas informações para direcionar em quais órgãos ambientais dos estados e municípios ele deve articular.</t>
  </si>
  <si>
    <t xml:space="preserve">4.2</t>
  </si>
  <si>
    <t xml:space="preserve">Realizar monitoramento de atropelamentos em estradas nas áreas de ocorrência das espécies-alvo do PAN para identificar hotspots de atropelamentos.</t>
  </si>
  <si>
    <t xml:space="preserve">Relatórios</t>
  </si>
  <si>
    <t xml:space="preserve">Proposta de ações para minimizar os impactos de atropelamentos</t>
  </si>
  <si>
    <t xml:space="preserve">Cecília Bueno (UVA)</t>
  </si>
  <si>
    <t xml:space="preserve">1.800.000,00</t>
  </si>
  <si>
    <t xml:space="preserve">Fernanda Abra (ViaFAUNA); Marcia Aguieiras (UERJ)</t>
  </si>
  <si>
    <t xml:space="preserve">PE Ilhabela (SP)</t>
  </si>
  <si>
    <t xml:space="preserve">Rondônia, Litoral Pernambuco, Norte Alagoas, Porto Seguro-BA, BR 101 e PE 60 </t>
  </si>
  <si>
    <t xml:space="preserve">Memória de cálculo: 200 mil por ano por localidade (200 km).</t>
  </si>
  <si>
    <t xml:space="preserve">Fernanda Abra (ViaFAUNA) deve iniciar um trabalho junto a Estação Veracel, previsto para 2024.
 Na BR 101 há um monitoramento em regiões da abrangência do PAN na região do RJ, especificamente, realizado pela Falco Ambiental (Helio Secco - Rede de Ecologia de Estradas - REET Brasil).
Em relação ao andamento da ação, Cecília Bueno informou que não começou o trabalho na região.
Atualmente, Gastón Giné (UESC) e equipe estão desenvolvendo em parceria com a empresa "Aruá Observação de Aves e Natureza" o projeto "Conectando Vidas" que visa a instalação e monitoramento participativo de pontes de travessia (cordas simples) que conectam ruas e quintais do Loteamento Quintas do Castelo, um bairro da Praia do Forte (Mata de São João, Bahia), área com alta incidência do ouriço-preto. Já foram instaladas 12 pontes com armadilhas fotográficas e aproximadamente 200 pessoas da comunidade foram mobilizadas. Moradores têm participado de ações de sensibilização ambiental, ajudando a divulgar o projeto, doando recursos para as pontes e placas informativas, e fiscalizando as pontes de passagem. 
</t>
  </si>
  <si>
    <t xml:space="preserve">Priscilla Gomes (Engaja Treinamentos); Mateus Melo (Concremat Consultoria Ambiental); Cecília Bueno (UVA); Gastón Giné (UESC)</t>
  </si>
  <si>
    <t xml:space="preserve">O PE Ilhabela deve ser consultado uma única vez com todas as ações em que o parque está envolvido.
Para a próxima monitoria, entrar em contato com Ricardo Bovendorp (UESC) que tem realizado monitoramento de atropelamentos e pontes de passagem na BA-462, podendo auxiliar nesta ação.</t>
  </si>
  <si>
    <t xml:space="preserve">
Incluir:  Helio Secco (REET Brasil); Gastón Giné (UESC); Deborah Faria (UESC)</t>
  </si>
  <si>
    <t xml:space="preserve">4.3</t>
  </si>
  <si>
    <t xml:space="preserve">Elaborar e divulgar material educativo sobre prevenção de atropelamentos  de fauna silvestre nas áreas de ocorrência das espécies-alvo.
</t>
  </si>
  <si>
    <t xml:space="preserve">Material educativo</t>
  </si>
  <si>
    <t xml:space="preserve"> Sociedade conscientizada sobre o impacto </t>
  </si>
  <si>
    <t xml:space="preserve">Priscilla Gomes (Engaja Treinamentos); Patrícia Tavares (Agência Estadual de Meio Ambiente de Pernambuco - CPRH-PE); Hélia Piedade (SIMA-SP/CFB/DEFAU/CMFS-ES); Melina Barreto (IEF-MG); João Marins (INEMA-RJ); Andréia Figueiredo (ICAS); Marcia Aguieiras (UERJ)</t>
  </si>
  <si>
    <t xml:space="preserve">Ação vinculada a ação 4.4.
Material educativo contemplando  encaminhamento de carcaças à coleções científicas, aviso à PRF; lista de locais e contatos para recebimento; socorro ao animal, direção defensiva, divulgação sobre coleta cidadã etc.
Referência: IN ICMBio n°3/2014 (Cap VI: qualquer cidadão pode coletar e encaminhar para coleção científica).</t>
  </si>
  <si>
    <t xml:space="preserve">Na BR 101, a Arteris está realizando ações educativas e de divulgação sobre a questão de atropelamentos.
Há material de divulgação do ICAS e estão disponíveis na rede em colaboração com a REET Brasil (Rede Brasileira de Especialistas em Ecologia de Transportes). O material consta em uma cartilha educativa sobre como reduzir os acidentes envolvendo colisões com fauna nas rodovias (ICAS e demais parceiros), manual de atropelamento de fauna e guia de boas práticas para mitigação de impactos sobre a fauna em rodovias (USP, ESALQ e Superintendência de Gestão Ambiental).</t>
  </si>
  <si>
    <t xml:space="preserve">1. Cartilha sobre como reduzir os acidentes envolvendo colisões com fauna nas rodovias (ICAS, Bandeira Rodovias)
2. Manual de capacitação para monitoramento de fauna atropelada (Estratégias de Mitigação e Tecnologia para Monitoramento dos Atropelamentos de Fauna em Estradas do Estado do Rio de Janeiro (2021) - Fundação CEPERJ
3. Guia de boas práticas para avaliação da efetividade de medidas de mitigação dos impactos sobre a fauna em rodovias </t>
  </si>
  <si>
    <t xml:space="preserve">Falta de comunicação entre o articulador e os colaboradores para o levantamento de materiais já produzidos por outras instituições e outros PANs.</t>
  </si>
  <si>
    <t xml:space="preserve">Mateus Melo (Concremat Consultoria Ambiental); Cecília Bueno (UVA)</t>
  </si>
  <si>
    <t xml:space="preserve">Alteração do SISBIO facilitou a declaração voluntária para coleta de carcaças. Sugere-se coleta de material biológico para identiifcação da espécie. 
Andrea Figueiredo (ICAS) irá fornecer materiais de divulgação.
</t>
  </si>
  <si>
    <t xml:space="preserve">Excluir: Priscilla Gomes (Engaja Treinamentos)
Alterar instituição: Hélia Piedade (SEMIL/SP)</t>
  </si>
  <si>
    <t xml:space="preserve">4.4</t>
  </si>
  <si>
    <t xml:space="preserve">Elaborar estudo sobre a manutenção e aumento da conectividade em ambientes fragmentados com foco na área de ocorrência das espécies do PAN.</t>
  </si>
  <si>
    <t xml:space="preserve">Documentos técnicos-científicos com mapas de conectividade</t>
  </si>
  <si>
    <t xml:space="preserve">Manutenção e aumento da conectividade </t>
  </si>
  <si>
    <t xml:space="preserve"> Priscilla Gomes (Engaja Treinamentos); Patrícia Tavares (Agência Estadual de Meio Ambiente de Pernambuco - CPRH-PE); Mariella Butti (ICMBio/CENAP); Mariana Gianiaki (ANAMMA); Lucas Santos (Grupo Ambiental Natureza Bela); Jayme Prevedell (UERJ); Marcos Vieira (UFRJ);  Mariana Gianiaki (ANAMMA)</t>
  </si>
  <si>
    <t xml:space="preserve">Memória de cálculo: bolsa de doutorado + computador para análises geoespaciais.</t>
  </si>
  <si>
    <r>
      <rPr>
        <sz val="11"/>
        <color rgb="FF000000"/>
        <rFont val="Calibri"/>
        <family val="2"/>
        <charset val="1"/>
      </rPr>
      <t xml:space="preserve">Na BR 101 está sendo realizada uma análise de conectividade, onde está sendo avaliado se tem efeito barreira especificamente com pequenos mamíferos, desenvolvido pelo Pablo Gonçalves (UFRJ/Macaé). Pode-se utilizar dados das espécies para extrapolar para as espécies do PAN.
Na região do sul da BA, entre a Estação Veracel e o PARNA Pau Brasil, o projeto de implantação de um corredor ecológico foi iniciado (2015-2018) e está em fase de plantio. Há informações que falta uma parte para ser restaurada mas foi usado um recurso do FASB (Fórum Florestal da Bahia).
Em 2022 foi concluído o Projeto Travessia de Fauna que visou realizar um diagnóstico de priorização e proposição de medidas mitigadoras para a perda de conectividade da paisagem e atropelamento de fauna no sistema viário do entorno do empreendimento Porto Sul, Ilhéus, Bahia. O projeto, coordenado por Gastón Giné (UESC) e financiado pela Bahia Mineração, gerou sete relatórios.</t>
    </r>
    <r>
      <rPr>
        <b val="true"/>
        <sz val="11"/>
        <color rgb="FF000000"/>
        <rFont val="Calibri"/>
        <family val="2"/>
        <charset val="1"/>
      </rPr>
      <t xml:space="preserve"> </t>
    </r>
  </si>
  <si>
    <t xml:space="preserve">É necessário um indicativo das áreas de ocorrências das espécies para fazer a articulação junto aos pesquisadores para propor um projeto de análise espacial. E houve falha na comunicação entre os articuladores.</t>
  </si>
  <si>
    <t xml:space="preserve">Bernardo Papi (Ecotropica Ambiental); Virginia Camargos (Veracel Celulose); Priscilla Gomes (Engaja Treinamentos); Mateus Melo (Concremat Consultoria Ambiental); Gastón Giné (UESC)</t>
  </si>
  <si>
    <t xml:space="preserve">
</t>
  </si>
  <si>
    <t xml:space="preserve">Remover: Mariella Butti (USP/IB)
Incluir: Pablo Gonçalves (UFRJ/Macaé); Bernardo Papi (Ecotropica Ambiental); Marcello Guerreiro (Arteris Fluminense); Gastón Giné (UESC); Deborah Faria (UESC)</t>
  </si>
  <si>
    <t xml:space="preserve">Incluir: Utilizar áreas de abrangência e áreas relevantes levantadas neste PAN para a construção dessa ação.</t>
  </si>
  <si>
    <t xml:space="preserve">4.5</t>
  </si>
  <si>
    <t xml:space="preserve">Sensibilizar atores locais (proprietários e órgãos emissores de autorização de supressão) acerca da importância da cabruca e áreas naturais para a conservação das espécies-alvo do PAN</t>
  </si>
  <si>
    <t xml:space="preserve">Material educativo;
Relatórios de oficinas.</t>
  </si>
  <si>
    <t xml:space="preserve">Preservação das cabrucas</t>
  </si>
  <si>
    <t xml:space="preserve"> Priscilla Gomes (Engaja Treinamentos)</t>
  </si>
  <si>
    <t xml:space="preserve">Martín Alvarez (UESC); Ricardo Bovendorp (UESC); Gilson Ximenes (UESB); Sara Alves (SEMA-BA)</t>
  </si>
  <si>
    <t xml:space="preserve">Bahia</t>
  </si>
  <si>
    <t xml:space="preserve">Vídeo educativo sobre "O manejo de plantas exóticas na cabruca", disponível no Youtube há 8 meses tem 519 visualizações, e contou com a participação da equipe da DIEAS (Diretoria de Educação Ambiental para Sustentabilidade), SEMA (Secretaria do Meio Ambiente e Infraestrutura do Estado do Rio Grande do Sul) e INEMA (Instituto do Meio Ambiente e Recursos Hídricos).
Vários projetos estão sendo desenvolvidos com pequenos mamíferos nas áreas da cabruca, assim como estudos com ecologia de estradas desenvolvidos por Fernanda Abra (ViaFAUNA) em parceria com Ricardo Bovendorp (UESC), com o intuito de sensibilizar diferentes atores, como sociedade, empresas e a Prefeitura de Ilhéus (BA) quanto à perda da biodiversidade. Há outros trabalhos em andamento com fazendeiros que plantam cacau, que gerou um estudo que analisou metais pesados em morcegos e também em pequenos mamíferos (roedores e marsupiais).
Além disso, trabalhos foram apresentados no Congresso Internacional de Mastozoologia no Alaska (EUA), assim como um projeto específico com o rato do cacau. 
As coleções da UESC são abertas ao público e eles informaram que ao longo de 2022, receberam aproximadamente 500 visitantes, e até o presente momento em 2023, já atenderam cerca de 2.000 pessoas. Além disso, a professora Camila Cassano lidera um projeto de extensão focado na discussão do papel das cabrucas.
No âmbito da Coleção de Mamíferos, há diversas atividades de divulgação e sensibilização voltadas à profissionais da área ambiental. Uma vantagem adicional que o museu oferece é a possibilidade de receber espécimes resultantes de consultorias. 
No LEAC-UESC estão sendo desenvolvidos vários estudos que buscam valorar as plantações sombreadas de cacau (cabrucas), em relação ao estoque de carbono e manutenção de outros serviços ecossistêmicos, como também na manutenção da biodiversidade. Os estudos buscam ainda estudar o componente econômico, avaliando o efeito do nível de sombreamento sobre a biodiversidade e economia, tendo sido encontrado que é possível manter a biodiversidade com boa rentabilidade. São vários projetos que estão sendo desenvolvidos ligados a um projeto em rede INCT intitulado "Eco-nomia das cabrucas”. Ainda, existe o projeto de extensão que tem sido realizado, chamado "Primeiro olhar do antes nunca visto: popularização do conhecimento sobre serviços ecossistêmicos em agroflorestais do Sul da Bahia". Além da atuação constante junto a tomadores de decisões e políticas públicas, Gastón Giné e equipe têm dialogado com a sociedade. Há alguns vídeos disponíveis no canal do LEAC/UESC no Youtube.</t>
  </si>
  <si>
    <t xml:space="preserve">Vídeo "O Manejo de Plantas Exóticas na Cabruca" https://www.youtube.com/watch?v=-eAHqCsiwUY
Artigos em elaboração
Coleção científica de Mamíferos Alexandre Rodrigues Ferreira da UESC pode ser acessadas pelo site http://www.uesc.br/colecoes_cientificas/index.php?item=conteudo_colecaodemamiferos.php
Vídeo "Eco-nomia das Cabrucas em 4 Minutos" https://www.youtube.com/watch?v=xM-XMik7Nf4&amp;t=195s
Vídeo "Eco-nomia das Cabrucas em 1 Minuto" https://www.youtube.com/watch?v=KWd6QZD1ECU
Vídeo "Colocando as cabrucas do sul da Bahia no mapa: O MapBiomas como parceiro da Base Ambiental" https://www.youtube.com/watch?v=d2rWJKAHyoE</t>
  </si>
  <si>
    <t xml:space="preserve">Priscilla Gomes (Engaja Treinamentos); Sara Alves (SEMA/BA); Martín Alvarez (UESC); Ricardo Bovendorp (UESC); Gastón Giné (UESC)</t>
  </si>
  <si>
    <t xml:space="preserve">Incluir: Gastón Giné (UESC); Deborah Faria (UESC)</t>
  </si>
  <si>
    <t xml:space="preserve">Ordenamento do turismo visando a conservação do ambiente natural das espécies alvo do PAN</t>
  </si>
  <si>
    <t xml:space="preserve">5.1</t>
  </si>
  <si>
    <t xml:space="preserve">Levantar os parâmetros para manejo de impacto do uso dos equipamentos de visitação das UCs levando em conta a presença das espécies-alvo do PAN.</t>
  </si>
  <si>
    <t xml:space="preserve">Relatório técnico</t>
  </si>
  <si>
    <t xml:space="preserve">Obtenção de informações sobre parâmetros relevantes para o manejo do impacto da visitação para a construção dos Planos de Visitação das UCs</t>
  </si>
  <si>
    <t xml:space="preserve">Leonardo Cândido (ICMBio/PARNA Itatiaia)</t>
  </si>
  <si>
    <t xml:space="preserve">Priscilla Gomes (Engaja Treinamentos)</t>
  </si>
  <si>
    <t xml:space="preserve">Todas as UCs com visitação na área de distribuição das espécies</t>
  </si>
  <si>
    <t xml:space="preserve">Memória de cálculo: necessita ser ajustado pois cada UC demandará um valor. (ex: 17km = 250mil). Custo está relacionado a consultorias a serem contratadas que são capazes de fazer o levantamento da capacidade de suporte. ICMBio tem manual de orientação (Leonardo). O valor previsto é uma estimativa  para contratação de uma consultoria para cada UC com espécies-alvo deste PAN. O Articulador sugere a capacitação de representantes das UCs de interesse para que a própria equipe da UC realize o projeto sugerido na ação, utilizando a metodologia do ICMBio "Roteiro Metodológico para manejo dos impactos da visitação",  o que implicaria em um custo de aproximado de R$ 200.000,00
*Equipamentos = trilhas, centro de visitantes, quiosques lagoa, mirantes, etc.
A ação depende dada ação 2.1 e 2.2 para definir colaboradores gestores de UCs.</t>
  </si>
  <si>
    <t xml:space="preserve">Houve alteração de prioridades da UC piloto - (Parque Nacional do Itatiaia) adiando o início da ação.</t>
  </si>
  <si>
    <t xml:space="preserve">Leonardo Cândido (ICMBio/PARNA Itatiaia); Selma Ribeiro (ICMBio/CENAP)</t>
  </si>
  <si>
    <t xml:space="preserve">UCs que já possuam espécies com comportamento que interfiram diretamente na visitação devem ser priorizadas (ex: roedores “cevados”). ​
Fases posteriores dependem da ação 2.1 e 2.2​
Foi recomendada a inclusão de alguém da sede do ICMBio de Uso Público. Sendo assim, Selma Ribeiro (ICMBio/CENAP) entrou em contato com a coordenadora Carla Cristina Guaitanele (ICMBio/CGEUP) que indicou Allan Crema (ICMBio/CGEUP) para atuar nesta ação como colaborador. Para a próxima monitoria, é recomendado convidar o Allan Crema para discutir a redação desta ação.</t>
  </si>
  <si>
    <t xml:space="preserve">Incluir: Allan Crema (ICMBio/CGEUP)</t>
  </si>
  <si>
    <t xml:space="preserve">5.2</t>
  </si>
  <si>
    <t xml:space="preserve">Subsidiar e apoiar ações de capacitação de atores ligados à recepção e condução de turistas em UCs a respeito da conduta consciente relacionada às espécies-alvo</t>
  </si>
  <si>
    <t xml:space="preserve">Materiais de capacitação;
Relatório;
Atas de cursos.</t>
  </si>
  <si>
    <t xml:space="preserve">Sensibilização dos atores ligados a recepção e condução de turistas, do turista e da comunidade</t>
  </si>
  <si>
    <t xml:space="preserve">Marcelo Pessanha (ICMBio/PARNA da Restinga de Jurubatiba); João Marins (INEA-RJ); Leonardo Cândido (ICMBio/PARNA Itatiaia); João Oliveira (UFRJ-MN); Jorge Cherem (Caipora Cooperativa); Carlos Salvador (Instituto Tabuleiro); Alexandre Percequillo (USP/ESALQ); MartÍn Alvarez (UESC); Paulo D'Andrea (FIOCRUZ); Cibele Bonvincino (INCA); Ricardo Bovendorp (UESC); Gilson Ximenes (UESB); Lena Geise (UERJ)</t>
  </si>
  <si>
    <t xml:space="preserve">Atualmente, Gastón Giné (UESC) e equipe vêm desenvolvendo em parceria com empresa "Aruá Observação de Aves e Natureza" o projeto "Conectando Vidas" que visa a instalação e monitoramento participativo de pontes de travessia (cordas simples) que conectam ruas e quintais do Loteamento Quintas do Castelo, um bairro da Praia do Forte (Mata de São João, Bahia), área com alta incidência do ouriço-preto. Já foram instaladas 12 pontes com armadilhas fotográficas e aproximadamente 200 pessoas da comunidade foram mobilizadas. Moradores têm participado de ações de sensibilização ambiental, ajudando a divulgar o projeto, doando recursos para as pontes e placas informativas, e fiscalizando as pontes de passagem.</t>
  </si>
  <si>
    <t xml:space="preserve">Gastón Giné (UESC); Jorge Nascimento (NGI ICMBio Serra Fluminense)</t>
  </si>
  <si>
    <t xml:space="preserve">Utilizar as oportunidades existentes nas UCs em processos de capacitação, para incluir durante a atividade, com um material visual (vídeo). Avaliar com a Sede quais UCs estão com contratação aberta de ATAs (Agentes Temporários Ambientais) e Brigadistas em geral.​
Avaliar se a UC tem centro de visitantes para 
divulgar o PAN junto aos turistas.</t>
  </si>
  <si>
    <t xml:space="preserve">Alterar instituição: Cibele Bonvicino (FIOCRUZ)</t>
  </si>
  <si>
    <t xml:space="preserve">Geração, integração e divulgação do conhecimento sobre as espécies alvo do PAN e seus ambientes</t>
  </si>
  <si>
    <t xml:space="preserve">6.1</t>
  </si>
  <si>
    <t xml:space="preserve">Realizar inventários em áreas com potencial de ocorrência das espécies do PAN e promover palestras de sensibilização.</t>
  </si>
  <si>
    <t xml:space="preserve">Documentos técnicos-científicos e palestras nos locais do estudo</t>
  </si>
  <si>
    <t xml:space="preserve">Aumentar o conhecimento das espécies objetivando a conservação</t>
  </si>
  <si>
    <t xml:space="preserve">Cibele R. Bonvicino (INCA)</t>
  </si>
  <si>
    <t xml:space="preserve">Gisele Lessa (UFV); Jorge Nascimento (NGI ICMBio Teresópolis); Gilson Ximenes (UESB); João Oliveira (UFRJ/MN); Jorge Cherem (Caipora Cooperativa); Alexandre Percequillo (USP/ESALQ); Cecilia Bueno (UVA); Martin Alvarez (UESC); Lena Geise (UERJ); Alexandra Bezerra (Autônomo); Marcelo Weksler (Autônomo); Teo Veiga (UEFS); Yuri Leite (UFES); Leonora Costa (UFES); Thales Freitas (UFRS); Pablo Rodrigues (UFRJ-Macaé); Pedro Estrela (UFPB)</t>
  </si>
  <si>
    <t xml:space="preserve">Área de ocorrência das espécies do PAN</t>
  </si>
  <si>
    <t xml:space="preserve">Priorizar espécies com pouco estudos e pesquisas relevantes para mudança no estado de conservação.</t>
  </si>
  <si>
    <r>
      <rPr>
        <sz val="10"/>
        <color rgb="FF000000"/>
        <rFont val="Calibri"/>
        <family val="2"/>
        <charset val="1"/>
      </rPr>
      <t xml:space="preserve">
O PE Ilhabela informou que a nova gestão do parque parece promissora, e que há planos para novas atividades serem planejeadas no parque para sensibilização.
Há dois projetos em andamento, sendo: 
(1) Inventário de pequenos mamíferos e seus parasitos no Parque Nacional de Itatiaia (Projeto temático FAPERJ) onde já foi detectada a presença de </t>
    </r>
    <r>
      <rPr>
        <i val="true"/>
        <sz val="10"/>
        <color rgb="FF000000"/>
        <rFont val="Calibri"/>
        <family val="2"/>
        <charset val="1"/>
      </rPr>
      <t xml:space="preserve">R. tribei</t>
    </r>
    <r>
      <rPr>
        <sz val="10"/>
        <color rgb="FF000000"/>
        <rFont val="Calibri"/>
        <family val="2"/>
        <charset val="1"/>
      </rPr>
      <t xml:space="preserve"> em uma das localidades amostradas (Responsável pelo projeto: Cibele Bonvicino).
(2) Inventário de pequenos mamíferos das restingas (em áreas de Proteção Ambiental) do Rio de Janeiro (APQ1 FAPERJ), visando também detectar a presença de </t>
    </r>
    <r>
      <rPr>
        <i val="true"/>
        <sz val="10"/>
        <color rgb="FF000000"/>
        <rFont val="Calibri"/>
        <family val="2"/>
        <charset val="1"/>
      </rPr>
      <t xml:space="preserve">Cerradomys goytaca </t>
    </r>
    <r>
      <rPr>
        <sz val="10"/>
        <color rgb="FF000000"/>
        <rFont val="Calibri"/>
        <family val="2"/>
        <charset val="1"/>
      </rPr>
      <t xml:space="preserve">em novas localidades (Responsável: Cibele Bonvicino). Até agora foram inventariadas duas restingas (APA Massambaba e APA Pau Brasil), e a espécie não foi encontrada. Estão previstas uma coleta na restinga de Marambaia (11/2023) e na Área de Relevante Interesse Ecológico de Itapebussus (data a definir), ambas no estado do Rio de Janeiro.
(3) Programada para 2024 coleta na RPPN Estação Veracel, estado da Bahia, para inventário de pequenos mamíferos não voadores e detectar a possível ocorrência de </t>
    </r>
    <r>
      <rPr>
        <i val="true"/>
        <sz val="10"/>
        <color rgb="FF000000"/>
        <rFont val="Calibri"/>
        <family val="2"/>
        <charset val="1"/>
      </rPr>
      <t xml:space="preserve">Callistomys pictus </t>
    </r>
    <r>
      <rPr>
        <sz val="10"/>
        <color rgb="FF000000"/>
        <rFont val="Calibri"/>
        <family val="2"/>
        <charset val="1"/>
      </rPr>
      <t xml:space="preserve">e </t>
    </r>
    <r>
      <rPr>
        <i val="true"/>
        <sz val="10"/>
        <color rgb="FF000000"/>
        <rFont val="Calibri"/>
        <family val="2"/>
        <charset val="1"/>
      </rPr>
      <t xml:space="preserve">Chaetomys</t>
    </r>
    <r>
      <rPr>
        <sz val="10"/>
        <color rgb="FF000000"/>
        <rFont val="Calibri"/>
        <family val="2"/>
        <charset val="1"/>
      </rPr>
      <t xml:space="preserve"> (Responsável: Alexandre Percequillo).
(4) Bolsista PIBIC/ICMBio (2023/2024) com o projeto “Levantamento de pequenos mamíferos não voadores (Didelphimorphia, Rodentia) do Parque Nacional de Caparaó”, visando detectar novas localidades de ocorrência de </t>
    </r>
    <r>
      <rPr>
        <i val="true"/>
        <sz val="10"/>
        <color rgb="FF000000"/>
        <rFont val="Calibri"/>
        <family val="2"/>
        <charset val="1"/>
      </rPr>
      <t xml:space="preserve">Akodon mystax </t>
    </r>
    <r>
      <rPr>
        <sz val="10"/>
        <color rgb="FF000000"/>
        <rFont val="Calibri"/>
        <family val="2"/>
        <charset val="1"/>
      </rPr>
      <t xml:space="preserve">(Responsável: Mariane Kaiser).
Atualmente, Gastón Giné e equipe (UESC/LEAC - Laboratório de Ecologia Aplicada da Universidade Estadual de Santa Cruz) estão desenvolvendo ações de educação e divulgação de </t>
    </r>
    <r>
      <rPr>
        <i val="true"/>
        <sz val="10"/>
        <color rgb="FF000000"/>
        <rFont val="Calibri"/>
        <family val="2"/>
        <charset val="1"/>
      </rPr>
      <t xml:space="preserve">Chaetomys subspinosus</t>
    </r>
    <r>
      <rPr>
        <sz val="10"/>
        <color rgb="FF000000"/>
        <rFont val="Calibri"/>
        <family val="2"/>
        <charset val="1"/>
      </rPr>
      <t xml:space="preserve">, em um espaço montado semanalmente no LEAC para recepção de escolas de ensino fundamental e médio da região de Ilhéus (BA). Essa atividade é relacionada ao projeto Aliança dos Saberes que visa a divulgação das espécies ameaçadas da região, biodiversidade e serviços ecossistêmicos, bem como a sensibilização ambiental e a divulgação das atividades de pesquisa realizadas pelo laboratório no âmbito da ecologia e conservação das espécies ameaçadas e biodiversidade (essas atividades são citadas nas ações 3.1 e 6.3)</t>
    </r>
  </si>
  <si>
    <t xml:space="preserve">Unificar todas as informações dos pesquisadores que estão realizando atividades de inventário.</t>
  </si>
  <si>
    <t xml:space="preserve">Cibele Bonvicino (FIOCRUZ); Marcos Nascimento (IF-SP/PE Ilhabela); Gastón Giné (UESC); Mateus Melo (Concremat Consultoria Ambiental)</t>
  </si>
  <si>
    <t xml:space="preserve">Solicitar aos pesquisadores a coleta de material biológico para sequenciamento (DNA ambiental)</t>
  </si>
  <si>
    <t xml:space="preserve">Alterar instituição: Jorge Nascimento (ICMBio/NGI Serra Fluminense)
Incluir: Gastón Giné (UESC); Deborah Faria (UESC)
Excluir: Gisele Lessa (UFV)</t>
  </si>
  <si>
    <t xml:space="preserve">6.2</t>
  </si>
  <si>
    <t xml:space="preserve">Apoiar estudos ecológicos de longo prazo das espécies alvo do PAN em suas áreas de ocorrência.</t>
  </si>
  <si>
    <t xml:space="preserve">Documentos técnicos-cientificos e palestras nos locais do estudo</t>
  </si>
  <si>
    <r>
      <rPr>
        <strike val="true"/>
        <sz val="12"/>
        <color theme="1"/>
        <rFont val="Calibri"/>
        <family val="2"/>
        <charset val="1"/>
      </rPr>
      <t xml:space="preserve">
</t>
    </r>
    <r>
      <rPr>
        <sz val="12"/>
        <color theme="1"/>
        <rFont val="Calibri"/>
        <family val="2"/>
        <charset val="1"/>
      </rPr>
      <t xml:space="preserve">Pablo Rodrigues (UFRJ-Macae)</t>
    </r>
  </si>
  <si>
    <t xml:space="preserve">Gisele Lessa (UFV); Jorge Nascimento (NGI ICMBio Teresópolis); Gilson Ximenes (UESB); João Oliveira (UFRJ/MN); Alexandre Percequillo (USP/ESALQ); Cecilia Bueno (UVA); Jorge Cherem (Caipora Cooperativa); Paulo D'Adrea (FIOCRUZ); Martin Alvarez (UESC); Alexandra Bezerra (Autônomo); Marcelo Weksler (Autônomo); Theo Veiga (UEFS); Yuri Leite (UFES); Leonora Costa (UFES); Thales Freitas (UFRS); Pablo Rodrigues (UFRJ- Macaé); Marco Vinicius Vieira (UFRJ)</t>
  </si>
  <si>
    <t xml:space="preserve">PARNA da Restinga de Jurubatiba (RJ); PARNA Serra dos Órgãos (RJ); PE Serra do Tabuleiro (Ilha Moleques do Sul - SC); RPPN Estação Veracel (sul BA)</t>
  </si>
  <si>
    <t xml:space="preserve">Priorizar espécies com pouco estudos e pesquisas relevantes para mudança no estado de conservação em áreas que já possuem inventário.</t>
  </si>
  <si>
    <r>
      <rPr>
        <sz val="11"/>
        <color rgb="FF000000"/>
        <rFont val="Calibri"/>
        <family val="2"/>
        <charset val="1"/>
      </rPr>
      <t xml:space="preserve">Livro em desenvolvimento, o qual sintetiza as pesquisas de longa duração no Parque Nacional da Restinga de Jurubatiba. Além disso, há capítulos abordando o </t>
    </r>
    <r>
      <rPr>
        <i val="true"/>
        <sz val="11"/>
        <color rgb="FF000000"/>
        <rFont val="Calibri"/>
        <family val="2"/>
        <charset val="1"/>
      </rPr>
      <t xml:space="preserve">Cerradomys goytaca</t>
    </r>
    <r>
      <rPr>
        <sz val="11"/>
        <color rgb="FF000000"/>
        <rFont val="Calibri"/>
        <family val="2"/>
        <charset val="1"/>
      </rPr>
      <t xml:space="preserve"> (EN) e outras espécies de vertebrados ameaçadas.
O trabalho de campo no PN Serra dos Órgãos finalizou no ano passado e não se sabe se será continuado.
</t>
    </r>
    <r>
      <rPr>
        <b val="true"/>
        <sz val="11"/>
        <color rgb="FFFF0000"/>
        <rFont val="Calibri"/>
        <family val="2"/>
        <charset val="1"/>
      </rPr>
      <t xml:space="preserve">
</t>
    </r>
  </si>
  <si>
    <t xml:space="preserve">Pablo Rodrigues Gonçalves (UFRJ/Macaé); Mariella Butti (USP/IB); Cibele Bonvicino (FIOCRUZ); Mateus Melo (Concremat Consultoria Ambiental); Jorge Nascimento (NGI ICMBio Serra Fluminense)</t>
  </si>
  <si>
    <t xml:space="preserve">Verificar com Rui Cerqueira ou Marcelo Vinicius (UFRJ) se há algum trabalho sendo desenvolvido com o tema e verificar com e Jorge Cherem (Caipora Cooperativa) se há algum projeto em andamento na Ilha de Moleques do Sul para a próxima monitoria.</t>
  </si>
  <si>
    <r>
      <rPr>
        <b val="true"/>
        <sz val="11"/>
        <color rgb="FFFF0000"/>
        <rFont val="Calibri"/>
        <family val="2"/>
        <charset val="1"/>
      </rPr>
      <t xml:space="preserve">
</t>
    </r>
    <r>
      <rPr>
        <sz val="11"/>
        <color rgb="FF000000"/>
        <rFont val="Calibri"/>
        <family val="2"/>
        <charset val="1"/>
      </rPr>
      <t xml:space="preserve">
Alterar instituição: Jorge Nascimento (ICMBio/NGI Serra Fluminense)
Excluir: Gisele Lessa (UFV)</t>
    </r>
  </si>
  <si>
    <t xml:space="preserve">6.3</t>
  </si>
  <si>
    <t xml:space="preserve">Produzir e divulgar material sobre as espécies alvo do PAN.</t>
  </si>
  <si>
    <t xml:space="preserve">Material divulgado</t>
  </si>
  <si>
    <t xml:space="preserve">Divulgar o conhecimento</t>
  </si>
  <si>
    <t xml:space="preserve">Cecilia Bueno (UVA)</t>
  </si>
  <si>
    <t xml:space="preserve">Gisele Lessa (UFV); Jorge Nascimento (NGI ICMBio Teresópolis); Gilson Ximenes (UESB); João Oliveira (UFRJ/MN); Alexandre Percequillo (USP/ESALQ); Priscilla Gomes (Engaja Treinamentos); Martin Alvarez (UESC); Jorge Cherem (Caipora Cooperativa); Bernardo Papi (Ecotropica Ambiental); Lena Geise (UERJ); Alexandra Bezerra (Autônomo); Marcelo Weksler (Autônomo); Theo Veiga (UEFS); Yuri Leite (UFES); Leonora Costa (UFES); Thales Freitas (UFRS); Pablo Rodrigues (UFRJ-Macaé)</t>
  </si>
  <si>
    <t xml:space="preserve">Memoria de cálculo: contratação de empresa - R$ 30.000 por ano; valor total associando a divulgação.</t>
  </si>
  <si>
    <t xml:space="preserve">Cecília Bueno está aguardando as informações necessárias para a produção de material pelos colaboradores.
O cronograma de elaboração e execução do sumário executivo sobre as espécies deste PAN foi desenvolvido e a elaboração está em fase inicial. Esse sumário terá informações sobre aspectos biológicos, mapas de abrangência, ameaças e informações sobre o plano de ação nacional e suas ações.
Uma série de postagens sobre as espécies do PAN está em andamento na página do Instagram @icmbiocenap
Há um livro idealizado para ser algo mais específico sobre cada espécie, com dados mais robustos sobre fisiologia, história natural, genética, etc., que está sendo desenvolvido.</t>
  </si>
  <si>
    <t xml:space="preserve">Cecília Bueno (UVA); Aline Poscai (ICMBio/CENAP); Mariella Butti (USP/IB); Cibele Bonvicino (FIOCRUZ)</t>
  </si>
  <si>
    <t xml:space="preserve">Essa ação foi ajustada pois está diluída em outras ações em diferentes vertentes (seja virtual ou não), para subsidiar as ações 1.1, 1.2 e 2.4.
Há a proposta de elaborar um livro em Língua Portuguesa sobre as espécies deste PAN para subsidiar a produção de outros materiais.
Há informações sobre ações de educação ambiental e divulgação das espécies descritas nas ações 3.1 e 6.1 pela equipe de Gastón Giné (UESC)</t>
  </si>
  <si>
    <t xml:space="preserve">Produzir material sobre as espécies alvo do PAN e suas ameaças</t>
  </si>
  <si>
    <t xml:space="preserve">Material produzido</t>
  </si>
  <si>
    <t xml:space="preserve">Alterar: Aline Poscai (ICMBio/CENAP)</t>
  </si>
  <si>
    <t xml:space="preserve">Incluir: Cibele Bonvicino (FIOCRUZ); Gisela Sobral (NUPEM UFRJ/Macaé); Cecília Bueno (UVA); Gastón Giné (UESC); Deborah Faria (UESC)
Alterar instituição: Jorge Nascimento (ICMBio/NGI Serra Fluminense)
Excluir: Gisele Lessa (UFV)</t>
  </si>
  <si>
    <t xml:space="preserve">6.4</t>
  </si>
  <si>
    <t xml:space="preserve">Estimular a publicação de informações sobre as espécies-alvo do PAN em mídias sociais, canais científicos e outros canais de ampla divulgação.</t>
  </si>
  <si>
    <t xml:space="preserve">Informações divulgadas nas mídias</t>
  </si>
  <si>
    <r>
      <rPr>
        <strike val="true"/>
        <sz val="12"/>
        <color theme="1"/>
        <rFont val="Calibri"/>
        <family val="2"/>
        <charset val="1"/>
      </rPr>
      <t xml:space="preserve">
</t>
    </r>
    <r>
      <rPr>
        <sz val="12"/>
        <color rgb="FF000000"/>
        <rFont val="Calibri"/>
        <family val="2"/>
        <charset val="1"/>
      </rPr>
      <t xml:space="preserve">Sociedade sensiblizada sobre a importância da conservação das espécies-alvo </t>
    </r>
  </si>
  <si>
    <t xml:space="preserve">João Marins (INEA-RJ)</t>
  </si>
  <si>
    <t xml:space="preserve">Gisele Lessa (UFV); Jorge Nascimento (NGI ICMBio Teresópolis); Gilson Ximenes (UESB); João Oliveira (UFRJ/MN); Alexandre Percequillo (USP/ESALQ); Martin Alvarez (UESC); Bernardo Papi (Ecotropica Ambiental); Cecilia Bueno (UVA); Alexandra Bezerra (Autônomo); Marcelo Weksler (Autônomo); Theo Veiga (UEFS); Yuri Leite (UFES); Leonora Costa (UFES); Thales Freitas (UFRS); Pablo Rodrigues (UFRJ-Macaé); Lena Geise (UERJ).</t>
  </si>
  <si>
    <t xml:space="preserve">A SBMz (Sociedade Brasileira de Mastozoologia) se reuniu com seu comitê de comunicação e está planejando uma série de publicações sobre os PANS e suas espécies em conjunto com divulgadores já consolidados nas redes.
As postagens serão realizadas com hashtags para acompanhamento.
Além disso, nas redes sociais do ICMBio/CENAP tem uma série de publicações previstas sobre todos os PANs, inclusive dos pequenos mamíferos. É necessário alinhar com a SBMz para encaminhamento conjunto.</t>
  </si>
  <si>
    <t xml:space="preserve">Mariella Butti (USP/IB); Aline Poscai (ICMBio/CENAP)</t>
  </si>
  <si>
    <t xml:space="preserve">Alterar: Alexandre Percequillo (USP/ESALQ)</t>
  </si>
  <si>
    <t xml:space="preserve">Incluir: Gisela Sobral (NUPEM UFRJ/Macaé); Ricardo Bovendorp (UESC); Renan Lieto (ICMBio/CENAP); Aline Poscai (ICMBio/CENAP)
Alterar instituição: Jorge Nascimento (ICMBio/NGI Serra Fluminense)
Excluir: Gisele Lessa (UFV)</t>
  </si>
  <si>
    <t xml:space="preserve">6.5</t>
  </si>
  <si>
    <t xml:space="preserve">Compilar informações das espécies-alvo a partir dos relatórios técnicos de levantamento e monitoramento de fauna dos processos de licenciamento ambiental.</t>
  </si>
  <si>
    <t xml:space="preserve">Base de dados com as informações compiladas</t>
  </si>
  <si>
    <t xml:space="preserve">Aumentar o conhecimento sobre os registros de ocorrência e distribuição das espécies</t>
  </si>
  <si>
    <t xml:space="preserve">Alexandre Percequillo (USP/ESALQ); Melina Barreto (IEF-MG); João Marins (INEA-RJ); Hélia Piedade (SIMA-SP/CFB/DEFAU/CMFS-ES); PatrÍcia Tavares (Agência Estadual de Meio Ambiente de Pernambuco - CPRH-PE); Bernardo Papi (Ecotropica Ambiental); Lena Geise (UERJ); Giuliana Berghella (IBAMA/DILIC)</t>
  </si>
  <si>
    <t xml:space="preserve">Buscar representantes de todos os estados no ambito do PAN no setor de licenciamento.</t>
  </si>
  <si>
    <t xml:space="preserve">Gilson Ximenes (UESB) informou que teve contato com especialistas que trabalharam logo depois da elaboração (em 2019), mas o trabalho ficou paralisado depois de um tempo.</t>
  </si>
  <si>
    <t xml:space="preserve">O maior gargalo é a falta de sistematização das informações nos estados. Cada estado possui um sistema diferente e não há comunicação entre si, nem a nível federal. </t>
  </si>
  <si>
    <t xml:space="preserve">Patrícia Tavares (CPRH/PE); Mariella Butti (USP/IB)</t>
  </si>
  <si>
    <t xml:space="preserve">Mariella Butti (IB/USP) irá contatar o articulador para estabelecer uma estratégia mais exequível. Além disso, recomenda-se focar em espécies mais conspícuas para evitar problemas de identificação.</t>
  </si>
  <si>
    <t xml:space="preserve">Alterar instituição: Hélia Piedade (SEMIL/SP)
</t>
  </si>
  <si>
    <t xml:space="preserve">6.6</t>
  </si>
  <si>
    <t xml:space="preserve">Apoiar organizações locais (públicas e privadas) no desenvolvimento de ações de Educação, Interpretação ou Sensibilização Ambiental com as comunidades nas áreas de influência de Unidades de Conservação em regiões de ocorrência das espécies-alvo.</t>
  </si>
  <si>
    <r>
      <rPr>
        <sz val="12"/>
        <color theme="1"/>
        <rFont val="Calibri"/>
        <family val="2"/>
        <charset val="1"/>
      </rPr>
      <t xml:space="preserve">Oficinas de trabalho</t>
    </r>
    <r>
      <rPr>
        <strike val="true"/>
        <sz val="10"/>
        <rFont val="Calibri"/>
        <family val="2"/>
        <charset val="1"/>
      </rPr>
      <t xml:space="preserve"> </t>
    </r>
  </si>
  <si>
    <t xml:space="preserve">Organizações locais envolvidas em ações de conservação das espécies-alvo</t>
  </si>
  <si>
    <t xml:space="preserve">Gisele Lessa (UFV); Jorge Nascimento (NGI ICMBio Teresópolis); Gilson Ximenes (UESB); João Oliveira (UFRJ/MN); Alexandre Percequillo (USP/ESALQ); Martin Alvarez (UESC); Marcelo Pessanha (ICMBio/PARNA da Restinga de Jurubatiba); Alexandra Bezerra (Autônomo); Marcelo Weksler (Autônomo); Theo Veiga (UEFS); Yuri Leite (UFES); Leonora Costa (UFES); Thales Freitas (UFRS); Pablo Rodrigues (UFRJ-Macaé); Romari Martinez (UESC); Sofia Campiolo (UESC); Emerson Lucena (UESC)</t>
  </si>
  <si>
    <t xml:space="preserve">O custo foi estimado para a realização de 2 oficinas por ano com a presença de, no mínimo, um pesquisador.</t>
  </si>
  <si>
    <t xml:space="preserve">Cibele Bonvicino (FIOCRUZ)</t>
  </si>
  <si>
    <t xml:space="preserve">Utilizar iniciativas já existentes para inserir as espécies-alvo do PAN (por exemplo: Museu Nacional faz diversas ações educativas mensalmente - quem está a frente é o João Alves de Oliveira e Marcelo Weskler)</t>
  </si>
  <si>
    <t xml:space="preserve">Excluir: Gisele Lessa (UFV)</t>
  </si>
  <si>
    <t xml:space="preserve">6.7</t>
  </si>
  <si>
    <t xml:space="preserve">Realizar eventos de estímulo ao desenvolvimento de projetos de ciência cidadã nas áreas de ocorrência das espécies do PAN com reconhecimento para os cidadãos-cientistas.</t>
  </si>
  <si>
    <t xml:space="preserve">Relatório das oficinas realizadas;
Postagens de divulgação dos projetos em mídias sociais.</t>
  </si>
  <si>
    <t xml:space="preserve">Comunidades envolvidas com a conservação das espécies</t>
  </si>
  <si>
    <t xml:space="preserve">Jorge Nascimento (NGI ICMBio Teresópolis); Alexandre Percequillo (USP/ESALQ); Martín Alvarez (UESC); Hélia Piedade (SIMA-SP/CFB/DEFAU/CMFS-ES); Leonardo Candido (ICMBio/PARNA Itatiaia); Marcia Chame (FIOCRUZ)</t>
  </si>
  <si>
    <t xml:space="preserve">O  PARNA Serra dos Órgãos utiliza o SISS-GEO e foi informado que recentemente houve premiação dos mais engajados.
Na Veracel Celulose tem um programa com espécies da região chamado "Olha o Bicho" presente em 11 municípios onde há plantios.</t>
  </si>
  <si>
    <t xml:space="preserve">Diferentes iniciativas ocorrem em várias regiões, porém as informações não estão sistematizadas. </t>
  </si>
  <si>
    <t xml:space="preserve">Priscilla Gomes (Engaja Treinamentos); Jorge Nascimento (NGI ICMBio Serra Fluminense)</t>
  </si>
  <si>
    <t xml:space="preserve">Sugere-se contatar Marcia Chame e equipe (FIOCRUZ) sobre como o SISS-GEO pode contribuir com as espécies de interesse.
Criar eventos como "Um Dia no Parque" para atrair atenção do público em geral para fotografar as espécies do PAN.
Recomenda-se acessar o site das UCs e levantar quais iniciativas tem sido realizadas.</t>
  </si>
  <si>
    <t xml:space="preserve">Alterar instituição: Jorge Nascimento (ICMBio/NGI Serra Fluminense); Hélia Piedade (SEMIL/SP)</t>
  </si>
  <si>
    <t xml:space="preserve">6.8</t>
  </si>
  <si>
    <t xml:space="preserve">Elaborar protocolos mínimos de levantamento e monitoramento para as espécies-alvo do PAN a fim de subsidiar os processos de licenciamento ambiental.</t>
  </si>
  <si>
    <t xml:space="preserve">Protocolo elaborado e encaminhado aos órgãos licenciadores</t>
  </si>
  <si>
    <t xml:space="preserve">Protocolos inseridos nos processos de licenciamento</t>
  </si>
  <si>
    <t xml:space="preserve">Área de abrangência do PAN</t>
  </si>
  <si>
    <t xml:space="preserve">Possibilidade dos protocolos serem publicados no Boletim da SBMz.</t>
  </si>
  <si>
    <t xml:space="preserve">Falta de tempo do articulador para iniciar o protocolo mínimo. </t>
  </si>
  <si>
    <t xml:space="preserve">Alexandre Percequillo (USP/ESALQ); Gastón Giné (UESC)</t>
  </si>
  <si>
    <t xml:space="preserve">Levantar junto aos últimos boletins produzidos pelo BJM (Brazilian Journal of Mammalogy) para verificar se teve algo sobre o tema para iniciar o trabalho da ação.
Trabalhar em conjunto com Bernardo Papi (Ecotropica Ambiental) que é articulador de uma ação similar no PAN Pequenos Mamíferos de Áreas Abertas.
Gastón Giné (UESC) informou que podem colaborar com essa ação, pois ele e sua equipe estão desenvolvendo uma pesquisa sobre o potencial de drones termais na detecção de mamíferos arborícolas, incluindo ouriço-preto e sobre a Ecologia comportamental de erethizontideos da Mata Atlântica, incluindo o ouriço-preto.</t>
  </si>
  <si>
    <t xml:space="preserve">Incluir: Ana Paula Carmignotto (UFSCar); Bernardo Papi (Ecotropica Ambiental); Gastón Giné (UESC); Deborah Faria (UESC)</t>
  </si>
  <si>
    <t xml:space="preserve">Avaliação, prevenção e mitigação dos impactos negativos causados pelas espécies exóticas e domésticas sobre as espécies alvo do PAN</t>
  </si>
  <si>
    <t xml:space="preserve">7.1</t>
  </si>
  <si>
    <t xml:space="preserve">Realizar campanhas para divulgação das espécies relacionadas no PAN promovendo valorização das suas funções ecológicas e informando sobre os impactos que cães e gatos e outros animais exóticos causam nestas espécies.</t>
  </si>
  <si>
    <t xml:space="preserve">Relatório das atividades </t>
  </si>
  <si>
    <t xml:space="preserve">Mudança de atitude da sociedade quanto ao manejo de animais exóticos</t>
  </si>
  <si>
    <t xml:space="preserve">Cibele Bonvincino (INCA); Cecília Bueno (UVA); João Oliveira (UFRJ/MN); Gilson Ximenes (UESB); Helena Bergallo (UERJ); Leonardo Cândido (ICMBio/PARNA Itatiaia)</t>
  </si>
  <si>
    <t xml:space="preserve">Há pouca informação sobre esses impactos sobres as espécies do PAN. ​</t>
  </si>
  <si>
    <r>
      <rPr>
        <sz val="11"/>
        <color rgb="FF000000"/>
        <rFont val="Calibri"/>
        <family val="2"/>
        <charset val="1"/>
      </rPr>
      <t xml:space="preserve">Desenvolver material de divulgação sobre os impactos causados pela presença de espécies exóticas para dar início às campanhas. Alinhar o andamento desta ação com o material da ação 6.3.
</t>
    </r>
    <r>
      <rPr>
        <b val="true"/>
        <sz val="11"/>
        <color rgb="FFFF0000"/>
        <rFont val="Calibri"/>
        <family val="2"/>
        <charset val="1"/>
      </rPr>
      <t xml:space="preserve">
</t>
    </r>
    <r>
      <rPr>
        <sz val="11"/>
        <color rgb="FF000000"/>
        <rFont val="Calibri"/>
        <family val="2"/>
        <charset val="1"/>
      </rPr>
      <t xml:space="preserve">Articular com outros PANs que tenham ações nesse sentido para atuar conjuntamente.
Recomenda-se entrar em contato com a equipe de Silvio Marchini (USP/ESALQ) para obter informações se algo está sendo realizado nesse sentido e aproveitar o material.</t>
    </r>
  </si>
  <si>
    <t xml:space="preserve">Alterar para: Hélia Piedade (SEMIL/SP)</t>
  </si>
  <si>
    <t xml:space="preserve">Alterar instituição: Cibele Bonvicino (FIOCRUZ)
Incluir: Mateus Melo (Concremat Consultoria Ambiental)</t>
  </si>
  <si>
    <t xml:space="preserve">Incluir: PE Ilhabela e PARNA Restinga de Jurubatiba (RJ)</t>
  </si>
  <si>
    <t xml:space="preserve">Todas as UCs na área de abrangência do PAN</t>
  </si>
  <si>
    <t xml:space="preserve">7.2</t>
  </si>
  <si>
    <t xml:space="preserve">Realizar diagnósticos e intervenções necessárias para reduzir o impacto negativo da presença de cães, gatos e roedores exóticos em UCs e seus entornos.</t>
  </si>
  <si>
    <t xml:space="preserve">Relatório com resultado das campanhas realizadas</t>
  </si>
  <si>
    <t xml:space="preserve">Diminuição do impacto de cães e gatos nas espécies-alvo do PAN</t>
  </si>
  <si>
    <t xml:space="preserve">João Marins (INEA-RJ); Melina Barreto (IEF-MG);  Marcos Nascimento (IF-SP/PE Ilhabela); Leonardo Cândido (ICMBio/PARNA Itatiaia); Marcelo Pessanha (ICMBio/PARNA Restinga de Jurubatiba); Paulo D'Andrea (FIOCRUZ); Helena Bergallo (UERJ); Oswaldo Baquero (USP); Katia Pisciotta (FF-SP); Pablo Gonçalves (NUPEM)</t>
  </si>
  <si>
    <t xml:space="preserve">Ilhabela (SP); PARNA Restinga de Jurubatiba (RJ)</t>
  </si>
  <si>
    <t xml:space="preserve">UCs na área de ocorrência das espécies-alvo do PAN</t>
  </si>
  <si>
    <t xml:space="preserve">Ilhabela será a unidade modelo para depois expandir para outras espécies. Sugere-se a integração com ações similares de outros PANs.
Exemplos de intervenções possíveis: campanhas de educação, controle populacional, vacinação, controle de ecto e endoparasitas.
Para as campanhas com foco em roedores exóticos, serão necessárias articulações com as secretarias de saúde municipais/estaduais, relacionado a ação 7.5.</t>
  </si>
  <si>
    <t xml:space="preserve">Dificuldade em ter um trabalho específico que envolva todas as especificidades quanto a esse diagnóstico.​ 
Hélia Piedade (SEMIL/SP) informou que a ação não foi iniciada, pois não houve acompanhamento do PAN após a publicação da portaria. Além disso, houve um aumento considerável nas demandas institucionais da articuladora. Mas que para o ano de 2024, ela se dedicará a este PAN.</t>
  </si>
  <si>
    <t xml:space="preserve">Cibele Bonvicino (FIOCRUZ); Hélia Piedade (SEMIL/SP) </t>
  </si>
  <si>
    <t xml:space="preserve">Enviar ofício pelo ICMBio/CENAP para que Hélia Piedade consiga priorizar essa ação junto à SEMIL. 
Contatar o gestor do PARNA Restinga de Jurubatiba para iniciar essa ação em 2025, se isso ocorrer, deve-se refazer a memória de cálculo para incluir essa UC.
O trabalho deve ser continuado.</t>
  </si>
  <si>
    <t xml:space="preserve">Realizar intervenções necessárias para reduzir o impacto negativo da presença de cães, gatos e roedores exóticos em UCs e seus entornos.</t>
  </si>
  <si>
    <t xml:space="preserve">Relatório das campanhas realizadas</t>
  </si>
  <si>
    <t xml:space="preserve">Excluir: PARNA Restinga de Jurubatiba</t>
  </si>
  <si>
    <t xml:space="preserve">7.3</t>
  </si>
  <si>
    <t xml:space="preserve">Realizar levantamento de agentes infecciosos e parasitas nas populações de roedores silvestres e exóticos, indicando possíveis riscos sanitários para as espécies-alvo do PAN.</t>
  </si>
  <si>
    <t xml:space="preserve">Relatório com diagnóstico sanitário das populações</t>
  </si>
  <si>
    <t xml:space="preserve">Indicar possíveis intervenções necessárias</t>
  </si>
  <si>
    <t xml:space="preserve">Paulo D'Andrea (FIOCRUZ)</t>
  </si>
  <si>
    <t xml:space="preserve">Hélia Piedade (SIMA-SP/CFB/DEFAU/CMFS-ES); Priscilla Gomes (Engaja Treinamentos); Pablo Gonçalves (NUPEM); Elba Lemos (autônoma); Eleni Barbosa (Autônomo); Márcia Chame (FIOCRUZ)</t>
  </si>
  <si>
    <t xml:space="preserve">PARNA Restinga de Jurubatiba (RJ), RPPN Estação Veracel (BA)</t>
  </si>
  <si>
    <t xml:space="preserve">Área de ocorrência das espécies-alvo do PAN</t>
  </si>
  <si>
    <r>
      <rPr>
        <sz val="12"/>
        <color theme="1"/>
        <rFont val="Calibri"/>
        <family val="2"/>
        <charset val="1"/>
      </rPr>
      <t xml:space="preserve">Estudo modelo será feito com </t>
    </r>
    <r>
      <rPr>
        <i val="true"/>
        <sz val="12"/>
        <rFont val="Calibri"/>
        <family val="2"/>
        <charset val="1"/>
      </rPr>
      <t xml:space="preserve">C. goytaca.</t>
    </r>
  </si>
  <si>
    <r>
      <rPr>
        <sz val="11"/>
        <color rgb="FF000000"/>
        <rFont val="Calibri"/>
        <family val="2"/>
        <charset val="1"/>
      </rPr>
      <t xml:space="preserve">
Na Estação Veracel serão realizadas coletas em 2024.
Foram realizadas coletas em Jurubatiba onde ocorre </t>
    </r>
    <r>
      <rPr>
        <i val="true"/>
        <sz val="11"/>
        <color rgb="FF000000"/>
        <rFont val="Calibri"/>
        <family val="2"/>
        <charset val="1"/>
      </rPr>
      <t xml:space="preserve">C. goytaca</t>
    </r>
    <r>
      <rPr>
        <sz val="11"/>
        <color rgb="FF000000"/>
        <rFont val="Calibri"/>
        <family val="2"/>
        <charset val="1"/>
      </rPr>
      <t xml:space="preserve"> para desenvolver o modelo. Foi descoberto um helminto porém o artigo pode demorar a ser publicado.
Nos locais propostos têm sido realizadas coletas na comunidade de roedores, os quais são desenvolvidos estudos sobre sanidade. 
(1) Inventários na Área de Relevante Interesse Ecológico (ARIE) de Itapebussus, Rio das Ostras, RJ: foram realizados estudos de pequenos mamíferos hospedeiros de Orthohantavirus, Helmintos, </t>
    </r>
    <r>
      <rPr>
        <i val="true"/>
        <sz val="11"/>
        <color rgb="FF000000"/>
        <rFont val="Calibri"/>
        <family val="2"/>
        <charset val="1"/>
      </rPr>
      <t xml:space="preserve">Toxoplasma gondii </t>
    </r>
    <r>
      <rPr>
        <sz val="11"/>
        <color rgb="FF000000"/>
        <rFont val="Calibri"/>
        <family val="2"/>
        <charset val="1"/>
      </rPr>
      <t xml:space="preserve">e </t>
    </r>
    <r>
      <rPr>
        <i val="true"/>
        <sz val="11"/>
        <color rgb="FF000000"/>
        <rFont val="Calibri"/>
        <family val="2"/>
        <charset val="1"/>
      </rPr>
      <t xml:space="preserve">Leptospira</t>
    </r>
    <r>
      <rPr>
        <sz val="11"/>
        <color rgb="FF000000"/>
        <rFont val="Calibri"/>
        <family val="2"/>
        <charset val="1"/>
      </rPr>
      <t xml:space="preserve"> sp. Para </t>
    </r>
    <r>
      <rPr>
        <i val="true"/>
        <sz val="11"/>
        <color rgb="FF000000"/>
        <rFont val="Calibri"/>
        <family val="2"/>
        <charset val="1"/>
      </rPr>
      <t xml:space="preserve">Toxoplasma gondii</t>
    </r>
    <r>
      <rPr>
        <sz val="11"/>
        <color rgb="FF000000"/>
        <rFont val="Calibri"/>
        <family val="2"/>
        <charset val="1"/>
      </rPr>
      <t xml:space="preserve">, foi encontrada uma prevalência de 40% (10/25) de animais sororeativos: </t>
    </r>
    <r>
      <rPr>
        <i val="true"/>
        <sz val="11"/>
        <color rgb="FF000000"/>
        <rFont val="Calibri"/>
        <family val="2"/>
        <charset val="1"/>
      </rPr>
      <t xml:space="preserve">Gracilinanus microtarsus</t>
    </r>
    <r>
      <rPr>
        <sz val="11"/>
        <color rgb="FF000000"/>
        <rFont val="Calibri"/>
        <family val="2"/>
        <charset val="1"/>
      </rPr>
      <t xml:space="preserve"> (1/1), </t>
    </r>
    <r>
      <rPr>
        <i val="true"/>
        <sz val="11"/>
        <color rgb="FF000000"/>
        <rFont val="Calibri"/>
        <family val="2"/>
        <charset val="1"/>
      </rPr>
      <t xml:space="preserve">Akodon cursor</t>
    </r>
    <r>
      <rPr>
        <sz val="11"/>
        <color rgb="FF000000"/>
        <rFont val="Calibri"/>
        <family val="2"/>
        <charset val="1"/>
      </rPr>
      <t xml:space="preserve"> (7/11), </t>
    </r>
    <r>
      <rPr>
        <i val="true"/>
        <sz val="11"/>
        <color rgb="FF000000"/>
        <rFont val="Calibri"/>
        <family val="2"/>
        <charset val="1"/>
      </rPr>
      <t xml:space="preserve">Marmosa </t>
    </r>
    <r>
      <rPr>
        <sz val="11"/>
        <color rgb="FF000000"/>
        <rFont val="Calibri"/>
        <family val="2"/>
        <charset val="1"/>
      </rPr>
      <t xml:space="preserve">(</t>
    </r>
    <r>
      <rPr>
        <i val="true"/>
        <sz val="11"/>
        <color rgb="FF000000"/>
        <rFont val="Calibri"/>
        <family val="2"/>
        <charset val="1"/>
      </rPr>
      <t xml:space="preserve">Micoureus</t>
    </r>
    <r>
      <rPr>
        <sz val="11"/>
        <color rgb="FF000000"/>
        <rFont val="Calibri"/>
        <family val="2"/>
        <charset val="1"/>
      </rPr>
      <t xml:space="preserve">) </t>
    </r>
    <r>
      <rPr>
        <i val="true"/>
        <sz val="11"/>
        <color rgb="FF000000"/>
        <rFont val="Calibri"/>
        <family val="2"/>
        <charset val="1"/>
      </rPr>
      <t xml:space="preserve">paraguayana</t>
    </r>
    <r>
      <rPr>
        <sz val="11"/>
        <color rgb="FF000000"/>
        <rFont val="Calibri"/>
        <family val="2"/>
        <charset val="1"/>
      </rPr>
      <t xml:space="preserve"> (1/9) e </t>
    </r>
    <r>
      <rPr>
        <i val="true"/>
        <sz val="11"/>
        <color rgb="FF000000"/>
        <rFont val="Calibri"/>
        <family val="2"/>
        <charset val="1"/>
      </rPr>
      <t xml:space="preserve">Mus musculus</t>
    </r>
    <r>
      <rPr>
        <sz val="11"/>
        <color rgb="FF000000"/>
        <rFont val="Calibri"/>
        <family val="2"/>
        <charset val="1"/>
      </rPr>
      <t xml:space="preserve"> (1/2). Para hantavirus foram analisadas 19 amostras de roedores, todas soronegativas. As amostras para estudos de helmintos indicaram a presença de helmintos do Filo Nematoda em 5 </t>
    </r>
    <r>
      <rPr>
        <i val="true"/>
        <sz val="11"/>
        <color rgb="FF000000"/>
        <rFont val="Calibri"/>
        <family val="2"/>
        <charset val="1"/>
      </rPr>
      <t xml:space="preserve">Akodon cursor</t>
    </r>
    <r>
      <rPr>
        <sz val="11"/>
        <color rgb="FF000000"/>
        <rFont val="Calibri"/>
        <family val="2"/>
        <charset val="1"/>
      </rPr>
      <t xml:space="preserve"> e 1 </t>
    </r>
    <r>
      <rPr>
        <i val="true"/>
        <sz val="11"/>
        <color rgb="FF000000"/>
        <rFont val="Calibri"/>
        <family val="2"/>
        <charset val="1"/>
      </rPr>
      <t xml:space="preserve">Necromys lasiurus</t>
    </r>
    <r>
      <rPr>
        <sz val="11"/>
        <color rgb="FF000000"/>
        <rFont val="Calibri"/>
        <family val="2"/>
        <charset val="1"/>
      </rPr>
      <t xml:space="preserve">. A identificação em nível específico não foi realizada. Em relação aos estudos de </t>
    </r>
    <r>
      <rPr>
        <i val="true"/>
        <sz val="11"/>
        <color rgb="FF000000"/>
        <rFont val="Calibri"/>
        <family val="2"/>
        <charset val="1"/>
      </rPr>
      <t xml:space="preserve">Leptospira</t>
    </r>
    <r>
      <rPr>
        <sz val="11"/>
        <color rgb="FF000000"/>
        <rFont val="Calibri"/>
        <family val="2"/>
        <charset val="1"/>
      </rPr>
      <t xml:space="preserve"> sp. 2/20 </t>
    </r>
    <r>
      <rPr>
        <i val="true"/>
        <sz val="11"/>
        <color rgb="FF000000"/>
        <rFont val="Calibri"/>
        <family val="2"/>
        <charset val="1"/>
      </rPr>
      <t xml:space="preserve">Akodon cursor</t>
    </r>
    <r>
      <rPr>
        <sz val="11"/>
        <color rgb="FF000000"/>
        <rFont val="Calibri"/>
        <family val="2"/>
        <charset val="1"/>
      </rPr>
      <t xml:space="preserve">, 1/10 </t>
    </r>
    <r>
      <rPr>
        <i val="true"/>
        <sz val="11"/>
        <color rgb="FF000000"/>
        <rFont val="Calibri"/>
        <family val="2"/>
        <charset val="1"/>
      </rPr>
      <t xml:space="preserve">Marmosa paraguayana</t>
    </r>
    <r>
      <rPr>
        <sz val="11"/>
        <color rgb="FF000000"/>
        <rFont val="Calibri"/>
        <family val="2"/>
        <charset val="1"/>
      </rPr>
      <t xml:space="preserve"> e 1/1 </t>
    </r>
    <r>
      <rPr>
        <i val="true"/>
        <sz val="11"/>
        <color rgb="FF000000"/>
        <rFont val="Calibri"/>
        <family val="2"/>
        <charset val="1"/>
      </rPr>
      <t xml:space="preserve">Necromys lasiurus</t>
    </r>
    <r>
      <rPr>
        <sz val="11"/>
        <color rgb="FF000000"/>
        <rFont val="Calibri"/>
        <family val="2"/>
        <charset val="1"/>
      </rPr>
      <t xml:space="preserve"> apresentaram positividade nas análises moleculares (Veira </t>
    </r>
    <r>
      <rPr>
        <i val="true"/>
        <sz val="11"/>
        <color rgb="FF000000"/>
        <rFont val="Calibri"/>
        <family val="2"/>
        <charset val="1"/>
      </rPr>
      <t xml:space="preserve">et al</t>
    </r>
    <r>
      <rPr>
        <sz val="11"/>
        <color rgb="FF000000"/>
        <rFont val="Calibri"/>
        <family val="2"/>
        <charset val="1"/>
      </rPr>
      <t xml:space="preserve">., 2019a, 2019b).
(2) Inventário nas APAs Restinga de Massambaba e Pau Brasil no estado do Rio de Janeiro detectaram espécimes positivos para helmintos que estão em processo de identificação. 
(3) Em andamento um projeto de inventário de pequenos mamíferos e seus parasitos no Parque Nacional de Itatiaia (Projeto Temático FAPERJ) onde já foi detectado helmintos em roedores e marsupiais que estão em processo de identificação. Foi detectado um tripanossomídeo em </t>
    </r>
    <r>
      <rPr>
        <i val="true"/>
        <sz val="11"/>
        <color rgb="FF000000"/>
        <rFont val="Calibri"/>
        <family val="2"/>
        <charset val="1"/>
      </rPr>
      <t xml:space="preserve">Rhipidomys</t>
    </r>
    <r>
      <rPr>
        <sz val="11"/>
        <color rgb="FF000000"/>
        <rFont val="Calibri"/>
        <family val="2"/>
        <charset val="1"/>
      </rPr>
      <t xml:space="preserve"> sp., sugerindo a existência de novas espécies de roedores potenciais reservatórios de </t>
    </r>
    <r>
      <rPr>
        <i val="true"/>
        <sz val="11"/>
        <color rgb="FF000000"/>
        <rFont val="Calibri"/>
        <family val="2"/>
        <charset val="1"/>
      </rPr>
      <t xml:space="preserve">Trypanosoma</t>
    </r>
    <r>
      <rPr>
        <sz val="11"/>
        <color rgb="FF000000"/>
        <rFont val="Calibri"/>
        <family val="2"/>
        <charset val="1"/>
      </rPr>
      <t xml:space="preserve"> sp. no PNI.
 </t>
    </r>
  </si>
  <si>
    <t xml:space="preserve">Recursos financeiros para novas áreas é um fator que dificulta a execução.</t>
  </si>
  <si>
    <r>
      <rPr>
        <sz val="11"/>
        <color rgb="FF000000"/>
        <rFont val="Calibri"/>
        <family val="2"/>
        <charset val="1"/>
      </rPr>
      <t xml:space="preserve">Aguardar a publicação dos resultados dos estudos que vem sendo realizados.
Nova espécie de helminto foi descrita e publicada "Description of a new species </t>
    </r>
    <r>
      <rPr>
        <i val="true"/>
        <sz val="11"/>
        <color rgb="FF000000"/>
        <rFont val="Calibri"/>
        <family val="2"/>
        <charset val="1"/>
      </rPr>
      <t xml:space="preserve">Physaloptera goytac</t>
    </r>
    <r>
      <rPr>
        <sz val="11"/>
        <color rgb="FF000000"/>
        <rFont val="Calibri"/>
        <family val="2"/>
        <charset val="1"/>
      </rPr>
      <t xml:space="preserve">a n. sp. (Nematoda,
Physalopteridae) from Cerradomys goytaca Tavares, Pessôa &amp;
Gonçalves, 2011 (Rodentia, Cricetidae) from Brazil" por Ederli </t>
    </r>
    <r>
      <rPr>
        <i val="true"/>
        <sz val="11"/>
        <color rgb="FF000000"/>
        <rFont val="Calibri"/>
        <family val="2"/>
        <charset val="1"/>
      </rPr>
      <t xml:space="preserve">et al</t>
    </r>
    <r>
      <rPr>
        <sz val="11"/>
        <color rgb="FF000000"/>
        <rFont val="Calibri"/>
        <family val="2"/>
        <charset val="1"/>
      </rPr>
      <t xml:space="preserve">. (2018), encontrada em </t>
    </r>
    <r>
      <rPr>
        <i val="true"/>
        <sz val="11"/>
        <color rgb="FF000000"/>
        <rFont val="Calibri"/>
        <family val="2"/>
        <charset val="1"/>
      </rPr>
      <t xml:space="preserve">C. goytaca </t>
    </r>
    <r>
      <rPr>
        <sz val="11"/>
        <color rgb="FF000000"/>
        <rFont val="Calibri"/>
        <family val="2"/>
        <charset val="1"/>
      </rPr>
      <t xml:space="preserve">foi coletado em Jurubatiba. Foi enviado um convite para a autora participar deste PAN, mas não obtivemos resposta.
Occurrence of helminths in bristle-spined porcupine (</t>
    </r>
    <r>
      <rPr>
        <i val="true"/>
        <sz val="11"/>
        <color rgb="FF000000"/>
        <rFont val="Calibri"/>
        <family val="2"/>
        <charset val="1"/>
      </rPr>
      <t xml:space="preserve">Chaetomys subspinosus)</t>
    </r>
    <r>
      <rPr>
        <sz val="11"/>
        <color rgb="FF000000"/>
        <rFont val="Calibri"/>
        <family val="2"/>
        <charset val="1"/>
      </rPr>
      <t xml:space="preserve"> (Olfers, 1818), Salvador, Brazil (Kuniy &amp; Brasileiro, 2006) também descreve uma ocorrência de helminto em espécie de interesse do PAN.</t>
    </r>
  </si>
  <si>
    <t xml:space="preserve">Incluir: PARNA Itatiaia (MG/RJ)</t>
  </si>
  <si>
    <t xml:space="preserve">Excluir todo o texto</t>
  </si>
  <si>
    <t xml:space="preserve">7.4</t>
  </si>
  <si>
    <t xml:space="preserve">Realizar capacitações ou palestras a fim de estimular a remoção de cães, gatos, roedores exóticos e animais de produção em UCs.
</t>
  </si>
  <si>
    <t xml:space="preserve">Lista das UCs contactadas;
Relatório das capacitações.</t>
  </si>
  <si>
    <t xml:space="preserve">Adoção de protocolo de manejo de espécies exóticas em UCs com espécies-alvo do PAN</t>
  </si>
  <si>
    <t xml:space="preserve">45.000,00</t>
  </si>
  <si>
    <t xml:space="preserve">Priscilla Gomes (Engaja Treinamentos); Marcos Nascimento (IF-SP/PE Ilhabela); Helena Bergallo (UERJ); Tainah Guimarães (ICMBio/CBC); Carlos Abrahao (ICMBIO/RAN)</t>
  </si>
  <si>
    <t xml:space="preserve">UCs da área de ocorrência das espécies-alvo do PAN</t>
  </si>
  <si>
    <t xml:space="preserve">Sugere-se adotar as estratégias do Guia de Orientação para o Manejo de Espécies Exóticas Invasoras em UCs Federais (ICMBio). No entanto, no estado de São Paulo, a legislação impossibilita que parte dos protocolos indicados neste Guia sejam executados, o que pode diminuir a eficacia deste objetivo, caso fique ligado unicamente ao Guia.
Esta ação depende, em parte, dos resultados da ação 2.2 e está conectada com a ação 7.1.
Memória de cálculo: várias estratégias podem ser adotadas, mas o valor refere-se à uma possível capacitação para representantes de 20 UCs e instrutores. Outras ações mais simples, como o envio de guias de orientação às UCs teriam custo menor.
Também sugere-se integrar esta ação com ações semelhantes de outros PANs.</t>
  </si>
  <si>
    <t xml:space="preserve">A ação prevista será parte de reunião do Mosaico Mantiqueira que ocorrerá em novembro de 2023 no Parque Nacional do Itatiaia.
Tese de doutorado defendida recentemente por uma veterinária na UFRRJ (Universidade Federal Rural do Rio de Janeiro) com foco nos cães do entorno do Parnaso e Parque Municipal (RJ). 
Evento promovido pela OAB sobre bem estar animal na região serrana do Rio de Janeiro, no qual os municípios estão comentando suas visões sobre o assunto.</t>
  </si>
  <si>
    <t xml:space="preserve">Houve um atraso pois o evento chave para iniciar o processo foi programado para novembro de 2023.
Identificar formas e responsáveis engajados neste assunto, para conseguir realizar a ação da capacitação nas UCs de ocorrência das espécies. Este evento pode ser virtual.
</t>
  </si>
  <si>
    <t xml:space="preserve">Leonardo Cândido (ICMBio/PARNA Itatiaia); Mariella Butti (USP/IB); Jorge Nascimento (NGI ICMBio Serra Fluminense)</t>
  </si>
  <si>
    <t xml:space="preserve"> É necessário que os produtos de ações anteriores como 2.2 e 7.1 sejam encaminhados. Além disso, precisa alinhar com o ICMBio/DIMEEI para auxiliar a execução dessa ação, junto com o que vem sido pensado para as UCs federais. Para as UCs estaduais pensar em estratégias diferentes.</t>
  </si>
  <si>
    <t xml:space="preserve">Realizar capacitações ou palestras nas UCs a fim de estimular a remoção de cães, gatos, roedores exóticos e animais de produção em UCs.
</t>
  </si>
  <si>
    <t xml:space="preserve">Lista das UCs capacitadas;
Relatório das capacitações.</t>
  </si>
  <si>
    <t xml:space="preserve">Alterar instituição Tainah Guimarães (ICMBio/DIMEEI)
Incluir: Selma Ribeiro (ICMBio/CENAP)</t>
  </si>
  <si>
    <t xml:space="preserve">7.5</t>
  </si>
  <si>
    <t xml:space="preserve">Elaborar protocolo de controle de roedores exóticos e articular a aplicação com órgãos de saúde estaduais e municipais de controle de zoonoses e vigilância epidemiológica e ambiental.</t>
  </si>
  <si>
    <t xml:space="preserve">Protocolo elaborado;
Relatório com ações realizadas.</t>
  </si>
  <si>
    <t xml:space="preserve">Melhoria do controle de roedores exóticos </t>
  </si>
  <si>
    <t xml:space="preserve">Marcelo Pessanha (ICMBio/PARNA Restinga de Jurubatiba); Hélia Piedade (SIMA-SP/CFB/DEFAU/CMFS-ES); Marcos Nascimento (IF-SP/PE Ilhabela); Helena Bergallo (UERJ)</t>
  </si>
  <si>
    <t xml:space="preserve">Região do PARNA Restinga de Jurubatiba (RJ) e Ilhabela (SP)</t>
  </si>
  <si>
    <t xml:space="preserve">Houve dificuldade em realizar/iniciar essa ação. Além da dificuldade em obter uma resposta do articulador sobre o andamento da ação.</t>
  </si>
  <si>
    <t xml:space="preserve">Equipe do PAN e GAT entraram em contato com o articulador para verificar se ele continuará ou se será substituído, mas ainda não houve resposta.
Verificar se o Guia de Controle de Espécies Exóticas (ICMBio) pode ser utilizado como uma proposta inicial.
</t>
  </si>
  <si>
    <t xml:space="preserve">PLANEJAMENTO DE NOVAS AÇÕES</t>
  </si>
  <si>
    <t xml:space="preserve">NOVAS AÇÕES:</t>
  </si>
  <si>
    <t xml:space="preserve">OBJETIVO ESPECÍFICO</t>
  </si>
  <si>
    <t xml:space="preserve">Área de relevância</t>
  </si>
  <si>
    <t xml:space="preserve">7.6</t>
  </si>
  <si>
    <t xml:space="preserve">Realizar revisão de literatura sobre diagnóstico de impacto de espécies exóticas no PE Ilhabela e PARNA Restinga de Jurubatiba</t>
  </si>
  <si>
    <t xml:space="preserve">Relatório técnico.</t>
  </si>
  <si>
    <t xml:space="preserve">Subsidiar ações específicas de manejo das espécies exóticas invasoras nessas duas UCs.</t>
  </si>
  <si>
    <t xml:space="preserve">Mateus Melo (Concremat Consultoria Ambiental)</t>
  </si>
  <si>
    <t xml:space="preserve">Pablo Gonçalves (NUPEM/UFRJ/Macaé); Gisela Sobral (NUPEM UFRJ/Macaé); Andréia Figueiredo (ICAS); Clarissa Rosa (INPA)</t>
  </si>
  <si>
    <t xml:space="preserve">PE Ilhabela e PARNA Restinga de Jurubatiba (RJ)</t>
  </si>
  <si>
    <t xml:space="preserve">Consultar o data set de roedores para auxiliar na execução. Pablo Gonçalves orientou uma dissertação sobre o impacto de espécies exóticas. Capítulo será publicado em setembro/2023.
Essa ação poderá ser atualizada, se possível, anualmente com novas informações sobre o tema.</t>
  </si>
  <si>
    <t xml:space="preserve">OBJETIVO</t>
  </si>
  <si>
    <t xml:space="preserve">Objetivo Geral do PAN</t>
  </si>
  <si>
    <t xml:space="preserve">PAINEL DE GESTÃO DO PAN</t>
  </si>
  <si>
    <t xml:space="preserve">RESUMO DA SITUAÇÃO DAS AÇÕES DO PAN</t>
  </si>
  <si>
    <t xml:space="preserve">SITUAÇÃO ATUAL DAS AÇÕES - 1ª MONITORIA (2023)</t>
  </si>
  <si>
    <t xml:space="preserve">SITUAÇÃO DAS AÇÕES</t>
  </si>
  <si>
    <t xml:space="preserve">MONITORIA </t>
  </si>
  <si>
    <t xml:space="preserve">%</t>
  </si>
  <si>
    <t xml:space="preserve">PÓS MONITORIA</t>
  </si>
  <si>
    <t xml:space="preserve"> Excluída ou Agrupada - Pós-monitoria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</si>
  <si>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</si>
  <si>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</si>
  <si>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</si>
  <si>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</si>
  <si>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</si>
  <si>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Pós-monitoria</t>
  </si>
  <si>
    <r>
      <rPr>
        <sz val="11"/>
        <color theme="0"/>
        <rFont val="Calibri"/>
        <family val="2"/>
        <charset val="1"/>
      </rPr>
      <t xml:space="preserve"> </t>
    </r>
    <r>
      <rPr>
        <b val="true"/>
        <sz val="11"/>
        <color theme="0"/>
        <rFont val="Calibri"/>
        <family val="2"/>
        <charset val="1"/>
      </rPr>
      <t xml:space="preserve">TOTAL DE AÇÕES DO PAN</t>
    </r>
  </si>
  <si>
    <t xml:space="preserve"> Ações Agrupadas na Monitoria</t>
  </si>
  <si>
    <t xml:space="preserve"> Ações Excluídas na Monitoria</t>
  </si>
  <si>
    <t xml:space="preserve">PAINEL DE OBJETIVOS ESPECÍFICOS DO PAN</t>
  </si>
  <si>
    <t xml:space="preserve">Número de Objetivos Específicos</t>
  </si>
  <si>
    <t xml:space="preserve">Objetivos Específicos</t>
  </si>
  <si>
    <t xml:space="preserve">Ações</t>
  </si>
  <si>
    <t xml:space="preserve">OBJETIVO 1</t>
  </si>
  <si>
    <t xml:space="preserve">OBJETIVO 2</t>
  </si>
  <si>
    <t xml:space="preserve">OBJETIVO 3</t>
  </si>
  <si>
    <t xml:space="preserve">OBJETIVO 4</t>
  </si>
  <si>
    <t xml:space="preserve">OBJETIVO 5</t>
  </si>
  <si>
    <t xml:space="preserve">OBJETIVO 6</t>
  </si>
  <si>
    <t xml:space="preserve">OBJETIVO 7</t>
  </si>
  <si>
    <t xml:space="preserve">07/05/2024 - 10/05/2024 (online)</t>
  </si>
  <si>
    <t xml:space="preserve">Lista das UCs contactadas;
Documento com ações encaminhado às UCs.</t>
  </si>
  <si>
    <t xml:space="preserve">João Marins (ICMBio/NGI Trombetas); Melina Barreto (IEF/MG); Patrícia Tavares (CPRH/PE); Jorge Nascimento (ICMBio/NGI Serra Fluminense); João Oliveira (UFRJ/MN); Leonardo Cândido (ICMBio/PARNA Itatiaia); Katia Pisciotta (FF/SP)</t>
  </si>
  <si>
    <r>
      <rPr>
        <sz val="12"/>
        <color rgb="FF000000"/>
        <rFont val="Calibri"/>
        <family val="2"/>
        <charset val="1"/>
      </rPr>
      <t xml:space="preserve">PE Ihabela (SP); PARNA Caparaó (MG); PARNA Restinga de Jurubatiba (RJ); RPPN Caraça (MG); PE Brigadeiro (MG); PE Lagoa do Açu (RJ); RPPN Caruara (RJ); REBIO União (RJ);</t>
    </r>
    <r>
      <rPr>
        <sz val="12"/>
        <color rgb="FFDD0806"/>
        <rFont val="Calibri"/>
        <family val="2"/>
        <charset val="1"/>
      </rPr>
      <t xml:space="preserve"> </t>
    </r>
    <r>
      <rPr>
        <sz val="12"/>
        <color rgb="FF000000"/>
        <rFont val="Calibri"/>
        <family val="2"/>
        <charset val="1"/>
      </rPr>
      <t xml:space="preserve">PARNA Itatiaia (RJ/MG)</t>
    </r>
  </si>
  <si>
    <t xml:space="preserve">É indicado o envio do sumário executivo. No entanto, há necessidade de um direcionamento em relação a proteção.</t>
  </si>
  <si>
    <t xml:space="preserve">A ação foi encaminhada para a gerência responsável, mas sem retorno sobre aplicação da mesma. Patrícia Tavares (CPRH/PE) irá reforçar o encaminhamento e mencionou que no estado de Pernambuco há o planejamento de um evento no segundo semestre para divulgar e fomentar as ações previstas nos PANs.
 Hélia Piedade (SEMIL/CFS/DGFS) informou que entrará em contato com a ABEMA (Associação Brasileira de Entidades Estaduais de Meio Ambiente) para contatar as UCs do PAN. Também informou que ainda em 2024, realizaria a articulação no estado de São Paulo. Jorge Nascimento (ICMBio/PARNASO) informou que irá articular com as UCs do estado do Rio de Janeiro, mas tudo isso após a conclusão e entrega do sumário executivo.</t>
  </si>
  <si>
    <t xml:space="preserve"> </t>
  </si>
  <si>
    <t xml:space="preserve">A falta do sumário executivo dificultou o andamento da ação, assim como a falta da lista das UCs com registro das espécies.</t>
  </si>
  <si>
    <t xml:space="preserve">
Patrícia Tavares (CPRH/PE);
Jorge Nascimento (ICMBio/PARNASO)</t>
  </si>
  <si>
    <t xml:space="preserve">
Ação vinculada às ações 1.2, 1.3, 1.4, 2.4, 2.6 e 4.1. </t>
  </si>
  <si>
    <t xml:space="preserve">Atualizar: Hélia Piedade (SEMIL/CFS/DGFS)</t>
  </si>
  <si>
    <t xml:space="preserve">Excluir: João Marins (ICMBio/NGI Trombetas)
Atualizar: Jorge Nascimento (ICMBio/PARNASO)</t>
  </si>
  <si>
    <t xml:space="preserve">Realizar eventos de divulgação (virtuais ou presenciais) com órgãos de fiscalização e de gestão nas áreas estratégicas do PAN para divulgação das espécies-alvo, suas ameaças e estratégias de conservação.</t>
  </si>
  <si>
    <t xml:space="preserve">Leonardo Cândido (ICMBio/PARNA Itatiaia); Jorge Cherem (Caipora Cooperativa); João Marins (ICMBio/NGI Trombetas); Priscilla Gomes (Engaja Treinamentos); Melina Barreto (IEF/MG); Patrícia Tavares (CPRH/PE); Bernardo Papi (Ecotropica Ambiental)</t>
  </si>
  <si>
    <t xml:space="preserve"> SP, RJ, PE, sul de MG, BA e ES</t>
  </si>
  <si>
    <r>
      <rPr>
        <sz val="12"/>
        <color rgb="FF000000"/>
        <rFont val="Calibri"/>
        <family val="2"/>
        <charset val="1"/>
      </rPr>
      <t xml:space="preserve">Ação vinculada à ação 2.1: início desta ação depende da finalização de identificação do mapa da ação 2.1.
Buscar contato de OEMAs dos estados alvo e integração com ações de outros PANs.
Destaque especial para combate à caça de </t>
    </r>
    <r>
      <rPr>
        <i val="true"/>
        <sz val="12"/>
        <color rgb="FF000000"/>
        <rFont val="Calibri"/>
        <family val="2"/>
        <charset val="1"/>
      </rPr>
      <t xml:space="preserve">Chaetomys subspinosus</t>
    </r>
    <r>
      <rPr>
        <sz val="12"/>
        <color rgb="FF000000"/>
        <rFont val="Calibri"/>
        <family val="2"/>
        <charset val="1"/>
      </rPr>
      <t xml:space="preserve"> e </t>
    </r>
    <r>
      <rPr>
        <i val="true"/>
        <sz val="12"/>
        <color rgb="FF000000"/>
        <rFont val="Calibri"/>
        <family val="2"/>
        <charset val="1"/>
      </rPr>
      <t xml:space="preserve">Coendou speratus</t>
    </r>
    <r>
      <rPr>
        <sz val="12"/>
        <color rgb="FF000000"/>
        <rFont val="Calibri"/>
        <family val="2"/>
        <charset val="1"/>
      </rPr>
      <t xml:space="preserve">.</t>
    </r>
  </si>
  <si>
    <t xml:space="preserve">Ação não iniciada.
Patrícia Tavares (CPRH/PE) mencionou que no estado de Pernambuco há o planejamento de um evento no segundo semestre para divulgar e fomentar as ações previstas nos PANs.
 Hélia Piedade (SEMIL/CFS/DGFS) indicou que a elaboração do sumário executivo irá dar um suporte nesta ação para a divulgação das espécies. Além disso, mencionou que para 2024 estão previstas até sete atividades de divulgação para o estado de SP, mas se houver o sumário executivo finalizado, ela poderá focar no PAN e suas espécies.
​</t>
  </si>
  <si>
    <t xml:space="preserve">Hélia Piedade (SEMIL/CFS/DGFS) informou que após mudanças dentro de sua instituição, ela não seria a pessoa mais indicada pra esse tipo de atividade.</t>
  </si>
  <si>
    <t xml:space="preserve">Patrícia Tavares (CPRH/PE); Jorge Nascimento (ICMBio/PARNASO)</t>
  </si>
  <si>
    <t xml:space="preserve">
Ressalta-se a importância da articulação desta ação, para que haja uma proposta minimamente padronizada, e com otimização de esforços, no caso da realização de eventos de divulgação em formato virtual.​
Ação vinculada às ações 1.1, 1.3, 1.4, 2.4, 2.6 e 4.1.
​Hélia Piedade (SEMIL/CFS/DGFS) solicitou a lista de UCs prioritárias e a equipe PAN enviou.</t>
  </si>
  <si>
    <t xml:space="preserve">Excluir: João Marins (ICMBio/NGI Trombetas)</t>
  </si>
  <si>
    <t xml:space="preserve">Intensificar as ações de prevenção de incêndio nos ambientes das espécies-alvo do PAN.</t>
  </si>
  <si>
    <t xml:space="preserve">Diminuição de incêndios florestais nos ambientes das espécies-alvo do PAN</t>
  </si>
  <si>
    <t xml:space="preserve">Christian Berlinck (ICMBio/CENAP)</t>
  </si>
  <si>
    <t xml:space="preserve">Marcelo Pessana (ICMBio/PARNA Restingas de Jurubatiba); Hélia Piedade (SEMIL/SP); Leonardo Cândido (ICMBio/PARNA Itatiaia); Samir Mansur (Parque Estadual Lagoa do Açu)</t>
  </si>
  <si>
    <r>
      <rPr>
        <sz val="12"/>
        <color rgb="FF000000"/>
        <rFont val="Calibri"/>
        <family val="2"/>
        <charset val="1"/>
      </rPr>
      <t xml:space="preserve">Ação será iniciada com </t>
    </r>
    <r>
      <rPr>
        <i val="true"/>
        <sz val="12"/>
        <color rgb="FF000000"/>
        <rFont val="Calibri"/>
        <family val="2"/>
        <charset val="1"/>
      </rPr>
      <t xml:space="preserve">Cerradomys</t>
    </r>
    <r>
      <rPr>
        <sz val="12"/>
        <color rgb="FF000000"/>
        <rFont val="Calibri"/>
        <family val="2"/>
        <charset val="1"/>
      </rPr>
      <t xml:space="preserve"> </t>
    </r>
    <r>
      <rPr>
        <i val="true"/>
        <sz val="12"/>
        <color rgb="FF000000"/>
        <rFont val="Calibri"/>
        <family val="2"/>
        <charset val="1"/>
      </rPr>
      <t xml:space="preserve">goytaca</t>
    </r>
    <r>
      <rPr>
        <sz val="12"/>
        <color rgb="FF000000"/>
        <rFont val="Calibri"/>
        <family val="2"/>
        <charset val="1"/>
      </rPr>
      <t xml:space="preserve"> como modelo, mas pode ser aplicada à todas as espécies do PAN.
Memória de cálculo: gasto de R$30000,00 por ano para um trabalho de 20/30 dias em uma área de 4 mil ha, no primeiro e segundo ano, e depois diminui o custo de manutenção. Custo total para as 4 UCs.</t>
    </r>
  </si>
  <si>
    <t xml:space="preserve">O Parque Nacional Restinga de Jurubatiba não possui PMIF - Plano de Manejo Integrado do Fogo que normalmente contempla ações de prevenção, mas há obrigatoriedade para essa UC e para o PARNA Caparaó, e a previsão é para este ano de 2024. O único que possui PMIF válido é o PARNA Itatiaia. Foi fornecido pelo Christian Berlinck (ICMBio/CENAP) uma planilha que sistematiza as ações de prevenção realizadas em 2023.
Em 2024 há indicativos de que essas UCs devam realizar ações de prevenção semelhantes, mas ainda não há informações consolidadas pois estão em execução.
Em 02/05/24 foi enviado um e-mail pela equipe do PAN (ICMBio/CENAP) aos gestores do PN Restinga de Jurubatiba, questionando sobre ações de prevenção de incêndios que podem ocorrer na UC, se o PARNA possui PMIF e como podemos auxiliar.</t>
  </si>
  <si>
    <t xml:space="preserve">(1) PMIF PARNA Itatiaia;
(2) Planilha com informações das ações realizadas em 2023 nas UCs PARNA Itatiaia, PARNA Caparaó e PARNA Restinga de Jurubatiba.</t>
  </si>
  <si>
    <t xml:space="preserve">Alteração do articulador durante a implementação do PAN.</t>
  </si>
  <si>
    <t xml:space="preserve">Christian Berlinck (ICMBio/CENAP); Selma Ribeiro (ICMBio/CENAP); Mariella Butti (USP/IB)</t>
  </si>
  <si>
    <t xml:space="preserve">O articulador sugere limitar essa ações apenas para UCs federais na qual ele possui mais autonomia para realizar a ação.
É importante manter a UC Itatiaia uma vez que em 2022 foram queimados mais de 800 ha de áreas florestais (Fonte: Mapbiomas).
Ação vinculada às ações 1.1, 1.2, 1.4, 2.4, 2.6 e 4.1. </t>
  </si>
  <si>
    <t xml:space="preserve">Corrigir: Marcelo Pessanha (ICMBio/PARNA Restinga de Jurubatiba); Hélia Piedade (SEMIL/CFS/DGFS)</t>
  </si>
  <si>
    <t xml:space="preserve">Selma Ribeiro (ICMBio/CENAP)</t>
  </si>
  <si>
    <t xml:space="preserve">João Marins (ICMBio/NGI Trombetas); Marcelo Pessana (ICMBio/PARNA Restingas de Jurubatiba); Patrícia Tavares (CPRH/PE); Hélia Piedade (SEMIL/SP)</t>
  </si>
  <si>
    <t xml:space="preserve">Ambientes com ocorrência confirmada das espécies-alvo do PAN</t>
  </si>
  <si>
    <t xml:space="preserve">Ação não iniciada.
Patrícia Tavares (CPRH/PE) mencionou que no estado de Pernambuco há o planejamento de um evento no segundo semestre para divulgar e fomentar as ações previstas nos PANs.
Aguardando o sumário executivo finalizado para encaminhar os ofícios às UCs, pois não há informações individualizadas das espécies.​
Autos de Infração lavrados entre 2023 e 2024 pelo NGI Araripe.</t>
  </si>
  <si>
    <t xml:space="preserve">Autos de Infração lavrados entre 2023 e 2024 pelo NGI Araripe</t>
  </si>
  <si>
    <t xml:space="preserve">Dificuldade na finalização do sumário executivo.</t>
  </si>
  <si>
    <t xml:space="preserve">Patrícia Tavares (CPRH/PE);
 Selma Ribeiro (ICMBio/CENAP); Yuri Teixeira Amaral (ICMBio/GR2 Nordeste)</t>
  </si>
  <si>
    <t xml:space="preserve">Ação vinculada às ações 1.1, 1.2, 1.3, 2.4, 2.6 e 4.1. </t>
  </si>
  <si>
    <t xml:space="preserve">Excluir: João Marins (ICMBio/NGI Trombetas)
Corrigir: Marcelo Pessanha (ICMBio/PARNA Restinga de Jurubatiba)</t>
  </si>
  <si>
    <r>
      <rPr>
        <sz val="12"/>
        <color rgb="FF000000"/>
        <rFont val="Calibri"/>
        <family val="2"/>
        <charset val="1"/>
      </rPr>
      <t xml:space="preserve">Apoiar e fomentar a integração das ações do Plano de Ação Estadual para a Conservação do Preá-de-Moleques-do-Sul (</t>
    </r>
    <r>
      <rPr>
        <i val="true"/>
        <sz val="12"/>
        <color rgb="FF000000"/>
        <rFont val="Calibri"/>
        <family val="2"/>
        <charset val="1"/>
      </rPr>
      <t xml:space="preserve">Cavia intermedia</t>
    </r>
    <r>
      <rPr>
        <sz val="12"/>
        <color rgb="FF000000"/>
        <rFont val="Calibri"/>
        <family val="2"/>
        <charset val="1"/>
      </rPr>
      <t xml:space="preserve">).</t>
    </r>
  </si>
  <si>
    <t xml:space="preserve">Mariella Butti (USP/IB); Carlos Salvador (Instituto Tabuleiro)</t>
  </si>
  <si>
    <t xml:space="preserve">Ofício enviado (20/03/24) ao gerente de Áreas Naturais Protegidas Filipe Lemser do IMA (Instituto do Meio Ambiente de Santa Catarina) em referência à integração das ações do PAE e este PAN. O ofício se estende a um convite ao Instituto para participar desta monitoria e estreitar a comunicação entre as instituições e ambos os planos.​
No âmbito do PAE Preá-de-Moleques-do-Sul, foram realizadas ações de Educação Ambiental que contempla além dos aspectos biológicos da espécie, a interação com espécies exóticas, do parque, da APA, conservação, entre outros, com as comunidades escolares e pesqueiras do sul da Ilha de Santa Catarina e do município de Palhoça, além de usuários náuticos do litoral centro-sul (instagram: @caviaintermedia).
O monitoramento da ilha e dos preás por câmeras e armadilhas fotográficas está parado no momento.</t>
  </si>
  <si>
    <r>
      <rPr>
        <sz val="11"/>
        <color rgb="FF000000"/>
        <rFont val="Calibri"/>
        <family val="2"/>
        <charset val="1"/>
      </rPr>
      <t xml:space="preserve">Ofício SEI nº 18107805 (IMA/SC)
Divulgação na mídia sobre a </t>
    </r>
    <r>
      <rPr>
        <i val="true"/>
        <sz val="11"/>
        <color rgb="FF000000"/>
        <rFont val="Calibri"/>
        <family val="2"/>
        <charset val="1"/>
      </rPr>
      <t xml:space="preserve">Cavia intermedia</t>
    </r>
    <r>
      <rPr>
        <sz val="11"/>
        <color rgb="FF000000"/>
        <rFont val="Calibri"/>
        <family val="2"/>
        <charset val="1"/>
      </rPr>
      <t xml:space="preserve">:
https://g1.globo.com/sc/santa-catarina/noticia/2024/02/28/conheca-o-prea-de-moleques-do-sul-mamifero-na-lista-dos-mais-ameacadas-do-mundo-e-encontrado-apenas-em-ilha-intocada-de-sc.ghtml
https://globoplay.globo.com/v/10099223/</t>
    </r>
  </si>
  <si>
    <t xml:space="preserve">Aguardando financiamento para o monitoramento da ilha e dos preás por câmeras e armadilhas fotográficas.</t>
  </si>
  <si>
    <t xml:space="preserve">Aline Poscai (ICMBio/CENAP); Marcos Adriano Tortato (Instituto Tabuleiro); Carlos Salvador (Instituto Tabuleiro); Jorge Cherem (Instituto Tabuleiro)</t>
  </si>
  <si>
    <t xml:space="preserve">Atualizar instituição: Jorge Cherem (Instituto Tabuleiro)</t>
  </si>
  <si>
    <t xml:space="preserve">Incluir: Thomas Lacher (TEXAS ATM/SMSG)</t>
  </si>
  <si>
    <t xml:space="preserve">Mariella Butti (USP/IB)</t>
  </si>
  <si>
    <t xml:space="preserve">Gilson Ximenes (UESB); Gastón Giné (UESC); Deborah Faria (UESC); Renan Lieto (ICMBio/CENAP)</t>
  </si>
  <si>
    <t xml:space="preserve"> A melhor opção quanto à essa ação é confiar nos especialistas e publicações científicas.</t>
  </si>
  <si>
    <r>
      <rPr>
        <sz val="11"/>
        <color rgb="FF000000"/>
        <rFont val="Calibri"/>
        <family val="2"/>
        <charset val="1"/>
      </rPr>
      <t xml:space="preserve">SISS-Geo promove informações de uso às instituições com cadastro institucional para pesquisa e ações e à sociedade.
O Dr. Gastón Giné e colaboradores realizaram um levantamento dos registros publicados e não-publicados de </t>
    </r>
    <r>
      <rPr>
        <i val="true"/>
        <sz val="11"/>
        <color rgb="FF000000"/>
        <rFont val="Calibri"/>
        <family val="2"/>
        <charset val="1"/>
      </rPr>
      <t xml:space="preserve">Callistomys pictus</t>
    </r>
    <r>
      <rPr>
        <sz val="11"/>
        <color rgb="FF000000"/>
        <rFont val="Calibri"/>
        <family val="2"/>
        <charset val="1"/>
      </rPr>
      <t xml:space="preserve"> (2.1) e modelagem de distribuição potencial (ação 2.3) ressaltando os municípios e UCs com maior probabilidade de ocorrência da espécie com base na adequabilidade climática e habitat remanescente. A pesquisa está sendo resubmetida para publicação.  </t>
    </r>
  </si>
  <si>
    <t xml:space="preserve">Banco de dados e imagens disponíveis à sociedade e órgãos governamentais, disponível em: https://sissgeo.lncc.br/apresentacao.xhtml
ICMBio SALVE: https://salve.icmbio.gov.br/#/
Mapa na INDE (Infraestrutura Nacional de Dados Espaciais) atualizado:
https://metadados.inde.gov.br/geonetwork/srv/por/catalog.search;jsessionid=DCB6D6EDBA2CC13FDC04D8628C1DC212#/metadata/db45df36-c8be-4cc6-829f-2f1331dec839</t>
  </si>
  <si>
    <t xml:space="preserve">O acesso depende do interesse dos órgãos.
Demora no processo de revisão de artigos científicos.</t>
  </si>
  <si>
    <t xml:space="preserve">Márcia Chame (FIOCRUZ); Gastón Giné (UESC/LEAC); Mariella Butti (USP/IB)</t>
  </si>
  <si>
    <t xml:space="preserve">O SALVE está atualizado até 2022 com os registros das espécies e esses foram usados para realizar as ações que dependiam desses registros.</t>
  </si>
  <si>
    <t xml:space="preserve">Identificar quais localidades das espécies-alvo estão protegidas por Unidades de Conservação.</t>
  </si>
  <si>
    <t xml:space="preserve">Gilson Ximenes (UESB); João Alves (UFRJ/MN); Cibele Bonvicino (FIOCRUZ); Jorge Nascimento (ICMBio/NGI Serra Fluminense); Cecilia Bueno (UVA);  Alexandre Percequillo (USP/ESALQ); Priscilla Gomes (Engaja Treinamentos); Ricardo Bovendorp (UESC); Martin Alvarez (UESC); Lena Geise (UERJ); Gastón Giné (UESC); Deborah Faria (UESC); Renan Lieto (ICMBio/CENAP)</t>
  </si>
  <si>
    <t xml:space="preserve">As áreas estratégicas estão disponíveis na INDE (Infraestrutura Nacional de Dados Espaciais) e no site do PAN. O SALVE está atualizado e pode ser acessado pelo site. Além disso, na pasta do GAT, se encontra a planilha com dados da UCs com registro de espécies do PAN, considerando as informações disponíveis no SALVE.
Márcia Chame (FIOCRUZ) informou que o SISS-Geo promove informações de uso às instituições com cadastro institucional para pesquisa e ações e à sociedade.​
Cibele Bonvicino (FIOCRUZ) e Lena Geise (UERJ) estão articulando uma reunião com os colaboradores sediados no Rio de Janeiro para agilizar as ações propostas.</t>
  </si>
  <si>
    <t xml:space="preserve">Mapa na INDE atualizado:
https://metadados.inde.gov.br/geonetwork/srv/por/catalog.search;jsessionid=DCB6D6EDBA2CC13FDC04D8628C1DC212#/metadata/db45df36-c8be-4cc6-829f-2f1331dec839
ICMBio SALVE: https://salve.icmbio.gov.br/#/
Planilha com a lista das UCs e municípios com registros das espécies do PAN.</t>
  </si>
  <si>
    <t xml:space="preserve">O acesso ao SISS-Geo depende do interesse dos órgãos.
Além disso, algumas UCs que talvez não estejam incluídas no Sistema Nacional de Unidades de Conservação (SNUC) podem enfrentar dificuldades adicionais. Isso porque todas as UCs devem ser registradas no sistema, porém, podem surgir desafios de adequação e até mesmo a possibilidade de algumas UCs não terem se cadastrado nos sistemas CNUC e SNUC.</t>
  </si>
  <si>
    <t xml:space="preserve">Márcia Chame (FIOCRUZ); Cibele Bonvicino (FIOCRUZ); Lena Geise (UERJ); Mariella Butti (USP/IB)</t>
  </si>
  <si>
    <t xml:space="preserve">​
Todos os registros são públicos e podem ser acessados no SALVE Público. Devemos reforçar o acesso via SALVE para manter a devida carência, atualização dos dados e sua correta citação. ​
Será incluido além do CNUC, dados dos shapefiles da SOS Mata Atlântica (municipais) e do estado de PE (estadual). Após isso, a ação será concluída (Thiago Guerra - ICMBio/CENAP - comunicou que os levantamentos das UCs municipais de mata atlântica não são acompanhadas por arquivos geo, devido a falta de precisão e a indisponibilidade desses dados).</t>
  </si>
  <si>
    <t xml:space="preserve">Inserir: Thiago Guerra (ICMBio/CENAP)
Excluir: Renan Lieto (ICMBio/CENAP)
Atualizar: Jorge Nascimento (ICMBio/PARNASO)</t>
  </si>
  <si>
    <t xml:space="preserve">Gilson Ximenes (UESB); João Alves (UFRJ/MN); Cecilia Bueno (UVA); Priscilla Gomes (Engaja Treinamentos); Martin Alvarez (UESC); Yuri Leite (UFES); Pablo Rodrigues (UFRJ); Raquel Moura (Autônoma); Katia Ferraz (USP/ESALQ); Joyce Prado (Autônoma) Cibele Bonvicino (FIOCRUZ); Jorge Nascimento (ICMBio/NGI Serra Fluminense); Mariella Butti (USP/IB); Mateus Melo (Concremat Consultoria Ambiental); Gastón Giné (UESC); Deborah Faria (UESC)</t>
  </si>
  <si>
    <r>
      <rPr>
        <sz val="11"/>
        <color rgb="FF000000"/>
        <rFont val="Calibri"/>
        <family val="2"/>
        <charset val="1"/>
      </rPr>
      <t xml:space="preserve">O Dr. Gastón Giné e colaboradores realizaram um levantamento dos registros publicados e não-publicados de </t>
    </r>
    <r>
      <rPr>
        <i val="true"/>
        <sz val="11"/>
        <color rgb="FF000000"/>
        <rFont val="Calibri"/>
        <family val="2"/>
        <charset val="1"/>
      </rPr>
      <t xml:space="preserve">Callistomys pictus</t>
    </r>
    <r>
      <rPr>
        <sz val="11"/>
        <color rgb="FF000000"/>
        <rFont val="Calibri"/>
        <family val="2"/>
        <charset val="1"/>
      </rPr>
      <t xml:space="preserve"> (2.1) e modelagem de distribuição potencial (ação 2.3) ressaltando os municípios e UCs com maior probabilidade de ocorrência da espécie com base na adequabilidade climática e habitat remanescente. A pesquisa está sendo resubmetida para publicação. </t>
    </r>
  </si>
  <si>
    <t xml:space="preserve">Demora no processo de revisão de artigos científicos.
​
Um problema persistente é a complexidade da análise de dados e demora em execução e confecção dos mapas de adequabilidade, assim como a falta de profissional que assuma essa tarefa.</t>
  </si>
  <si>
    <t xml:space="preserve">Gastón Giné (UESC/LEAC); Cibele Bonvicino (FIOCRUZ)</t>
  </si>
  <si>
    <t xml:space="preserve">Cibele Bonvicino (FIOCRUZ) sugeriu que um colaborador realize esse levantamento. Além disso, foi sugerido que durante a reunião dos articuladores e colaboradores dos PANs (Pequenos Mamíferos de Áreas Abertas e Florestais) no Congresso Brasileiro de Mastozoologia (em setembro de 2024), essa ação possa ser discutida, assim como encontrar algum colaborador para realizar esses modelos de adequabilidade.</t>
  </si>
  <si>
    <t xml:space="preserve">Atualizar: Jorge Nascimento (ICMBio/PARNASO); Joyce Prado (MZUSP)</t>
  </si>
  <si>
    <t xml:space="preserve">
20.000,00</t>
  </si>
  <si>
    <t xml:space="preserve">Gilson Ximenes (UESB); João Alves (UFRJ/MN); Cecilia Bueno (UVA); Alexandre Percequillo (USP/ESALQ); Priscilla Gomes (Engaja Treinamentos); Marcelo Pessanha (ICMBio/PARNA da Restinga de Jurubatiba); João Marins (ICMBio/NGI Trombetas); Bernardo Papi (Ecotropica Ambiental); Leonardo Cândido (ICMBio/PARNA Itatiaia); Cibele Bonvicino (FIOCRUZ); Jorge Nascimento (ICMBio/NGI Serra Fluminense)</t>
  </si>
  <si>
    <t xml:space="preserve">Os materiais produzidos no Objetivo 2 serão usados para a divulgação nessa ação.
Equipe de Gestão são: Secretarias estaduais e municipais, Unidades de Conservação, Órganizações Sociais, entre outros.
Ação correlacionada com as ações 1.1 e 1.2.</t>
  </si>
  <si>
    <t xml:space="preserve">O sumário executivo poderá ser utilizado para subsidiar esta ação, pois nele constará informações sobre os aspectos biológicos das espécies, informações sobre o PAN, ameaças, ações, áreas de ocorrência, entre outros, auxiliando na divulgação das espécies para as equipes de gestão e demais atores.
Bernardo Papi (Ecotrópica Ambiental) e Lena Geise (UERJ) estão em contato com os órgãos ambientais (Federal, Estadual e tentando Municipal) que atuam nos locais de ocorrência das espécies do PAN no Rio de Janeiro. Após esse primeiro alinhamento, eles irão tentar marcar a primeira conversa (virtual) com esses atores ainda neste primeiro semestre. </t>
  </si>
  <si>
    <t xml:space="preserve">A articuladora está com dificuldade de compreender quem são os referidos atores relacionados à gestão a serem contatados.</t>
  </si>
  <si>
    <t xml:space="preserve">Cibele Bonvicino (FIOCRUZ); Selma Ribeiro (ICMBio/CENAP); Patrícia Tavares (CPRH/PE); Priscilla Gomes (Engaja Treinamentos)</t>
  </si>
  <si>
    <t xml:space="preserve">Lena Geise (UERJ) solicitou a lista de atores a serem contatados, sendo as secretarias estaduais e municipais e UCs e a lista foi enviada pela Equipe PAN.
Recomenda-se que esta ação seja executada junto à ação 4.1 do Bernardo Papi (Ecotropica Ambiental).
Ação vinculada às ações 1.1, 1.2, 1.3, 1.4, 2.6 e 4.1. </t>
  </si>
  <si>
    <t xml:space="preserve">Atualizar: Jorge Nascimento (ICMBio/PARNASO)
Excluir: João Marins (ICMBio/NGI Trombetas)</t>
  </si>
  <si>
    <t xml:space="preserve">Os materiais produzidos no objetivo 2 serão usados para a divulgação nessa ação.​
Equipe de Gestão são: Secretarias estaduais e municipais, Unidades de Conservação, organizações Sociais, entre outros.​
Ação correlacionada com as ações 1.1 e 1.2 e 4.1​.</t>
  </si>
  <si>
    <t xml:space="preserve"> Jorge Nascimento (ICMBio/NGI Serra Fluminense)</t>
  </si>
  <si>
    <t xml:space="preserve">Gilson Ximenes (UESB); João Alves (UFRJ/MN); Cibele Bonvicino (FIOCRUZ); Cecilia Bueno (UVA); Alexandre Percequillo (USP/ESALQ); Priscilla Gomes (Engaja Treinamentos); Martin Alvarez (UESC); Sara Alves (INEMA/BA); Danilo Couto (ICMBio/CENAP)</t>
  </si>
  <si>
    <t xml:space="preserve">Ação não iniciada.
Existe a proposta de criação de UCs na Serra da Jibóia - BA, que foram levantados no momento da monitoria. A proposta final é de 2015 e foi elaborado pelo GAMBÁ (Grupo Ambientalista da Bahia), o que justifica o contato com essa ONG para saber mais detalhes de como o PAN pode auxiliar, pra onde direcionar os documentos, entre outros.</t>
  </si>
  <si>
    <t xml:space="preserve">Projeto Serra da Jiboia:
https://www.gamba.org.br/em-andamento/projeto-serra-da-jiboia
Proposta de criação da UC Serra da Jiboia de 2015, realizado por Grupo Ambientalista da Bahia (Gambá) e Universidade Federal do Recôncavo da Bahia (UFRB):
https://www.gamba.org.br/wp-content/uploads/2016/03/Proposta-Final.pdf</t>
  </si>
  <si>
    <r>
      <rPr>
        <sz val="11"/>
        <color rgb="FF000000"/>
        <rFont val="Calibri"/>
        <family val="2"/>
        <charset val="1"/>
      </rPr>
      <t xml:space="preserve">O articulador informou que se desligou da ação por conta da saída da espécie </t>
    </r>
    <r>
      <rPr>
        <i val="true"/>
        <sz val="11"/>
        <color rgb="FF000000"/>
        <rFont val="Calibri"/>
        <family val="2"/>
        <charset val="1"/>
      </rPr>
      <t xml:space="preserve">Marmosops paulensis. </t>
    </r>
    <r>
      <rPr>
        <sz val="11"/>
        <color rgb="FF000000"/>
        <rFont val="Calibri"/>
        <family val="2"/>
        <charset val="1"/>
      </rPr>
      <t xml:space="preserve">A espécie não consta mais no PAN pois sua categoria foi alterada para LC - Least Concern. Isso culminou na dificuldade em priorizar ações relacionadas ao articulador e ao PARNASO.</t>
    </r>
  </si>
  <si>
    <t xml:space="preserve">Selma Ribeiro (ICMBio/CENAP); Priscilla Gomes (Engaja Treinamentos); Jorge Nascimento (ICMBio/PARNASO)​</t>
  </si>
  <si>
    <t xml:space="preserve">
Entrar em contato com o INEMA/BA, ICMBio e Instituto Gambá pra averiguar a situação da criação das UCs na Serra da Jiboia.
Durante a rodada virtual, Selma Ribeiro (ICMBio/CENAP) entrou em contato com Renato Cunha (Instituto Gambá) que entrou como colaborador e se dispôs a auxiliar na construção de uma moção de apoio para criação desse mosaico de UC.
Recomenda-se a alteração do articulador para um ator local. </t>
  </si>
  <si>
    <t xml:space="preserve">Alterar: Selma Ribeiro (ICMBio/CENAP)</t>
  </si>
  <si>
    <t xml:space="preserve">Excluir: Priscilla Gomes (Engaja Treinamentos)
Incluir: Renato Cunha (Instituto Gambá)</t>
  </si>
  <si>
    <t xml:space="preserve">Cibele Bonvicino (FIOCRUZ); Jorge Nascimento (ICMBio/NGI Serra Fluminense); João Marins (ICMBio/NGI Trombetas); Paulo D'Andrea (FIOCRUZ); Martin Alvarez (UESC); Lena Geise (UERJ); Alexandre Percequillo (USP/ESALQ); Selma Ribeiro (ICMBio/CENAP)</t>
  </si>
  <si>
    <r>
      <rPr>
        <sz val="11"/>
        <color rgb="FF000000"/>
        <rFont val="Calibri"/>
        <family val="2"/>
        <charset val="1"/>
      </rPr>
      <t xml:space="preserve">Cibele Bonvicino (FIOCRUZ) elaborou um documento informativo sobre a espécie </t>
    </r>
    <r>
      <rPr>
        <i val="true"/>
        <sz val="11"/>
        <color rgb="FF000000"/>
        <rFont val="Calibri"/>
        <family val="2"/>
        <charset val="1"/>
      </rPr>
      <t xml:space="preserve">Coendou speratus</t>
    </r>
    <r>
      <rPr>
        <sz val="11"/>
        <color rgb="FF000000"/>
        <rFont val="Calibri"/>
        <family val="2"/>
        <charset val="1"/>
      </rPr>
      <t xml:space="preserve">, com dados biológicos como dieta, distribuição, etc.</t>
    </r>
  </si>
  <si>
    <r>
      <rPr>
        <sz val="11"/>
        <color rgb="FF000000"/>
        <rFont val="Calibri"/>
        <family val="2"/>
        <charset val="1"/>
      </rPr>
      <t xml:space="preserve">Texto informativo sobre </t>
    </r>
    <r>
      <rPr>
        <i val="true"/>
        <sz val="11"/>
        <color rgb="FF000000"/>
        <rFont val="Calibri"/>
        <family val="2"/>
        <charset val="1"/>
      </rPr>
      <t xml:space="preserve">Coendou speratus</t>
    </r>
    <r>
      <rPr>
        <sz val="11"/>
        <color rgb="FF000000"/>
        <rFont val="Calibri"/>
        <family val="2"/>
        <charset val="1"/>
      </rPr>
      <t xml:space="preserve">, com dados sobre sua biologia.</t>
    </r>
  </si>
  <si>
    <t xml:space="preserve">Houve discussão sobre o objetivo e foco da ação, culminando na mudança de articulador.</t>
  </si>
  <si>
    <t xml:space="preserve">
Ação vinculada às ações 1.1, 1.2, 1.3, 1.4, 2.4 e 4.1.
Recomenda-se um único ofício encaminhado.​</t>
  </si>
  <si>
    <t xml:space="preserve">Alterar: Cibele Bonvicino (FIOCRUZ)</t>
  </si>
  <si>
    <t xml:space="preserve">Excluir: Cibele Bonvicino (FIOCRUZ); João Marins (ICMBio/NGI Trombetas)
Atualizar: Jorge Nascimento (ICMBio/PARNASO)
Incluir: Patrícia Tavares (CPRH/PE); Sara Alves (INEMA/BA)</t>
  </si>
  <si>
    <t xml:space="preserve">O relatório técnico deve conter um resumo com ameaças, áreas de ocorrência, uso de habitat e dados populacionais, quando disponível.</t>
  </si>
  <si>
    <t xml:space="preserve">Sofia Campiolo (UESC); Danilo Couto (ICMBio/CENAP); Marcelo Barreto (INEMA/BA)</t>
  </si>
  <si>
    <t xml:space="preserve">Selma Ribeiro (ICMBio/CENAP) participou de uma live no Youtube promovida pela SEMA/BA sobre a "Divulgação e esclarecimento de informações sobre o processo de elaboração dos Planos de Manejo de Planos de Uso Público" de algumas UCs da região de Ilhéus, entre elas, o PE Serra do Conduru, no dia 12/03/2024. Durante a live, Selma Ribeiro indicou Martín Alvarez (UESC) para participar das oficinas e reuniões previstas para este trabalho, e compartilhou o link do site deste PAN, a fim de divulgar as informações do plano de ação para o levantamento de dados secundários para apoiar o planejamento das UCs.
Martín Alvarez também compartilhou as seguintes informações sobre esse evento, que não pôde participar presencialmente, mas é um iniciativa cujas áreas abrangidas incluem: Área de Proteção Ambiental (APA) Costa de Itacaré e Serra Grande; Área de Proteção Ambiental (APA) Lagoa Encantada e Rio Almada; Parque Estadual (PE) Serra do Conduru e Parque Estadual (PE) Ponta da Tulha.</t>
  </si>
  <si>
    <t xml:space="preserve">Live no Youtube da reunião geral de sensibilização - APA CISG, PESC, APA LERA, PEPT (SEMA/BA): https://www.youtube.com/watch?v=machS76xfHQ</t>
  </si>
  <si>
    <t xml:space="preserve">Selma Ribeiro (ICMBio/CENAP); Martín Alvarez (UESC)</t>
  </si>
  <si>
    <t xml:space="preserve">Selma Ribeiro (ICMBio/CENAP) sugeriu alteração no texto da ação para abranger outros processos, como o Plano de Manejo da UC, Conselho Consultivo, Uso Público, etc., não somente a consolidação territorial da UC.</t>
  </si>
  <si>
    <t xml:space="preserve">Articular com o órgão competente a implementação do Parque Estadual da Serra do Conduru no sul da Bahia.</t>
  </si>
  <si>
    <t xml:space="preserve">Relatório da ação</t>
  </si>
  <si>
    <t xml:space="preserve">Participação efetiva na gestão da UC: elaboração do plano de manejo, participação no conselho consultivo, entre outros. </t>
  </si>
  <si>
    <t xml:space="preserve">Incluir: Selma Ribeiro (ICMBio/CENAP)</t>
  </si>
  <si>
    <t xml:space="preserve">Relatórios de oficinas realizadas;
Listas de presença;
Fotos das atividades.</t>
  </si>
  <si>
    <t xml:space="preserve">Hélia Piedade (SEMIL/SP); Sara Alves (INEMA/BA); Gastón Giné (UESC); Deborah Faria (UESC)</t>
  </si>
  <si>
    <t xml:space="preserve">
A Agência de Defesa Agropecuária da Bahia (ADAB) junto ao Governo do Estado da Bahia, disponibilizaram relatórios de palestras e eventos no sul da Bahia. Dentre eles, um destaque para a 41ª Reunião de Filiadas do PROTEF, realizada na empresa Bracell em Alagoinhas/BA, que teve como objetivos o compartilhamento e disseminação de conhecimento científico e técnico sobre as Biofábricas das empresas filiadas e também sobre pragas e doenças pela empresa Bracell, além da apresentação das ocorrências de pragas e doenças florestais do ano de 2022 e demais assuntos relacionados ao tema.
A ADAB informou sobre uma ação de sensibilização no dia 11/05/2024 no sul da Bahia, para trabalhadores rurais de Barrolândia e Ponto Central. O treinamento foi realizado no auditório da Usina Santa Cruz em S. C. Cabrália.
No dia 25 de junho de 2024, ocorreu uma reunião da equipe PAN com Gabriela Carvalho, gestora do PE Ilhabela. Durante a reunião, ela destacou que a situação atual não corresponde à realidade de 2019, época da Oficina de Planejamento do PAN, e enfatizou que a maioria das ações propostas relacionadas ao controle de produtos químicos não são urgentes. Ela se comprometeu a enviar relatórios das atividades educativas. No entanto, as ações referentes ao PE Ilhabela precisam ser revisadas ou removidas.</t>
  </si>
  <si>
    <t xml:space="preserve">Relatórios disponilizados pela ADAB (Agência de Defesa Agropecuária da Bahia) - 41ª Reunião de Filiadas do PROTEF</t>
  </si>
  <si>
    <t xml:space="preserve">Falta de retorno do articulador da ação.</t>
  </si>
  <si>
    <t xml:space="preserve">Selma Ribeiro (ICMBio/CENAP); Priscilla Gomes (Engaja Treinamentos)</t>
  </si>
  <si>
    <t xml:space="preserve">
Equipe PAN perguntou ao Dr. Gaston Giné a situação atual das ações que vinham sendo executadas por ele no sul da BA, conforme relatado na monitoria anterior, mas não obtivemos retorno.
Recomenda-se buscar um ator local em Ilhabela que atue nessa temática, seja prefeitura, ONG, e a gestora do PE Ilhabela sugeriu contatar SUCEN - Superintendência de Controle de Endemias de Ilhabela.</t>
  </si>
  <si>
    <t xml:space="preserve">Realizar ações de sensibilização ambiental sobre o uso de produtos químicos para controle de pragas em escolas, comunidades, empresas e órgãos públicos no PE Ilhabela e Sul da Bahia.</t>
  </si>
  <si>
    <t xml:space="preserve">Incluir: Priscilla Gomes (Engaja Treinamentos)
Corrigir: Hélia Piedade (SEMIL/CFS/DGFS)</t>
  </si>
  <si>
    <t xml:space="preserve">Bernardo Papi (Ecotropica Ambiental); Hélia Piedade (SEMIL/SP)</t>
  </si>
  <si>
    <r>
      <rPr>
        <sz val="12"/>
        <color rgb="FF000000"/>
        <rFont val="Calibri"/>
        <family val="2"/>
        <charset val="1"/>
      </rPr>
      <t xml:space="preserve">Especial atenção ao cururuá (</t>
    </r>
    <r>
      <rPr>
        <i val="true"/>
        <sz val="12"/>
        <color rgb="FF000000"/>
        <rFont val="Calibri"/>
        <family val="2"/>
        <charset val="1"/>
      </rPr>
      <t xml:space="preserve">Phyllomys thomasi</t>
    </r>
    <r>
      <rPr>
        <sz val="12"/>
        <color rgb="FF000000"/>
        <rFont val="Calibri"/>
        <family val="2"/>
        <charset val="1"/>
      </rPr>
      <t xml:space="preserve">), espécie endêmica e ameaçada de Ilhabela, e cuja proteção é prevista no Plano de Manejo do PE Ilhabela.
O caráter da ação não é de denúncia, mas sim informar, esclarecer e reforçar o comprometimento do órgão licenciador e empresas prestadoras de serviço sobre a importância da manutenção da fauna silvestre no arquipélago de Ilhabela.</t>
    </r>
  </si>
  <si>
    <t xml:space="preserve">Por se tratar do mesmo tema abordado na ação 3.4, resolveu-se agrupar, com alterações na redação da ação, resultados esperados e observações. </t>
  </si>
  <si>
    <t xml:space="preserve">Falta de retorno do articulador em realizar a ação.</t>
  </si>
  <si>
    <t xml:space="preserve">Jorge Nascimento (ICMBio/NGI Serra Fluminense); Alexandre Percequillo (USP/ESALQ); Martin Alvarez (UESC); Hélia Piedade (SEMIL/SP); Marcia Chame (FIOCRUZ)</t>
  </si>
  <si>
    <t xml:space="preserve">De acordo com conversa com a Gabriela Carvalho (PE Ilhabela), essa não é uma ação prioritária. Dado que houve apenas uma necessidade semelhante em 2018. Ela irá verificar com os parceiros locais, como o CT Educação Ambiental e o Conselho da UC, se há outros registros de coleta dessa espécie para fins de soltura.</t>
  </si>
  <si>
    <t xml:space="preserve">Recomenda-se alteração no articulador. E assim como as outras ações relacionadas ao PE Ilhabela, buscar outros atores na região que possam colaborar nas ações.</t>
  </si>
  <si>
    <t xml:space="preserve">Excluir: Jorge Nascimento (ICMBio/PARNASO)
Corrigir: Hélia Piedade (SEMIL/CFS/DGFS)</t>
  </si>
  <si>
    <r>
      <rPr>
        <sz val="12"/>
        <color rgb="FF000000"/>
        <rFont val="Calibri"/>
        <family val="2"/>
        <charset val="1"/>
      </rPr>
      <t xml:space="preserve">Encaminhar à prefeitura de Ilhabela, MP e SEMIL/SP informações a respeito dos impactos sobre </t>
    </r>
    <r>
      <rPr>
        <i val="true"/>
        <sz val="12"/>
        <color rgb="FF000000"/>
        <rFont val="Calibri"/>
        <family val="2"/>
        <charset val="1"/>
      </rPr>
      <t xml:space="preserve">Phyllomys thomasi </t>
    </r>
    <r>
      <rPr>
        <sz val="12"/>
        <color rgb="FF000000"/>
        <rFont val="Calibri"/>
        <family val="2"/>
        <charset val="1"/>
      </rPr>
      <t xml:space="preserve">decorrentes do serviço de controle de pragas por produtos químicos e solicitar retorno sobre as providências a serem tomadas.</t>
    </r>
  </si>
  <si>
    <t xml:space="preserve">Anexar o PAN junto ao ofício; aguardar a próxima gestão municipal.​
Já existe o PAN Ouriço-preto que fala sobre isso.​
 Solicitar retorno sobre as providências a serem tomadas. ​
Cada ente terá sua especificidade de confecção do ofício dado o foco do seu trabalho.​</t>
  </si>
  <si>
    <t xml:space="preserve">Conforme discutido com a gestora do PE Ilhabela, não é necessário abordar os impactos sobre o controle de pragas nem buscar aprovação da UC para todas as ações de controle realizadas dentro ou nos arredores da UC. No entanto, eles podem emitir ofícios abordando a espécie e suas ameaças.</t>
  </si>
  <si>
    <t xml:space="preserve">Recomenda-se alteração do articulador. E assim como as outras ações relacionadas ao PE Ilhabela, buscar outros atores na região que possam colaborar nas ações.
Bernardo Papi (Ecotropica Ambiental) informou que para atuar na Zona de Amortecimento ou dentro de uma UC, é necessária anuência do Parque, apesar das licenças de desratização geralmente serem emitidas pelo Órgão Estadual de Meio Ambiente e valerem para todo o Estado. Isso gera um problema, pois as empresas acreditam que podem operar em qualquer área. As informações devem ser enviadas tanto para a Prefeitura de Ilhabela quanto para o órgão estadual, mas ele não tem contato com esses atores e enfatizou que pode colaborar na elaboração do documento, apesar de não ser especialista no tema, assim como na distribuição do documento aos órgãos ambientais necessários.</t>
  </si>
  <si>
    <r>
      <rPr>
        <sz val="11"/>
        <color rgb="FF000000"/>
        <rFont val="Calibri"/>
        <family val="2"/>
        <charset val="1"/>
      </rPr>
      <t xml:space="preserve">Encaminhar à prefeitura de Ilhabela, MP e SEMIL/SP informações a respeito dos impactos sobre </t>
    </r>
    <r>
      <rPr>
        <i val="true"/>
        <sz val="11"/>
        <color rgb="FF000000"/>
        <rFont val="Calibri"/>
        <family val="2"/>
        <charset val="1"/>
      </rPr>
      <t xml:space="preserve">Phyllomys thomasi</t>
    </r>
    <r>
      <rPr>
        <sz val="11"/>
        <color rgb="FF000000"/>
        <rFont val="Calibri"/>
        <family val="2"/>
        <charset val="1"/>
      </rPr>
      <t xml:space="preserve"> decorrentes do serviço de controle de pragas por produtos químicos, bem como sobre a necessidade de anuência do PE Ilhabela na ZA</t>
    </r>
  </si>
  <si>
    <t xml:space="preserve">Ofícios encaminhados pelo gestor do PE Ilhabela</t>
  </si>
  <si>
    <t xml:space="preserve">Corrigir: Hélia Piedade (SEMIL/CFS/DGFS)
Incluir: Bernardo Papi (Ecotropica Ambiental)</t>
  </si>
  <si>
    <t xml:space="preserve">Anexar o PAN junto ao ofício; aguardar a próxima gestão municipal.​
Já existe o PAN Ouriço-preto que fala sobre isso.​
 Solicitar retorno sobre as providências a serem tomadas. ​
Cada ente terá sua especificidade de confecção do ofício dado o foco do seu trabalho.​</t>
  </si>
  <si>
    <r>
      <rPr>
        <sz val="11"/>
        <color rgb="FF000000"/>
        <rFont val="Calibri"/>
        <family val="2"/>
        <charset val="1"/>
      </rPr>
      <t xml:space="preserve">Ricardo Bovendorp enviou novamente o artigo publicado que utilizou-se nesta ação na 1ª Monitoria. Informou que os trabalhos se encontram em andamento.
Cibele Bonvicino (FIOCRUZ) informou que recentemente foi publicado um artigo em que detectaram mais de um tipo de pesticida organoclorado em pequenos mamíferos capturados em áreas de altitude elevada no PN de Itatiaia. Apesar da espécie-alvo que existe na área (</t>
    </r>
    <r>
      <rPr>
        <i val="true"/>
        <sz val="11"/>
        <color rgb="FF000000"/>
        <rFont val="Calibri"/>
        <family val="2"/>
        <charset val="1"/>
      </rPr>
      <t xml:space="preserve">Rhipidomys tribei</t>
    </r>
    <r>
      <rPr>
        <sz val="11"/>
        <color rgb="FF000000"/>
        <rFont val="Calibri"/>
        <family val="2"/>
        <charset val="1"/>
      </rPr>
      <t xml:space="preserve">) não ter sido analisada, o estudo mostra essa problemática. Referência: Capella </t>
    </r>
    <r>
      <rPr>
        <i val="true"/>
        <sz val="11"/>
        <color rgb="FF000000"/>
        <rFont val="Calibri"/>
        <family val="2"/>
        <charset val="1"/>
      </rPr>
      <t xml:space="preserve">et al</t>
    </r>
    <r>
      <rPr>
        <sz val="11"/>
        <color rgb="FF000000"/>
        <rFont val="Calibri"/>
        <family val="2"/>
        <charset val="1"/>
      </rPr>
      <t xml:space="preserve">. 2023. Occurrence of legacy organochlorine pesticides in small mammals from two mountainous National Parks in southeastern Brazil.</t>
    </r>
  </si>
  <si>
    <r>
      <rPr>
        <sz val="11"/>
        <color rgb="FF000000"/>
        <rFont val="Calibri"/>
        <family val="2"/>
        <charset val="1"/>
      </rPr>
      <t xml:space="preserve"> Occurrence of legacy organochlorine pesticides in small mammals from two mountainous National Parks in southeastern Brazil (Capella </t>
    </r>
    <r>
      <rPr>
        <i val="true"/>
        <sz val="11"/>
        <color rgb="FF000000"/>
        <rFont val="Calibri"/>
        <family val="2"/>
        <charset val="1"/>
      </rPr>
      <t xml:space="preserve">et al.</t>
    </r>
    <r>
      <rPr>
        <sz val="11"/>
        <color rgb="FF000000"/>
        <rFont val="Calibri"/>
        <family val="2"/>
        <charset val="1"/>
      </rPr>
      <t xml:space="preserve"> 2023): DOI 10.1016/j.emcon.2023.100211</t>
    </r>
  </si>
  <si>
    <t xml:space="preserve">Apesar dos trabalhos estarem em andamento, não houve retorno dos colaboradores.</t>
  </si>
  <si>
    <t xml:space="preserve">Selma Ribeiro (ICMBio/CENAP); Cibele Bonvicino (FIOCRUZ)</t>
  </si>
  <si>
    <t xml:space="preserve">Cibele Bonvicino irá verificar se há mais pessoas/instituições trabalhando com este tema.​</t>
  </si>
  <si>
    <t xml:space="preserve">Aug-23</t>
  </si>
  <si>
    <t xml:space="preserve">Patrícia Tavares (CPRH/PE); Melina Barreto (IEF/MG); Hélia Piedade (SEMIL/SP); João Marins (ICMBio/NGI Trombetas); Lena Geise (UERJ); Mateus Dalloz (IBAMA); Gastón Giné (UESC); Deborah Faria (UESC)</t>
  </si>
  <si>
    <t xml:space="preserve">Bernardo Papi (Ecotropica Ambiental) está articulando com o INEA/RJ, para realizar as primeiras reuniões para apresentar as espécies ameaçadas do PAN que ocorrem no estado, saber se eles têm conhecimento e se fazem algum tipo de ação nos licenciamentos ambientais para mitigação dos impactos sobre essas espécies. Além disso, está em contato com a Gerente de Licenciamento Agropecuário e Florestal (Gelaf), que cuida das questões dos licenciamentos ambientais de Fauna e Flora e também com a Diretoria de Biodiversidade, Áreas Protegidas e Ecossistemas (Dibape), umas vez que os locais de ocorrências das espécies são dentro das UC Estaduais e Federais.
Está em contato com ICMBio/PARNASO para tentar juntar todos na reunião, e ainda trazer os representantes dos municípios em que existe ocorrência das espécies do PAN. Na reunião, terá apoio de Lena Geise (UERJ).
Após as reuniões, será possível passar um panorama mais detalhado, inclusive em relação a entrada e saída de colaboradores, e também das próximas ações. Após iniciar no RJ, será mais fácil avaliar o que deu certo e o que precisa melhorar para levar para os outros estados com ocorrência das espécies do PAN.
Além disso, foi informado por Gastón Giné (UESC/LEAC) que em função de uma ação do PAN Primatas da Mata Atlântica e da Preguiça-de-coleira (PAN PPMA), ele enviou uma carta para o MP local solicitando atenção nos licenciamentos nos locais de ocorrências dessas espécies e que são também regiões que têm ocorrência do ouriço-preto, espécie presente no PAN PMAF. Ainda, informou que apesar de ser para o PAN PPMA, poderiam juntar esforços, e tentar apoio do CENAP.
No mais, houve o envio de carta solicitando atenção do MP para os licenciamentos e desmatamentos ocorridos na Praia do Forte, Mata de São João e certas medidas compensatórias que podem auxiliar a conservação na mesma região. A área é importante e tem alta taxa de ocorrência de preguiça-de-coleira e ouriços-preto, esta última parte deste PAN.
Patricia Tavares (CPRH/PE) informou que após o evento do RJ, será articulado um evento em PE, previsto para o segundo semestre de 2024.</t>
  </si>
  <si>
    <t xml:space="preserve">
Bernado Papi (Ecotrópica Ambiental) informou sobre a dificuldade de contato com os colaboradores desta ação. Em relação à reunião com NGI Serra Fluminense, devido à incompatibilidade de agendas, está prevista para depois da segunda quinzena de maio. </t>
  </si>
  <si>
    <t xml:space="preserve">Bernardo Papi (Ecotropica Ambiental); Gastón Giné (UESC/LEAC); Patrícia Tavares (CPRH/PE)</t>
  </si>
  <si>
    <t xml:space="preserve">
Emitir ofício ao MP/BA solicitando apoio junto aos órgãos ambientais (em todas as esferas), sobre as espécies do PAN - ofício solicitado ao Dr. Gastón Giné, mas sem retorno.
Reforçar junto ao articulador a necessidade de envio de informações e articular a ação junto aos colaboradores.
Matheus Dalloz (IBAMA) indicou dois possíveis colaboradores e pediu sua saída da colaboração, mas Bernardo Papi ainda não teve retorno dos mesmos.
Bernardo Papi irá conversar com o GAT em relação ao pedido de Gastón Giné para entender qual apoio do CENAP e outras questões.
Ação vinculada às ações 1.1, 1.2, 1.3, 1.4, 2.4 e 2.6</t>
  </si>
  <si>
    <t xml:space="preserve">Excluir: Matheus Dalloz (IBAMA); Gastón Giné (UESC); João Marins (ICMBio/NGI Trombetas)
Atualizar: Jorge Nascimento (ICMBio/PARNASO); Hélia Piedade (SEMIL/CFS/DGFS)</t>
  </si>
  <si>
    <r>
      <rPr>
        <sz val="12"/>
        <color rgb="FF000000"/>
        <rFont val="Calibri"/>
        <family val="2"/>
        <charset val="1"/>
      </rPr>
      <t xml:space="preserve">Realizar monitoramento de atropelamentos em estradas nas áreas de ocorrência das espécies-alvo do PAN para identificar</t>
    </r>
    <r>
      <rPr>
        <i val="true"/>
        <sz val="12"/>
        <color rgb="FF000000"/>
        <rFont val="Calibri"/>
        <family val="2"/>
        <charset val="1"/>
      </rPr>
      <t xml:space="preserve"> hotspots</t>
    </r>
    <r>
      <rPr>
        <sz val="12"/>
        <color rgb="FF000000"/>
        <rFont val="Calibri"/>
        <family val="2"/>
        <charset val="1"/>
      </rPr>
      <t xml:space="preserve"> de atropelamentos.</t>
    </r>
  </si>
  <si>
    <t xml:space="preserve">Aug-22</t>
  </si>
  <si>
    <t xml:space="preserve">Fernanda Abra (ViaFAUNA); Marcia Aguieiras (UERJ); Helio Secco (REET Brasil); Gastón Giné (UESC); Deborah Faria (UESC)</t>
  </si>
  <si>
    <t xml:space="preserve">Rondônia; litoral de Pernambuco; Norte de Alagoas; Porto Seguro (BA); BR 101 e PE 60 </t>
  </si>
  <si>
    <r>
      <rPr>
        <sz val="11"/>
        <color rgb="FF000000"/>
        <rFont val="Calibri"/>
        <family val="2"/>
        <charset val="1"/>
      </rPr>
      <t xml:space="preserve">SISS-Geo promove informações de uso às instituições com cadastro institucional para pesquisa e ações e à sociedade. ​
Na BR 101 RJ – Mateus Melo (Concremat Consultoria Ambiental) informou que o contrato com a Arteris irá vencer no meio deste ano, e terão que enviar um relatório final com informações do monitoramento de atropelamento de fauna e das passagens de fauna (com um complexo de 37 passagens). Mas que para o envio desse relatório ele terá que solicitar autorização para o compartilhamento do mesmo. Parte dos resultados do monitoramento/relatório que realizaram na BR-101 foi publicada nos anais do Seminário ViaViva 2023 do Ministério dos Transportes. Esse estudo inclui a identificação dos </t>
    </r>
    <r>
      <rPr>
        <i val="true"/>
        <sz val="11"/>
        <color rgb="FF000000"/>
        <rFont val="Calibri"/>
        <family val="2"/>
        <charset val="1"/>
      </rPr>
      <t xml:space="preserve">hotspots</t>
    </r>
    <r>
      <rPr>
        <sz val="11"/>
        <color rgb="FF000000"/>
        <rFont val="Calibri"/>
        <family val="2"/>
        <charset val="1"/>
      </rPr>
      <t xml:space="preserve"> de atropelamentos na área de estudo. Além disso, tem um artigo publicado por Helio Secco </t>
    </r>
    <r>
      <rPr>
        <i val="true"/>
        <sz val="11"/>
        <color rgb="FF000000"/>
        <rFont val="Calibri"/>
        <family val="2"/>
        <charset val="1"/>
      </rPr>
      <t xml:space="preserve">et al.</t>
    </r>
    <r>
      <rPr>
        <sz val="11"/>
        <color rgb="FF000000"/>
        <rFont val="Calibri"/>
        <family val="2"/>
        <charset val="1"/>
      </rPr>
      <t xml:space="preserve"> (2024), que também identifica </t>
    </r>
    <r>
      <rPr>
        <i val="true"/>
        <sz val="11"/>
        <color rgb="FF000000"/>
        <rFont val="Calibri"/>
        <family val="2"/>
        <charset val="1"/>
      </rPr>
      <t xml:space="preserve">hotspots</t>
    </r>
    <r>
      <rPr>
        <sz val="11"/>
        <color rgb="FF000000"/>
        <rFont val="Calibri"/>
        <family val="2"/>
        <charset val="1"/>
      </rPr>
      <t xml:space="preserve"> de atropelamentos na mesma área da BR-101 e colabora com outras ações do PAN.
Ele ainda informou que Pablo Gonçalves (UFRJ/Macaé) trabalha no trecho da BR-101 e está avaliando a conectividade de pequenos mamíferos para entender se a rodovia é uma barreira. Acrescentou que ele está marcando e recapturando a comunidade de pequenos mamíferos, que já foram coletados e o trabalho se encontra em fase de escrita.
Virgínia Camargos (Veracel Celulose) informou que o orçamento do trabalho da Fernanda Abra (ViaFauna) foi cortado para este ano. ​
Ricardo Bovendorp (UESC) informou que não há atualizações.</t>
    </r>
  </si>
  <si>
    <r>
      <rPr>
        <sz val="11"/>
        <color rgb="FF000000"/>
        <rFont val="Calibri"/>
        <family val="2"/>
        <charset val="1"/>
      </rPr>
      <t xml:space="preserve">Banco de dados e imagens disponíveis à sociedade e órgãos governamentais, disponível em: https://sissgeo.lncc.br/apresentacao.xhtml
Livro "ViaViva 2023" do VII Seminário Socioambiental em Infraestrutura de Transportes - Transição Ecológica: ISSN 2675-2662
Artigo "Identifying Roadkill Hotspots for Mammals in the Brazilian Atlantic Forest using a Functional Group Approach" de Secco </t>
    </r>
    <r>
      <rPr>
        <i val="true"/>
        <sz val="11"/>
        <color rgb="FF000000"/>
        <rFont val="Calibri"/>
        <family val="2"/>
        <charset val="1"/>
      </rPr>
      <t xml:space="preserve">et al</t>
    </r>
    <r>
      <rPr>
        <sz val="11"/>
        <color rgb="FF000000"/>
        <rFont val="Calibri"/>
        <family val="2"/>
        <charset val="1"/>
      </rPr>
      <t xml:space="preserve">. (2024): https://doi.org/10.1007/s00267-023-01844-7</t>
    </r>
  </si>
  <si>
    <t xml:space="preserve">O acesso ao SISS-Geo depende do interesse dos órgãos.
Cecília Bueno (UVA) articuladora desta ação, afirmou impossibilidade de dar resposta até o fim de maio.</t>
  </si>
  <si>
    <t xml:space="preserve">Márcia Chame (FIOCRUZ); Patrícia Tavares (CPRH/PE); Mateus Melo (Concremat Consultoria Ambiental); Priscilla Gomes (Engaja Treinamentos)</t>
  </si>
  <si>
    <r>
      <rPr>
        <sz val="11"/>
        <color rgb="FF000000"/>
        <rFont val="Calibri"/>
        <family val="2"/>
        <charset val="1"/>
      </rPr>
      <t xml:space="preserve">Identificar os </t>
    </r>
    <r>
      <rPr>
        <i val="true"/>
        <sz val="11"/>
        <color rgb="FF000000"/>
        <rFont val="Calibri"/>
        <family val="2"/>
        <charset val="1"/>
      </rPr>
      <t xml:space="preserve">hotspots</t>
    </r>
    <r>
      <rPr>
        <sz val="11"/>
        <color rgb="FF000000"/>
        <rFont val="Calibri"/>
        <family val="2"/>
        <charset val="1"/>
      </rPr>
      <t xml:space="preserve"> através de uma análise técnica e repassar os dados para Cecilia Bueno (UVA) ou contatar um colaborador para realizar a análise.
Cadastro do SISS-Geo Institucional do CENAP foi concluído e estamos aguardando a aprovação do mesmo para ter acesso aos dados.</t>
    </r>
  </si>
  <si>
    <t xml:space="preserve">Incluir: Mateus Melo (Concremat Consultoria Ambiental)</t>
  </si>
  <si>
    <t xml:space="preserve">Elaborar e divulgar material educativo sobre prevenção de atropelamentos  de fauna silvestre nas áreas de ocorrência das espécies-alvo.</t>
  </si>
  <si>
    <t xml:space="preserve"> Patrícia Tavares (CPRH/PE); Hélia Piedade (SEMIL/SP); Melina Barreto (IEF/MG); João Marins (ICMBio/NGI Trombetas); Andréia Figueiredo (ICAS); Marcia Aguieiras (UERJ)</t>
  </si>
  <si>
    <t xml:space="preserve">Ação vinculada a ação 4.4.
Material educativo contemplando  encaminhamento de carcaças à coleções científicas, aviso à PRF; lista de locais e contatos para recebimento; socorro ao animal, direção defensiva, divulgação sobre coleta cidadã, etc.
Referência: IN ICMBio n°3/2014 (Cap VI: qualquer cidadão pode coletar e encaminhar para coleção científica).</t>
  </si>
  <si>
    <t xml:space="preserve">Hélia Piedade (SEMIL/CFS/DGFS) informou que a Coordenadoria de Educação Ambiental e a Coordenadoria de Fauna Silvestre (SEMIL/SP) realizaram um evento online sobre "Atropelamento de Fauna Silvestre", com a participação da CETESB, ICAS e FF.
Patrícia Tavares (CPRH/PE) informou que em Pernambuco, estão pretendendo realizar um evento no segundo semestre para divulgar e fomentar as ações previstas nos PANs.</t>
  </si>
  <si>
    <t xml:space="preserve">Evento online sobre "Atropelamento de Fauna Silvestre" - promovido pela SEMIL/SP:
https://www.youtube.com/watch?v=xiRkh9kO36E
Divulgação no site da SEMIL/SP sobre atropelamento de fauna:
https://semil.sp.gov.br/educacaoambiental/videos/participe-atropelamento-de-fauna-silvestre/</t>
  </si>
  <si>
    <t xml:space="preserve">Patrícia Tavares (CPRH/PE);  Hélia Piedade (SEMIL/CFS/DGFS)</t>
  </si>
  <si>
    <t xml:space="preserve">Enviar o produto da ação 4.4 e as recomendações para auxiliar as atividades a serem realizadas pelos colaboradores.​
Na monitoria anterior foram enviados materiais educativos pelo ICAS (disponíveis na página do PAN).</t>
  </si>
  <si>
    <t xml:space="preserve">Excluir: João Marins (ICMBio/NGI Trombetas)
Corrigir: Hélia Piedade (SEMIL/CFS/DGFS)</t>
  </si>
  <si>
    <t xml:space="preserve"> Priscilla Gomes (Engaja Treinamentos); Patrícia Tavares (CPRH/PE); Mariana Gianiaki (ANAMMA); Lucas Santos (Grupo Ambiental Natureza Bela); Jayme Prevedell (UERJ); Marcos Vieira (UFRJ); Pablo Gonçalves (UFRJ/Macaé); Bernardo Papi (Ecotropica Ambiental); Marcello Guerreiro (Arteris Fluminense); Gastón Giné (UESC); Deborah Faria (UESC)</t>
  </si>
  <si>
    <t xml:space="preserve">Memória de cálculo: bolsa de doutorado + computador para análises geoespaciais.
Utilizar áreas de abrangência e áreas relevantes levantadas neste PAN para a construção dessa ação.</t>
  </si>
  <si>
    <r>
      <rPr>
        <sz val="11"/>
        <color rgb="FF000000"/>
        <rFont val="Calibri"/>
        <family val="2"/>
        <charset val="1"/>
      </rPr>
      <t xml:space="preserve">
A Aruá observação de vida silvestre e serviços ambientais para a conservação e o Laboratório de Ecologia Aplicada a Conservação da Universidade Estadual de Santa Cruz (LEAC-UESC) iniciaram em 2023 o “Projeto Conecta-Vidas: conectando florestas, animais e pessoas” no loteamento Quintas do Castelo (vizinha a Reserva Sapiranga), Praia do Forte, Mata de São João, Bahia. No local há alta incidência de ouriços-preto (</t>
    </r>
    <r>
      <rPr>
        <i val="true"/>
        <sz val="11"/>
        <color rgb="FF000000"/>
        <rFont val="Calibri"/>
        <family val="2"/>
        <charset val="1"/>
      </rPr>
      <t xml:space="preserve">Chaetomys subspinosus</t>
    </r>
    <r>
      <rPr>
        <sz val="11"/>
        <color rgb="FF000000"/>
        <rFont val="Calibri"/>
        <family val="2"/>
        <charset val="1"/>
      </rPr>
      <t xml:space="preserve">) e preguiças-de-coleira (</t>
    </r>
    <r>
      <rPr>
        <i val="true"/>
        <sz val="11"/>
        <color rgb="FF000000"/>
        <rFont val="Calibri"/>
        <family val="2"/>
        <charset val="1"/>
      </rPr>
      <t xml:space="preserve">Bradypus torquatus</t>
    </r>
    <r>
      <rPr>
        <sz val="11"/>
        <color rgb="FF000000"/>
        <rFont val="Calibri"/>
        <family val="2"/>
        <charset val="1"/>
      </rPr>
      <t xml:space="preserve">), ambas espécies-alvo do projeto. O projeto visa aumentar a conectividade do habitat dos mamíferos arborícolas através da instalação de pontes de travessia feitas de cordas simples, doadas pela comunidade e empresas locais. O projeto tem monitorado as populações (com drone, busca-ativa e armadilhas fotográficas nas pontes de travessia) e realizado ações de sensibilização ambiental e ciência cidadã, os quais visam identificar ameaças e motivar moradores e empresários a serem protagonistas do processo de conservação da espécie na região, buscando assim promover uma urbanização mais sustentável e consciente.
Mariella Butti (USP/IB) informou que no GBB (Projeto Genômica da Biodiversidade Brasileira) haverá estudos populacionais com </t>
    </r>
    <r>
      <rPr>
        <i val="true"/>
        <sz val="11"/>
        <color rgb="FF000000"/>
        <rFont val="Calibri"/>
        <family val="2"/>
        <charset val="1"/>
      </rPr>
      <t xml:space="preserve">Cerradomys goytaca</t>
    </r>
    <r>
      <rPr>
        <sz val="11"/>
        <color rgb="FF000000"/>
        <rFont val="Calibri"/>
        <family val="2"/>
        <charset val="1"/>
      </rPr>
      <t xml:space="preserve">, com objetivo de comparar esta espécie com outras, com o intuito de avaliar o isolamento genético, o que poderá trazer subsídios para responder sobre a conectividade. Este projeto é em colaboração com Pablo Gonçalves (UFRJ/Macaé).
Em relação à outro projeto que também é colaborador (relacionado à passagens de fauna aéreas e subterrâneas), ele mencionou que, até o momento, o projeto não forneceu informações sobre os empreendimentos lineares. No entanto, o projeto encaminhado pelo GBB trará essas informações de conectividade, incorporando dados genômicos.
Relatório "A importância dos pequenos remanescentes florestais para a persistência dos mamíferos em paisagens fragmentadas do sul da Bahia" - do Instituto Pró-Carnívoros referente ao 1º Relatório que compreende o período de abril de 2022 a março de 2023, disponibilizado pelo Marcelo Magioli (ICMBio/CENAP/IPC).
Dois artigos publicados "The role of protected and unprotected forest remnants for mammal conservation in a megadiverse Neotropical hotspot" de Marcelo Magioli </t>
    </r>
    <r>
      <rPr>
        <i val="true"/>
        <sz val="11"/>
        <color rgb="FF000000"/>
        <rFont val="Calibri"/>
        <family val="2"/>
        <charset val="1"/>
      </rPr>
      <t xml:space="preserve">et al</t>
    </r>
    <r>
      <rPr>
        <sz val="11"/>
        <color rgb="FF000000"/>
        <rFont val="Calibri"/>
        <family val="2"/>
        <charset val="1"/>
      </rPr>
      <t xml:space="preserve">. (2021) e "How forest amount and bioclimatic factors shape small mammal communities in Atlantic Forest fragments?" de Rebeca Sampaio </t>
    </r>
    <r>
      <rPr>
        <i val="true"/>
        <sz val="11"/>
        <color rgb="FF000000"/>
        <rFont val="Calibri"/>
        <family val="2"/>
        <charset val="1"/>
      </rPr>
      <t xml:space="preserve">et al</t>
    </r>
    <r>
      <rPr>
        <sz val="11"/>
        <color rgb="FF000000"/>
        <rFont val="Calibri"/>
        <family val="2"/>
        <charset val="1"/>
      </rPr>
      <t xml:space="preserve">. 2024.</t>
    </r>
  </si>
  <si>
    <r>
      <rPr>
        <sz val="11"/>
        <color rgb="FF000000"/>
        <rFont val="Calibri"/>
        <family val="2"/>
        <charset val="1"/>
      </rPr>
      <t xml:space="preserve">Relatório "A importância dos pequenos remanescentes florestais para a persistência dos mamíferos em paisagens fragmentadas do sul da Bahia (Instituto Pró-Carnívoros, 2023).
Artigos publicados:
The role of protected and unprotected forest remnants for mammal conservation in a megadiverse Neotropical hotspot (Magioli </t>
    </r>
    <r>
      <rPr>
        <i val="true"/>
        <sz val="11"/>
        <color rgb="FF000000"/>
        <rFont val="Calibri"/>
        <family val="2"/>
        <charset val="1"/>
      </rPr>
      <t xml:space="preserve">et al</t>
    </r>
    <r>
      <rPr>
        <sz val="11"/>
        <color rgb="FF000000"/>
        <rFont val="Calibri"/>
        <family val="2"/>
        <charset val="1"/>
      </rPr>
      <t xml:space="preserve">. 2021). DOI: https://doi.org/10.1016/j.biocon.2021.109173
 How forest amount and bioclimatic factors shape small mammal communities in Atlantic Forest fragments?" (Sampaio </t>
    </r>
    <r>
      <rPr>
        <i val="true"/>
        <sz val="11"/>
        <color rgb="FF000000"/>
        <rFont val="Calibri"/>
        <family val="2"/>
        <charset val="1"/>
      </rPr>
      <t xml:space="preserve">et al</t>
    </r>
    <r>
      <rPr>
        <sz val="11"/>
        <color rgb="FF000000"/>
        <rFont val="Calibri"/>
        <family val="2"/>
        <charset val="1"/>
      </rPr>
      <t xml:space="preserve">. 2024). DOI:   https://doi.org/10.4404/hystrix-00662-2023</t>
    </r>
  </si>
  <si>
    <t xml:space="preserve">
Recurso financeiro tem limitado instalação simultânea de armadilhas fotográficas, bem como a ocorrência de furtos destas.</t>
  </si>
  <si>
    <t xml:space="preserve">Gastón Giné (UESC/LEAC); Mariella Butti (USP/IB)</t>
  </si>
  <si>
    <r>
      <rPr>
        <sz val="11"/>
        <color rgb="FF000000"/>
        <rFont val="Calibri"/>
        <family val="2"/>
        <charset val="1"/>
      </rPr>
      <t xml:space="preserve">
Gaston Giné informou que ainda não podem comprovar a eficiência de pontes feitas com uma única corda, embora vários marsupiais e roedores tem usado, incluindo </t>
    </r>
    <r>
      <rPr>
        <i val="true"/>
        <sz val="11"/>
        <color rgb="FF000000"/>
        <rFont val="Calibri"/>
        <family val="2"/>
        <charset val="1"/>
      </rPr>
      <t xml:space="preserve">Chaetomys subspinosus</t>
    </r>
    <r>
      <rPr>
        <sz val="11"/>
        <color rgb="FF000000"/>
        <rFont val="Calibri"/>
        <family val="2"/>
        <charset val="1"/>
      </rPr>
      <t xml:space="preserve">. Porém, sem dúvida, dado o baixo custo de compra e instalação das pontes, estas podem ser compradas e construídas de forma participativa, servindo como uma ferramenta de sensibilização e de conexão dos moradores em relação ao tema conservacionista de manter as árvores dos quintais, a conectividade das árvores da rua e de valorização da biodiversidade.</t>
    </r>
  </si>
  <si>
    <t xml:space="preserve">Incluir: Mitigar o efeito barreira de empreendimentos lineares</t>
  </si>
  <si>
    <t xml:space="preserve">Incluir: Cintia Povill (ICMBio/ITV)</t>
  </si>
  <si>
    <t xml:space="preserve">Martín Alvarez (UESC); Ricardo Bovendorp (UESC); Gilson Ximenes (UESB); Sara Alves (INEMA/BA); Gastón Giné (UESC); Deborah Faria (UESC)</t>
  </si>
  <si>
    <t xml:space="preserve">
Há ações de Educação Ambiental desenvolvidas na RPPN Estação Veracel por Gabriela Narezi (UFSB) - Sul da Bahia, sendo: (1) Ficha Agroecológica sobre a Cobertura do solo; (2) Ficha Agroecológica sobre a Adequação Ambiental das Propriedades Rurais e (3) Álbum Seriado: Adequação Ambiental e Produtiva de Propriedades Rurais. Todos esses documentos foram desenvolvidos por Desenvolvimento Socioambiental para Agricultura Familiar (DSAF), Núcleo de Estudos em Agroecologia e Produção Orgânica Pau Brasil (NEA/PB) e Universidade Federal do Sul da Bahia (UFSB). Esses materiais didáticos foram produzidos para ações de educação ambiental com foco em adequação ambiental das propriedades rurais e manejo e conservação do solo.
A Agência de Defesa Agropecuária da Bahia (ADAB) junto ao Governo do Estado da Bahia, disponibilizaram diversos relatórios de palestras e eventos, sendo: III Dia de Campo - realizado em 05/06/2023, em Porto Seguro (BA), incluindo III Fórum Regional de Mudanças Climáticas - 14 a 16 de junho, Teixeira de Freitas, a 84º Reunião Ordinária do Fórum Florestal da Bahia - 27 e 28 de junho, Porto Seguro; Reunião Online Conselho Consultivo do Parque Alto do Cariri de Guaratinga (BA), realizado online em 04/01/2023; PAFS participa do curso sobre Mercado de Carbono, realizado em 02/05/2023 em Porto Seguro (BA); e Reunião Preparatória para Elaboração do Plano de Manejo do PN Alto Cariri, realizado em 03/03/2023, incluindo Reunião Preparatória para Elaboração do Plano de Manejo do Parque Nacional Alto Cariri - 03 de março – Monte Alegre, Guaratinga-BA, Participação do PAFS na reunião da ACOPASC - Associação  Comunitária de Produção Agropecuária, Projeto Vale  Purificação - Santa Cruz Cabrália-BA, 83º Reunião Ordinária do Fórum Florestal da Bahia - 15 e 16 de março - Porto Seguro-BA, Fórum de Mobilidade e Sustentabilidade de Porto Seguro - 21 de março – UFSB, Porto Seguro-BA.</t>
  </si>
  <si>
    <t xml:space="preserve">Três ações disponibilizadas pela RPPN Estação Veracel: (1) Ficha Agroecológica sobre a Cobertura do solo; (2) Ficha Agroecológica sobre a Adequação Ambiental das Propriedades Rurais e (3) Álbum Seriado: Adequação Ambiental e Produtiva de Propriedades Rurais. Todos esses documentos foram desenvolvidos por Desenvolvimento Socioambiental para Agricultura Familiar (DSAF), Núcleo de Estudos em Agroecologia e Produção Orgânica Pau Brasil (NEA/PB) e Universidade Federal do Sul da Bahia (UFSB).
Relatórios disponibilizados pela ADAB: III Dia de Campo, incluindo III Fórum Regional de Mudanças Climáticas; 84º Reunião Ordinária do Fórum Florestal da Bahia; Reunião Online Conselho Consultivo; PAFS participa do curso sobre Mercado de Carbono; e Reunião Preparatória para Elaboração do Plano de Manejo do PN Alto Cariri, incluindo Reunião Preparatória para Elaboração do Plano de Manejo do Parque Nacional Alto Cariri Participação do PAFS na reunião da ACOPASC - Associação  Comunitária de Produção Agropecuária, Projeto Vale Purificação;, 83º Reunião Ordinária do Fórum Florestal da Bahia e Fórum de Mobilidade e Sustentabilidade.</t>
  </si>
  <si>
    <t xml:space="preserve">Falta de resposta dos colaboradores.</t>
  </si>
  <si>
    <t xml:space="preserve">Ordenamento do turismo visando a conservação do ambiente natural das espécies-alvo do PAN</t>
  </si>
  <si>
    <t xml:space="preserve">Priscilla Gomes (Engaja Treinamentos); Allan Crema (ICMBio/CGEUP)</t>
  </si>
  <si>
    <t xml:space="preserve">Memória de cálculo: necessita ser ajustado pois cada UC demandará um valor. (ex: 17km = 250mil). Custo está relacionado a consultorias a serem contratadas que são capazes de fazer o levantamento da capacidade de suporte. ICMBio tem manual de orientação (Leonardo Cândido). O valor previsto é uma estimativa  para contratação de uma consultoria para cada UC com espécies-alvo deste PAN. O Articulador sugere a capacitação de representantes das UCs de interesse para que a própria equipe da UC realize o projeto sugerido na ação, utilizando a metodologia do ICMBio "Roteiro Metodológico para manejo dos impactos da visitação", o que implicaria em um custo aproximado de R$ 200.000,00
*Equipamentos = trilhas, centro de visitantes, quiosques lagoa, mirantes, etc.
A ação depende das ações 2.1 e 2.2 para definir colaboradores/gestores de UCs.</t>
  </si>
  <si>
    <t xml:space="preserve">Houve forte discussão sobre a redação da ação já que Allan Crema (ICMBio/CGEUP), servidor indicado pela coordenação, informou que da forma como está o ICMBio não tem condições de responder. Sendo assim, sugeriu-se que o texto focasse no monitoramento dos impactos, e não nos parâmetros do manejo como anteriormente descrito. ​
Após consultar o "Roteiro Metodológico para Manejo de Impactos da Visitação do ICMBio", encontrou-se 52 indicadores sobre a visitação, então com base, houve alteração no texto da ação.
Há informações de que o PNI deve estar elaborando um piloto para essa ação.</t>
  </si>
  <si>
    <t xml:space="preserve">Dificuldade de entendimento do texto da ação, justificando sua alteração. </t>
  </si>
  <si>
    <t xml:space="preserve">Selma Ribeiro (ICMBio/CENAP); Jorge Nascimento (ICMBio/PARNASO)</t>
  </si>
  <si>
    <t xml:space="preserve">Utilizar os principais indicadores estabelecidos no Roteiro Metodológico para Manejo de Impacto da Visitação, para levantamento dos indicadores a ser realizado junto às UCs.​
Solicitar a COEST dados dos indicadores (52) de visitação das UCs Federais. ​
Utilizar os contatos da ABEMA (Hélia Piedade (SEMIL/CFS/DGFS) para solicitar informações de visitação (além das demais) no mesmo documento, quanto às UCs estaduais.</t>
  </si>
  <si>
    <t xml:space="preserve">Levantar os indicadores para manejo de impacto do uso dos equipamentos de visitação das UCs levando em conta a presença das espécies-alvo do PAN.​</t>
  </si>
  <si>
    <t xml:space="preserve">Excluir: Allan Crema (ICMBio/CGEUP)
Incluir: Selma Ribeiro (ICMBio/CENAP)</t>
  </si>
  <si>
    <t xml:space="preserve">Jorge Nascimento (ICMBio/NGI Serra Fluminense)</t>
  </si>
  <si>
    <t xml:space="preserve">Marcelo Pessanha (ICMBio/PARNA da Restinga de Jurubatiba); João Marins (ICMBio/NGI Trombetas); Leonardo Cândido (ICMBio/PARNA Itatiaia); João Oliveira (UFRJ-MN); Jorge Cherem (Caipora Cooperativa); Carlos Salvador (Instituto Tabuleiro); Alexandre Percequillo (USP/ESALQ); MartÍn Alvarez (UESC); Paulo D'Andrea (FIOCRUZ); Cibele Bonvincino (FIOCRUZ); Ricardo Bovendorp (UESC); Gilson Ximenes (UESB); Lena Geise (UERJ)</t>
  </si>
  <si>
    <t xml:space="preserve">Leonardo Cândido (ICMBio/PARNA Itatiaia) informou que irão realizar uma ação de capacitação em junho de 2024 e pelo menos mais uma outra no segundo semestre no PNI. Ele divulgou o PAN no ano passado na reunião do Mosaico Mantiqueira. </t>
  </si>
  <si>
    <t xml:space="preserve">Falta de acesso as informações de outras UCs, são poucas aquelas que fornecem informações.</t>
  </si>
  <si>
    <t xml:space="preserve">Jorge Nascimento (ICMBio/PARNASO)</t>
  </si>
  <si>
    <t xml:space="preserve">Recomenda-se o uso do sumário executivo para subsidiar esta ação.</t>
  </si>
  <si>
    <t xml:space="preserve">Atualizar: Jorge Nascimento (ICMBio/PARNASO)</t>
  </si>
  <si>
    <t xml:space="preserve">Excluir: João Marins (ICMBio/NGI Trombetas)
Alterar: Jorge Cherem (Instituto Tabuleiro)</t>
  </si>
  <si>
    <t xml:space="preserve">Documentos técnico-científicos e palestras nos locais do estudo</t>
  </si>
  <si>
    <t xml:space="preserve">Jorge Nascimento (ICMBio/NGI Serra Fluminense); Gilson Ximenes (UESB); João Oliveira (UFRJ/MN); Jorge Cherem (Caipora Cooperativa); Alexandre Percequillo (USP/ESALQ); Cecilia Bueno (UVA); Martin Alvarez (UESC); Lena Geise (UERJ); Alexandra Bezerra (Museu Paraense Emílio Goeldi); Marcelo Weksler (Autônomo); Teo Veiga (UEFS); Yuri Leite (UFES); Leonora Costa (UFES); Thales Freitas (UFRS); Pablo Rodrigues (UFRJ/Macaé); Pedro Estrela (UFPB); Gastón Giné (UESC); Deborah Faria (UESC)</t>
  </si>
  <si>
    <t xml:space="preserve">Priorizar espécies com poucos estudos e pesquisas relevantes para mudança no estado de conservação.</t>
  </si>
  <si>
    <r>
      <rPr>
        <sz val="11"/>
        <color rgb="FF000000"/>
        <rFont val="Calibri"/>
        <family val="2"/>
        <charset val="1"/>
      </rPr>
      <t xml:space="preserve">
Cibele Bonvicino (FIOCRUZ) e Alexandre Percequillo (USP/ESALQ) realizaram um levantamento de pequenos mamíferos na RPPN Estação Veracel, durante uma semana neste primeiro semestre de 2024. Porém, não obtiveram sucesso na amostragem. Eles planejam novas coletas em outra UC do sul da Bahia, possivelmente no PARNA do Descobrimento ou Monte Pascoal, em busca das quatro espécies que ocorrem na região. Alexandre Percequillo também informou que Ricardo Bovendorp (UESC) está trabalhando com inventários em Ilhéus (BA).
Mariella Butti (USP/IB) informou que Cintia Povill (GBB/ICMBio/ITV) está articulando com Pablo Gonçalves (UFRJ/Macaé) para sequenciamento genético de </t>
    </r>
    <r>
      <rPr>
        <i val="true"/>
        <sz val="11"/>
        <color rgb="FF000000"/>
        <rFont val="Calibri"/>
        <family val="2"/>
        <charset val="1"/>
      </rPr>
      <t xml:space="preserve">Cerradomys goytaca</t>
    </r>
    <r>
      <rPr>
        <sz val="11"/>
        <color rgb="FF000000"/>
        <rFont val="Calibri"/>
        <family val="2"/>
        <charset val="1"/>
      </rPr>
      <t xml:space="preserve"> em 2024 para o GBB.​</t>
    </r>
  </si>
  <si>
    <t xml:space="preserve">Falta de comunicação entre colaboradores para obtenção de mais informações sobre esse tipo de levantamento.</t>
  </si>
  <si>
    <t xml:space="preserve">
Cibele Bonvicino (FIOCRUZ); Mariella Butti (USP/IB)</t>
  </si>
  <si>
    <t xml:space="preserve">Mariella Butti sugeriu que durante o Congresso de Mastozoologia os articuladores e colaboradores presentes se reúnam e articulem melhor sobre o PAN e as ações. E sugeriu submeter um resumo sobre o PAN ou sobre as espécies-alvo, a partir de um levantamento das matrizes, com o intuito de provocar uma conversa sobre os dois PANs ou uma reunião com os participantes. Nisso, Cibele Bonvicino (FIOCRUZ) sugeriu que o CENAP faça um ofício para enviar ao Congresso Brasileiro de Mastozoologia pedindo um espaço para discussão dos planos de ação, sem custos a eles, e o espaço foi cedido por Pablo Gonçalves, organizador do evento.
Jorge Nascimento (ICMBio/PARNASO) sugeriu submeter um resumo focando nos gargalos dos planos de ação.</t>
  </si>
  <si>
    <t xml:space="preserve">Realizar inventários em áreas com potencial de ocorrência das espécies do PAN </t>
  </si>
  <si>
    <t xml:space="preserve">Excluir: Jorge Nascimento (ICMBio/PARNASO)
Incluir: Mariella Butti (USP/IB)</t>
  </si>
  <si>
    <t xml:space="preserve">Apoiar estudos ecológicos de longo prazo das espécies-alvo do PAN em suas áreas de ocorrência.</t>
  </si>
  <si>
    <t xml:space="preserve">
Pablo Rodrigues (UFRJ/Macaé)</t>
  </si>
  <si>
    <t xml:space="preserve">Jorge Nascimento (ICMBio/NGI Serra Fluminense); Gilson Ximenes (UESB); João Oliveira (UFRJ/MN); Alexandre Percequillo (USP/ESALQ); Cecilia Bueno (UVA); Jorge Cherem (Caipora Cooperativa); Paulo D'Andrea (FIOCRUZ); Martin Alvarez (UESC); Alexandra Bezerra (Museu Paraense Emílio Goeldi); Marcelo Weksler (Autônomo); Theo Veiga (UEFS); Yuri Leite (UFES); Leonora Costa (UFES); Thales Freitas (UFRS); Marco Vinicius Vieira (UFRJ)</t>
  </si>
  <si>
    <t xml:space="preserve">PARNA da Restinga de Jurubatiba (RJ); PARNA Serra dos Órgãos (RJ); PE Serra do Tabuleiro (Ilha Moleques do Sul - SC); RPPN Estação Veracel (sul da BA)</t>
  </si>
  <si>
    <t xml:space="preserve">Priorizar espécies com poucos estudos e pesquisas relevantes para mudança no estado de conservação em áreas que já possuem inventário.</t>
  </si>
  <si>
    <r>
      <rPr>
        <sz val="11"/>
        <color rgb="FF000000"/>
        <rFont val="Calibri"/>
        <family val="2"/>
        <charset val="1"/>
      </rPr>
      <t xml:space="preserve">Recentemente, Pablo Rodrigues Gonçalves (UFRJ)</t>
    </r>
    <r>
      <rPr>
        <i val="true"/>
        <sz val="11"/>
        <color rgb="FF000000"/>
        <rFont val="Calibri"/>
        <family val="2"/>
        <charset val="1"/>
      </rPr>
      <t xml:space="preserve"> et al</t>
    </r>
    <r>
      <rPr>
        <sz val="11"/>
        <color rgb="FF000000"/>
        <rFont val="Calibri"/>
        <family val="2"/>
        <charset val="1"/>
      </rPr>
      <t xml:space="preserve">. publicaram o livro sobre "Dimensões ecológicas, geológicas e humanas em estudos de longa duração no Parque Nacional da Restinga de Jurubatiba". O livro contém dois capítulos abordando a ecologia de </t>
    </r>
    <r>
      <rPr>
        <i val="true"/>
        <sz val="11"/>
        <color rgb="FF000000"/>
        <rFont val="Calibri"/>
        <family val="2"/>
        <charset val="1"/>
      </rPr>
      <t xml:space="preserve">Cerradomys goytaca</t>
    </r>
    <r>
      <rPr>
        <sz val="11"/>
        <color rgb="FF000000"/>
        <rFont val="Calibri"/>
        <family val="2"/>
        <charset val="1"/>
      </rPr>
      <t xml:space="preserve"> e </t>
    </r>
    <r>
      <rPr>
        <i val="true"/>
        <sz val="11"/>
        <color rgb="FF000000"/>
        <rFont val="Calibri"/>
        <family val="2"/>
        <charset val="1"/>
      </rPr>
      <t xml:space="preserve">Trinomys eliasi</t>
    </r>
    <r>
      <rPr>
        <sz val="11"/>
        <color rgb="FF000000"/>
        <rFont val="Calibri"/>
        <family val="2"/>
        <charset val="1"/>
      </rPr>
      <t xml:space="preserve">, sendo o capítulo 9: Pequenos Mamíferos Não Voadores do Parque Nacional da Restinga de Jurubatiba:​ monitoramento de longa duração e a influência de variações climáticas plurianuais na abundância das espécies" de autoria de Pablo Gonçalves </t>
    </r>
    <r>
      <rPr>
        <i val="true"/>
        <sz val="11"/>
        <color rgb="FF000000"/>
        <rFont val="Calibri"/>
        <family val="2"/>
        <charset val="1"/>
      </rPr>
      <t xml:space="preserve">et al</t>
    </r>
    <r>
      <rPr>
        <sz val="11"/>
        <color rgb="FF000000"/>
        <rFont val="Calibri"/>
        <family val="2"/>
        <charset val="1"/>
      </rPr>
      <t xml:space="preserve">. e capítulo 11 que trata das "Flutuações Populacionais de Pequenos Tetrápodes Terrestres Não Voadores na Restinga - Restrições Filogenéticas e de Hábitat" de autoria de Caryne Braga </t>
    </r>
    <r>
      <rPr>
        <i val="true"/>
        <sz val="11"/>
        <color rgb="FF000000"/>
        <rFont val="Calibri"/>
        <family val="2"/>
        <charset val="1"/>
      </rPr>
      <t xml:space="preserve">et al</t>
    </r>
    <r>
      <rPr>
        <sz val="11"/>
        <color rgb="FF000000"/>
        <rFont val="Calibri"/>
        <family val="2"/>
        <charset val="1"/>
      </rPr>
      <t xml:space="preserve">. (2023).
No âmbito PAE Preá-de-Moleques-do-Sul, foram realizadas ações de Educação Ambiental que contemplam além dos aspectos biológicos da espécie, a interação com espécies exóticas, do parque, da APA, conservação, entre outros, com as comunidades escolares e pesqueiras do sul da Ilha de Santa Catarina e do município de Palhoça, além de usuários náuticos do litoral centro-sul.
Artigo publicado de Melo-Dias </t>
    </r>
    <r>
      <rPr>
        <i val="true"/>
        <sz val="11"/>
        <color rgb="FF000000"/>
        <rFont val="Calibri"/>
        <family val="2"/>
        <charset val="1"/>
      </rPr>
      <t xml:space="preserve">et al</t>
    </r>
    <r>
      <rPr>
        <sz val="11"/>
        <color rgb="FF000000"/>
        <rFont val="Calibri"/>
        <family val="2"/>
        <charset val="1"/>
      </rPr>
      <t xml:space="preserve">. (2023) "Translocation and long-term monitoring of threatened thin-spined porcupines (</t>
    </r>
    <r>
      <rPr>
        <i val="true"/>
        <sz val="11"/>
        <color rgb="FF000000"/>
        <rFont val="Calibri"/>
        <family val="2"/>
        <charset val="1"/>
      </rPr>
      <t xml:space="preserve">Chaetomys subspinosus</t>
    </r>
    <r>
      <rPr>
        <sz val="11"/>
        <color rgb="FF000000"/>
        <rFont val="Calibri"/>
        <family val="2"/>
        <charset val="1"/>
      </rPr>
      <t xml:space="preserve">) on the Brazilian coast".
Cibele Bonvicino (FIOCRUZ) elaborou um documento informativo sobre a espécie </t>
    </r>
    <r>
      <rPr>
        <i val="true"/>
        <sz val="11"/>
        <color rgb="FF000000"/>
        <rFont val="Calibri"/>
        <family val="2"/>
        <charset val="1"/>
      </rPr>
      <t xml:space="preserve">Coendou speratus</t>
    </r>
    <r>
      <rPr>
        <sz val="11"/>
        <color rgb="FF000000"/>
        <rFont val="Calibri"/>
        <family val="2"/>
        <charset val="1"/>
      </rPr>
      <t xml:space="preserve">, com dados biológicos como dieta, distribuição, etc.</t>
    </r>
  </si>
  <si>
    <r>
      <rPr>
        <sz val="11"/>
        <color rgb="FF000000"/>
        <rFont val="Calibri"/>
        <family val="2"/>
        <charset val="1"/>
      </rPr>
      <t xml:space="preserve">Livro "Dimensões ecológicas, geológicas e humanas em estudos de longa duração no Parque Nacional da Restinga de Jurubatiba"(2023) publicado no site do PELD/CNPq: https://www.gov.br/cnpq/pt-br/centrais-de-conteudo/publicacoes/Dimensoes_ecologicas_ebook_lowres.pdf
 Artigo de Melo-Dias </t>
    </r>
    <r>
      <rPr>
        <i val="true"/>
        <sz val="11"/>
        <color rgb="FF000000"/>
        <rFont val="Calibri"/>
        <family val="2"/>
        <charset val="1"/>
      </rPr>
      <t xml:space="preserve">et al</t>
    </r>
    <r>
      <rPr>
        <sz val="11"/>
        <color rgb="FF000000"/>
        <rFont val="Calibri"/>
        <family val="2"/>
        <charset val="1"/>
      </rPr>
      <t xml:space="preserve">. (2023) Translocation and long-term monitoring of threatened thin-spined porcupines (</t>
    </r>
    <r>
      <rPr>
        <i val="true"/>
        <sz val="11"/>
        <color rgb="FF000000"/>
        <rFont val="Calibri"/>
        <family val="2"/>
        <charset val="1"/>
      </rPr>
      <t xml:space="preserve">Chaetomys subspinosus</t>
    </r>
    <r>
      <rPr>
        <sz val="11"/>
        <color rgb="FF000000"/>
        <rFont val="Calibri"/>
        <family val="2"/>
        <charset val="1"/>
      </rPr>
      <t xml:space="preserve">) on the Brazilian coast:
https://doi.org/10.1016/j.jnc.2023.126434
Texto informativo sobre </t>
    </r>
    <r>
      <rPr>
        <i val="true"/>
        <sz val="11"/>
        <color rgb="FF000000"/>
        <rFont val="Calibri"/>
        <family val="2"/>
        <charset val="1"/>
      </rPr>
      <t xml:space="preserve">Coendou speratus</t>
    </r>
    <r>
      <rPr>
        <sz val="11"/>
        <color rgb="FF000000"/>
        <rFont val="Calibri"/>
        <family val="2"/>
        <charset val="1"/>
      </rPr>
      <t xml:space="preserve">, com dados sobre sua biologia.</t>
    </r>
  </si>
  <si>
    <r>
      <rPr>
        <sz val="11"/>
        <color rgb="FF000000"/>
        <rFont val="Calibri"/>
        <family val="2"/>
        <charset val="1"/>
      </rPr>
      <t xml:space="preserve">Aguardando financiamento para o monitoramento da ilha (Ilhas-Moleques-do-Sul/SC) e dos preás (</t>
    </r>
    <r>
      <rPr>
        <i val="true"/>
        <sz val="11"/>
        <color rgb="FF000000"/>
        <rFont val="Calibri"/>
        <family val="2"/>
        <charset val="1"/>
      </rPr>
      <t xml:space="preserve">Cavia intermedia</t>
    </r>
    <r>
      <rPr>
        <sz val="11"/>
        <color rgb="FF000000"/>
        <rFont val="Calibri"/>
        <family val="2"/>
        <charset val="1"/>
      </rPr>
      <t xml:space="preserve">) por câmeras e armadilhas fotográficas.</t>
    </r>
  </si>
  <si>
    <t xml:space="preserve">
Pablo Rodrigues (UFRJ/Macaé); Carlos Salvador (Instituto Tabuleiro); Jorge Cherem (Instituto Tabuleiro)</t>
  </si>
  <si>
    <t xml:space="preserve">Excluir: Marco Vinicius Vieira (UFRJ); Jorge Nascimento (ICMBio/PARNASO)
Incluir: Regina Damascena (Estação Veracel)
Atualizar: Jorge Cherem (Instituto Tabuleiro)</t>
  </si>
  <si>
    <t xml:space="preserve">Excluir: PARNA Serra dos Órgãos</t>
  </si>
  <si>
    <t xml:space="preserve">Aline Poscai (ICMBio/CENAP)</t>
  </si>
  <si>
    <t xml:space="preserve"> Jorge Nascimento (ICMBio/NGI Serra Fluminense); Gilson Ximenes (UESB); João Oliveira (UFRJ/MN); Alexandre Percequillo (USP/ESALQ); Priscilla Gomes (Engaja Treinamentos); Martin Alvarez (UESC); Jorge Cherem (Caipora Cooperativa); Bernardo Papi (Ecotropica Ambiental); Lena Geise (UERJ); Alexandra Bezerra (Museu Paraense Emílio Goeldi); Marcelo Weksler (Autônomo); Theo Veiga (UEFS); Yuri Leite (UFES); Leonora Costa (UFES); Thales Freitas (UFRS); Pablo Rodrigues (UFRJ/Macaé);  Cibele Bonvicino (FIOCRUZ); Gisela Sobral (NUPEM UFRJ/Macaé); Cecília Bueno (UVA);  Gastón Giné (UESC); Deborah Faria (UESC); Mateus Melo (Concremat Consultoria Ambiental)</t>
  </si>
  <si>
    <t xml:space="preserve">Memória de cálculo: contratação de empresa - R$ 30.000 por ano; valor total associando à divulgação.</t>
  </si>
  <si>
    <t xml:space="preserve">Após elaboração do sumário executivo por Mateus Melo (Concremat Consultoria Ambiental), voluntário da chamada do Edital 04/2023 de Voluntariado do ICMBio, houve a correção por Aline Poscai (ICMBio/CENAP) e envio ao GAT para revisão final. Durante esse processo, a articuladora buscou de forma ativa, fotos dos roedores contemplados para compor as fotos das espécies no documento. A versão final foi enviada em janeiro/24 para Fabrício Escarlate (ICMBio/COPAN) para diamagração do material. Até o momento estamos aguardando o retorno com a versão final para divulgação do sumário executivo do PAN.
Um novo livro de marsupiais e roedores está sendo elaborado por especialistas de diversos países (previsão de finalização até o fim do ano). São duas publicações (ainda estão sendo elaboradas): (1) Handbook of the Mammals of Middle and South America: Rodentia: Cricetidae III e II, e  (2)  Mammals of Middle and South America: Didelphimorphia, Paucituberculata and Microbiotheria.</t>
  </si>
  <si>
    <t xml:space="preserve">Houve dificuldade na integração e devolutiva das informações técnicas dos especialistas.</t>
  </si>
  <si>
    <t xml:space="preserve">Aline Poscai (ICMBio/CENAP); Mariella Butti (USP/IB); Cibele Bonvicino (FIOCRUZ)</t>
  </si>
  <si>
    <t xml:space="preserve">Mariella Butti (USP/IB) recomendou que durante o Congresso Brasileiro de Mastozoologia haja a divulgação dos dois sumários executivos dos PANs, mesmo que ainda não estejam finalizados.</t>
  </si>
  <si>
    <t xml:space="preserve">Excluir: Jorge Nascimento (ICMBio/PARNASO)
Alterar: Jorge Cherem (Instituto Tabuleiro)
Incluir: Laís Barcellos (ICMBio/CENAP)</t>
  </si>
  <si>
    <t xml:space="preserve">
Sociedade sensibilizada sobre a importância da conservação das espécies-alvo </t>
  </si>
  <si>
    <t xml:space="preserve"> Jorge Nascimento (ICMBio/NGI Serra Fluminense); Gilson Ximenes (UESB); João Oliveira (UFRJ/MN); Martin Alvarez (UESC); Bernardo Papi (Ecotropica Ambiental); Cecilia Bueno (UVA); Alexandra Bezerra (Museu Paraense Emílio Goeldi); Marcelo Weksler (Autônomo); Theo Veiga (UEFS); Yuri Leite (UFES); Leonora Costa (UFES); Thales Freitas (UFRS); Pablo Rodrigues (UFRJ-Macaé); Lena Geise (UERJ); Gisela Sobral (NUPEM UFRJ/Macaé); Ricardo Bovendorp (UESC); Aline Poscai (ICMBio/CENAP); Renan Lieto (ICMBio/CENAP)</t>
  </si>
  <si>
    <r>
      <rPr>
        <sz val="11"/>
        <color rgb="FF000000"/>
        <rFont val="Calibri"/>
        <family val="2"/>
        <charset val="1"/>
      </rPr>
      <t xml:space="preserve">As publicações dos roedores no Instagram @icmbio.cenap iniciou em março de 2024 sobre </t>
    </r>
    <r>
      <rPr>
        <i val="true"/>
        <sz val="11"/>
        <color rgb="FF000000"/>
        <rFont val="Calibri"/>
        <family val="2"/>
        <charset val="1"/>
      </rPr>
      <t xml:space="preserve">Cerradomys goytaca</t>
    </r>
    <r>
      <rPr>
        <sz val="11"/>
        <color rgb="FF000000"/>
        <rFont val="Calibri"/>
        <family val="2"/>
        <charset val="1"/>
      </rPr>
      <t xml:space="preserve">, na série de publicações da Equipe da Avaliação "CENAP Espécies", com hashtags do indicador proposto na oficina de Indicadores e Metas (#PanPMAF #RatinhosEmPerigo)
Além disso, sempre que há atualização no site do PAN, a equipe do PAN do ICMBio/CENAP faz um post informativo com informações de acesso, documentos disponíveis, etc., a fim de divulgar o plano de ação para o público em geral.
Postagem na página do Instagram da Sociedade Brasileira de Mastozoologia sobre </t>
    </r>
    <r>
      <rPr>
        <i val="true"/>
        <sz val="11"/>
        <color rgb="FF000000"/>
        <rFont val="Calibri"/>
        <family val="2"/>
        <charset val="1"/>
      </rPr>
      <t xml:space="preserve">Cerradomys goytaca</t>
    </r>
    <r>
      <rPr>
        <sz val="11"/>
        <color rgb="FF000000"/>
        <rFont val="Calibri"/>
        <family val="2"/>
        <charset val="1"/>
      </rPr>
      <t xml:space="preserve">.
O SISS-Geo publica em suas redes sociais o "Bicho do Mês" que traz informações sobre diversas espécies registradas por colaboradores em todo o Brasil. O alvo são espécies ameaçadas ou de importância para saúde silvestre e humana.</t>
    </r>
  </si>
  <si>
    <r>
      <rPr>
        <sz val="11"/>
        <color rgb="FF000000"/>
        <rFont val="Calibri"/>
        <family val="2"/>
        <charset val="1"/>
      </rPr>
      <t xml:space="preserve">Postagem no Instagram do ICMBio/CENAP sobre o </t>
    </r>
    <r>
      <rPr>
        <i val="true"/>
        <sz val="11"/>
        <color rgb="FF000000"/>
        <rFont val="Calibri"/>
        <family val="2"/>
        <charset val="1"/>
      </rPr>
      <t xml:space="preserve">Cerradomys goytaca</t>
    </r>
    <r>
      <rPr>
        <sz val="11"/>
        <color rgb="FF000000"/>
        <rFont val="Calibri"/>
        <family val="2"/>
        <charset val="1"/>
      </rPr>
      <t xml:space="preserve">: https://www.instagram.com/p/C4ggpukPyHw/?img_index=1
Postagem no Instagram do ICMBio/CENAP sobre a divulgação do site atualizado do PAN PMAF: https://www.instagram.com/p/C2zj5N8rJWo/?img_index=1
Postagem no Instagram @soc.bras.mastozoologia sobre o </t>
    </r>
    <r>
      <rPr>
        <i val="true"/>
        <sz val="11"/>
        <color rgb="FF000000"/>
        <rFont val="Calibri"/>
        <family val="2"/>
        <charset val="1"/>
      </rPr>
      <t xml:space="preserve">Cerradomys goytaca</t>
    </r>
    <r>
      <rPr>
        <sz val="11"/>
        <color rgb="FF000000"/>
        <rFont val="Calibri"/>
        <family val="2"/>
        <charset val="1"/>
      </rPr>
      <t xml:space="preserve">: https://www.instagram.com/p/CzuJhaGRpbl/?img_index=3
Postagem no Instagram do ICMBio/CENAP sobre o Dia-do-Rato:
https://www.instagram.com/p/C5Vz76WL1eK/?img_index=5
Página do Instagram e Facebook: biodiversidade_fiocruz
www.biodiversidade.ciss.fiocruz.br</t>
    </r>
  </si>
  <si>
    <t xml:space="preserve">A SBMz tem comitês que trabalham especificamente com comunicação e estão com dificuldade de ter um aporte de informações sobre as espécies. ​
Outros problemas relatados são a falta de material, incluindo fotos dos roedores para divulgação das espécies.</t>
  </si>
  <si>
    <t xml:space="preserve">Aline Poscai (ICMBio/CENAP); Márcia Chame (FIOCRUZ); Mariella Butti (USP/IB)</t>
  </si>
  <si>
    <t xml:space="preserve">Patrícia Tavares (CPRH/PE) informou que a comunicação de sua instituição irá repostar as postagens pertinentes às espécies do PAN e solicitou que o articulador envie para o e-mail da comunicação e Aline Poscai (ICMBio/CENAP) enviou as postagens do CENAP e outras apresentadas nesta ação.</t>
  </si>
  <si>
    <t xml:space="preserve">Excluir: Jorge Nascimento (ICMBio/PARNASO); Renan Lieto (ICMBio/CENAP)
Incluir: Franci Palhano (NCSEA/CPRH); Laís Barcellos (ICMBio/CENAP)</t>
  </si>
  <si>
    <t xml:space="preserve">Alexandre Percequillo (USP/ESALQ); Melina Barreto (IEF/MG); João Marins (ICMBio/NGI Trombetas); Hélia Piedade (SEMIL/SP); PatrÍcia Tavares (CPRH/PE); Bernardo Papi (Ecotropica Ambiental); Lena Geise (UERJ)</t>
  </si>
  <si>
    <t xml:space="preserve">Buscar representantes de todos os estados no âmbito do PAN no setor de licenciamento.</t>
  </si>
  <si>
    <t xml:space="preserve">Selma Ribeiro (ICMBio/CENAP); Jorge Nascimento (ICMBio/PARNASO); Patrícia Tavares (CPRH/PE); Mariella Butti (USP/IB)</t>
  </si>
  <si>
    <r>
      <rPr>
        <sz val="11"/>
        <color rgb="FF000000"/>
        <rFont val="Calibri"/>
        <family val="2"/>
        <charset val="1"/>
      </rPr>
      <t xml:space="preserve">Recomenda-se iniciar a ação pelas espécies mais conspícuas e pelos seguintes estados: </t>
    </r>
    <r>
      <rPr>
        <i val="true"/>
        <sz val="11"/>
        <color rgb="FF000000"/>
        <rFont val="Calibri"/>
        <family val="2"/>
        <charset val="1"/>
      </rPr>
      <t xml:space="preserve">Coendou speratus </t>
    </r>
    <r>
      <rPr>
        <sz val="11"/>
        <color rgb="FF000000"/>
        <rFont val="Calibri"/>
        <family val="2"/>
        <charset val="1"/>
      </rPr>
      <t xml:space="preserve">(PE, AL); </t>
    </r>
    <r>
      <rPr>
        <i val="true"/>
        <sz val="11"/>
        <color rgb="FF000000"/>
        <rFont val="Calibri"/>
        <family val="2"/>
        <charset val="1"/>
      </rPr>
      <t xml:space="preserve">Callistomys pictus </t>
    </r>
    <r>
      <rPr>
        <sz val="11"/>
        <color rgb="FF000000"/>
        <rFont val="Calibri"/>
        <family val="2"/>
        <charset val="1"/>
      </rPr>
      <t xml:space="preserve">e</t>
    </r>
    <r>
      <rPr>
        <i val="true"/>
        <sz val="11"/>
        <color rgb="FF000000"/>
        <rFont val="Calibri"/>
        <family val="2"/>
        <charset val="1"/>
      </rPr>
      <t xml:space="preserve"> Chaetomys subspinosus</t>
    </r>
    <r>
      <rPr>
        <sz val="11"/>
        <color rgb="FF000000"/>
        <rFont val="Calibri"/>
        <family val="2"/>
        <charset val="1"/>
      </rPr>
      <t xml:space="preserve"> (BA); </t>
    </r>
    <r>
      <rPr>
        <i val="true"/>
        <sz val="11"/>
        <color rgb="FF000000"/>
        <rFont val="Calibri"/>
        <family val="2"/>
        <charset val="1"/>
      </rPr>
      <t xml:space="preserve">Cavia intermedia</t>
    </r>
    <r>
      <rPr>
        <sz val="11"/>
        <color rgb="FF000000"/>
        <rFont val="Calibri"/>
        <family val="2"/>
        <charset val="1"/>
      </rPr>
      <t xml:space="preserve"> (SC) e </t>
    </r>
    <r>
      <rPr>
        <i val="true"/>
        <sz val="11"/>
        <color rgb="FF000000"/>
        <rFont val="Calibri"/>
        <family val="2"/>
        <charset val="1"/>
      </rPr>
      <t xml:space="preserve">Ctenomys bicolor</t>
    </r>
    <r>
      <rPr>
        <sz val="11"/>
        <color rgb="FF000000"/>
        <rFont val="Calibri"/>
        <family val="2"/>
        <charset val="1"/>
      </rPr>
      <t xml:space="preserve"> (RO).​
Patrícia Tavares (CPRH/PE) solicitou contato de RO e SC e a equipe PAN enviou.
Verificar com Adriano Paglia se tem um contato de um aluno que estudou</t>
    </r>
    <r>
      <rPr>
        <i val="true"/>
        <sz val="11"/>
        <color rgb="FF000000"/>
        <rFont val="Calibri"/>
        <family val="2"/>
        <charset val="1"/>
      </rPr>
      <t xml:space="preserve"> Chaetomys subspinosus</t>
    </r>
    <r>
      <rPr>
        <sz val="11"/>
        <color rgb="FF000000"/>
        <rFont val="Calibri"/>
        <family val="2"/>
        <charset val="1"/>
      </rPr>
      <t xml:space="preserve">.
​
Recomenda-se que o CENAP identifique os possíveis colaboradores e envie ofício convidando-os a participar do PAN.
Patricia Tavares (CPRH/PE) articulou com um representante de Alagoas que se dispôs a entrar como colaborador nesta ação.</t>
    </r>
  </si>
  <si>
    <t xml:space="preserve">Alterar: Patrícia Tavares (CPRH/PE)</t>
  </si>
  <si>
    <t xml:space="preserve">Excluir: Alexandre Percequillo (USP/ESALQ); Melina Barreto (IEF/MG); João Marins (ICMBio/NGI Trombetas); Hélia Piedade (SEMIL/SP); Patrícia Tavares (CPRH/PE); Bernardo Papi (Ecotropica Ambiental); Lena Geise (UERJ)
Incluir: Sara Alves (INEMA/BA); Ana Beatriz Silva Melo (IMA/AL)</t>
  </si>
  <si>
    <t xml:space="preserve">Incluir: PE, BA, SC, RO, AL</t>
  </si>
  <si>
    <r>
      <rPr>
        <sz val="11"/>
        <color rgb="FF000000"/>
        <rFont val="Calibri"/>
        <family val="2"/>
        <charset val="1"/>
      </rPr>
      <t xml:space="preserve">Excluir todo o texto e incluir:
Levantar coordenadas e responsáveis pela informação da ocorrência das espécies. As espécies foram selecionadas tendo em vista aquelas mais conspícuas, sendo </t>
    </r>
    <r>
      <rPr>
        <i val="true"/>
        <sz val="11"/>
        <color rgb="FF000000"/>
        <rFont val="Calibri"/>
        <family val="2"/>
        <charset val="1"/>
      </rPr>
      <t xml:space="preserve">Coendou speratus</t>
    </r>
    <r>
      <rPr>
        <sz val="11"/>
        <color rgb="FF000000"/>
        <rFont val="Calibri"/>
        <family val="2"/>
        <charset val="1"/>
      </rPr>
      <t xml:space="preserve">, </t>
    </r>
    <r>
      <rPr>
        <i val="true"/>
        <sz val="11"/>
        <color rgb="FF000000"/>
        <rFont val="Calibri"/>
        <family val="2"/>
        <charset val="1"/>
      </rPr>
      <t xml:space="preserve">Callistomys pictus</t>
    </r>
    <r>
      <rPr>
        <sz val="11"/>
        <color rgb="FF000000"/>
        <rFont val="Calibri"/>
        <family val="2"/>
        <charset val="1"/>
      </rPr>
      <t xml:space="preserve">, </t>
    </r>
    <r>
      <rPr>
        <i val="true"/>
        <sz val="11"/>
        <color rgb="FF000000"/>
        <rFont val="Calibri"/>
        <family val="2"/>
        <charset val="1"/>
      </rPr>
      <t xml:space="preserve">Chaetomys subspinosus</t>
    </r>
    <r>
      <rPr>
        <sz val="11"/>
        <color rgb="FF000000"/>
        <rFont val="Calibri"/>
        <family val="2"/>
        <charset val="1"/>
      </rPr>
      <t xml:space="preserve">, </t>
    </r>
    <r>
      <rPr>
        <i val="true"/>
        <sz val="11"/>
        <color rgb="FF000000"/>
        <rFont val="Calibri"/>
        <family val="2"/>
        <charset val="1"/>
      </rPr>
      <t xml:space="preserve">Cavia intermedia</t>
    </r>
    <r>
      <rPr>
        <sz val="11"/>
        <color rgb="FF000000"/>
        <rFont val="Calibri"/>
        <family val="2"/>
        <charset val="1"/>
      </rPr>
      <t xml:space="preserve"> e </t>
    </r>
    <r>
      <rPr>
        <i val="true"/>
        <sz val="11"/>
        <color rgb="FF000000"/>
        <rFont val="Calibri"/>
        <family val="2"/>
        <charset val="1"/>
      </rPr>
      <t xml:space="preserve">Ctenomys bicolor </t>
    </r>
    <r>
      <rPr>
        <sz val="11"/>
        <color rgb="FF000000"/>
        <rFont val="Calibri"/>
        <family val="2"/>
        <charset val="1"/>
      </rPr>
      <t xml:space="preserve">aquelas que não teriam identificação equivocada.​</t>
    </r>
  </si>
  <si>
    <t xml:space="preserve">Oficinas de trabalho</t>
  </si>
  <si>
    <t xml:space="preserve">Gilson Ximenes (UESB); João Oliveira (UFRJ/MN); Alexandre Percequillo (USP/ESALQ); Martin Alvarez (UESC); Marcelo Pessanha (ICMBio/PARNA da Restinga de Jurubatiba); Alexandra Bezerra (Museu Paraense Emílio Goeldi); Marcelo Weksler (Autônomo); Theo Veiga (UEFS); Yuri Leite (UFES); Leonora Costa (UFES); Thales Freitas (UFRS); Pablo Rodrigues (UFRJ/Macaé); Romari Martinez (UESC); Sofia Campiolo (UESC); Emerson Lucena (UESC)</t>
  </si>
  <si>
    <t xml:space="preserve">Foram realizadas palestras sobre as consequências do turismo mal planejado e executado sobre a saúde silvestre e humana no 2º Congresso de Trilhas de Longa Distância (realizado em Niterói, em setembro de 2023); II Simpósio Internacional de Turismo Científico (realizado na UNIRIO em novembro de 2023); 58º Congresso da Sociedade Brasileira de Medicina Tropical (realizado em Salvador/BA em setembro de 2023) e diversas palestras e treinamentos do uso do SISS-Geo.
No âmbito do PAE Preá-de-Moleques-do-Sul, foram realizadas ações de Educação Ambiental que contempla além dos aspectos biológicos da espécie, a interação com espécies exóticas, do parque, da APA, conservação, entre outros, com as comunidades escolares e pesqueiras do sul da Ilha de Santa Catarina e do município de Palhoça, além de usuários náuticos do litoral centro-sul (instagram: @caviaintermedia).
Segundo informações da atual gestora do PE Ilhabela, foram realizadas várias ações de educação ambiental nas escolas locais, incluindo informações com as espécies do PAN.
No dia 25 de junho de 2024, ocorreu uma reunião da equipe PAN com Gabriela Carvalho, gestora do PE Ilhabela. Ela se comprometeu a enviar relatórios das atividades educativas. No entanto, as ações referentes ao PE Ilhabela precisam ser revisadas ou removidas.</t>
  </si>
  <si>
    <t xml:space="preserve">A região do articulador (PARNASO) não contempla mais nenhuma espécie do PAN, ficando inviável a execução da ação por ele e a equipe do parque. Portanto, ele solicita a troca na articulação.</t>
  </si>
  <si>
    <t xml:space="preserve">Jorge Nascimento (ICMBio/PARNASO); Selma Ribeiro (ICMBio/CENAP); Jorge Cherem (Instituto Tabuleiro); Carlos Salvador (Instituto Tabuleiro)</t>
  </si>
  <si>
    <t xml:space="preserve">Jorge Nascimento irá falar com Márcia Chame (FIOCRUZ) para ela articular essa ação.</t>
  </si>
  <si>
    <t xml:space="preserve">Alterar: Jorge Nascimento (ICMBio/PARNASO)</t>
  </si>
  <si>
    <t xml:space="preserve">Realizar eventos de estímulo ao desenvolvimento de projetos de ciência-cidadã nas áreas de ocorrência das espécies do PAN com reconhecimento para os cidadãos-cientistas.</t>
  </si>
  <si>
    <t xml:space="preserve">Jorge Nascimento (ICMBio/NGI Serra Fluminense); Alexandre Percequillo (USP/ESALQ); Martín Alvarez (UESC); Hélia Piedade (SEMIL/SP); Leonardo Cândido (ICMBio/PARNA Itatiaia); Marcia Chame (FIOCRUZ)</t>
  </si>
  <si>
    <t xml:space="preserve">SISS-Geo promove oficinas e treinamentos presenciais e online em todo o Brasil para monitoramento da fauna e vigilância participativa de zoonoses.
O Programa "Olha o Bicho" da RPPN Estação Veracel se mantém ativo de acordo com informações de Priscilla Gomes (Engaja Treinamentos).</t>
  </si>
  <si>
    <t xml:space="preserve">O acesso depende do interesse dos órgãos e da sociedade.</t>
  </si>
  <si>
    <t xml:space="preserve">Hélia Piedade (SEMIL); Márcia Chame (FIOCRUZ); Priscilla Gomes (Engaja Treinamentos)</t>
  </si>
  <si>
    <t xml:space="preserve">Excluir: Jorge Nascimento (ICMBio/PARNASO); Alexandre Percequillo (USP/ESALQ)
Atualizar: Hélia Piedade (SEMIL/CFS/DGFS)</t>
  </si>
  <si>
    <t xml:space="preserve">Protocolo elaborado e encaminhado aos órgãos licenciadores.</t>
  </si>
  <si>
    <t xml:space="preserve">Lena Geise (UERJ); Ana Paula Carmignotto (UFSCar); Bernardo Papi (Ecotropica Ambiental); Gastón Giné (UESC); Deborah Faria (UESC)</t>
  </si>
  <si>
    <t xml:space="preserve">Como pendência da monitoria anterior, a equipe PAN solicitou auxílio do voluntário do CENAP, Mateus Melo (Concremat Consultoria Ambiental) para levantar informações junto aos boletins do Brazilian Journal of Mammalogy. Como resultado, ele levantou cinco trabalhos, publicados nos últimos boletins (2022-2024) e também outros dois trabalhos sobre protocolos de levantamento e monitoramento de pequenos mamíferos. Essas informações foram enviadas ao Alexandre Percequillo (USP/ESALQ) e para Bernardo Papi (Ecotropica Ambiental), que possui uma ação similar no PAN Pequenos Mamíferos de Áreas Abertas.
Alexandre Percequillo nos informou que uma aluna de pós-graduação, Luciana Furtado (USP/ESALQ/UFSCar) tem realizado amostragens no Cerrado no estado de São Paulo e se dispôs a trabalhar na elaboração dos protocolos a partir dos levantamentos previamente realizados.</t>
  </si>
  <si>
    <t xml:space="preserve">Três trabalhos publicados nos boletins do Brazilian Journal of Mammalogy e dois trabalhos sobre protocolos de levantamento e monitoramento de pequenos mamíferos. </t>
  </si>
  <si>
    <t xml:space="preserve">Bernardo Papi (Ecotrópica Ambiental) informou que não houve avanço na captação de um estudante para trabalhar nos protocolos mínimos no PAN PMAA.</t>
  </si>
  <si>
    <t xml:space="preserve">Incluir: Luciana Furtado (USP/ESALQ/UFSCar)</t>
  </si>
  <si>
    <t xml:space="preserve">Realizar campanhas para divulgação das espécies relacionadas ao PAN promovendo valorização das suas funções ecológicas e informando sobre os impactos que cães e gatos e outros animais exóticos causam nestas espécies.</t>
  </si>
  <si>
    <t xml:space="preserve">Cibele Bonvicino (FIOCRUZ); Cecília Bueno (UVA); João Oliveira (UFRJ/MN); Gilson Ximenes (UESB); Helena Bergallo (UERJ); Leonardo Cândido (ICMBio/PARNA Itatiaia); Mateus Melo (Concremat Consultoria Ambiental)</t>
  </si>
  <si>
    <t xml:space="preserve">PE Ilhabela (SP) e PARNA Restinga de Jurubatiba (RJ)</t>
  </si>
  <si>
    <t xml:space="preserve">Hélia Piedade (SEMIL/CFS/DGFS) informou que nenhuma ação específica foi realizada, somente foi finalizada a proposta de ação incluída no PPA publicado para os próximos 4 anos, que incluem as áreas protegidas e de ocorrência das espécies do PAN, no ESP. Os recursos previstos na LOA (Lei Orçamentária Anual) publicada para 2024 não são suficientes para o início das ações aprovadas. Em fase de busca de recursos junto ao MMA.​
No âmbito do PAE Preá-de-Moleques-do-Sul, foram realizadas ações de Educação Ambiental que contempla além dos aspectos biológicos da espécie, a interação com espécies exóticas, do parque, da APA, conservação, entre outros, com as comunidades escolares e pesqueiras do sul da Ilha de Santa Catarina e do município de Palhoça, além de usuários náuticos do litoral centro-sul (instagram: @caviaintermedia).</t>
  </si>
  <si>
    <t xml:space="preserve">Dificuldade na obtenção de informações sobre as ações a serem realizadas nas UCs e falta de material produzido sobre o impacto das exóticas.</t>
  </si>
  <si>
    <t xml:space="preserve">Leonardo Cândido (ICMBio/PARNA Itatiaia); Hélia Piedade (SEMIL/CFS/DGFS); Jorge Cherem (Instituto Tabuleiro); Carlos Salvador (Instituto Tabuleiro)</t>
  </si>
  <si>
    <t xml:space="preserve">Recomenda-se que esta ação caminhe junto com ações similares de outros PANs. Entrar em contato com PE Jurubatiba pra ver se alguém fica como articulador.​
Sumário executivo pode auxiliar nesta ação, mas precisa de algo mais específico em exóticos. </t>
  </si>
  <si>
    <t xml:space="preserve">João Marins (ICMBio/NGI Trombetas); Melina Barreto (IEF/MG); Marcos Nascimento (IF-SP/PE Ilhabela); Leonardo Cândido (ICMBio/PARNA Itatiaia); Marcelo Pessanha (ICMBio/PARNA Restinga de Jurubatiba); Paulo D'Andrea (FIOCRUZ); Helena Bergallo (UERJ); Oswaldo Baquero (USP); Katia Pisciotta (FF/SP); Pablo Gonçalves (NUPEM)</t>
  </si>
  <si>
    <r>
      <rPr>
        <sz val="11"/>
        <color rgb="FF000000"/>
        <rFont val="Calibri"/>
        <family val="2"/>
        <charset val="1"/>
      </rPr>
      <t xml:space="preserve">Hélia Piedade (SEMIL/CFS/DGFS) informou que nenhuma ação específica foi realizada, somente foi finalizada a proposta de ação incluída no PPA publicado para os próximos 4 anos, que incluem as áreas protegidas e de ocorrência das espécies do PAN, no ESP. Os recursos previstos na LOA publicada para ano de 2024 não são suficientes para ​início das ações aprovadas. Em fase de busca de recursos junto ao MMA. Ela informou que um projeto, que também inclui ações com cães e gatos, foi aprovado para o PPA vigente e abrange a área de ocorrência das espécies do PAN, mas provavelmente só será iniciado em 2025.
Pablo Gonçalves (NUPEM/UFRJ/Macaé) informou que a Prefeitura de Macaé - RJ, que abrange o Parque Nacional da Restinga de Jurubatiba, oferece serviço de castração gratuita de cães e gatos por meio da Secretaria de Proteção e Defesa Animal, com um esforço em fiscalizar os cães de rua, mas só intervém (recolhem, vacinam e castram) quando há denúncia ou evidência de maus tratos. Informou que dentro do PN Restinga de Jurubatiba desconhece ações dessa natureza.
Informou ainda, que recentemente publicaram o livro sobre "Dimensões ecológicas, geológicas e humanas em estudos de longa duração no Parque Nacional da Restinga de Jurubatiba". O capítulo 13 "ALIENÍGENAS NO PARQUE - Gramíneas, Peixes Teleósteos e Mamíferos Não Nativos do Parque Nacional da Restinga de Jurubatiba" de Araújo </t>
    </r>
    <r>
      <rPr>
        <i val="true"/>
        <sz val="11"/>
        <color rgb="FF000000"/>
        <rFont val="Calibri"/>
        <family val="2"/>
        <charset val="1"/>
      </rPr>
      <t xml:space="preserve">et al</t>
    </r>
    <r>
      <rPr>
        <sz val="11"/>
        <color rgb="FF000000"/>
        <rFont val="Calibri"/>
        <family val="2"/>
        <charset val="1"/>
      </rPr>
      <t xml:space="preserve">. contempla as espécies exóticas na Restinga de Jurubatiba.
Na reunião realizada em 25 de junho, a gestora do PE Ilhabela destacou várias questões, indicando que a realidade atual não prioriza os eventos de 2019. Ela se comprometeu a verificar com a Secretaria Municipal de Bem-Estar Animal se estão sendo realizadas ações dessa natureza.
Na parte alta do PNI nenhuma atividade foi realizada. Na parte baixa, eles ficaram de verificar junto a Prefeitura e parceiros locais se tem sido realizada ações dessa natureza.</t>
    </r>
  </si>
  <si>
    <r>
      <rPr>
        <sz val="11"/>
        <color rgb="FF000000"/>
        <rFont val="Calibri"/>
        <family val="2"/>
        <charset val="1"/>
      </rPr>
      <t xml:space="preserve">Livro "Dimensões ecológicas, geológicas e humanas em estudos de longa duração no Parque Nacional da Restinga de Jurubatiba"(2023) publicado no site do PELD/CNPq: https://www.gov.br/cnpq/pt-br/centrais-de-conteudo/publicacoes/Dimensoes_ecologicas_ebook_lowres.pdf
Capítulo 13 - Araújo </t>
    </r>
    <r>
      <rPr>
        <i val="true"/>
        <sz val="11"/>
        <color rgb="FF000000"/>
        <rFont val="Calibri"/>
        <family val="2"/>
        <charset val="1"/>
      </rPr>
      <t xml:space="preserve">et al</t>
    </r>
    <r>
      <rPr>
        <sz val="11"/>
        <color rgb="FF000000"/>
        <rFont val="Calibri"/>
        <family val="2"/>
        <charset val="1"/>
      </rPr>
      <t xml:space="preserve">. 2023</t>
    </r>
  </si>
  <si>
    <t xml:space="preserve">Falta de acesso às informações dos colaboradores e falta de recurso disponível pelo mesmo pro ESP.</t>
  </si>
  <si>
    <t xml:space="preserve">Hélia Piedade (SEMIL/CFS/DGFS); Cibele Bonvicino (FIOCRUZ); Pablo Gonçalves (NUPEM/UFRJ/Macaé)</t>
  </si>
  <si>
    <t xml:space="preserve">Selma Ribeiro tentou contato com Marcos Nascimento (PE Ilhabela), porém não teve retorno. Mas a gestora Gabriela Carvalho (PE Ilhabela) respondeu que tem várias ações sendo realizadas no parque, porém não estão sistematizadas. Ela sugeriu juntar as ações relacionadas ao PE Ilhabela e solicitar a eles de uma só vez.
Solicitar à gestora do PE Ilhabela sugestões de atores na prefeitura de Ilhabela que atuem com raticidas, etc. assim como animais domésticos.</t>
  </si>
  <si>
    <t xml:space="preserve">Hélia Piedade (SEMIL/SP); Priscilla Gomes (Engaja Treinamentos); Pablo Gonçalves (NUPEM); Elba Lemos (Autônoma); Eleni Barbosa (Autônomo); Márcia Chame (FIOCRUZ)</t>
  </si>
  <si>
    <t xml:space="preserve">PARNA Restinga de Jurubatiba (RJ), RPPN Estação Veracel (BA), PARNA Itatiaia (MG/RJ)</t>
  </si>
  <si>
    <r>
      <rPr>
        <sz val="11"/>
        <color rgb="FF000000"/>
        <rFont val="Calibri"/>
        <family val="2"/>
        <charset val="1"/>
      </rPr>
      <t xml:space="preserve">Foi realizado em PARNA Itatiaia com helmintos (</t>
    </r>
    <r>
      <rPr>
        <i val="true"/>
        <sz val="11"/>
        <color rgb="FF000000"/>
        <rFont val="Calibri"/>
        <family val="2"/>
        <charset val="1"/>
      </rPr>
      <t xml:space="preserve">R. tribei</t>
    </r>
    <r>
      <rPr>
        <sz val="11"/>
        <color rgb="FF000000"/>
        <rFont val="Calibri"/>
        <family val="2"/>
        <charset val="1"/>
      </rPr>
      <t xml:space="preserve">) mas falta ser sistematizado, concomitante com a finalização do relatório para FAPERJ.</t>
    </r>
  </si>
  <si>
    <t xml:space="preserve">Alterar: Beatriz Elise de Andrade Silva (UERJ/UFFRJ)</t>
  </si>
  <si>
    <t xml:space="preserve">Realizar capacitações ou palestras nas UCs a fim de estimular a remoção de cães, gatos, roedores exóticos e animais de produção em UCs.</t>
  </si>
  <si>
    <t xml:space="preserve">Lista das UCs capacitadas;
Relatório das capacitações.</t>
  </si>
  <si>
    <t xml:space="preserve">Priscilla Gomes (Engaja Treinamentos); Marcos Nascimento (IF-SP/PE Ilhabela); Helena Bergallo (UERJ); Tainah Guimarães (ICMBio/DIMEEI); Carlos Abrahão (ICMBio/RAN); Selma Ribeiro (ICMBio/CENAP)</t>
  </si>
  <si>
    <t xml:space="preserve">Sugere-se adotar as estratégias do Guia de Orientação para o Manejo de Espécies Exóticas Invasoras em UCs Federais (ICMBio). No entanto, no estado de São Paulo, a legislação impossibilita que parte dos protocolos indicados neste Guia sejam executados, o que pode diminuir a eficácia deste objetivo, caso fique ligado unicamente ao Guia.
Esta ação depende, em parte, dos resultados da ação 2.2 e está conectada com a ação 7.1.
Memória de cálculo: várias estratégias podem ser adotadas, mas o valor refere-se à uma possível capacitação para representantes de 20 UCs e instrutores. Outras ações mais simples, como o envio de guias de orientação às UCs teriam custo menor.
Também sugere-se integrar esta ação com ações semelhantes de outros PANs.</t>
  </si>
  <si>
    <r>
      <rPr>
        <sz val="11"/>
        <color rgb="FF000000"/>
        <rFont val="Calibri"/>
        <family val="2"/>
        <charset val="1"/>
      </rPr>
      <t xml:space="preserve">A primeira ação foi realizada no dia 09/11/2023 na reunião do Mosaico Mantiqueira que ocorreu de forma presencial no PNI. Foi uma palestra sobre EEI em UCs, divulgando vários materiais sobre o tema produzidos pelo MMA e ICMBio e apresentando algumas estratégias do Guia de Orientação para o Manejo de Espécies Exóticas Invasoras em UCs Federais (ICMBio) aplicáveis para cães e gatos.
Leonardo Cândido (ICMBio/PARNA Itatiaia) acrescentou que encaminhou para a lista de e-mail do mosaico vários documentos digitais sobre o assunto e os principais links com os materiais em questão.
Recentemente, a Embrapa publicou um relatório "Relatório Temático sobre Espécies Exóticas
Invasoras, Biodiversidade e Serviços Ecossistêmicos", no qual o Capítulo 2 "Status e tendências sobre espécies exóticas invasoras no Brasil" (Zenni </t>
    </r>
    <r>
      <rPr>
        <i val="true"/>
        <sz val="11"/>
        <color rgb="FF000000"/>
        <rFont val="Calibri"/>
        <family val="2"/>
        <charset val="1"/>
      </rPr>
      <t xml:space="preserve">et al</t>
    </r>
    <r>
      <rPr>
        <sz val="11"/>
        <color rgb="FF000000"/>
        <rFont val="Calibri"/>
        <family val="2"/>
        <charset val="1"/>
      </rPr>
      <t xml:space="preserve">. 2024), pode ser utilizado nas capacitações sobre status e tendência das EEI no Brasil em diferentes ambientes.
</t>
    </r>
    <r>
      <rPr>
        <b val="true"/>
        <sz val="11"/>
        <color rgb="FFFF0000"/>
        <rFont val="Calibri"/>
        <family val="2"/>
        <charset val="1"/>
      </rPr>
      <t xml:space="preserve">
 </t>
    </r>
    <r>
      <rPr>
        <sz val="11"/>
        <color rgb="FF000000"/>
        <rFont val="Calibri"/>
        <family val="2"/>
        <charset val="1"/>
      </rPr>
      <t xml:space="preserve">Na reunião realizada em 25 de junho, a gestora Gabriela Carvalho (PE Ilhabela) informou que a UC não realiza palestras específicas sobre esse tema, mas aborda indiretamente. Ela se comprometeu a verificar com a Secretaria Municipal de Bem-Estar Animal se estão sendo realizadas ações nesse sentido.
Durante a construção dos indicadores, houve a elaboração de um indicador no OE7 "Número de Unidades de Conservação que desenvolveram iniciativas de controle de fauna exótica ou doméstica, priorizando UCs onde há registro das espécies alvo desse PAN", que até o momento dessa oficina, teve uma resposta, da RPPN Caruara, que realizou ações neste sentido. Um e-mail foi enviado mas ainda sem retorno.</t>
    </r>
  </si>
  <si>
    <r>
      <rPr>
        <sz val="11"/>
        <color rgb="FF000000"/>
        <rFont val="Calibri"/>
        <family val="2"/>
        <charset val="1"/>
      </rPr>
      <t xml:space="preserve">Guia de Orientação para o Manejo de Espécies Exóticas Invasoras em Unidades de Conservação Federais - versão de agosto de 2023 (ICMBio)
Relatório Temático sobre Espécies Exóticas
Invasoras, Biodiversidade e Serviços Ecossistêmicos - Capítulo 2 - Status e tendências sobre espécies exóticas invasoras no Brasil (Zenni </t>
    </r>
    <r>
      <rPr>
        <i val="true"/>
        <sz val="11"/>
        <color rgb="FF000000"/>
        <rFont val="Calibri"/>
        <family val="2"/>
        <charset val="1"/>
      </rPr>
      <t xml:space="preserve">et al</t>
    </r>
    <r>
      <rPr>
        <sz val="11"/>
        <color rgb="FF000000"/>
        <rFont val="Calibri"/>
        <family val="2"/>
        <charset val="1"/>
      </rPr>
      <t xml:space="preserve">. 2024):
https://doi.org/10.4322/978-65-00-87228-6.cap2</t>
    </r>
  </si>
  <si>
    <t xml:space="preserve">Dificuldade do acesso das informações provenientes das UCs.</t>
  </si>
  <si>
    <t xml:space="preserve">Leonardo Cândido (ICMBio/PARNA Itatiaia); Selma Ribeiro (ICMBio/CENAP); Aline Poscai (ICMBio/CENAP)</t>
  </si>
  <si>
    <t xml:space="preserve">Recomenda-se que servidores do ICMBio/DIMEEI colaborem com esta ação e a 7.1.
Cibele Bonvicino e Selma Ribeiro recomendam listar todas as ações dos PANs do CENAP que tenham relação com domésticos e exóticos para enviar a DIMEII.
Verificar nos formulários enviados às UCs nos indicadores e metas deste PAN se há respostas correlatas.</t>
  </si>
  <si>
    <t xml:space="preserve">Protocolo elaborado;
Relatório com as ações realizadas.</t>
  </si>
  <si>
    <t xml:space="preserve">Aug-24</t>
  </si>
  <si>
    <t xml:space="preserve">Marcelo Pessanha (ICMBio/PARNA Restinga de Jurubatiba); Hélia Piedade (SEMIL/SP); Marcos Nascimento (IF-SP/PE Ilhabela); Helena Bergallo (UERJ)</t>
  </si>
  <si>
    <t xml:space="preserve">PARNA Restinga de Jurubatiba (RJ) e Ilhabela (SP)</t>
  </si>
  <si>
    <t xml:space="preserve">Hélia Piedade (SEMIL/CFS/DGFS) informou nenhuma ação foi realizada em 2023 pela SEMIL/SP.</t>
  </si>
  <si>
    <t xml:space="preserve">Pablo Gonçalves (NUPEM/UFRJ/Macaé); Gisela Sobral (NUPEM UFRJ/Macaé); Andréa Figueiredo (ICAS); Clarissa Rosa (INPA)</t>
  </si>
  <si>
    <t xml:space="preserve">Consultar o data set de roedores para auxiliar na execução.
Pablo Gonçalves (NUPEM/UFRJ/Macaé) orientou uma dissertação sobre o impacto de espécies exóticas, o capítulo será publicado em setembro/2023.
Essa ação poderá ser atualizada, se possível, anualmente com novas informações sobre o tema.</t>
  </si>
  <si>
    <t xml:space="preserve">A bibliografia em relação às espécies exóticas dentro do PE de Ilhabela e PARNA Restinga de Jurubatiba foi levantada. O próximo passo até o fim do prazo da ação é resumir os principais achados em relação ao tema para compor o relatório.</t>
  </si>
  <si>
    <t xml:space="preserve">1.6</t>
  </si>
  <si>
    <r>
      <rPr>
        <sz val="11"/>
        <color rgb="FF000000"/>
        <rFont val="Calibri"/>
        <family val="2"/>
        <charset val="1"/>
      </rPr>
      <t xml:space="preserve">Apoiar a elaboração do Plano de Manejo Populacional para o Preá-de-Moleques-do-Sul (</t>
    </r>
    <r>
      <rPr>
        <i val="true"/>
        <sz val="11"/>
        <color rgb="FF000000"/>
        <rFont val="Calibri"/>
        <family val="2"/>
        <charset val="1"/>
      </rPr>
      <t xml:space="preserve">Cavia intermedia</t>
    </r>
    <r>
      <rPr>
        <sz val="11"/>
        <color rgb="FF000000"/>
        <rFont val="Calibri"/>
        <family val="2"/>
        <charset val="1"/>
      </rPr>
      <t xml:space="preserve">), junto ao Plano de Ação Estadual para a Conservação coordenado pelo IMA/SC</t>
    </r>
  </si>
  <si>
    <r>
      <rPr>
        <sz val="11"/>
        <color rgb="FF000000"/>
        <rFont val="Calibri"/>
        <family val="2"/>
        <charset val="1"/>
      </rPr>
      <t xml:space="preserve">Plano de Manejo Populacional elaborado.
</t>
    </r>
    <r>
      <rPr>
        <i val="true"/>
        <sz val="11"/>
        <color rgb="FF000000"/>
        <rFont val="Calibri"/>
        <family val="2"/>
        <charset val="1"/>
      </rPr>
      <t xml:space="preserve"> studbook keeper</t>
    </r>
    <r>
      <rPr>
        <sz val="11"/>
        <color rgb="FF000000"/>
        <rFont val="Calibri"/>
        <family val="2"/>
        <charset val="1"/>
      </rPr>
      <t xml:space="preserve">  e </t>
    </r>
    <r>
      <rPr>
        <i val="true"/>
        <sz val="11"/>
        <color rgb="FF000000"/>
        <rFont val="Calibri"/>
        <family val="2"/>
        <charset val="1"/>
      </rPr>
      <t xml:space="preserve">pedigree </t>
    </r>
    <r>
      <rPr>
        <sz val="11"/>
        <color rgb="FF000000"/>
        <rFont val="Calibri"/>
        <family val="2"/>
        <charset val="1"/>
      </rPr>
      <t xml:space="preserve">estabelecidos para essa população </t>
    </r>
    <r>
      <rPr>
        <i val="true"/>
        <sz val="11"/>
        <color rgb="FF000000"/>
        <rFont val="Calibri"/>
        <family val="2"/>
        <charset val="1"/>
      </rPr>
      <t xml:space="preserve">ex situ​</t>
    </r>
  </si>
  <si>
    <r>
      <rPr>
        <sz val="11"/>
        <color rgb="FF000000"/>
        <rFont val="Calibri"/>
        <family val="2"/>
        <charset val="1"/>
      </rPr>
      <t xml:space="preserve">Manutenção da espécie, com ações de conservação </t>
    </r>
    <r>
      <rPr>
        <i val="true"/>
        <sz val="11"/>
        <color rgb="FF000000"/>
        <rFont val="Calibri"/>
        <family val="2"/>
        <charset val="1"/>
      </rPr>
      <t xml:space="preserve">ex situ</t>
    </r>
    <r>
      <rPr>
        <sz val="11"/>
        <color rgb="FF000000"/>
        <rFont val="Calibri"/>
        <family val="2"/>
        <charset val="1"/>
      </rPr>
      <t xml:space="preserve"> bem estabelecidas.</t>
    </r>
  </si>
  <si>
    <t xml:space="preserve"> Jorge Cherem (Instituto Tabuleiro)</t>
  </si>
  <si>
    <t xml:space="preserve">Luthiana Carbonell (IMA/SC); Vanessa Tavares (IMA/SC); Fabiana Lopes (IUCN); Marina Somenzari (CPSG/IUCN/Brasil/Zoológico/SP); Rose Morato (ICMBio/CENAP); Carlos Salvador (Instituto Tabuleiro); Sandro Bonatto (PUC/RS);​ Eduardo Hermes Silva (INGA Inovação e Gestão Ambiental)</t>
  </si>
  <si>
    <t xml:space="preserve">SC</t>
  </si>
  <si>
    <t xml:space="preserve">Nacional</t>
  </si>
  <si>
    <r>
      <rPr>
        <sz val="11"/>
        <color rgb="FF000000"/>
        <rFont val="Calibri"/>
        <family val="2"/>
        <charset val="1"/>
      </rPr>
      <t xml:space="preserve">Há uma pré-lista de participantes do workshop de conservacao</t>
    </r>
    <r>
      <rPr>
        <i val="true"/>
        <sz val="11"/>
        <color rgb="FF000000"/>
        <rFont val="Calibri"/>
        <family val="2"/>
        <charset val="1"/>
      </rPr>
      <t xml:space="preserve"> ex situ</t>
    </r>
    <r>
      <rPr>
        <sz val="11"/>
        <color rgb="FF000000"/>
        <rFont val="Calibri"/>
        <family val="2"/>
        <charset val="1"/>
      </rPr>
      <t xml:space="preserve">, e uma articulação em andamento junto ao IMA/SC, ICMBio/CENAP, CPSG/IUCN e Zoológico de SP.​ Os estudos genéticos e de manutenção da saúde genética </t>
    </r>
    <r>
      <rPr>
        <i val="true"/>
        <sz val="11"/>
        <color rgb="FF000000"/>
        <rFont val="Calibri"/>
        <family val="2"/>
        <charset val="1"/>
      </rPr>
      <t xml:space="preserve">ex situ</t>
    </r>
    <r>
      <rPr>
        <sz val="11"/>
        <color rgb="FF000000"/>
        <rFont val="Calibri"/>
        <family val="2"/>
        <charset val="1"/>
      </rPr>
      <t xml:space="preserve"> devem ser observados.​
Memória de cálculo: 172 mil para uma oficina com a participação de cerca de 40 pessoas.</t>
    </r>
  </si>
  <si>
    <t xml:space="preserve">6.9</t>
  </si>
  <si>
    <t xml:space="preserve">Propor participação ativa dos PANs em congressos relevantes para mastozoologia</t>
  </si>
  <si>
    <t xml:space="preserve">Resumos, ata de reuniões</t>
  </si>
  <si>
    <t xml:space="preserve">Proatividade do GAT e colaboradores em congressos que contemplem as espécies, levantamento de informações atualizadas sobre as atividades realizadas em campo, calendário de eventos e divulgação do PAN.</t>
  </si>
  <si>
    <t xml:space="preserve">Mariella Butti (USP/IB)</t>
  </si>
  <si>
    <t xml:space="preserve">Selma Ribeiro (ICMBio/CENAP); Cibele Bonvicino (FIOCRUZ); Jorge Nascimento (ICMBio/PARNASO)</t>
  </si>
  <si>
    <t xml:space="preserve">Lista de eventos de interesse a ser levantado até o fim do PAN.</t>
  </si>
  <si>
    <t xml:space="preserve">Inserir nova ação</t>
  </si>
  <si>
    <t xml:space="preserve">SITUAÇÃO ATUAL DAS AÇÕES - 2ª MONITORIA (2024)</t>
  </si>
  <si>
    <t xml:space="preserve">18/08/2025 a 22/08/2025 (Híbrido)</t>
  </si>
  <si>
    <t xml:space="preserve">Hélia Piedade (SEMIL/CFS/DGFS)</t>
  </si>
  <si>
    <t xml:space="preserve">Melina Barreto (IEF/MG); Patrícia Tavares (CPRH/PE); Jorge Nascimento (ICMBio/PARNASO); João Oliveira (UFRJ/MN); Leonardo Cândido (ICMBio/PARNA Itatiaia); Katia Pisciotta (FF/SP)</t>
  </si>
  <si>
    <t xml:space="preserve">1- As ações relacionadas no referido PAN foram incluídas no escopo do Programa 2618, Produto 2167 publicado no PPA 2024 a 2027 do Estado de SP, nas ações realizadas de forma a atender as espécies ameaçadas como prioridade.
2 - No dia 13/06/2024 foi realizada uma reunião junto ao INEA-RJ, para apresentar as ações do PAN que envolviam as espécies de Pequenos Mamíferos Ameaçados de Extinção com distribuição para Estado do Rio de Janeiro (ata em anexo). Essa reunião contou com a presença de profissionais que trabalham nos setores de áreas protegidas e com a fauna no licenciamento ambiental no órgão ambiental do Estado do Rio de Janeiro. A reunião foi realizada em conjunto com as professoras Lena Geise e Cecília Bueno, onde foram apresentadas as ações que cada um dos participantes coordenava.
Nesta reunião foram abordadas seguintes ações do PAN:
- Envolvendo UCs (1.1; 2.2; 2.5; 2.6; 5.1; 5.2; 6.6; 7.2; 7.4; e 7.6);
- Envolvendo Fiscalização (1.2; 1.3; 1.4; e 2.4);
- Envolvendo Licenciamento (4.1; 4.5; 6.5; e 6.8);
- Envolvendo Rodovias (4.1; 4.2; e 4.3).</t>
  </si>
  <si>
    <t xml:space="preserve">Ata e apresentação realizada na reunião.</t>
  </si>
  <si>
    <t xml:space="preserve">1- Hélia Piedade (SEMIL/CFS/DGFS); 2 - Bernardo Papi (Ecotropica Ambiental).</t>
  </si>
  <si>
    <t xml:space="preserve">Solicitação dos contatos dos colaboradores incluídos para   fortalecer as relações e obter as informações necessárias na execução do PAN. Não foram contactados os outros estados, é preciso articular. </t>
  </si>
  <si>
    <t xml:space="preserve">Incluir: Vinicius de Assis Moreira (IEF/MG).
Excluir: Katia Pisciotta (FF/SP); Melina Barreto (IF/MG); Leonardo Cândido (ICMBio/PARNA Itatiaia).</t>
  </si>
  <si>
    <t xml:space="preserve">Leonardo Cândido (ICMBio/PARNA Itatiaia); Jorge Cherem (Instituto Tabuleiro); Priscilla Gomes (Engaja Treinamentos); Melina Barreto (IEF/MG); Patrícia Tavares (CPRH/PE); Bernardo Papi (Ecotropica Ambiental)</t>
  </si>
  <si>
    <r>
      <rPr>
        <sz val="12"/>
        <color rgb="FF000000"/>
        <rFont val="Calibri"/>
        <family val="2"/>
        <charset val="1"/>
      </rPr>
      <t xml:space="preserve">Ação vinculada à ação 2.1: início desta ação depende da finalização de identificação do mapa da ação 2.1.
Buscar contato de OEMAs dos estados-alvo e integração com ações de outros PANs.
Destaque especial para combate à caça de </t>
    </r>
    <r>
      <rPr>
        <i val="true"/>
        <sz val="12"/>
        <color rgb="FF000000"/>
        <rFont val="Calibri"/>
        <family val="2"/>
        <charset val="1"/>
      </rPr>
      <t xml:space="preserve">Chaetomys subspinosus</t>
    </r>
    <r>
      <rPr>
        <sz val="12"/>
        <color rgb="FF000000"/>
        <rFont val="Calibri"/>
        <family val="2"/>
        <charset val="1"/>
      </rPr>
      <t xml:space="preserve"> e </t>
    </r>
    <r>
      <rPr>
        <i val="true"/>
        <sz val="12"/>
        <color rgb="FF000000"/>
        <rFont val="Calibri"/>
        <family val="2"/>
        <charset val="1"/>
      </rPr>
      <t xml:space="preserve">Coendou speratus</t>
    </r>
    <r>
      <rPr>
        <sz val="12"/>
        <color rgb="FF000000"/>
        <rFont val="Calibri"/>
        <family val="2"/>
        <charset val="1"/>
      </rPr>
      <t xml:space="preserve">.</t>
    </r>
  </si>
  <si>
    <t xml:space="preserve">1 - As ações relacionadas no referido PAN foram incluídas no escopo do Programa 2618, Produto 2167, publicado no PPA 2024–2027 do Estado de SP, sendo realizadas de forma a atender às espécies ameaçadas como prioridade. Com especial atenção aos objetivos do PAN Pequenos Mamíferos de Áreas Florestais, a Ação 6533 – Promoção da Coexistência Humano-Fauna, com indicador 5102, teve finalizado o primeiro ciclo de capacitação de 383 pessoas no módulo "Saúde Única" e 462 no módulo "Inserções à Coexistência Humano-Fauna", representando municípios paulistas, prioritariamente com integrantes da administração municipal.
O link para o curso, que estará aberto para a próxima etapa em setembro, permite a inclusão de um módulo sobre as espécies contempladas no presente PAN (SEMIL EaD).</t>
  </si>
  <si>
    <t xml:space="preserve">Plataforma de cursos da Secretaria de Meio Ambiente do Estado de SP:
https://eadcfs.ambiente.sp.gov.br/</t>
  </si>
  <si>
    <t xml:space="preserve">1 - Hélia Piedade (SEMIL/CFS/DGFS); 2 - Selma Ribeiro (ICMBio/NGI Iperó/BAV Campinas); 3 - Tatiane Rech (ICMBio/CENAP)</t>
  </si>
  <si>
    <t xml:space="preserve">1 - Solicito indicação de quem poderia gravar uma apresentação de 30 a 45 minutos, que será dividida em 3 módulos no curso a ser disponibilizado na plataforma Moodle, gratuitamente e com emissão de certificado.
Reforço que tal atividade foi incluída como ação específica no PAN de Ungulados, 2º ciclo, elaborado em 2025.
A plataforma disponibiliza acesso para qualquer pessoa interessada, não estando restrita ao Estado de São Paulo.
2 - É importante buscar uma estratégia além do Estado de SP.
3 - O grupo informa que é preciso elaborar um roteiro e compreender como funciona a gravação.</t>
  </si>
  <si>
    <t xml:space="preserve">Incluir: Renan Lieto (ICMBio/CENAP); Vinicius de Assis Moreira (IEF/MG).
Excluir: Melina Barreto (IEF/MG); Leonardo Cândido (ICMBio/PARNA Itatiaia).</t>
  </si>
  <si>
    <t xml:space="preserve">Comunicação e Divulgação </t>
  </si>
  <si>
    <t xml:space="preserve">Marcelo Pessanha (ICMBio/PARNA Restinga de Jurubatiba); Hélia Piedade (SEMIL/CFS/DGFS); Leonardo Cândido (ICMBio/PARNA Itatiaia); Samir Mansur (Parque Estadual Lagoa do Açu)</t>
  </si>
  <si>
    <t xml:space="preserve">PARNA Restinga de Jurubatiba (RJ); PE Lagoa do Açu (RJ); RPPN Caruara (RJ); PE Ilhabela (SP); PARNA Itatiaia (RJ); PARNA Caparaó (MG)</t>
  </si>
  <si>
    <t xml:space="preserve">Ação em andamento com problemas de realização. A ação não teve andamento no período de vigência do PAN, uma vez que o articulador designado assumiu a Coordenação de Manejo Integrado do Fogo (CMIF) do ICMBio, passando a atuar diretamente na coordenação e implementação da política institucional de manejo do fogo nas UCs federais. Atualmente, o tema está institucionalmente estruturado dentro do ICMBio pela CMIF, que é responsável por coordenar e implementar o Manejo Integrado do Fogo (MIF) nas unidades de conservação federais, buscando prevenir incêndios florestais, controlar o uso do fogo e promover a gestão ambiental.</t>
  </si>
  <si>
    <t xml:space="preserve">Quando o PAN foi elaborado, em 2019, ainda não havia um arcabouço legal e institucional consolidado para orientar e garantir a execução de ações sistemáticas de prevenção a incêndios nas UCs. A proposta da ação refletia uma lacuna existente à época.
No entanto, desde então, importantes avanços ocorreram na regulamentação do tema, com destaque para o Decreto nº 10.735/2021, que regulamenta a Política Nacional de Manejo Integrado do Fogo (PNMIF). A Lei nº 14.406/2022 também passou a reconhecer o uso do fogo como prática legítima de manejo no Código Florestal. Essas normativas, somadas à atuação da CMIF/ICMBio, tornaram a execução da ação proposta redundante, já que a prevenção de incêndios passou a ser uma atribuição institucional estruturada e obrigatória na gestão das UCs federais.
Por esse motivo, propõe-se a exclusão da ação do PAN, considerando que seus objetivos estão contemplados e garantidos por políticas e instrumentos institucionais já em vigor.</t>
  </si>
  <si>
    <t xml:space="preserve">Tatiane Rech (ICMBio/CENAP)</t>
  </si>
  <si>
    <t xml:space="preserve"> Marcelo Pessanha (ICMBio/PARNA Restinga de Jurubatiba); Patrícia Tavares (CPRH/PE); Hélia Piedade (SEMIL/CFS/DGFS)</t>
  </si>
  <si>
    <t xml:space="preserve">Foi encaminhado por e-mail, em 22/07/2025, o Ofício Circular nº 10/2025-CENAP/DIBIO/ICMBio, às 39 UCs presentes nas áreas estratégicas deste PAN. O ofício encaminhou o sumário executivo, que contém um resumo do PAN e pode subsidiar ações de conservação das espécies-alvo.</t>
  </si>
  <si>
    <t xml:space="preserve">Ofício Circular SEI nº 10/2025-CENAP/DIBIO/ICMBio</t>
  </si>
  <si>
    <t xml:space="preserve">Selma Ribeiro (ICMBio/NGI Iperó/BAV Campinas)</t>
  </si>
  <si>
    <r>
      <rPr>
        <sz val="11"/>
        <color theme="1"/>
        <rFont val="Calibri"/>
        <family val="2"/>
        <charset val="1"/>
      </rPr>
      <t xml:space="preserve">Apenas a RPPN Cararuá retornou com informações sobre o </t>
    </r>
    <r>
      <rPr>
        <i val="true"/>
        <sz val="11"/>
        <color theme="1"/>
        <rFont val="Calibri"/>
        <family val="2"/>
        <charset val="1"/>
      </rPr>
      <t xml:space="preserve">C. goytaca</t>
    </r>
    <r>
      <rPr>
        <sz val="11"/>
        <color theme="1"/>
        <rFont val="Calibri"/>
        <family val="2"/>
        <charset val="1"/>
      </rPr>
      <t xml:space="preserve">. Não se sabe se esse tipo de ação realmente surtiu algum efeito.</t>
    </r>
  </si>
  <si>
    <t xml:space="preserve">Alteração de instituição; Selma Ribeiro (ICMBio/NGI Iperó/BAV Campinas)</t>
  </si>
  <si>
    <t xml:space="preserve">Jorge Cherem (Instituto Tabuleiro)</t>
  </si>
  <si>
    <t xml:space="preserve">Mariella Butti (USP/IB); Carlos Salvador (Instituto Tabuleiro); Thomas Lacher (TEXAS ATM/SMSG).</t>
  </si>
  <si>
    <t xml:space="preserve">No último ano, foram realizadas diversas ações do Plano Estadual do Preá-de-Moleques-do-Sul, incluindo a confecção de um mural na Escola Padre Vicente Cordeiro, a produção de três vídeos educativos e o desenvolvimento do projeto "Enredando Saberes". Participamos do 20º Congreso Latinoamericano de Ciencias del Mar, organizamos um e-book com projetos escolares e elaboramos materiais educativos, como fôlderes, maquete 3D, jogo de tabuleiro e oficina de pintura com moldes em gesso. A escola E.E.F. Severo Honorato da Costa levou o projeto “Guardiões do Preá” para uma feira regional de ciências.
Em andamento, estão a finalização de um e-book sobre a história e pesquisas do preá, saídas de campo com professores, retomada do monitoramento por câmeras e armadilhas fotográficas para avaliação da população e dos impactos ambientais, e a organização de workshop de reavaliação do plano, prevista para o primeiro semestre de 2026.</t>
  </si>
  <si>
    <t xml:space="preserve">Relatório com as atividades realizadas, entre elas estão: 
3 vídeos;
https://www.instagram.com/reel/C9zxGD0RzR1/?igsh=dDNvb2pmN2MyMWM=
https://www.instagram.com/reel/C-RdsH_s3By/?igsh=MW15emltbzY5ZnFyaA==
https://www.instagram.com/reel/C-gD6tLP62Q/?igsh=Y3B5M2Y0YnN2djZ4
- Desenvolvemos o Projeto "Enredando saberes;
https://www.instagram.com/reel/C9DwyirMbQ2/?igsh=N3o4MnBqd3A0MWNs
- Participamos de um congresso divulgando as ações do plano (20º Congreso Latinoamericano de Ciencias del Mar COLACMAR'2024);
- Organizamos um ebook sobre os projetos que os professores desenvolveram com o preá;
- Elaboramos também fôlderes, maquete 3D do arquipélago de Moleques do Sul, um jogo de tabuleiro e uma oficina de pintura de moldes dos preás em gesso;
- A E.E.F Severo Honorato da Costa, localizada na comunidade pesqueira do Pântano do Sul (Florianópolis), a mais próxima das Ilhas de Moleques, levou o projeto "Guardiões do Preá" para a Feira regional de ciências e tecnologia das escolas públicas de SC.
Reportagem no Globo Repórter sobre Preá-de-moleques-do-sul só é encontrado em uma ilha perto de Florianópolis: https://globoplay.globo.com/v/10099223/</t>
  </si>
  <si>
    <t xml:space="preserve">Incluir: Marcos Maes (IMA/SC); Luthiana Carbonell (IMA/SC); Vanessa Tavares (IMA/SC); Marcos Tortato (Instituto Tabuleiro); Fabiana Lopes (IUCN); Marina Somenzari (CPSG/IUCN/Brasil/Zoológico/SP); Rose Morato (ICMBio/CENAP); Carlos Salvador (Instituto Tabuleiro); Sandro Bonatto (PUC/RS);​ Eduardo Hermes Silva (INGA Inovação e Gestão Ambiental); Haliskarla Moreira de Sá  (Instituto Tabuleiro).</t>
  </si>
  <si>
    <r>
      <rPr>
        <sz val="12"/>
        <color rgb="FF000000"/>
        <rFont val="Calibri"/>
        <family val="2"/>
        <charset val="1"/>
      </rPr>
      <t xml:space="preserve">Apoiar a elaboração do Plano de Manejo Populacional para o Preá-de-Moleques-do-Sul (</t>
    </r>
    <r>
      <rPr>
        <i val="true"/>
        <sz val="12"/>
        <color rgb="FF000000"/>
        <rFont val="Calibri"/>
        <family val="2"/>
        <charset val="1"/>
      </rPr>
      <t xml:space="preserve">Cavia intermedia</t>
    </r>
    <r>
      <rPr>
        <sz val="12"/>
        <color rgb="FF000000"/>
        <rFont val="Calibri"/>
        <family val="2"/>
        <charset val="1"/>
      </rPr>
      <t xml:space="preserve">), junto ao Plano de Ação Estadual para a Conservação coordenado pelo IMA/SC.</t>
    </r>
  </si>
  <si>
    <r>
      <rPr>
        <sz val="12"/>
        <color rgb="FF000000"/>
        <rFont val="Calibri"/>
        <family val="2"/>
        <charset val="1"/>
      </rPr>
      <t xml:space="preserve">Plano de Manejo Populacional elaborado.
</t>
    </r>
    <r>
      <rPr>
        <i val="true"/>
        <sz val="12"/>
        <color rgb="FF000000"/>
        <rFont val="Calibri"/>
        <family val="2"/>
        <charset val="1"/>
      </rPr>
      <t xml:space="preserve"> Studbook keeper</t>
    </r>
    <r>
      <rPr>
        <sz val="12"/>
        <color rgb="FF000000"/>
        <rFont val="Calibri"/>
        <family val="2"/>
        <charset val="1"/>
      </rPr>
      <t xml:space="preserve"> e </t>
    </r>
    <r>
      <rPr>
        <i val="true"/>
        <sz val="12"/>
        <color rgb="FF000000"/>
        <rFont val="Calibri"/>
        <family val="2"/>
        <charset val="1"/>
      </rPr>
      <t xml:space="preserve">pedigree </t>
    </r>
    <r>
      <rPr>
        <sz val="12"/>
        <color rgb="FF000000"/>
        <rFont val="Calibri"/>
        <family val="2"/>
        <charset val="1"/>
      </rPr>
      <t xml:space="preserve">estabelecidos para essa população </t>
    </r>
    <r>
      <rPr>
        <i val="true"/>
        <sz val="12"/>
        <color rgb="FF000000"/>
        <rFont val="Calibri"/>
        <family val="2"/>
        <charset val="1"/>
      </rPr>
      <t xml:space="preserve">ex situ​.</t>
    </r>
  </si>
  <si>
    <r>
      <rPr>
        <sz val="12"/>
        <color rgb="FF000000"/>
        <rFont val="Calibri"/>
        <family val="2"/>
        <charset val="1"/>
      </rPr>
      <t xml:space="preserve">Manutenção da espécie, com ações de conservação </t>
    </r>
    <r>
      <rPr>
        <i val="true"/>
        <sz val="12"/>
        <color rgb="FF000000"/>
        <rFont val="Calibri"/>
        <family val="2"/>
        <charset val="1"/>
      </rPr>
      <t xml:space="preserve">ex situ</t>
    </r>
    <r>
      <rPr>
        <sz val="12"/>
        <color rgb="FF000000"/>
        <rFont val="Calibri"/>
        <family val="2"/>
        <charset val="1"/>
      </rPr>
      <t xml:space="preserve"> bem estabelecidas</t>
    </r>
  </si>
  <si>
    <r>
      <rPr>
        <sz val="12"/>
        <color rgb="FF000000"/>
        <rFont val="Calibri"/>
        <family val="2"/>
        <charset val="1"/>
      </rPr>
      <t xml:space="preserve">Há uma pré-lista de participantes do workshop de conservacao</t>
    </r>
    <r>
      <rPr>
        <i val="true"/>
        <sz val="12"/>
        <color rgb="FF000000"/>
        <rFont val="Calibri"/>
        <family val="2"/>
        <charset val="1"/>
      </rPr>
      <t xml:space="preserve"> ex situ</t>
    </r>
    <r>
      <rPr>
        <sz val="12"/>
        <color rgb="FF000000"/>
        <rFont val="Calibri"/>
        <family val="2"/>
        <charset val="1"/>
      </rPr>
      <t xml:space="preserve">, e uma articulação em andamento junto ao IMA/SC, ICMBio/CENAP, CPSG/IUCN e Zoológico de SP.​ Os estudos genéticos e de manutenção da saúde genética </t>
    </r>
    <r>
      <rPr>
        <i val="true"/>
        <sz val="12"/>
        <color rgb="FF000000"/>
        <rFont val="Calibri"/>
        <family val="2"/>
        <charset val="1"/>
      </rPr>
      <t xml:space="preserve">ex situ</t>
    </r>
    <r>
      <rPr>
        <sz val="12"/>
        <color rgb="FF000000"/>
        <rFont val="Calibri"/>
        <family val="2"/>
        <charset val="1"/>
      </rPr>
      <t xml:space="preserve"> devem ser observados.​
Memória de cálculo: 172 mil para uma oficina com a participação de cerca de 40 pessoas.</t>
    </r>
  </si>
  <si>
    <t xml:space="preserve">Não houve andamentos. O prazo da ação foi estendido para o final da vigência do PAN. Com o workshop de revisão do plano estadual no próximo ano espera-se ter uma posição melhor sobre a questão do manejo da espécie.</t>
  </si>
  <si>
    <t xml:space="preserve">Revisão do plano de ação está previsto para 2026.</t>
  </si>
  <si>
    <t xml:space="preserve">Incluir: Marcos Tortato (Instituto Tabuleiro); Manuel Riveros Escalona (PUCRS). 
Excluir: Sandro Bonatto (PUC/RS).</t>
  </si>
  <si>
    <t xml:space="preserve">Lista de localidades e mapas com os pontos de ocorrêcia das espécies-alvo.</t>
  </si>
  <si>
    <t xml:space="preserve">Ação concluída da Monitoria 2. </t>
  </si>
  <si>
    <t xml:space="preserve">Pesquisa  </t>
  </si>
  <si>
    <t xml:space="preserve">Lista de localidades e mapas de ocorrência das espécies dentro e fora de UC.</t>
  </si>
  <si>
    <t xml:space="preserve">Gilson Ximenes (UESB); João Alves (UFRJ/MN); Cibele Bonvicino (FIOCRUZ); Jorge Nascimento (ICMBio/PARNASO); Cecilia Bueno (UVA);  Alexandre Percequillo (USP/ESALQ); Priscilla Gomes (Engaja Treinamentos); Ricardo Bovendorp (UESC); Martin Alvarez (UESC); Lena Geise (UERJ); Gastón Giné (UESC); Deborah Faria (UESC); Thiago Guerra (ICMBio/CENAP)</t>
  </si>
  <si>
    <r>
      <rPr>
        <sz val="11"/>
        <color rgb="FF000000"/>
        <rFont val="Calibri"/>
        <family val="0"/>
        <charset val="1"/>
      </rPr>
      <t xml:space="preserve">Foi elaborado o mapa de remanescente de Mata Atlântica nas áreas estratégicas, incluindo as UCs da área de abrângencia do PAN PMAF, bem como a aplicação de sugestão de expansão de UCs já consolidadas. Foi incluído as áreas de distribuição das espécies-alvo do PAN, para destacar as áreas protegidas por unidades de conservação federais e as áreas não protegidas da distribuição das espécies. 
Há o artigo de Sanchez</t>
    </r>
    <r>
      <rPr>
        <i val="true"/>
        <sz val="11"/>
        <color rgb="FF000000"/>
        <rFont val="Calibri"/>
        <family val="0"/>
        <charset val="1"/>
      </rPr>
      <t xml:space="preserve"> et al</t>
    </r>
    <r>
      <rPr>
        <sz val="11"/>
        <color rgb="FF000000"/>
        <rFont val="Calibri"/>
        <family val="0"/>
        <charset val="1"/>
      </rPr>
      <t xml:space="preserve">. (2025), utilizando os dados e mapas apresentados para identificar quais localidades de ocorrência das espécies-alvo estão inseridas em Unidades de Conservação, permitindo avaliar o grau de proteção atual dessas espécies e subsidiando ações de fortalecimento, ampliação ou criação de novas áreas protegidas quando necessário.</t>
    </r>
  </si>
  <si>
    <r>
      <rPr>
        <sz val="11"/>
        <color rgb="FF000000"/>
        <rFont val="Calibri"/>
        <family val="0"/>
        <charset val="1"/>
      </rPr>
      <t xml:space="preserve">Lista de localidades (tabela de atributos) com mapas de ocorrência das espécies dentro e fora de UCs.
Artigo "Distribution and habitat of the painted tree rat (</t>
    </r>
    <r>
      <rPr>
        <i val="true"/>
        <sz val="11"/>
        <color rgb="FF000000"/>
        <rFont val="Calibri"/>
        <family val="0"/>
        <charset val="1"/>
      </rPr>
      <t xml:space="preserve">Callistomys pictus</t>
    </r>
    <r>
      <rPr>
        <sz val="11"/>
        <color rgb="FF000000"/>
        <rFont val="Calibri"/>
        <family val="0"/>
        <charset val="1"/>
      </rPr>
      <t xml:space="preserve">): Evaluating areas for future surveys and conservation efforts" de Sanchez </t>
    </r>
    <r>
      <rPr>
        <i val="true"/>
        <sz val="11"/>
        <color rgb="FF000000"/>
        <rFont val="Calibri"/>
        <family val="0"/>
        <charset val="1"/>
      </rPr>
      <t xml:space="preserve">et al</t>
    </r>
    <r>
      <rPr>
        <sz val="11"/>
        <color rgb="FF000000"/>
        <rFont val="Calibri"/>
        <family val="0"/>
        <charset val="1"/>
      </rPr>
      <t xml:space="preserve">. (2025): https://journals.plos.org/plosone/article?id=10.1371/journal.pone.0317356</t>
    </r>
  </si>
  <si>
    <t xml:space="preserve">Thiago Guerra (ICMBio/CENAP)</t>
  </si>
  <si>
    <t xml:space="preserve">Cibele Bonvicino (Fiocruz) alerta sobre a importância de considerar neste mapa o RPPN dos Sauás - MG, Parque Estadual da Serra do Conduru/BA. Por isso, o produto foi atualizado.</t>
  </si>
  <si>
    <t xml:space="preserve">Mapas de adequabilidade ambiental e áreas estratégicas identificadas.</t>
  </si>
  <si>
    <t xml:space="preserve">Gilson Ximenes (UESB); João Alves (UFRJ/MN); Cecilia Bueno (UVA); Priscilla Gomes (Engaja Treinamentos); Martin Alvarez (UESC); Yuri Leite (UFES); Pablo Rodrigues (UFRJ); Raquel Moura (Autônoma); Katia Ferraz (USP/ESALQ); Joyce Prado (MZUSP); Cibele Bonvicino (FIOCRUZ); Jorge Nascimento (ICMBio/PARNASO); Mariella Butti (USP/IB); Mateus Melo (Concremat Consultoria Ambiental); Gastón Giné (UESC); Deborah Faria (UESC)</t>
  </si>
  <si>
    <r>
      <rPr>
        <sz val="11"/>
        <color rgb="FF000000"/>
        <rFont val="Calibri"/>
        <family val="2"/>
        <charset val="1"/>
      </rPr>
      <t xml:space="preserve">1 - Não houve andamentos. Será necessário reorganizar o trabalho para retomar as atividades. Trabalhar de forma conjunta para que as pessoas compartilhem a base de dados dessas espécies. Além disso, a formação de um grupo que domine as atividades de modelagem. Antes, havia pessoas no laboratório para essa função, mas atualmente não há ninguém disponível. No entanto, é importante buscar alternativas para viabilizar a execução dessa ação. 
2 - Cibele Bonvicino (Fiocruz) informa que há duas publicações de modelagens feitas pelo Gastón Giné (UESC) para as espécies </t>
    </r>
    <r>
      <rPr>
        <i val="true"/>
        <sz val="11"/>
        <color rgb="FF000000"/>
        <rFont val="Calibri"/>
        <family val="0"/>
        <charset val="1"/>
      </rPr>
      <t xml:space="preserve">Callistomys pictus</t>
    </r>
    <r>
      <rPr>
        <sz val="11"/>
        <color rgb="FF000000"/>
        <rFont val="Calibri"/>
        <family val="0"/>
        <charset val="1"/>
      </rPr>
      <t xml:space="preserve"> e </t>
    </r>
    <r>
      <rPr>
        <i val="true"/>
        <sz val="11"/>
        <color rgb="FF000000"/>
        <rFont val="Calibri"/>
        <family val="0"/>
        <charset val="1"/>
      </rPr>
      <t xml:space="preserve">Chaetomys subpinosus, </t>
    </r>
    <r>
      <rPr>
        <sz val="11"/>
        <color rgb="FF000000"/>
        <rFont val="Calibri"/>
        <family val="2"/>
        <charset val="1"/>
      </rPr>
      <t xml:space="preserve">uma que antecede a publicação do PAN Giné GAF, Faria D (2018) Combining species distribution modeling and field surveys to reappraise the geographic distribution and conservation status of the threatened thin-spined porcupine (Chaetomys subspinosus). PLoS ONE 13(11): e0207914. https://doi.org/10.1371/journal.pone.0207914, e outra de 2025, Distribution and habitat of the painted tree rat (Callistomys pictus): Evaluating areas for future surveys and conservation efforts" de Sanchez et al. </t>
    </r>
  </si>
  <si>
    <r>
      <rPr>
        <b val="true"/>
        <sz val="11"/>
        <color rgb="FFFF0000"/>
        <rFont val="Calibri"/>
        <family val="0"/>
        <charset val="1"/>
      </rPr>
      <t xml:space="preserve">
</t>
    </r>
    <r>
      <rPr>
        <sz val="11"/>
        <color rgb="FF000000"/>
        <rFont val="Calibri"/>
        <family val="0"/>
        <charset val="1"/>
      </rPr>
      <t xml:space="preserve">
Artigo "Distribution and habitat of the painted tree rat (</t>
    </r>
    <r>
      <rPr>
        <i val="true"/>
        <sz val="11"/>
        <color rgb="FF000000"/>
        <rFont val="Calibri"/>
        <family val="0"/>
        <charset val="1"/>
      </rPr>
      <t xml:space="preserve">Callistomys pictus</t>
    </r>
    <r>
      <rPr>
        <sz val="11"/>
        <color rgb="FF000000"/>
        <rFont val="Calibri"/>
        <family val="0"/>
        <charset val="1"/>
      </rPr>
      <t xml:space="preserve">): Evaluating areas for future surveys and conservation efforts" de Sanchez et al. (2025): https://journals.plos.org/plosone/article?id=10.1371/journal.pone.0317356</t>
    </r>
  </si>
  <si>
    <t xml:space="preserve">Houve muitas dificuldades, como o levantamento da base de dados e a busca por alguém que realizasse as modelagens. </t>
  </si>
  <si>
    <t xml:space="preserve">Excluir: Raquel Moura (Autônoma).</t>
  </si>
  <si>
    <t xml:space="preserve">Relatórios de oficinas, palestras e atas de reuniões realizadas.</t>
  </si>
  <si>
    <t xml:space="preserve">Gilson Ximenes (UESB); João Alves (UFRJ/MN); Cecilia Bueno (UVA); Alexandre Percequillo (USP/ESALQ); Priscilla Gomes (Engaja Treinamentos); Marcelo Pessanha (ICMBio/PARNA Restinga de Jurubatiba); Bernardo Papi (Ecotropica Ambiental); Leonardo Cândido (ICMBio/PARNA Itatiaia); Cibele Bonvicino (Fiocruz); Jorge Nascimento (ICMBio/PARNASO)</t>
  </si>
  <si>
    <t xml:space="preserve">Os materiais produzidos no Objetivo 2 serão usados para a divulgação nessa ação.​
Equipe de Gestão são: Secretarias estaduais e municipais, Unidades de Conservação, organizações Sociais, entre outros.​
Ação correlacionada com as ações 1.1 e 1.2 e 4.1​.</t>
  </si>
  <si>
    <r>
      <rPr>
        <sz val="11"/>
        <color theme="1"/>
        <rFont val="Calibri"/>
        <family val="2"/>
        <charset val="1"/>
      </rPr>
      <t xml:space="preserve">No dia 13/06/2024 foi realizada uma reunião junto ao INEA-RJ, para apresentar as ações do PAN que envolviam as espécies de Pequenos Mamíferos Ameaçados de Extinção com distribuição para Estado do Rio de Janeiro. Essa reunião contou com a presença de profissionais que trabalham nos setores de áreas protegidas e com a fauna no licenciamento ambiental no órgão ambiental do Estado do Rio de Janeiro. Foram apresentadas as quatro espécies de roedores ameaçadas que ocorrem no estado do Rio de Janeiro: </t>
    </r>
    <r>
      <rPr>
        <i val="true"/>
        <sz val="11"/>
        <color theme="1"/>
        <rFont val="Calibri"/>
        <family val="2"/>
        <charset val="1"/>
      </rPr>
      <t xml:space="preserve">Cerradomys goytaca; Trinomys eliasi; Phyllomys lundi; Rhipidomys tribei.</t>
    </r>
    <r>
      <rPr>
        <sz val="11"/>
        <color theme="1"/>
        <rFont val="Calibri"/>
        <family val="2"/>
        <charset val="1"/>
      </rPr>
      <t xml:space="preserve"> </t>
    </r>
  </si>
  <si>
    <t xml:space="preserve">A ação 2.4 está contemplada na ação 4.1, uma vez que ambas envolvem a articulação com os atores e a realização de eventos para apresentação de informações sobre as espécies do PAN e seus impactos relacionados. Como a ação é ampla, não foi preciso realizar ajustes na ação ação 4.1 para incorporar a ação 2.4.</t>
  </si>
  <si>
    <t xml:space="preserve">A maior dificuldade foi a falta tempo para me dedicar ao PAN. O ideal seria ter um bolsista de iniciação científica que pudesse me auxiliar na obtenção das informações necessárias. Se não tivesse feito a reunião em colaboração com o Dr. Bernardo Papi e a Dra. Cecília Bueno eu não teria tudo como organizar a reunião, pois além de ser necessário obter os nomes e os contatos dos responsáveis pelas UCs etc, foi necessário um tempo muito grande para entrar com contato com eles e agendar uma reunião. </t>
  </si>
  <si>
    <t xml:space="preserve">Relatórios com as informações levantadas sobre as áreas identificadas como criação, ampliação e/ou recategorização de Unidades de Conservação.  Propostas enviadas aos órgãos competentes e atores sociais.</t>
  </si>
  <si>
    <t xml:space="preserve">Gilson Ximenes (UESB); João Alves (UFRJ/MN); Cibele Bonvicino (Fiocruz); Cecilia Bueno (UVA); Alexandre Percequillo (USP/ESALQ); Martin Alvarez (UESC); Sara Alves (INEMA/BA); Danilo Couto (ICMBio/CENAP); Renato Cunha (Instituto Gambá)</t>
  </si>
  <si>
    <r>
      <rPr>
        <sz val="11"/>
        <color rgb="FF000000"/>
        <rFont val="Calibri"/>
        <family val="0"/>
        <charset val="1"/>
      </rPr>
      <t xml:space="preserve">Foi encaminhado ao INEMA/BA o Ofício SEI nº 021779979, contendo a manifestação do GAT em apoio à criação das Unidades de Conservação propostas para a Serra da Jibóia, na Bahia.
Além disso, o SEI nº 021796595 reúne a lista de todos os processos abertos no ICMBio relacionados a propostas de criação de Unidades de Conservação. Do total de 180 processos, 35 estão localizados na área de abrangência do PAN PMAF. Com base nas informações fornecidas pela Diretoria, estima-se que quatro dessas propostas tenham maior prioridade para criação. A equipe de Avaliação de Risco do CENAP contribuiu com informações sobre as espécies registradas em algumas dessas áreas.
Artigo de Sanchez </t>
    </r>
    <r>
      <rPr>
        <i val="true"/>
        <sz val="11"/>
        <color rgb="FF000000"/>
        <rFont val="Calibri"/>
        <family val="0"/>
        <charset val="1"/>
      </rPr>
      <t xml:space="preserve">et al</t>
    </r>
    <r>
      <rPr>
        <sz val="11"/>
        <color rgb="FF000000"/>
        <rFont val="Calibri"/>
        <family val="0"/>
        <charset val="1"/>
      </rPr>
      <t xml:space="preserve">. (2025) contendo mapas com a distribuição de</t>
    </r>
    <r>
      <rPr>
        <i val="true"/>
        <sz val="11"/>
        <color rgb="FF000000"/>
        <rFont val="Calibri"/>
        <family val="0"/>
        <charset val="1"/>
      </rPr>
      <t xml:space="preserve"> Callistomys pictus</t>
    </r>
    <r>
      <rPr>
        <sz val="11"/>
        <color rgb="FF000000"/>
        <rFont val="Calibri"/>
        <family val="0"/>
        <charset val="1"/>
      </rPr>
      <t xml:space="preserve">, utilizando os resultados da modelagem da espécie para identificar áreas prioritárias à criação, ampliação ou recategorização de Unidades de Conservação.
O relatório apresenta o resultado da oficina realizada em maio de 2025, que teve como objetivo elaborar, de forma colaborativa, os Planos de Ação para as propostas prioritárias de criação de Unidades de Conservação no bioma Mata Atlântica e Pampa.</t>
    </r>
  </si>
  <si>
    <r>
      <rPr>
        <sz val="11"/>
        <color rgb="FF000000"/>
        <rFont val="Calibri"/>
        <family val="0"/>
        <charset val="1"/>
      </rPr>
      <t xml:space="preserve">Ofício Circular Ofício SEI nº 021779979, contendo a manifestação do GAT em apoio à criação das Unidades de Conservação propostas para a Serra da Jibóia.
 Informação sobre processos de decretos em andamento em UCs e históricos de processos no INEMA (Bahia).
Relatório da Oficina de Criação de
Unidades de Conservação na Mata Atlântica e Pampa realizada no Instituto Chico
Mendes de Biodiversidade (Sede), nos dias 14 e 15 de maio, em Brasília/DF.
Artigo "Distribution and habitat of the painted tree rat (</t>
    </r>
    <r>
      <rPr>
        <i val="true"/>
        <sz val="11"/>
        <color rgb="FF000000"/>
        <rFont val="Calibri"/>
        <family val="0"/>
        <charset val="1"/>
      </rPr>
      <t xml:space="preserve">Callistomys pictus</t>
    </r>
    <r>
      <rPr>
        <sz val="11"/>
        <color rgb="FF000000"/>
        <rFont val="Calibri"/>
        <family val="0"/>
        <charset val="1"/>
      </rPr>
      <t xml:space="preserve">): Evaluating areas for future surveys and conservation efforts" de Sanchez </t>
    </r>
    <r>
      <rPr>
        <i val="true"/>
        <sz val="11"/>
        <color rgb="FF000000"/>
        <rFont val="Calibri"/>
        <family val="0"/>
        <charset val="1"/>
      </rPr>
      <t xml:space="preserve">et al</t>
    </r>
    <r>
      <rPr>
        <sz val="11"/>
        <color rgb="FF000000"/>
        <rFont val="Calibri"/>
        <family val="0"/>
        <charset val="1"/>
      </rPr>
      <t xml:space="preserve">. (2025): https://journals.plos.org/plosone/article?id=10.1371/journal.pone.0317356</t>
    </r>
  </si>
  <si>
    <t xml:space="preserve">As manifestações são realizadas sob demanda. Conseguimos acompanhar o andamento das propostas já existentes, porém só podemos emitir documentos oficiais sobre esse tema quando somos formalmente solicitados.</t>
  </si>
  <si>
    <t xml:space="preserve">Alterar instituição: Danilo Couto (Instituto Abaré).
Excluir: Renato Cunha (Instituto Gambá).</t>
  </si>
  <si>
    <t xml:space="preserve">Relatório técnico sobre as espécies enviado para o órgão gestor.</t>
  </si>
  <si>
    <t xml:space="preserve">Cibele Bonvicino (Fiocruz)</t>
  </si>
  <si>
    <t xml:space="preserve"> Jorge Nascimento (ICMBio/PARNASO); Paulo D'Andrea (Fiocruz); Martin Alvarez (UESC); Lena Geise (UERJ); Alexandre Percequillo (USP/ESALQ); Selma Ribeiro (ICMBio/CENAP); Patrícia Tavares (CPRH/PE); Sara Alves (INEMA/BA)</t>
  </si>
  <si>
    <t xml:space="preserve"> O relatório técnico deve conter um resumo com ameaças, áreas de ocorrência, uso de habitat e dados populacionais, quando disponível.</t>
  </si>
  <si>
    <t xml:space="preserve">Cibele Bonvicino (Fiocruz) está elaborando um relatório com informações técnicas sobre as espécies para envio para as UCs. 
Selma Ribeiro (ICMBio/NGI Iperó/BAV Campinas) realizou uma consulta na lista de UCs do PAN e verificou que, das 39 unidades, apenas 11 ainda não possuem Plano de Manejo. Essas UCs devem ser priorizadas para o fornecimento de informações que subsidiarão a elaboração desses planos.</t>
  </si>
  <si>
    <r>
      <rPr>
        <sz val="11"/>
        <color rgb="FF000000"/>
        <rFont val="Calibri"/>
        <family val="0"/>
        <charset val="1"/>
      </rPr>
      <t xml:space="preserve"> Informações técnicas sobre as espécies - Dados Preliminares das espécies do PAN.
Artigo "Distribution and habitat of the painted tree rat (</t>
    </r>
    <r>
      <rPr>
        <i val="true"/>
        <sz val="11"/>
        <color rgb="FF000000"/>
        <rFont val="Calibri"/>
        <family val="0"/>
        <charset val="1"/>
      </rPr>
      <t xml:space="preserve">Callistomys pictus</t>
    </r>
    <r>
      <rPr>
        <sz val="11"/>
        <color rgb="FF000000"/>
        <rFont val="Calibri"/>
        <family val="0"/>
        <charset val="1"/>
      </rPr>
      <t xml:space="preserve">): Evaluating areas for future surveys and conservation efforts" de Sanchez </t>
    </r>
    <r>
      <rPr>
        <i val="true"/>
        <sz val="11"/>
        <color rgb="FF000000"/>
        <rFont val="Calibri"/>
        <family val="0"/>
        <charset val="1"/>
      </rPr>
      <t xml:space="preserve">et al</t>
    </r>
    <r>
      <rPr>
        <sz val="11"/>
        <color rgb="FF000000"/>
        <rFont val="Calibri"/>
        <family val="0"/>
        <charset val="1"/>
      </rPr>
      <t xml:space="preserve">. (2025): https://journals.plos.org/plosone/article?id=10.1371/journal.pone.0317356</t>
    </r>
  </si>
  <si>
    <t xml:space="preserve">Selma Ribeiro (ICMBio/NGI Iperó/BAV Campinas); Tatiane Rech (ICMBio/CENAP)</t>
  </si>
  <si>
    <t xml:space="preserve">APA de Sirinhaém, ESEC de Murici, PN das Lontras, REVIS de Uma, RPPN Mata do Passarinho, RPPN Mata dos Jacus, APA do Muruci, APA Sul-RMBH, PE da Lagoa do Açu, APA Baía de Camamu, APA Baía de Todos os Santos, APA Caminhos Ecológicos da Boa Esperança e PE do Conduru.</t>
  </si>
  <si>
    <t xml:space="preserve">O relatório deve ser específico para as espécies com ocorrência nessas UCs.</t>
  </si>
  <si>
    <t xml:space="preserve">Relatório da ação.</t>
  </si>
  <si>
    <t xml:space="preserve">Sofia Campiolo (UESC); Danilo Couto (ICMBio/CENAP); Marcelo Barreto (INEMA/BA); Selma Ribeiro (ICMBio/CENAP)</t>
  </si>
  <si>
    <t xml:space="preserve">Não houve avanços no processo de regularização fundiária do Parque Estadual da Serra do Conduru (PESC) ao longo do último ano. Essa limitação tem sido um entrave contínuo para a implementação de medidas mais efetivas voltadas à conservação dos pequenos mamíferos na região. Não houve produção de relatórios, materiais de divulgação ou artigos associados diretamente à ação no período.</t>
  </si>
  <si>
    <t xml:space="preserve">Até o momento, não houve participação direta na iniciativa de atualização do plano de manejo das UCs como parte da ação prevista no PAN PMAF. Na verdade, não tenho conhecimento de que essa iniciativa esteja ciente do referido plano, uma vez que nunca fui procurado nesse sentido e, inclusive, sempre encontrei dificuldades para obter informações a respeito.</t>
  </si>
  <si>
    <t xml:space="preserve">Foi iniciado recentemente o processo de atualização do plano de manejo pelo INEMA e pela SEMA, por meio da contratação de consultoria especializada. Segundo divulgado no portal oficial do Governo da Bahia, a proposta é incorporar avanços no conhecimento científico, mudanças no uso do território e diretrizes atuais de gestão, além de promover a participação de comunidades locais e outros atores sociais.
</t>
  </si>
  <si>
    <t xml:space="preserve">Taína Rizzato Menegasso (ICMBio/CENAP)</t>
  </si>
  <si>
    <t xml:space="preserve">Alterar instituição: Danilo Couto (Instituto Abaré); Selma Ribeiro (ICMBio/NGI Iperó/BAV Campinas.</t>
  </si>
  <si>
    <t xml:space="preserve">Hélia Piedade (SEMIL/CFS/DGFS); Sara Alves (INEMA/BA); Gastón Giné (UESC); Deborah Faria (UESC); Priscilla Gomes (Engaja Treinamentos)</t>
  </si>
  <si>
    <r>
      <rPr>
        <sz val="11"/>
        <color rgb="FF000000"/>
        <rFont val="Calibri"/>
        <family val="0"/>
        <charset val="1"/>
      </rPr>
      <t xml:space="preserve">As ações de educação ambiental têm destacado a importância da espécie endêmica </t>
    </r>
    <r>
      <rPr>
        <i val="true"/>
        <sz val="11"/>
        <color rgb="FF000000"/>
        <rFont val="Calibri"/>
        <family val="0"/>
        <charset val="1"/>
      </rPr>
      <t xml:space="preserve">Phyllomys thomasi</t>
    </r>
    <r>
      <rPr>
        <sz val="11"/>
        <color rgb="FF000000"/>
        <rFont val="Calibri"/>
        <family val="0"/>
        <charset val="1"/>
      </rPr>
      <t xml:space="preserve"> (cururuá), embora não sejam exclusivamente focadas nesse tema. As atividades são gerais e abordam a espécie em todos os encontros, incluindo orientações pontuais sobre o uso de produtos químicos, especialmente em dois chamados recentes para retirada de animais de telhados.
No sul da Bahia, Priscilla Gomes (Engaja Treinamentos) buscou informações junto à ADAB, que encaminhou relatórios de diversas ações de Educação Sanitária voltadas ao comércio e uso de agrotóxicos. Observou-se que tais ações não têm foco específico nas espécies-alvo.
De acordo com os relatórios da ADAB, foram realizadas:
2023: 14 ações em setembro, 3 em outubro e 2 em novembro (total: 19).
2024: 1 em janeiro, 1 em maio, 7 em junho, 2 em julho, 1 em agosto, 1 em setembro, 1 em outubro e 4 em novembro (total: 18).
2025: 1 em janeiro, 2 em fevereiro, 1 em junho, 1 em julho e 3 em agosto (total: 8).
Além dessas, ocorreram 13 eventos de educação sanitária em aldeias indígenas, abordando, de forma geral, o uso de produtos químicos, entre outros temas.
No total, entre junho de 2023 e agosto de 2025, foram registradas 58 ações, alcançando públicos variados — desde profissionais e agricultores até estudantes de escolas da região.</t>
    </r>
  </si>
  <si>
    <t xml:space="preserve">Conforme conversas com Marcos Nascimento (IF-SP/PE Ilhabela) durante a oficina de Planejamento deste PAN, houve um caso pontual envolvendo o uso de produtos químicos, o que motivou a discussão sobre o tema. No entanto, tais situações não são recorrentes no PE Ilhabela, sendo consideradas exceções.
Com a exclusão do OE 3, esta ação será realocada para o OE 6, como ação 6.10, por tratar especificamente da divulgação do conhecimento.</t>
  </si>
  <si>
    <t xml:space="preserve">Gabriela Carvalho (IF-SP/PE Ilhabela) e Priscilla Gomes (Engaja Treinamentos).</t>
  </si>
  <si>
    <t xml:space="preserve">Realizar ações de sensibilização ambiental em escolas, comunidades, empresas e órgãos públicos sobre o uso de produtos químicos e controle de pragas no Sul da Bahia.</t>
  </si>
  <si>
    <t xml:space="preserve">Atores sensibilizados sobre o impacto do uso de produtos e controle de pragas na região do sul da Bahia. </t>
  </si>
  <si>
    <t xml:space="preserve">Excluir: Hélia Piedade (SEMIL/CFS/DGFS); Priscilla Gomes (Engaja Treinamentos). 
Incluir: Regina Damascena (Veracel); Epaminondas Peixoto Junior (ADAB/BA).</t>
  </si>
  <si>
    <t xml:space="preserve">Sul da Bahia</t>
  </si>
  <si>
    <t xml:space="preserve">Capacitação e EA </t>
  </si>
  <si>
    <t xml:space="preserve">Agrupada na Monitoria Anual 2.</t>
  </si>
  <si>
    <t xml:space="preserve">Protocolo de captura e soltura elaborado.</t>
  </si>
  <si>
    <t xml:space="preserve">Alexandre Percequillo (USP/ESALQ); Martin Alvarez (UESC); Hélia Piedade (SEMIL/CFS/DGFS); Marcia Chame (Fiocruz)</t>
  </si>
  <si>
    <r>
      <rPr>
        <sz val="11"/>
        <color rgb="FF000000"/>
        <rFont val="Calibri"/>
        <family val="0"/>
        <charset val="1"/>
      </rPr>
      <t xml:space="preserve">1 - Informamos ainda que, há cerca de quatro meses, fomos acionados pela Escola Municipal de Castelhanos devido à presença de </t>
    </r>
    <r>
      <rPr>
        <i val="true"/>
        <sz val="11"/>
        <color rgb="FF000000"/>
        <rFont val="Calibri"/>
        <family val="0"/>
        <charset val="1"/>
      </rPr>
      <t xml:space="preserve">P. thomasi </t>
    </r>
    <r>
      <rPr>
        <sz val="11"/>
        <color rgb="FF000000"/>
        <rFont val="Calibri"/>
        <family val="0"/>
        <charset val="1"/>
      </rPr>
      <t xml:space="preserve">no telhado. Estivemos no local, realizamos orientações de conscientização e sugerimos soluções para a retirada dos animais, o que demandaria o destelhamento da escola — procedimento que não executamos. Acompanhamos a situação junto aos professores e, após o retorno das aulas, ainda não recebemos novas informações sobre a permanência dos animais.
Também registramos, há alguns meses, o avistamento noturno de um cururuá albino por um morador no Norte da Ilha. No geral, recebemos poucos acionamentos relacionados à presença da espécie em telhados e não há registros de mortes de cururuá associadas ao uso de produtos químicos ou pesticidas. Até o momento, não temos conhecimento de ocorrência desse tipo.</t>
    </r>
  </si>
  <si>
    <r>
      <rPr>
        <sz val="11"/>
        <color rgb="FF000000"/>
        <rFont val="Calibri"/>
        <family val="0"/>
        <charset val="1"/>
      </rPr>
      <t xml:space="preserve">1 - A demanda está fora do escopo de atuação previsto, uma vez que os registros de</t>
    </r>
    <r>
      <rPr>
        <i val="true"/>
        <sz val="11"/>
        <color rgb="FF000000"/>
        <rFont val="Calibri"/>
        <family val="0"/>
        <charset val="1"/>
      </rPr>
      <t xml:space="preserve"> Phyllomys thomasi</t>
    </r>
    <r>
      <rPr>
        <sz val="11"/>
        <color rgb="FF000000"/>
        <rFont val="Calibri"/>
        <family val="0"/>
        <charset val="1"/>
      </rPr>
      <t xml:space="preserve"> em telhados são pontuais e esporádicos, sem volume de casos que justifique a elaboração de um protocolo de monitoramento. Além disso, a resolução desses eventos envolve intervenções estruturais nos imóveis, o que não se enquadra nas atribuições da equipe.</t>
    </r>
  </si>
  <si>
    <t xml:space="preserve">1- Gabriela Carvalho (IF-SP/PE Ilhabela); 2- Cibele Bonvicino  (Fiocruz). </t>
  </si>
  <si>
    <t xml:space="preserve">2- Como não é uma espécie abundante o sucesso de um trabalho de monitoria dificulta a realização de um estudo de monitoramento. </t>
  </si>
  <si>
    <r>
      <rPr>
        <sz val="12"/>
        <color rgb="FF000000"/>
        <rFont val="Calibri"/>
        <family val="2"/>
        <charset val="1"/>
      </rPr>
      <t xml:space="preserve">Encaminhar à prefeitura de Ilhabela, MP e SEMIL/SP informações a respeito dos impactos sobre </t>
    </r>
    <r>
      <rPr>
        <i val="true"/>
        <sz val="12"/>
        <color rgb="FF000000"/>
        <rFont val="Calibri"/>
        <family val="2"/>
        <charset val="1"/>
      </rPr>
      <t xml:space="preserve">Phyllomys thomasi </t>
    </r>
    <r>
      <rPr>
        <sz val="12"/>
        <color rgb="FF000000"/>
        <rFont val="Calibri"/>
        <family val="2"/>
        <charset val="1"/>
      </rPr>
      <t xml:space="preserve">decorrentes do serviço de controle de pragas por produtos químicos, bem como sobre a necessidade de anuência do PE Ilhabela na ZA.</t>
    </r>
  </si>
  <si>
    <t xml:space="preserve">Ofícios encaminhados pelo gestor do PE Ilhabela.</t>
  </si>
  <si>
    <t xml:space="preserve">Hélia Piedade (SEMIL/CFS/DGFS); Bernardo Papi (Ecotropica Ambiental)</t>
  </si>
  <si>
    <t xml:space="preserve">Não há estudos consolidados sobre os impactos relacionados a essa temática e, até o momento, não houve avanços nesse sentido.</t>
  </si>
  <si>
    <t xml:space="preserve">Recebemos poucos acionamentos relacionados à presença de cururuás em telhados e não há registros de mortes da espécie associadas ao uso de produtos químicos ou pesticidas. Até o momento, não temos conhecimento de ocorrências desse tipo.</t>
  </si>
  <si>
    <t xml:space="preserve">Gabriela Carvalho (IF-SP/PE Ilhabela)</t>
  </si>
  <si>
    <t xml:space="preserve">Documentos técnicos-científicos.</t>
  </si>
  <si>
    <r>
      <rPr>
        <sz val="11"/>
        <color rgb="FF000000"/>
        <rFont val="Calibri"/>
        <family val="0"/>
        <charset val="1"/>
      </rPr>
      <t xml:space="preserve">1 -Até o momento, conseguimos produzir apenas um artigo relacionado ao tema. No entanto, atualmente não conto com alunos vinculados especificamente a essa linha de pesquisa, o que tem dificultado o avanço das atividades previstas. Ainda assim, reforço que não desisti de dar continuidade aos estudos em ecotoxicologia aplicada às espécies-alvo do PAN. Assim que possível, pretendo retomar as atividades com novos colaboradores e estudantes interessados no tema.
2 - Estudo coordenado pela Érica Gomes-de-Sá (UFPB) </t>
    </r>
    <r>
      <rPr>
        <i val="true"/>
        <sz val="11"/>
        <color rgb="FF000000"/>
        <rFont val="Calibri"/>
        <family val="0"/>
        <charset val="1"/>
      </rPr>
      <t xml:space="preserve">et al. </t>
    </r>
    <r>
      <rPr>
        <sz val="11"/>
        <color rgb="FF000000"/>
        <rFont val="Calibri"/>
        <family val="0"/>
        <charset val="1"/>
      </rPr>
      <t xml:space="preserve">2025, intitulado "Conservation Blind Spots: Scenarios for Assessing the Exposure Risk of Brazilian Mammals to Pesticides" contempla uma das espécies do PAN </t>
    </r>
    <r>
      <rPr>
        <i val="true"/>
        <sz val="11"/>
        <color rgb="FF000000"/>
        <rFont val="Calibri"/>
        <family val="0"/>
        <charset val="1"/>
      </rPr>
      <t xml:space="preserve">Chaetomys subspinosus.</t>
    </r>
  </si>
  <si>
    <r>
      <rPr>
        <sz val="11"/>
        <color rgb="FF000000"/>
        <rFont val="Calibri"/>
        <family val="0"/>
        <charset val="1"/>
      </rPr>
      <t xml:space="preserve">Artigo "Conservation blind spots: scenarios for assessing the exposure risk of Brazilian mammals to pesticides" de Gomes </t>
    </r>
    <r>
      <rPr>
        <i val="true"/>
        <sz val="11"/>
        <color rgb="FF000000"/>
        <rFont val="Calibri"/>
        <family val="0"/>
        <charset val="1"/>
      </rPr>
      <t xml:space="preserve">et al</t>
    </r>
    <r>
      <rPr>
        <sz val="11"/>
        <color rgb="FF000000"/>
        <rFont val="Calibri"/>
        <family val="0"/>
        <charset val="1"/>
      </rPr>
      <t xml:space="preserve">. (2025): https://onlinelibrary.wiley.com/doi/abs/10.1111/mam.12386</t>
    </r>
  </si>
  <si>
    <t xml:space="preserve">1 - No momento não conto com alunos vinculados especificamente a essa linha de pesquisa, o que tem dificultado o avanço das atividades previstas. 
A ação 3.5 será realocada para o OE 6, sendo a nova ação 6.11, por tratar-se de geração de conhecimento. </t>
  </si>
  <si>
    <t xml:space="preserve">1- Ricardo Bovendorp (UESC); 2 - Tatiane Rech (ICMBio/CENAP)</t>
  </si>
  <si>
    <t xml:space="preserve">Convidar Érica Gomes-de-Sá (UFPB) para a colaboração da ação e outros pesquisadores envolvidos. </t>
  </si>
  <si>
    <t xml:space="preserve">Incluir: Érica Gomes de Sá (UFPB).</t>
  </si>
  <si>
    <t xml:space="preserve">Relatórios dos eventos;
Atas de reuniões.</t>
  </si>
  <si>
    <t xml:space="preserve">Patrícia Tavares (CPRH/PE); Melina Barreto (IEF/MG); Lena Geise (UERJ); Jorge Nascimento (ICMBio/PARNASO); Hélia Piedade (SEMIL/CFS/DGFS)</t>
  </si>
  <si>
    <t xml:space="preserve">No dia 13/06/2024 foi realizada uma reunião junto ao INEA-RJ, para apresentar as ações do PAN que envolviam as espécies de Pequenos Mamíferos Ameaçados de Extinção com distribuição para Estado do Rio de Janeiro (ata em anexo). Essa reunião contou com a presença de profissionais que trabalham nos setores de áreas protegidas e com a fauna no licenciamento ambiental no órgão ambiental do Estado do Rio de Janeiro. A reunião foi realizada em conjunto com as professoras Lena Geise e Cecília Bueno, onde foram apresentadas as ações que cada um dos participantes coordenava.
Nesta reunião foram abordadas seguintes ações do PAN:
- Envolvendo UCs (1.1; 2.2; 2.5; 2.6; 5.1; 5.2; 6.6; 7.2; 7.4; e 7.6);
- Envolvendo Fiscalização (1.2; 1.3; 1.4; e 2.4);
- Envolvendo Licenciamento (4.1; 4.5; 6.5; e 6.8);
- Envolvendo Rodovias (4.1; 4.2; e 4.3).</t>
  </si>
  <si>
    <t xml:space="preserve">Para realização dessa ação, a maior dificuldade é a falta de tempo para dedicar ao PAN. Além disso, é sempre uma dificuldade conseguir os contatos para realizar a articulação com os órgãos ambientais que atuam nas áreas de distribuição das espécies alvo deste PAN. No estado do Rio de Janeiro eu tenho acesso às pessoas que trabalham na região. Porém o mesmo não ocorre nos outros estados com distribuição das espécies alvo deste PAN. </t>
  </si>
  <si>
    <r>
      <rPr>
        <sz val="11"/>
        <color theme="1"/>
        <rFont val="Calibri"/>
        <family val="2"/>
        <charset val="1"/>
      </rPr>
      <t xml:space="preserve">Excluir: Hélia Piedade (SEMIL/CFS/DGFS); Jorge Nascimento (ICMBio/PARNASO); Melina Barreto (IEF/MG).  
Incluir: Sara Alves (INEMA/BA); Thais Volpi (SEAMA/</t>
    </r>
    <r>
      <rPr>
        <sz val="11"/>
        <rFont val="Calibri"/>
        <family val="2"/>
        <charset val="1"/>
      </rPr>
      <t xml:space="preserve">ES); Vinicius de Assis Moreira (IEF/MG).</t>
    </r>
  </si>
  <si>
    <t xml:space="preserve">MG, RJ, ES, BA e PE.</t>
  </si>
  <si>
    <t xml:space="preserve">Relatórios.</t>
  </si>
  <si>
    <t xml:space="preserve">Fernanda Abra (ViaFAUNA); Marcia Aguieiras (UERJ); Helio Secco (REET Brasil); Gastón Giné (UESC); Deborah Faria (UESC); Mateus Melo (Concremat Consultoria Ambiental)</t>
  </si>
  <si>
    <t xml:space="preserve">Neste último ano não tive avanços. Os colaboradores foram contactados e também não fizeram avanços. Consegui mais dois contatos de profissionais que trabalharam na região do PAN e estou aguardando retorno.</t>
  </si>
  <si>
    <t xml:space="preserve">Os colaboradores dispersaram e os que responderam não desenvolveram ou trouxeram nenhuma contribuição. Tentei novas parcerias, porque eu trabalho com animais atropelados em área de Mata Atlântica no sudeste e não tenho contato com os animais foco deste PAN. Ainda aguardo alguns retornos, esperando poder contribuir de alguma forma. Cheguei a me reunir com a Dra Cibele Bonvicino e o Bernardo Papi, mas ainda aguardo retorno.</t>
  </si>
  <si>
    <r>
      <rPr>
        <sz val="11"/>
        <color rgb="FF000000"/>
        <rFont val="Calibri"/>
        <family val="0"/>
        <charset val="1"/>
      </rPr>
      <t xml:space="preserve">Realizar monitoramento de atropelamentos em estradas nas áreas de ocorrência das espécies-alvo do PAN para identificar hotspots de atropelamentos, especialmente para </t>
    </r>
    <r>
      <rPr>
        <i val="true"/>
        <sz val="11"/>
        <color rgb="FF000000"/>
        <rFont val="Calibri"/>
        <family val="0"/>
        <charset val="1"/>
      </rPr>
      <t xml:space="preserve">Coendou speratus; Chaetomys subspinosus </t>
    </r>
    <r>
      <rPr>
        <sz val="11"/>
        <color rgb="FF000000"/>
        <rFont val="Calibri"/>
        <family val="0"/>
        <charset val="1"/>
      </rPr>
      <t xml:space="preserve">e</t>
    </r>
    <r>
      <rPr>
        <i val="true"/>
        <sz val="11"/>
        <color rgb="FF000000"/>
        <rFont val="Calibri"/>
        <family val="0"/>
        <charset val="1"/>
      </rPr>
      <t xml:space="preserve"> Callistomys pictus</t>
    </r>
    <r>
      <rPr>
        <sz val="11"/>
        <color rgb="FF000000"/>
        <rFont val="Calibri"/>
        <family val="0"/>
        <charset val="1"/>
      </rPr>
      <t xml:space="preserve">.</t>
    </r>
  </si>
  <si>
    <t xml:space="preserve">Incluir: Vagner Reis (REET); Grazielli Pena (Ecovias). </t>
  </si>
  <si>
    <t xml:space="preserve">Litoral de Pernambuco (PE 60); Norte de Alagoas; BR 101 (RJ, ES e BA) e  </t>
  </si>
  <si>
    <t xml:space="preserve">Área de abrangência do PAN.</t>
  </si>
  <si>
    <t xml:space="preserve">Elaborar e divulgar material educativo sobre prevenção de atropelamentos de fauna silvestre nas áreas de ocorrência das espécies-alvo.</t>
  </si>
  <si>
    <t xml:space="preserve">Material educativo.</t>
  </si>
  <si>
    <t xml:space="preserve"> Patrícia Tavares (CPRH/PE); Hélia Piedade (SEMIL/CFS/DGFS); Melina Barreto (IEF/MG); Andréia Figueiredo (ICAS); Marcia Aguieiras (UERJ)</t>
  </si>
  <si>
    <t xml:space="preserve">Ação vinculada à ação 4.4.
Material educativo contemplando  encaminhamento de carcaças à coleções científicas, aviso à PRF; lista de locais e contatos para recebimento; socorro ao animal, direção defensiva, divulgação sobre coleta cidadã, etc.
Referência: IN ICMBio n°3/2014 (Cap VI: qualquer cidadão pode coletar e encaminhar para coleção científica).</t>
  </si>
  <si>
    <t xml:space="preserve">1 - Neste último ano não tive avanços. Os colaboradores foram contactados e também não fizeram avanços. Consegui mais dois contatos de profissionais que trabalharam na região do PAN e estou aguardando retorno. 
2 - Considerando que há diversos materiais educativos produzidos por diferentes instituições, além de ações de divulgação já existentes, entende-se que se trata de uma ação contínua, cujos esforços contribuem indiretamente para beneficiar as espécies do PAN. A ação foi classificada como “em andamento com problemas”, pois, embora tenha sido iniciada na primeira monitoria, não apresentou avanços nesta etapa.</t>
  </si>
  <si>
    <t xml:space="preserve">Recomenda-se conversar com REET para verificar se há atuações específicas com as espécies do PAN. </t>
  </si>
  <si>
    <t xml:space="preserve">Material de divulgação; Lista de postagens; Lista de concessionárias contactadas. </t>
  </si>
  <si>
    <t xml:space="preserve">
Incluir: Aline Poscai (ICMBio/CENAP); Vinicius de Assis Moreira (IEF/MG); Thais Pagotto (REET); Claudia Guimarães Costa (PUC Minas/REET); Vagner Reis (REET); Vanessa Terra dos Santos (UFU/REET).
Excluir: Melina Barreto (IEF/MG); Andréia Figueiredo (ICAS).</t>
  </si>
  <si>
    <t xml:space="preserve">Documentos técnicos-científicos com mapas de conectividade.</t>
  </si>
  <si>
    <t xml:space="preserve">Manutenção e aumento da conectividade; mitigar o efeito barreira de empreendimentos lineares</t>
  </si>
  <si>
    <t xml:space="preserve"> Priscilla Gomes (Engaja Treinamentos); Patrícia Tavares (CPRH/PE); Mariana Gianiaki (ANAMMA); Lucas Santos (Grupo Ambiental Natureza Bela); Jayme Prevedell (UERJ); Marcos Vieira (UFRJ); Pablo Gonçalves (UFRJ/Macaé); Bernardo Papi (Ecotropica Ambiental); Marcello Guerreiro (Arteris Fluminense); Gastón Giné (UESC); Deborah Faria (UESC); Cintia Povill (ICMBio/ITV)</t>
  </si>
  <si>
    <r>
      <rPr>
        <sz val="11"/>
        <color rgb="FF000000"/>
        <rFont val="Calibri"/>
        <family val="0"/>
        <charset val="1"/>
      </rPr>
      <t xml:space="preserve">
Dentro do Projeto Genômica da Biodiversidade Brasileira – GBB -(ITV &amp; ICMBio) houve andamento para a análise do material genético de </t>
    </r>
    <r>
      <rPr>
        <i val="true"/>
        <sz val="11"/>
        <color rgb="FF000000"/>
        <rFont val="Calibri"/>
        <family val="0"/>
        <charset val="1"/>
      </rPr>
      <t xml:space="preserve">Cerradomys goytaca.</t>
    </r>
  </si>
  <si>
    <t xml:space="preserve">Priscilla Gomes (Engaja Treinamentos); Marco Aurelio Barbosa (Veracel)</t>
  </si>
  <si>
    <t xml:space="preserve">É preciso verificar essa informação dentro do Fórum Florestal que contempla Veracel e Suzano, pois estão envolvidos nos BAMGES. </t>
  </si>
  <si>
    <t xml:space="preserve">Excluir: Patrícia Tavares (CPRH/PE); Lucas Santos (Grupo Ambiental Natureza Bela); Marcos Vieira (UFRJ); Pablo Gonçalves (UFRJ/Macaé).
Incluir: José Francisco Azevedo Junior (Grupo Ambiental Natureza Bela).</t>
  </si>
  <si>
    <t xml:space="preserve">Material educativo;
Relatórios de oficinas.</t>
  </si>
  <si>
    <r>
      <rPr>
        <sz val="11"/>
        <color rgb="FF000000"/>
        <rFont val="Calibri"/>
        <family val="0"/>
        <charset val="1"/>
      </rPr>
      <t xml:space="preserve">Ações de sensibilização para conservação de áreas naturais e fauna associada vem sendo realizada desde 2024 junto a proprietários, cidadãos e órgãos ambientais no âmbito do Projeto Conecta-Vidas na região da Praia do Forte, município de  Mata de São João, uma parceria do Laboratório de Ecologia Aplicada à Conservação e Aruá Observação de Vida Silvestre, que culminou na fundação do Instituto Preguiça-de-Coleira. O projeto, coordenado pelo Dr. Gastón Giné e Luciana Veríssimo, busca sensibilizar e promover a conservação de remanescentes florestais e mamíferos ameaçados florestais (</t>
    </r>
    <r>
      <rPr>
        <i val="true"/>
        <sz val="11"/>
        <color rgb="FF000000"/>
        <rFont val="Calibri"/>
        <family val="0"/>
        <charset val="1"/>
      </rPr>
      <t xml:space="preserve">Chaetomys subspinosus</t>
    </r>
    <r>
      <rPr>
        <sz val="11"/>
        <color rgb="FF000000"/>
        <rFont val="Calibri"/>
        <family val="0"/>
        <charset val="1"/>
      </rPr>
      <t xml:space="preserve"> e </t>
    </r>
    <r>
      <rPr>
        <i val="true"/>
        <sz val="11"/>
        <color rgb="FF000000"/>
        <rFont val="Calibri"/>
        <family val="0"/>
        <charset val="1"/>
      </rPr>
      <t xml:space="preserve">Bradypus torquatus</t>
    </r>
    <r>
      <rPr>
        <sz val="11"/>
        <color rgb="FF000000"/>
        <rFont val="Calibri"/>
        <family val="0"/>
        <charset val="1"/>
      </rPr>
      <t xml:space="preserve">) através da coordenação de um grupo de ciência-cidadã com 280 membros de 14 comunidades, realização de palestras e sessões de cinema semestrais em 4 escolas e 4 condomínios residenciais (mais de 800 pessoas beneficiadas anualmente), realização de trilhas de observação com escolas, universidades, turistas e lideranças locais (mais de 3000 pessoas anualmente), realização de capacitações de funcionários de empresas e gestores locais no manejo de espécies e hábitat (Neoenergia, Polícia Ambiental e Prefeitura), reuniões com construtoras, construtores e órgãos ambientais (INEMA), bem como, com ações de implementação participativa de cordas (pontes de travessia) para conectar remanescentes de propriedades privadas em uma área importante para a conectividade regional (mais de 17 pontes implementadas). Além disso, o projeto vem dando suporte ao MP e INEMA, no manejo da fauna ameaçada e na elaboração e implementação de medidas mitigatórias e compensatórias de impactos associados à supressão de vegetação e infraestruturas lineares. Foram gerados dois pareceres para o MP, um sobre medidas para conservação e restauração de vegetação nativa (restinga) no Condomínio dos Ipês, Piscinas Naturais, Praia do Forte, Município de Mata de São João (Inquérito nº 167.9.12777/2018), um sobre áreas prioritárias para mitigação e prioridades para compensação dos casos de eletrocussões de fauna silvestre em redes de fiação elétrica da Neoenergia (Inquérito Civil nº 167.9.4603/2024) na região costeira do Município de Mata de São João, Bahia. Por fim, foi gerado um parecer para o INEMA para definição de locais e especificações dos equipamentos recomendados para instalação de três pontes de travessia para fauna arborícola no entorno dos remanescentes florestais circundantes a área de supressão de vegetação realizada pela INDEBA em Simões Filho -BA, como previsto na Portaria INEMA n 33.035/2025.
Ações de sensibilização para conservação das cabrucas e áreas naturais vem sendo realizadas junto a escolas rurais e urbanas no âmbito do projeto de extensão “Aliança dos Saberes“ e “Sala Verde”, ambos da UESC, coordenado pela Dra. Camila Cassano. A sensibilização é realizada de duas formas: através da recepção semanal de escolas da região de Ilhéus na “Sala verde” localizada no Centro de Pesquisa em Biodiversidade (CPBIO-UESC), bem como através do desenvolvimento da “Semana de Popularização da Ciência” em 3 escolas (municipais e estaduais) do município de Una.
Gaston Guiné (UESC) informou que há atividades do projeto Economia das Cabrucas e o Aliança dos saberes. Essa iniciativa não é direcionado para as espécies do PAN, mas sim para a biodiversidade com um todo.</t>
    </r>
  </si>
  <si>
    <r>
      <rPr>
        <sz val="11"/>
        <color rgb="FF000000"/>
        <rFont val="Calibri"/>
        <family val="2"/>
        <charset val="1"/>
      </rPr>
      <t xml:space="preserve">Relatório com as atividades realizadas, entre elas estão: 
3 vídeos;
https://www.instagram.com/reel/C9zxGD0RzR1/?igsh=dDNvb2pmN2MyMWM=
https://www.instagram.com/reel/C-RdsH_s3By/?igsh=MW15emltbzY5ZnFyaA==
https://www.instagram.com/reel/C-gD6tLP62Q/?igsh=Y3B5M2Y0YnN2djZ4
- Desenvolvemos o Projeto "Enredando saberes;
https://www.instagram.com/reel/C9DwyirMbQ2/?igsh=N3o4MnBqd3A0MWNs
- Participamos de um congresso divulgando as ações do plano (20º Congreso Latinoamericano de Ciencias del Mar COLACMAR'2024);
- Organizamos um ebook sobre os projetos que os professores desenvolveram com o preá;
- Elaboramos também fôlderes, maquete 3D do arquipélago de Moleques do Sul, um jogo de tabuleiro e uma oficina de pintura de moldes dos preás em gesso;
- A E.E.F Severo Honorato da Costa, localizada na comunidade pesqueira do Pântano do Sul (Florianópolis), a mais próxima das Ilhas de Moleques, levou o projeto "Guardiões do Preá" para a Feira regional de ciências e tecnologia das escolas públicas de SC.
</t>
    </r>
    <r>
      <rPr>
        <sz val="11"/>
        <color theme="1"/>
        <rFont val="Calibri"/>
        <family val="2"/>
        <charset val="1"/>
      </rPr>
      <t xml:space="preserve">Reportagem no Globo Repórter sobre Preá-de-moleques-do-sul só é encontrado em uma ilha perto de Florianópolis: https://globoplay.globo.com/v/10099223/</t>
    </r>
  </si>
  <si>
    <t xml:space="preserve">Preservação das cabrucas e áreas naturais. </t>
  </si>
  <si>
    <t xml:space="preserve">Não houve iniciativas relacionadas à ação 5.1. Sugiro a substituição da articulação em ambas as ações, uma vez que não tenho condições de contribuir da forma necessária, devido às demandas rotineiras e excepcionais da unidade em que trabalho.
No Parque Nacional do Itatiaia, iniciamos recentemente trabalhos de monitoramento dos impactos da visitação, os quais têm alguma relação com a ação 5.1; contudo, os resultados ainda são bastante incipientes.</t>
  </si>
  <si>
    <t xml:space="preserve">Lista de indicadores do roteiro metodológico para manejo de visitação do ICMBio (ICMBio, 2011) . </t>
  </si>
  <si>
    <t xml:space="preserve">Devido às demandas rotineiras e excepcionais da unidade em que atua, o articulador não tem conseguido dedicar-se à ação como seria necessário. Por esse motivo, recomenda-se a substituição da articulação.
A justificativa para a exclusão da ação é a falta de definição dos parâmetros relevantes para as espécies-alvo do PAN. Além disso, o esforço necessário para obter as informações previstas nos indicadores é elevado e não resulta na geração de dados úteis para subsidiar o manejo dos impactos da visitação ou para a elaboração dos Planos de Visitação das UCs.</t>
  </si>
  <si>
    <t xml:space="preserve">Materiais de capacitação;
Relatório; Atas de cursos.</t>
  </si>
  <si>
    <t xml:space="preserve">Marcelo Pessanha (ICMBio/PARNA Restinga de Jurubatiba); Leonardo Cândido (ICMBio/PARNA Itatiaia); João Oliveira (UFRJ-MN); Jorge Cherem (Instituto Tabuleiro); Carlos Salvador (Instituto Tabuleiro); Alexandre Percequillo (USP/ESALQ); Martín Alvarez (UESC); Paulo D'Andrea (Fiocruz); Cibele Bonvicino (Fiocruz); Ricardo Bovendorp (UESC); Gilson Ximenes (UESB); Lena Geise (UERJ)</t>
  </si>
  <si>
    <t xml:space="preserve">Não houve andamentos. Avaliar a possibilidade de realização de um curso de capacitação por meio da plataforma da SEMIL/SP, relacionada a ação 1.2. </t>
  </si>
  <si>
    <t xml:space="preserve">O articulador não conseguiu executar a ação por falta de tempo. </t>
  </si>
  <si>
    <t xml:space="preserve">Excluir: Leonardo Cândido (ICMBio/PARNA Itatiaia). 
 Incluir: Gastón Gine (UESC); Regina Damascena (Estação Veracel). </t>
  </si>
  <si>
    <t xml:space="preserve">Serão priorizadas UCs com visitação ordenada, onde haja sobreposição com a ocorrência. </t>
  </si>
  <si>
    <t xml:space="preserve">Realizar inventários em áreas com potencial de ocorrência das espécies do PAN.</t>
  </si>
  <si>
    <t xml:space="preserve">Aumentar o conhecimento das espécies objetivando a conservação.</t>
  </si>
  <si>
    <t xml:space="preserve">Gilson Ximenes (UESB); João Oliveira (UFRJ/MN); Jorge Cherem (Instituto Tabuleiro); Alexandre Percequillo (USP/ESALQ); Cecilia Bueno (UVA); Martin Alvarez (UESC); Lena Geise (UERJ); Alexandra Bezerra (Museu Paraense Emílio Goeldi); Marcelo Weksler (Autônomo); Teo Veiga (UEFS); Yuri Leite (UFES); Leonora Costa (UFES); Thales Freitas (UFRS); Pablo Rodrigues (UFRJ/Macaé); Pedro Estrela (UFPB); Gastón Giné (UESC); Deborah Faria (UESC); Mariella Butti (USP/IB)</t>
  </si>
  <si>
    <r>
      <rPr>
        <sz val="11"/>
        <color rgb="FF000000"/>
        <rFont val="Calibri"/>
        <family val="0"/>
        <charset val="1"/>
      </rPr>
      <t xml:space="preserve">Foi realizado um inventário na Estação Veracel, na Bahia, com o objetivo de localizar o ouriço-preto. Também foram conduzidos inventários em áreas de restinga, incluindo a APA Pau-Brasil e a APA Massambaba, voltados à detecção de </t>
    </r>
    <r>
      <rPr>
        <i val="true"/>
        <sz val="11"/>
        <color rgb="FF000000"/>
        <rFont val="Calibri"/>
        <family val="0"/>
        <charset val="1"/>
      </rPr>
      <t xml:space="preserve">Cerradomys</t>
    </r>
    <r>
      <rPr>
        <sz val="11"/>
        <color rgb="FF000000"/>
        <rFont val="Calibri"/>
        <family val="0"/>
        <charset val="1"/>
      </rPr>
      <t xml:space="preserve">.
No caso de </t>
    </r>
    <r>
      <rPr>
        <i val="true"/>
        <sz val="11"/>
        <color rgb="FF000000"/>
        <rFont val="Calibri"/>
        <family val="0"/>
        <charset val="1"/>
      </rPr>
      <t xml:space="preserve">Cerradomys goytaca</t>
    </r>
    <r>
      <rPr>
        <sz val="11"/>
        <color rgb="FF000000"/>
        <rFont val="Calibri"/>
        <family val="0"/>
        <charset val="1"/>
      </rPr>
      <t xml:space="preserve">, diversas ações de divulgação e educação ambiental têm sido realizadas em escolas de Macaé, em parceria com o ICMBio e o Parque Nacional da Restinga de Jurubatiba. Nessas atividades, materiais didáticos que destacam </t>
    </r>
    <r>
      <rPr>
        <i val="true"/>
        <sz val="11"/>
        <color rgb="FF000000"/>
        <rFont val="Calibri"/>
        <family val="0"/>
        <charset val="1"/>
      </rPr>
      <t xml:space="preserve">C. goytaca</t>
    </r>
    <r>
      <rPr>
        <sz val="11"/>
        <color rgb="FF000000"/>
        <rFont val="Calibri"/>
        <family val="0"/>
        <charset val="1"/>
      </rPr>
      <t xml:space="preserve"> como um dos principais elementos da fauna de restinga do Norte Fluminense são frequentemente utilizados.
O monitoramento de longa duração das populações de </t>
    </r>
    <r>
      <rPr>
        <i val="true"/>
        <sz val="11"/>
        <color rgb="FF000000"/>
        <rFont val="Calibri"/>
        <family val="0"/>
        <charset val="1"/>
      </rPr>
      <t xml:space="preserve">C. goytaca</t>
    </r>
    <r>
      <rPr>
        <sz val="11"/>
        <color rgb="FF000000"/>
        <rFont val="Calibri"/>
        <family val="0"/>
        <charset val="1"/>
      </rPr>
      <t xml:space="preserve"> no Parque Nacional da Restinga de Jurubatiba seguirá sendo conduzido como parte do PELD – Restingas e Lagoas Costeiras, com previsão até 2027. Além disso, </t>
    </r>
    <r>
      <rPr>
        <i val="true"/>
        <sz val="11"/>
        <color rgb="FF000000"/>
        <rFont val="Calibri"/>
        <family val="0"/>
        <charset val="1"/>
      </rPr>
      <t xml:space="preserve">C. goytaca</t>
    </r>
    <r>
      <rPr>
        <sz val="11"/>
        <color rgb="FF000000"/>
        <rFont val="Calibri"/>
        <family val="0"/>
        <charset val="1"/>
      </rPr>
      <t xml:space="preserve"> está entre as espécies ameaçadas de mamíferos que terão seu genoma completo sequenciado e anotado pela iniciativa Genômica da Biodiversidade Brasileira, realizada pelo Instituto Tecnológico Vale (ITV) em parceria com o ICMBio. As amostras genéticas já foram enviadas ao ITV e encontram-se em processamento.</t>
    </r>
  </si>
  <si>
    <t xml:space="preserve">Alterar instituição: Marcelo Weskler (Museu Nacional do RJ)
Incluir: Diego Astúa de Moraes (UFPE)
Excluir: Pedro Estrela (UFPB)</t>
  </si>
  <si>
    <t xml:space="preserve">Documentos técnico-científicos e palestras nos locais do estudo.</t>
  </si>
  <si>
    <t xml:space="preserve">Gilson Ximenes (UESB); João Oliveira (UFRJ/MN); Alexandre Percequillo (USP/ESALQ); Cecilia Bueno (UVA); Jorge Cherem (Instituto Tabuleiro); Paulo D'Andrea (Fiocruz); Martin Alvarez (UESC); Alexandra Bezerra (Museu Paraense Emílio Goeldi); Marcelo Weksler (Autônomo); Theo Veiga (UEFS); Yuri Leite (UFES); Leonora Costa (UFES); Thales Freitas (UFRS); Regina Damascena (Estação Veracel)</t>
  </si>
  <si>
    <t xml:space="preserve">PARNA Restinga de Jurubatiba (RJ); PE Serra do Tabuleiro (Ilha Moleques do Sul - SC); RPPN Estação Veracel (sul da BA)</t>
  </si>
  <si>
    <r>
      <rPr>
        <sz val="11"/>
        <color rgb="FF000000"/>
        <rFont val="Calibri"/>
        <family val="0"/>
        <charset val="1"/>
      </rPr>
      <t xml:space="preserve">A partir de informações passadas pelos colaboradores da ação 6.2, desde 2024 houve avanço no conhecimento e em ações para conservação de </t>
    </r>
    <r>
      <rPr>
        <i val="true"/>
        <sz val="11"/>
        <color rgb="FF000000"/>
        <rFont val="Calibri"/>
        <family val="0"/>
        <charset val="1"/>
      </rPr>
      <t xml:space="preserve">Cavia intermedia</t>
    </r>
    <r>
      <rPr>
        <sz val="11"/>
        <color rgb="FF000000"/>
        <rFont val="Calibri"/>
        <family val="0"/>
        <charset val="1"/>
      </rPr>
      <t xml:space="preserve">, </t>
    </r>
    <r>
      <rPr>
        <i val="true"/>
        <sz val="11"/>
        <color rgb="FF000000"/>
        <rFont val="Calibri"/>
        <family val="0"/>
        <charset val="1"/>
      </rPr>
      <t xml:space="preserve">Cerradomys goytaca</t>
    </r>
    <r>
      <rPr>
        <sz val="11"/>
        <color rgb="FF000000"/>
        <rFont val="Calibri"/>
        <family val="0"/>
        <charset val="1"/>
      </rPr>
      <t xml:space="preserve"> e</t>
    </r>
    <r>
      <rPr>
        <i val="true"/>
        <sz val="11"/>
        <color rgb="FF000000"/>
        <rFont val="Calibri"/>
        <family val="0"/>
        <charset val="1"/>
      </rPr>
      <t xml:space="preserve"> Rhipidomys tribei</t>
    </r>
    <r>
      <rPr>
        <sz val="11"/>
        <color rgb="FF000000"/>
        <rFont val="Calibri"/>
        <family val="0"/>
        <charset val="1"/>
      </rPr>
      <t xml:space="preserve">. Abaixo seguem as informações para estas espécies e em anexo os documentos produzidos. 
</t>
    </r>
    <r>
      <rPr>
        <i val="true"/>
        <sz val="11"/>
        <color rgb="FF000000"/>
        <rFont val="Calibri"/>
        <family val="0"/>
        <charset val="1"/>
      </rPr>
      <t xml:space="preserve">Cerradomys goytaca 
</t>
    </r>
    <r>
      <rPr>
        <sz val="11"/>
        <color rgb="FF000000"/>
        <rFont val="Calibri"/>
        <family val="0"/>
        <charset val="1"/>
      </rPr>
      <t xml:space="preserve">Estudo de vocalização:
Revela repertório vocal audível e ultrassônico, indicando comunicação possivelmente complexa.
Referência: Ferreira </t>
    </r>
    <r>
      <rPr>
        <i val="true"/>
        <sz val="11"/>
        <color rgb="FF000000"/>
        <rFont val="Calibri"/>
        <family val="0"/>
        <charset val="1"/>
      </rPr>
      <t xml:space="preserve">et a</t>
    </r>
    <r>
      <rPr>
        <sz val="11"/>
        <color rgb="FF000000"/>
        <rFont val="Calibri"/>
        <family val="0"/>
        <charset val="1"/>
      </rPr>
      <t xml:space="preserve">l. (2025), Bioacoustics.
Estudo morfológico (escápula):
Evidencia hábito arborícola mais especializado e reforça distinção morfológica em relação a outras espécies do gênero.
Referência: Oliveira </t>
    </r>
    <r>
      <rPr>
        <i val="true"/>
        <sz val="11"/>
        <color rgb="FF000000"/>
        <rFont val="Calibri"/>
        <family val="0"/>
        <charset val="1"/>
      </rPr>
      <t xml:space="preserve">et al</t>
    </r>
    <r>
      <rPr>
        <sz val="11"/>
        <color rgb="FF000000"/>
        <rFont val="Calibri"/>
        <family val="0"/>
        <charset val="1"/>
      </rPr>
      <t xml:space="preserve">. (2025), Journal of Mammalian Evolution.
Ficha de avaliação do estado de ameaça
Publicada no SALVE, apresentando a avaliação oficial da espécie.
Referência: Pessôa </t>
    </r>
    <r>
      <rPr>
        <i val="true"/>
        <sz val="11"/>
        <color rgb="FF000000"/>
        <rFont val="Calibri"/>
        <family val="0"/>
        <charset val="1"/>
      </rPr>
      <t xml:space="preserve">et al</t>
    </r>
    <r>
      <rPr>
        <sz val="11"/>
        <color rgb="FF000000"/>
        <rFont val="Calibri"/>
        <family val="0"/>
        <charset val="1"/>
      </rPr>
      <t xml:space="preserve">. (2024), SALVE.</t>
    </r>
  </si>
  <si>
    <r>
      <rPr>
        <i val="true"/>
        <sz val="11"/>
        <color rgb="FF000000"/>
        <rFont val="Calibri"/>
        <family val="0"/>
        <charset val="1"/>
      </rPr>
      <t xml:space="preserve">Cerradomys goytaca
</t>
    </r>
    <r>
      <rPr>
        <sz val="11"/>
        <color rgb="FF000000"/>
        <rFont val="Calibri"/>
        <family val="0"/>
        <charset val="1"/>
      </rPr>
      <t xml:space="preserve">- Estudo sobre a vocalização da espécie evidenciando uma comunicação possivelmente mais complexa entre indivíduos da espécie.
Ferreira, H. E., Ferreira, L. M. S., Sobral, G., &amp; de Sousa-Lima, R. S. (2025). From screams to whistles: audible and ultrasonic vocal repertoire from an endangered rodent species, the goytaca-rat Cerradomys goytaca. Bioacoustics, 34(3), 280–306. https://doi.org/10.1080/09524622.2025.2486157
- Este estudo reforça o hábito arborícola mais especializado de </t>
    </r>
    <r>
      <rPr>
        <i val="true"/>
        <sz val="11"/>
        <color rgb="FF000000"/>
        <rFont val="Calibri"/>
        <family val="0"/>
        <charset val="1"/>
      </rPr>
      <t xml:space="preserve">C. goytaca</t>
    </r>
    <r>
      <rPr>
        <sz val="11"/>
        <color rgb="FF000000"/>
        <rFont val="Calibri"/>
        <family val="0"/>
        <charset val="1"/>
      </rPr>
      <t xml:space="preserve"> dentro do gênero </t>
    </r>
    <r>
      <rPr>
        <i val="true"/>
        <sz val="11"/>
        <color rgb="FF000000"/>
        <rFont val="Calibri"/>
        <family val="0"/>
        <charset val="1"/>
      </rPr>
      <t xml:space="preserve">Cerradomys</t>
    </r>
    <r>
      <rPr>
        <sz val="11"/>
        <color rgb="FF000000"/>
        <rFont val="Calibri"/>
        <family val="0"/>
        <charset val="1"/>
      </rPr>
      <t xml:space="preserve">, e corrobora sua distinção morfológica em relação às demais espécies congêneres.
Oliveira, M. E. A., da Silva Netto, T. F., &amp; Tavares, W. C. (2025). Scapular morphological variation in Cerradomys (Cricetidae, Sigmodontinae): exploring locomotor traces in muroid rodents. Journal of Mammalian Evolution, 32(3), 1–17. https://doi.org/10.1007/s10914-025-09766-3
- Ficha de avaliação do estado de ameaça da espécie publicada no SALVE.
Pessôa, L.M.; Gonçalves, P.R.; Bonvicino, C.R.; Percequillo, A.R.; Ribeiro, R.L.A.; Butti, M. 2024. Cerradomys goytaca. Sistema de Avaliação do Risco de Extinção da Biodiversidade - SALVE. Disponível em: https://salve.icmbio.gov.br Digital Object Identifier (DOI): https://doi.org/10.37002/salve.ficha.23210.2 Rhipidomys tribei
- Extensão da distribuição da espécie para uma unidade de conservação na Mata Atlântica, o Parque Nacional do Itaiaia.
Vilela, R. do V., Ribeiro, M. C. S., Lanes, R. D. O., Teixeira, B. R., Freitas, T. P. T. de, Weksler, M., &amp; Bonvicino, C. R. (2025). Range extension of the endangered rodent Rhipidomys tribei (Cricetidae: Sigmodontinae) in Southeastern Brazil. Zoologia (Curitiba), 42(DD). https://doi.org/10.1590/s1984-4689.v42.e24057</t>
    </r>
  </si>
  <si>
    <t xml:space="preserve">A maior dificuldade é a carência de editais de financiamento de pesquisa direcionada às espécies elencadas no PAN. Creio que seria importante aumentar os esforços do ICMBio junto ao CNPq para o lançamento de editais focados em espécies do PAN. </t>
  </si>
  <si>
    <t xml:space="preserve">Alterar instituição: Marcelo Weskler (Museu Nacional do RJ).</t>
  </si>
  <si>
    <t xml:space="preserve">Produzir material sobre as espécies alvo do PAN e suas ameaças.</t>
  </si>
  <si>
    <t xml:space="preserve">Material produzido.</t>
  </si>
  <si>
    <t xml:space="preserve">Divulgar o conhecimento.</t>
  </si>
  <si>
    <t xml:space="preserve">Gilson Ximenes (UESB); João Oliveira (UFRJ/MN); Alexandre Percequillo (USP/ESALQ); Priscilla Gomes (Engaja Treinamentos); Martin Alvarez (UESC); Jorge Cherem (Instituto Tabuleiro); Bernardo Papi (Ecotropica Ambiental); Lena Geise (UERJ); Alexandra Bezerra (Museu Paraense Emílio Goeldi); Marcelo Weksler (Autônomo); Theo Veiga (UEFS); Yuri Leite (UFES); Leonora Costa (UFES); Thales Freitas (UFRS); Pablo Rodrigues (UFRJ/Macaé); Cibele Bonvicino (Fiocruz); Gisela Sobral (NUPEM UFRJ/Macaé); Cecília Bueno (UVA); Gastón Giné (UESC); Deborah Faria (UESC); Mateus Melo (Concremat Consultoria Ambiental); Laís Barcellos (ICMBio/CENAP)</t>
  </si>
  <si>
    <t xml:space="preserve">O sumário executivo do PAN foi criado e publicado no site oficial deste plano. No documento, há informações sobre as espécies de roedores contempladas neste PAN, área de abrangência com destaque para as espécies endêmicas, UCs, ameaças e estratégias de conservação. </t>
  </si>
  <si>
    <t xml:space="preserve">Link de acesso do Sumário Executivo do PAN:  https://www.gov.br/icmbio/pt-br/assuntos/biodiversidade/pan/pan-pequenos-mamiferos-areas-florestais/1-ciclo/20250506_pan_pmaf_sumario.pdf</t>
  </si>
  <si>
    <t xml:space="preserve">Alterar instituição: Marcelo Weskler (Museu Nacional do RJ).
 Excluir: Pablo Rodrigues (UFRJ/Macaé).</t>
  </si>
  <si>
    <t xml:space="preserve">Informações divulgadas nas mídias.</t>
  </si>
  <si>
    <t xml:space="preserve">Gilson Ximenes (UESB); João Oliveira (UFRJ/MN); Martin Alvarez (UESC); Bernardo Papi (Ecotropica Ambiental); Cecilia Bueno (UVA); Alexandra Bezerra (Museu Paraense Emílio Goeldi); Marcelo Weksler (Autônomo); Theo Veiga (UEFS); Yuri Leite (UFES); Leonora Costa (UFES); Thales Freitas (UFRS); Pablo Rodrigues (UFRJ-Macaé); Lena Geise (UERJ); Gisela Sobral (NUPEM UFRJ/Macaé); Ricardo Bovendorp (UESC); Aline Poscai (ICMBio/CENAP); Laís Barcellos (ICMBio/CENAP); Franci Palhano (NCSEA/CPRH)</t>
  </si>
  <si>
    <r>
      <rPr>
        <sz val="11"/>
        <color rgb="FF000000"/>
        <rFont val="Calibri"/>
        <family val="2"/>
        <charset val="1"/>
      </rPr>
      <t xml:space="preserve">1. As publicações sobre roedores seguem ativas no Instagram @icmbio.cenap, por meio da série "CENAP Espécies", produzida pela Equipe da Avaliação. A iniciativa destaca espécies ameaçadas, como </t>
    </r>
    <r>
      <rPr>
        <i val="true"/>
        <sz val="11"/>
        <color rgb="FF000000"/>
        <rFont val="Calibri"/>
        <family val="2"/>
        <charset val="1"/>
      </rPr>
      <t xml:space="preserve">Trinomys eliasi </t>
    </r>
    <r>
      <rPr>
        <sz val="11"/>
        <color rgb="FF000000"/>
        <rFont val="Calibri"/>
        <family val="2"/>
        <charset val="1"/>
      </rPr>
      <t xml:space="preserve">e </t>
    </r>
    <r>
      <rPr>
        <i val="true"/>
        <sz val="11"/>
        <color rgb="FF000000"/>
        <rFont val="Calibri"/>
        <family val="2"/>
        <charset val="1"/>
      </rPr>
      <t xml:space="preserve">Cavia intermedia</t>
    </r>
    <r>
      <rPr>
        <sz val="11"/>
        <color rgb="FF000000"/>
        <rFont val="Calibri"/>
        <family val="2"/>
        <charset val="1"/>
      </rPr>
      <t xml:space="preserve"> e utiliza as hashtags definidas na oficina de Indicadores e Metas para fortalecer a visibilidade do tema: #PanPMAF #RatinhosEmPerigo. Foi realizada uma colaboração entre os perfis @icmbio.cenap e @parqueestadualilhabela no Instagram para divulgar a espécie </t>
    </r>
    <r>
      <rPr>
        <i val="true"/>
        <sz val="11"/>
        <color rgb="FF000000"/>
        <rFont val="Calibri"/>
        <family val="2"/>
        <charset val="1"/>
      </rPr>
      <t xml:space="preserve">Phyllomys thomasi,</t>
    </r>
    <r>
      <rPr>
        <sz val="11"/>
        <color rgb="FF000000"/>
        <rFont val="Calibri"/>
        <family val="2"/>
        <charset val="1"/>
      </rPr>
      <t xml:space="preserve"> endêmica da Ilha de Ilhabela. A ação teve como objetivo ampliar o conhecimento sobre a ocorrência da espécie e promover o Plano de Ação a ela relacionado.
Além disso, todo ano, a página realiza uma retrospectiva sobre os PANs do Centro, onde divulga-se o objetivo geral, as espécies contempladas, a área de ocorrência, ameaças, painel de gestão da última monitoria e envolvidos.
Além disso, sempre que há atualização no site do PAN, a equipe do PAN do ICMBio/CENAP faz um post informativo com informações de acesso, documentos disponíveis, etc., a fim de divulgar o plano de ação para o público em geral.
Por fim, com a finalização e publicação do Sumário Executivo deste Plano de Ação Nacional, foi realizada uma postagem informativa no Instagram do CENAP (@icmbio.cenap). A publicação apresentou o que são os sumários executivos, além de destacar o objetivo geral, os objetivos específicos e a área de abrangência do plano. 2. Houve uma mobilização, mas depois não teve coontinuidade, nesse último ano não tiveram atividades, mas é interessante ser retomado com a SBMZ em parceria com CENAP. </t>
    </r>
  </si>
  <si>
    <r>
      <rPr>
        <sz val="11"/>
        <color rgb="FF000000"/>
        <rFont val="Calibri"/>
        <family val="0"/>
        <charset val="1"/>
      </rPr>
      <t xml:space="preserve">Postagem no Instagram do ICMBio/CENAP sobre </t>
    </r>
    <r>
      <rPr>
        <i val="true"/>
        <sz val="11"/>
        <color rgb="FF000000"/>
        <rFont val="Calibri"/>
        <family val="0"/>
        <charset val="1"/>
      </rPr>
      <t xml:space="preserve">Trinomys eliasi</t>
    </r>
    <r>
      <rPr>
        <sz val="11"/>
        <color rgb="FF000000"/>
        <rFont val="Calibri"/>
        <family val="0"/>
        <charset val="1"/>
      </rPr>
      <t xml:space="preserve">:
https://www.instagram.com/p/C-sQM2gRrUh/?img_index=1
Postagem no Instagram do ICMBio/CENAP sobre a </t>
    </r>
    <r>
      <rPr>
        <i val="true"/>
        <sz val="11"/>
        <color rgb="FF000000"/>
        <rFont val="Calibri"/>
        <family val="0"/>
        <charset val="1"/>
      </rPr>
      <t xml:space="preserve">Cavia intermedia</t>
    </r>
    <r>
      <rPr>
        <sz val="11"/>
        <color rgb="FF000000"/>
        <rFont val="Calibri"/>
        <family val="0"/>
        <charset val="1"/>
      </rPr>
      <t xml:space="preserve">:
https://www.instagram.com/p/DDeqz7TSPwc/?img_index=1
Postagem no Instagram do ICMBio/CENAP sobre o cururuá (</t>
    </r>
    <r>
      <rPr>
        <i val="true"/>
        <sz val="11"/>
        <color rgb="FF000000"/>
        <rFont val="Calibri"/>
        <family val="0"/>
        <charset val="1"/>
      </rPr>
      <t xml:space="preserve">P. thomasi</t>
    </r>
    <r>
      <rPr>
        <sz val="11"/>
        <color rgb="FF000000"/>
        <rFont val="Calibri"/>
        <family val="0"/>
        <charset val="1"/>
      </rPr>
      <t xml:space="preserve">): 
https://www.instagram.com/p/C-29MpCxvRW/?img_index=1
Postagem no Instagram do ICMBio/CENAP sobre a Retrospectiva PAN 2024 (PMAF): 
https://www.instagram.com/p/DA0uX-kS2ZN/?img_index=1
Postagem no Instagram do ICMBio/CENAP sobre a divulgação do site atualizado do PAN PMAF: 
https://www.instagram.com/p/DBYsg1MxvfP/?img_index=1
Postagem no Instagram do ICMBio/CENAP divulgando o sumário executivo:
https://www.instagram.com/p/DJt4gKGulCl/?img_index=1</t>
    </r>
  </si>
  <si>
    <t xml:space="preserve">1. Aline Poscai (ICMBio/CENAP); 2. Alexandre Percequillo (USP/ESALQ)</t>
  </si>
  <si>
    <t xml:space="preserve">A equipe CENAP PAN irá trabalhar em um cronograma de divulgação incorporando diversos temas, entre eles colisões veiculares. Isso será encaminhado e trabalho com a equipe do LAMA/ESALq. </t>
  </si>
  <si>
    <t xml:space="preserve">Base de dados com as informações compiladas.</t>
  </si>
  <si>
    <t xml:space="preserve">Aumentar o conhecimento sobre os registros de ocorrência e distribuição das espécies.</t>
  </si>
  <si>
    <t xml:space="preserve">Patrícia Tavares (CPRH/PE)</t>
  </si>
  <si>
    <t xml:space="preserve"> Sara Alves (INEMA/BA); Ana Beatriz Silva Melo (IMA/AL).</t>
  </si>
  <si>
    <t xml:space="preserve"> PE, BA, SC, RO, AL</t>
  </si>
  <si>
    <t xml:space="preserve">Área de ocorrência das espécies do PAN.</t>
  </si>
  <si>
    <r>
      <rPr>
        <sz val="12"/>
        <color rgb="FF000000"/>
        <rFont val="Calibri"/>
        <family val="2"/>
        <charset val="1"/>
      </rPr>
      <t xml:space="preserve">Levantar coordenadas e responsáveis pela informação da ocorrência das espécies. As espécies foram selecionadas tendo em vista aquelas mais conspícuas, sendo </t>
    </r>
    <r>
      <rPr>
        <i val="true"/>
        <sz val="12"/>
        <color rgb="FF000000"/>
        <rFont val="Calibri"/>
        <family val="2"/>
        <charset val="1"/>
      </rPr>
      <t xml:space="preserve">Coendou speratus</t>
    </r>
    <r>
      <rPr>
        <sz val="12"/>
        <color rgb="FF000000"/>
        <rFont val="Calibri"/>
        <family val="2"/>
        <charset val="1"/>
      </rPr>
      <t xml:space="preserve">, </t>
    </r>
    <r>
      <rPr>
        <i val="true"/>
        <sz val="12"/>
        <color rgb="FF000000"/>
        <rFont val="Calibri"/>
        <family val="2"/>
        <charset val="1"/>
      </rPr>
      <t xml:space="preserve">Callistomys pictus</t>
    </r>
    <r>
      <rPr>
        <sz val="12"/>
        <color rgb="FF000000"/>
        <rFont val="Calibri"/>
        <family val="2"/>
        <charset val="1"/>
      </rPr>
      <t xml:space="preserve">, </t>
    </r>
    <r>
      <rPr>
        <i val="true"/>
        <sz val="12"/>
        <color rgb="FF000000"/>
        <rFont val="Calibri"/>
        <family val="2"/>
        <charset val="1"/>
      </rPr>
      <t xml:space="preserve">Chaetomys subspinosus</t>
    </r>
    <r>
      <rPr>
        <sz val="12"/>
        <color rgb="FF000000"/>
        <rFont val="Calibri"/>
        <family val="2"/>
        <charset val="1"/>
      </rPr>
      <t xml:space="preserve">,</t>
    </r>
    <r>
      <rPr>
        <i val="true"/>
        <sz val="12"/>
        <color rgb="FF000000"/>
        <rFont val="Calibri"/>
        <family val="2"/>
        <charset val="1"/>
      </rPr>
      <t xml:space="preserve"> Cavia intermedia </t>
    </r>
    <r>
      <rPr>
        <sz val="12"/>
        <color rgb="FF000000"/>
        <rFont val="Calibri"/>
        <family val="2"/>
        <charset val="1"/>
      </rPr>
      <t xml:space="preserve">e </t>
    </r>
    <r>
      <rPr>
        <i val="true"/>
        <sz val="12"/>
        <color rgb="FF000000"/>
        <rFont val="Calibri"/>
        <family val="2"/>
        <charset val="1"/>
      </rPr>
      <t xml:space="preserve">Ctenomys bicolor,</t>
    </r>
    <r>
      <rPr>
        <sz val="12"/>
        <color rgb="FF000000"/>
        <rFont val="Calibri"/>
        <family val="2"/>
        <charset val="1"/>
      </rPr>
      <t xml:space="preserve"> aquelas que não teriam identificação equivocada.​</t>
    </r>
  </si>
  <si>
    <t xml:space="preserve">Para a ação 6.5, a partir dos dados encaminhados pelo CENAP, foi estabelecido um procedimento para coleta de informações das espécies definidas como alvo. Esse procedimento incluiu a elaboração de uma planilha (aprovada pelo referido Centro) e de um Relato Metodológico para preenchimento. Ambos os materiais foram enviados por e-mail — com reforço via WhatsApp — aos estados com registros de ocorrência das espécies (AL, BA, PE e RO).
Em Pernambuco, conforme detalhado no documento específico, não foram localizadas ocorrências das espécies-alvo.
Na Bahia, a Diretoria de Regulação (Licenciamento) respondeu que seria necessário acessar todos os processos no SEIA e verificar individualmente as listas de espécies nos estudos, o que não é viável diante da falta de equipe disponível. Assim, informaram não ter condições de contribuir.
Até o momento, Alagoas e Rondônia não apresentaram retorno. O e-mail foi reenviado solicitando resposta.</t>
  </si>
  <si>
    <t xml:space="preserve">Apesar do esforço na busca das informações, há problemas na execução pela falta de resposta dos órgãos ou pela impossibilidade de envio como no caso da Bahia.</t>
  </si>
  <si>
    <t xml:space="preserve">Incluir: Martin Alvarez (UESC)</t>
  </si>
  <si>
    <t xml:space="preserve">Oficinas de trabalho.</t>
  </si>
  <si>
    <t xml:space="preserve">Organizações locais envolvidas em ações de conservação das espécies-alvo.</t>
  </si>
  <si>
    <t xml:space="preserve">Gilson Ximenes (UESB); João Oliveira (UFRJ/MN); Alexandre Percequillo (USP/ESALQ); Martin Alvarez (UESC); Marcelo Pessanha (ICMBio/PARNA Restinga de Jurubatiba); Alexandra Bezerra (Museu Paraense Emílio Goeldi); Marcelo Weksler (Autônomo); Theo Veiga (UEFS); Yuri Leite (UFES); Leonora Costa (UFES); Thales Freitas (UFRS); Pablo Rodrigues (UFRJ/Macaé); Romari Martinez (UESC); Sofia Campiolo (UESC); Emerson Lucena (UESC).</t>
  </si>
  <si>
    <t xml:space="preserve">Embora não tenha havido contato direto com os colaboradores para consulta sobre iniciativas específicas, durante esta monitoria foram identificadas algumas ações relacionadas ao desenvolvimento de atividades de educação, interpretação e sensibilização ambiental junto às comunidades no entorno de UCs.
Destacam-se iniciativas conduzidas pelo Instituto Tabuleiro, projetos coordenados pelo Prof. Gastón Giné (UESC) e ações realizadas na RPPN Veracel e no Parque Nacional do Pau-Brasil. Essas iniciativas, embora não diretamente consultadas, demonstram a existência de esforços contínuos na temática.</t>
  </si>
  <si>
    <t xml:space="preserve">Alterar: Jorge Cherem (Instituto Tabuleiro)</t>
  </si>
  <si>
    <r>
      <rPr>
        <sz val="11"/>
        <color rgb="FF000000"/>
        <rFont val="Calibri"/>
        <family val="2"/>
        <charset val="1"/>
      </rPr>
      <t xml:space="preserve">Alterar instituição: Marcelo Weksler (Museu Nacional RJ).
 Incluir: Gáston Gine (UESC); Haliskarla (Instituto Tabuleiro)</t>
    </r>
    <r>
      <rPr>
        <sz val="11"/>
        <color rgb="FFFF0000"/>
        <rFont val="Calibri"/>
        <family val="2"/>
        <charset val="1"/>
      </rPr>
      <t xml:space="preserve"> . 
</t>
    </r>
    <r>
      <rPr>
        <sz val="11"/>
        <rFont val="Calibri"/>
        <family val="2"/>
        <charset val="1"/>
      </rPr>
      <t xml:space="preserve">Excluir: Alexandra Bezerra (Museu Paraense Emílio Goeldi).</t>
    </r>
  </si>
  <si>
    <t xml:space="preserve">Relatório das oficinas realizadas;
Postagens de divulgação dos projetos em mídias sociais.</t>
  </si>
  <si>
    <t xml:space="preserve">Martín Alvarez (UESC); Hélia Piedade (SEMIL/CFS/DGFS); Leonardo Cândido (ICMBio/PARNA Itatiaia); Marcia Chame (Fiocruz).</t>
  </si>
  <si>
    <t xml:space="preserve">A Fiocruz realizou, ao longo de 2025, diversas oficinas de treinamento de multiplicadores para o uso do SISS-Geo em MG, SP e RJ, envolvendo a sociedade civil. Em 2024, foram conduzidos treinamentos com profissionais de saúde, meio ambiente e outros órgãos em todos os estados da Amazônia, além de outras regiões do país. Ao todo, aproximadamente 2.000 pessoas foram capacitadas. O sistema integra registros de todas as espécies de fauna, incluindo carnívoros.
A Veracel mantém o projeto “Olhe o Bicho”, vinculado ao Programa Amigo da Fauna, que estimula visitantes da região a registrarem avistamentos de fauna. Em 2024, foram contabilizados 155 registros e, em 2025, até o momento, 199.
O Prof. Gastón Giné (UESC) informou ainda sobre atividades desenvolvidas no âmbito dos projetos Economia das Cabrucas e Aliança dos Saberes. Embora não sejam direcionadas especificamente às espécies-alvo do PAN, essas iniciativas contribuem para ações de educação e sensibilização voltadas à biodiversidade como um todo.</t>
  </si>
  <si>
    <t xml:space="preserve">Excluir: Leonardo Cândido (ICMBio/PARNA Itatiaia). 
Incluir: Gastón Gine (UESC); Regina Damascena (Veracel); Luciana Veríssimo  (Instituto Preguiça de Coleira); Camila Cassno (UESC); Deborah Faria (UESC).</t>
  </si>
  <si>
    <t xml:space="preserve">Protocolos inseridos nos processos de licenciamento.</t>
  </si>
  <si>
    <t xml:space="preserve">Lena Geise (UERJ); Ana Paula Carmignotto (UFSCar); Bernardo Papi (Ecotropica Ambiental); Gastón Giné (UESC); Deborah Faria (UESC); Luciana Furtado (USP/ESALQ/UFSCar)</t>
  </si>
  <si>
    <t xml:space="preserve">Houve o início de diálogos com colaboradores e o começo da elaboração do documento previsto. Entretanto, devido a limitações de tempo e à necessidade de envolvimento em outras demandas, não foi possível avançar significativamente. A ação, contudo, já conta com um ponto de partida estabelecido. Recentemente, foi retomada a conversa com a Profª Ana Paula Carmignotto e com sua orientanda, Luciana Furtado, que também está colaborando no desenvolvimento.</t>
  </si>
  <si>
    <t xml:space="preserve">Versão Preliminar do Protocolo_amostragem_areas_abertas.</t>
  </si>
  <si>
    <t xml:space="preserve">A ação não foi finalizada devido a limitações de tempo e priorização de outras demandas</t>
  </si>
  <si>
    <t xml:space="preserve">Incluir: Ana Paula Carmignotto (UFSCar).  </t>
  </si>
  <si>
    <t xml:space="preserve">Resumos, ata de reuniões.</t>
  </si>
  <si>
    <t xml:space="preserve">Selma Ribeiro (ICMBio/CENAP); Cibele Bonvicino (Fiocruz); Jorge Nascimento (ICMBio/PARNASO)</t>
  </si>
  <si>
    <t xml:space="preserve">Houve participação de vários pesquisadores e membros desse PAN durante o Congresso de Mastozoologia que ocorreu em Búzios em 2024. Ana Paula Carmignotto e Mariella Butti, organizaram um evento paralelo para trazer novas pessoas para os PANs que envolvem os pequenos mamíferos. 
Trabalho publicado e apresentado no congresso de mastozoologia "Sobrevivência em jogo:  Ações prioritárias para conservação de mamíferos ameaçados", que abordou todos os PANs do CENAP.</t>
  </si>
  <si>
    <t xml:space="preserve">Lista de pessoas interessadas em apoiar os PANs de pequenos mamíferos levantados durante o congresso da SBMz.
Apresentação oral: Sobrevivência em Jogo: Ações prioritárias para a conservação de mamíferos ameaçados </t>
  </si>
  <si>
    <t xml:space="preserve">Há a proposta de impressão do Sumário Executivo do PMAF para ser entregue durante o Congresso de SBMZ em outubro/2025. Marcelo Pessanha (Restinga de Jurubatiba) em conversas sobre o PAN, comentou a possibilidade de impressão deste documento, é preciso verificar se isso é possível. Estima-se que 200 unidades impressas já seriam suficientes. </t>
  </si>
  <si>
    <t xml:space="preserve">Alterar instituição: Selma Ribeiro (ICMBio/NGI Iperó/BAV Campinas)</t>
  </si>
  <si>
    <t xml:space="preserve">Relatório das atividades.</t>
  </si>
  <si>
    <t xml:space="preserve">Mudança de atitude da sociedade quanto ao manejo de animais exóticos.</t>
  </si>
  <si>
    <t xml:space="preserve">Cibele Bonvicino (Fiocruz); Cecília Bueno (UVA); João Oliveira (UFRJ/MN); Gilson Ximenes (UESB); Helena Bergallo (UERJ); Leonardo Cândido (ICMBio/PARNA Itatiaia); Mateus Melo (Concremat Consultoria Ambiental).</t>
  </si>
  <si>
    <t xml:space="preserve">PE Ilhabela (SP) e PARNA Restinga de Jurubatiba (RJ).</t>
  </si>
  <si>
    <t xml:space="preserve">Todas as UCs na área de abrangência do PAN.</t>
  </si>
  <si>
    <t xml:space="preserve">Selma Ribeiro entrou em contato com o chefe do PARNA Restinga de Jurubatia, Marcelo Pessanha, que informou que estão acabando a instalação de oficina de sinalização e comunicação que possibilitará a realização de campanhas e atividades relacionadas. Informações sobre as campanhas realizadas em Jurubatiba e PE Ilhabela. Pablo Rodrigues (UFRJ/Macaé) informou que recentemente participamos da Semana Nacional de Ciência e Tecnologia, e em nosso estande discutimos sobre a conservação de Cerradomys goytaca e sobre as ameaças de cães domésticos à fauna da UC. O público foi de estudantes da rede municipal de escolas de Macaé. </t>
  </si>
  <si>
    <t xml:space="preserve">Registros fotográficos da Campanha em Jurubatiba.</t>
  </si>
  <si>
    <t xml:space="preserve">Pablo Rodrigues (UFRJ/Macaé)</t>
  </si>
  <si>
    <t xml:space="preserve">Excluir: Gilson Ximenes (UESB); Leonardo Cândido (ICMBio/PARNA Itatiaia). </t>
  </si>
  <si>
    <t xml:space="preserve">Relatório das campanhas realizadas.</t>
  </si>
  <si>
    <t xml:space="preserve">Diminuição do impacto de cães e gatos nas espécies-alvo do PAN.</t>
  </si>
  <si>
    <t xml:space="preserve"> Melina Barreto (IEF/MG); Marcos Nascimento (IF-SP/PE Ilhabela); Leonardo Cândido (ICMBio/PARNA Itatiaia); Marcelo Pessanha (ICMBio/PARNA Restinga de Jurubatiba); Paulo D'Andrea (FIOCRUZ); Helena Bergallo (UERJ); Oswaldo Baquero (USP); Katia Pisciotta (FF/SP); Pablo Gonçalves (NUPEM).</t>
  </si>
  <si>
    <r>
      <rPr>
        <sz val="11"/>
        <color rgb="FF000000"/>
        <rFont val="Calibri"/>
        <family val="0"/>
        <charset val="1"/>
      </rPr>
      <t xml:space="preserve">1 - As ações relacionadas no referido PAN foram incluídas no escopo do Programa 2618, publicado no Plano PluriAnual 2024 a 2027 do Estado de SP, nas ações realizadas de forma a atender as espécies ameaçadas como prioridade. A ação 7.2 esta relacionada com o Produto 2170 "Promoção da Coexistência Humano-Fauna-Silvestre-Cães-Gatos que está em fase de apresentação de proposta para câmara de compensação ambiental para obtenção de recursos para sua execução. Os colares para monitoramento da movimentação dos cães já foram comprados, desta forma, a ação pode ser considerada em andamento.</t>
    </r>
    <r>
      <rPr>
        <sz val="11"/>
        <color rgb="FFFF0000"/>
        <rFont val="Calibri"/>
        <family val="0"/>
        <charset val="1"/>
      </rPr>
      <t xml:space="preserve"> 
</t>
    </r>
    <r>
      <rPr>
        <sz val="11"/>
        <color rgb="FF000000"/>
        <rFont val="Calibri"/>
        <family val="0"/>
        <charset val="1"/>
      </rPr>
      <t xml:space="preserve">2 - O municípo de Ilhabela existe um programa estabelecido de bem-estar animal, no ano de 2025 foram realizadas vacinações em 70 pets. </t>
    </r>
  </si>
  <si>
    <t xml:space="preserve">1- Hélia Piedade (SEMIL/CFS/DGFS); 2 - Selma Ribeiro (ICMBio/NGI Iperó/BAV Campinas)</t>
  </si>
  <si>
    <t xml:space="preserve">É importante considerar as iniciativas realizadas pelo município dentro das estratégias de intervenções relativas aos impactos de cães e gatos e espécies exóticas. </t>
  </si>
  <si>
    <t xml:space="preserve">Incluir: Vinicius de Assis Moreira (IEF/MG); João Marins (ICMBio/NGI Trombetas).
Exluir:  Melina Barreto (IEF/MG);  Leonardo Cândido (ICMBio/PARNA Itatiaia); Katia Pisciotta (FF/SP).</t>
  </si>
  <si>
    <t xml:space="preserve">Relatório com diagnóstico sanitário das populações.</t>
  </si>
  <si>
    <t xml:space="preserve">Beatriz Elise de Andrade Silva (UERJ/UFFRJ)</t>
  </si>
  <si>
    <t xml:space="preserve">Hélia Piedade (SEMIL/CFS/DGFS); Priscilla Gomes (Engaja Treinamentos); Pablo Gonçalves (NUPEM); Elba Lemos (Autônoma); Eleni Barbosa (Autônomo); Márcia Chame (FIOCRUZ).</t>
  </si>
  <si>
    <r>
      <rPr>
        <sz val="11"/>
        <color rgb="FF000000"/>
        <rFont val="Calibri"/>
        <family val="0"/>
        <charset val="1"/>
      </rPr>
      <t xml:space="preserve">Em Itatiaia foram realizadas três coletas resultando em amostras de helmintos pertencentes a todos os filos: Nematoda, Platyhelminthes e Acanthocephala, provenientes de diversos órgãos e cavidades (torácica e abdominal). Todo o material encontra-se fixado em álcool 70% e devidamente armazenado no acervo helmintológico do Laboratório de Biologia e Parasitologia de Mamíferos Silvestres Reservatórios – LABPMR no Instituto Oswaldo Cruz/Fiocruz.
Desta forma, atualmente, estão envolvidos na análise desses dados alunos de diferentes níveis sendo: duas alunas de pós-doutorado, uma aluna de doutorado, três alunos de mestrado e dois alunos de graduação. Duas dissertações já foram defendidas utilizando dados desse projeto: aluna Debora Sá Lemes pelo Programa de Pós-Graduação em Ciências Veterinárias da Universidade Federal Rural do Rio de Janeiro e o aluno Lucas Lisboa Lopes do Programa de Pós-Graduação em Biologia Parasitária do Instituto Oswaldo Cruz/ Fiocruz.
Além disso, três novas espécies de nematódeos estão em fase final de preparação para submissão: uma coletada em roedor (</t>
    </r>
    <r>
      <rPr>
        <i val="true"/>
        <sz val="11"/>
        <color rgb="FF000000"/>
        <rFont val="Calibri"/>
        <family val="0"/>
        <charset val="1"/>
      </rPr>
      <t xml:space="preserve">Platynosomoides</t>
    </r>
    <r>
      <rPr>
        <sz val="11"/>
        <color rgb="FF000000"/>
        <rFont val="Calibri"/>
        <family val="0"/>
        <charset val="1"/>
      </rPr>
      <t xml:space="preserve"> n. sp. parasita de </t>
    </r>
    <r>
      <rPr>
        <i val="true"/>
        <sz val="11"/>
        <color rgb="FF000000"/>
        <rFont val="Calibri"/>
        <family val="0"/>
        <charset val="1"/>
      </rPr>
      <t xml:space="preserve">Akodon montensis</t>
    </r>
    <r>
      <rPr>
        <sz val="11"/>
        <color rgb="FF000000"/>
        <rFont val="Calibri"/>
        <family val="0"/>
        <charset val="1"/>
      </rPr>
      <t xml:space="preserve">) e duas em marsupiais (duas </t>
    </r>
    <r>
      <rPr>
        <i val="true"/>
        <sz val="11"/>
        <color rgb="FF000000"/>
        <rFont val="Calibri"/>
        <family val="0"/>
        <charset val="1"/>
      </rPr>
      <t xml:space="preserve">Viannaia</t>
    </r>
    <r>
      <rPr>
        <sz val="11"/>
        <color rgb="FF000000"/>
        <rFont val="Calibri"/>
        <family val="0"/>
        <charset val="1"/>
      </rPr>
      <t xml:space="preserve"> n. sp. parasitas de </t>
    </r>
    <r>
      <rPr>
        <i val="true"/>
        <sz val="11"/>
        <color rgb="FF000000"/>
        <rFont val="Calibri"/>
        <family val="0"/>
        <charset val="1"/>
      </rPr>
      <t xml:space="preserve">Marmosops incanus </t>
    </r>
    <r>
      <rPr>
        <sz val="11"/>
        <color rgb="FF000000"/>
        <rFont val="Calibri"/>
        <family val="0"/>
        <charset val="1"/>
      </rPr>
      <t xml:space="preserve">e </t>
    </r>
    <r>
      <rPr>
        <i val="true"/>
        <sz val="11"/>
        <color rgb="FF000000"/>
        <rFont val="Calibri"/>
        <family val="0"/>
        <charset val="1"/>
      </rPr>
      <t xml:space="preserve">Marmosops paulensis</t>
    </r>
    <r>
      <rPr>
        <sz val="11"/>
        <color rgb="FF000000"/>
        <rFont val="Calibri"/>
        <family val="0"/>
        <charset val="1"/>
      </rPr>
      <t xml:space="preserve">). Também estão sendo elaborados novos registros parasitológicos, incluindo helmintos associados a </t>
    </r>
    <r>
      <rPr>
        <i val="true"/>
        <sz val="11"/>
        <color rgb="FF000000"/>
        <rFont val="Calibri"/>
        <family val="0"/>
        <charset val="1"/>
      </rPr>
      <t xml:space="preserve">Phyllomys mantiqueirensis</t>
    </r>
    <r>
      <rPr>
        <sz val="11"/>
        <color rgb="FF000000"/>
        <rFont val="Calibri"/>
        <family val="0"/>
        <charset val="1"/>
      </rPr>
      <t xml:space="preserve"> e </t>
    </r>
    <r>
      <rPr>
        <i val="true"/>
        <sz val="11"/>
        <color rgb="FF000000"/>
        <rFont val="Calibri"/>
        <family val="0"/>
        <charset val="1"/>
      </rPr>
      <t xml:space="preserve">Rhipidomys tribei</t>
    </r>
    <r>
      <rPr>
        <sz val="11"/>
        <color rgb="FF000000"/>
        <rFont val="Calibri"/>
        <family val="0"/>
        <charset val="1"/>
      </rPr>
      <t xml:space="preserve">, espécies raras para as quais ainda não há registros prévios da helmintofauna na literatura atual.
As outras duas áreas: PARNA Restinga de Jurubatiba (RJ) e RPPN Estação Veracel (BA), não foi possível iniciar as análises das amostras. Estamos buscando alunos de iniciação científica e mestrado para auxiliar na identificação dessas amostras.</t>
    </r>
  </si>
  <si>
    <t xml:space="preserve">Sá Lemes D, de Andrade Silva BE, Maldonado A, Vilela RV, Luque JL, de Oliveira Simões R. New species of the genus Alippistrongylus (Nematoda: Trichostrongylina) parasitic in Delomys dorsalis (Rodentia: Sigmodontinae) in the Atlantic Forest of Rio de Janeiro, Brazil. Journal of Helminthology. 2024;98:e58. doi:10.1017/S0022149X24000464
Dissertação de mestrado: Taxonomia integrativa de duas espécies de nematoides de Delomys dorsalis (Rodentia: Sigmodontinae) coletados no Parque Nacional do Itatiaia, do estado do Rio de Janeiro - de Débora Sá Lemes: https://rima.ufrrj.br/jspui/bitstream/20.500.14407/22168/1/2025%20-%20D%C3%A9bora%20S%C3%A1%20Lemes.pdf</t>
  </si>
  <si>
    <t xml:space="preserve">Excluir: Elba Lemos (Autônoma); Eleni Barbosa (Autônomo)
</t>
  </si>
  <si>
    <t xml:space="preserve">Adoção de protocolo de manejo de espécies exóticas em UCs com espécies-alvo do PAN.</t>
  </si>
  <si>
    <t xml:space="preserve">Priscilla Gomes (Engaja Treinamentos); Marcos Nascimento (IF-SP/PE Ilhabela); Helena Bergallo (UERJ); Tainah Guimarães (ICMBio/DIMEEI); Carlos Abrahão (ICMBio/RAN); Selma Ribeiro (ICMBio/CENAP).</t>
  </si>
  <si>
    <t xml:space="preserve"> Não houve andamento na ação 7.4.
Sugiro a substituição da articulação em ambas as ações, pois, devido às demandas rotineiras e excepcionais da unidade em que trabalho, não tenho condições de colaborar da forma necessária. Inclusive, imaginei que essa substituição já tivesse sido realizada, considerando que não participei das monitorias anteriores.</t>
  </si>
  <si>
    <t xml:space="preserve">Devido a demandas rotineiras e excepcionais na unidade em que atua, o articulador não tem conseguido se dedicar às atividades do PAN como seria necessário. Por esse motivo, está sendo sugerida a substituição da articulação.
Entre os membros do GAT, nenhum pôde assumir essa função, e uma consulta realizada com outra participante da oficina de planejamento também não resultou em disponibilidade. Diante disso, a ação está sendo excluída pela falta de pessoa para exercer a articulação.</t>
  </si>
  <si>
    <t xml:space="preserve">Protocolo elaborado;
Relatório com as ações realizadas.</t>
  </si>
  <si>
    <t xml:space="preserve">Melhoria do controle de roedores exóticos.</t>
  </si>
  <si>
    <t xml:space="preserve">Paulo D'Andrea (Fiocruz)</t>
  </si>
  <si>
    <t xml:space="preserve">Marcelo Pessanha (ICMBio/PARNA Restinga de Jurubatiba); Hélia Piedade (SEMIL/CFS/DGFS); Marcos Nascimento (IF-SP/PE Ilhabela); Helena Bergallo (UERJ).</t>
  </si>
  <si>
    <t xml:space="preserve">PARNA Restinga de Jurubatiba (RJ) e Ilhabela (SP).</t>
  </si>
  <si>
    <t xml:space="preserve">Área de ocorrência das espécies-alvo do PAN.</t>
  </si>
  <si>
    <t xml:space="preserve">Quando assumi a articulação, eu estava na Coordenação de Roedores e Marsupiais. Após deixar a coordenação, não permaneci envolvida diretamente com essa área; ainda assim, mantenho contato com profissionais que atuam com espécies exóticas e consigo articular a elaboração do protocolo. Essa articulação pode contemplar as etapas previstas: (1) proposição do protocolo, (2) testagem e (3) aplicação nas áreas de interesse prioritário.</t>
  </si>
  <si>
    <t xml:space="preserve">A mudança na coordenação resultou em falta de articulação, o que contribuiu para a ausência de andamento da ação.</t>
  </si>
  <si>
    <t xml:space="preserve">Realizar revisão de literatura sobre diagnóstico de impacto de espécies exóticas no PE Ilhabela e PARNA Restinga de Jurubatiba.</t>
  </si>
  <si>
    <t xml:space="preserve">Pablo Gonçalves (NUPEM/UFRJ/Macaé); Gisela Sobral (NUPEM UFRJ/Macaé); Andréa Figueiredo (ICAS); Clarissa Rosa (INPA).</t>
  </si>
  <si>
    <t xml:space="preserve">PE Ilhabela e PARNA Restinga de Jurubatiba (RJ).</t>
  </si>
  <si>
    <t xml:space="preserve">Relatório técnico-científico sobre "Diagnóstico de impactos de espécies exóticas sobre pequenos mamíferos nativos do Parque Estadual de Ilhabela e do Parque Nacional da Restinga de Jurubatiba"</t>
  </si>
  <si>
    <t xml:space="preserve">Relatório técnico: "Diagnóstico de impactos de espécies exóticas sobre pequenos mamíferos nativos do Parque Estadual de Ilhabela e do Parque Nacional da Restinga de Jurubatiba" </t>
  </si>
  <si>
    <t xml:space="preserve">5.3</t>
  </si>
  <si>
    <t xml:space="preserve">Fomentar um projeto piloto para aprimoramento das estratégias de ordenamento de turismo com foco nas espécies do PAN com ocorrência no PARNA Caparaó</t>
  </si>
  <si>
    <t xml:space="preserve">Reuniões; relatórios; proposta do piloto. </t>
  </si>
  <si>
    <t xml:space="preserve">Proposta de implementação. </t>
  </si>
  <si>
    <t xml:space="preserve">Jorge Nascimento (ICMBio/PARNASO</t>
  </si>
  <si>
    <t xml:space="preserve">Selma Ribeiro (ICMBio/NGI Iperó/BAV Campinas); Bernardo Papi (Ecotropica Ambiental); Taína Rizzato Menegasso (ICMBio/CENAP);  Jorge Cherem (Instituto Tabuleiro);  Priscilla Gomes (Engaja Treinamentos); Cibele Bonvicino (Fiocruz); Alexandre Percequillo (USP/ESALQ); Patrícia Tavares (CPRH/PE);  Alexandre Percequillo (USP/ESALQ); Patrícia Tavares (CPRH/PE); Mariella Butti (USP/IB).</t>
  </si>
  <si>
    <t xml:space="preserve">PARNA Caparaó; PARNA Restinga do Juribatiba</t>
  </si>
  <si>
    <t xml:space="preserve">Ordenamento e gestão territorial </t>
  </si>
  <si>
    <t xml:space="preserve">5.4</t>
  </si>
  <si>
    <t xml:space="preserve">Identificar as Unidades de Conservação com ocorrência das espécies do PAN que apresentam necessidade de ordenamento ou aprimoramento das atividades de turismo. </t>
  </si>
  <si>
    <t xml:space="preserve">Lista das Unidades de Conservação prioritárias para ordenamento e/ou aprimoramento das atividades de turismo.</t>
  </si>
  <si>
    <t xml:space="preserve">Unidades de Conservação prioritárias identificadas para ações de ordenamento e melhoria do turismo.</t>
  </si>
  <si>
    <t xml:space="preserve">Jorge Nascimento (ICMBio/PARNASO); Bernardo Papi (Ecotropica Ambiental); Taína Rizzato Menegasso (ICMBio/CENAP);  Jorge Cherem (Instituto Tabuleiro);  Priscilla Gomes (Engaja Treinamentos); Cibele Bonvicino (Fiocruz);  Alexandre Percequillo (USP/ESALQ); Patrícia Tavares (CPRH/PE);  Alexandre Percequillo (USP/ESALQ); Patrícia Tavares (CPRH/PE); Mariella Butti (USP/IB). </t>
  </si>
  <si>
    <t xml:space="preserve">6.12</t>
  </si>
  <si>
    <t xml:space="preserve">Elaborar e enviar documento técnico às grandes agências de fomento, propondo a inclusão das espécies deste PAN em editais de financiamento.</t>
  </si>
  <si>
    <t xml:space="preserve">Envio do documentos.</t>
  </si>
  <si>
    <t xml:space="preserve">Agências de fomento sensibilizadas e com subsídios técnicos para considerar a inclusão das espécies do PAN em editais de financiamento.</t>
  </si>
  <si>
    <t xml:space="preserve">Taína Menegasso (CENAP/ICMBio)</t>
  </si>
  <si>
    <t xml:space="preserve">Priscilla Gomes (Engaja Treinamentos); Mariella Butti (USP/IB); Alexandre Percequillo (USP/ESALQ); Jorge Nascimento (ICMBio/PARNASO); Patrícia Tavares (CPRH/PE); Cibele Bonvicino (Fiocruz); Selma Ribeiro (ICMBio/NGI Iperó/BAV Campinas); Gastón Giné (UESC); Jorge Cherem (Instituto Tabuleiro).</t>
  </si>
  <si>
    <t xml:space="preserve">18/08/2025 a 22/08/2025 (Presencial)</t>
  </si>
  <si>
    <t xml:space="preserve">SITUAÇÃO ATUAL DAS AÇÕES - 3ª MONITORIA (2025)</t>
  </si>
  <si>
    <t xml:space="preserve">OBJETIVO 8</t>
  </si>
  <si>
    <t xml:space="preserve">OBJETIVO 9</t>
  </si>
  <si>
    <t xml:space="preserve">OBJETIVO 10</t>
  </si>
  <si>
    <t xml:space="preserve">xxxx</t>
  </si>
  <si>
    <t xml:space="preserve">Texto objetivo 1</t>
  </si>
  <si>
    <t xml:space="preserve">1.7</t>
  </si>
  <si>
    <t xml:space="preserve">1.8</t>
  </si>
  <si>
    <t xml:space="preserve">1.9</t>
  </si>
  <si>
    <t xml:space="preserve">1.10</t>
  </si>
  <si>
    <t xml:space="preserve">1.11</t>
  </si>
  <si>
    <t xml:space="preserve">1.12</t>
  </si>
  <si>
    <t xml:space="preserve">1.13</t>
  </si>
  <si>
    <t xml:space="preserve">1.14</t>
  </si>
  <si>
    <t xml:space="preserve">1.15</t>
  </si>
  <si>
    <t xml:space="preserve">Texto objetivo 2</t>
  </si>
  <si>
    <t xml:space="preserve">2.8</t>
  </si>
  <si>
    <t xml:space="preserve">2.9</t>
  </si>
  <si>
    <t xml:space="preserve">2.10</t>
  </si>
  <si>
    <t xml:space="preserve">2.11</t>
  </si>
  <si>
    <t xml:space="preserve">2.12</t>
  </si>
  <si>
    <t xml:space="preserve">2.13</t>
  </si>
  <si>
    <t xml:space="preserve">2.14</t>
  </si>
  <si>
    <t xml:space="preserve">2.15</t>
  </si>
  <si>
    <t xml:space="preserve">Texto objetivo 3</t>
  </si>
  <si>
    <t xml:space="preserve">ação 3</t>
  </si>
  <si>
    <t xml:space="preserve">3.6</t>
  </si>
  <si>
    <t xml:space="preserve">3.7</t>
  </si>
  <si>
    <t xml:space="preserve">3.8</t>
  </si>
  <si>
    <t xml:space="preserve">3.9</t>
  </si>
  <si>
    <t xml:space="preserve">3.10</t>
  </si>
  <si>
    <t xml:space="preserve">3.11</t>
  </si>
  <si>
    <t xml:space="preserve">3.12</t>
  </si>
  <si>
    <t xml:space="preserve">3.13</t>
  </si>
  <si>
    <t xml:space="preserve">3.14</t>
  </si>
  <si>
    <t xml:space="preserve">3.15</t>
  </si>
  <si>
    <t xml:space="preserve">Texto objetivo 4</t>
  </si>
  <si>
    <t xml:space="preserve">ação 4</t>
  </si>
  <si>
    <t xml:space="preserve">4.6</t>
  </si>
  <si>
    <t xml:space="preserve">4.7</t>
  </si>
  <si>
    <t xml:space="preserve">4.8</t>
  </si>
  <si>
    <t xml:space="preserve">4.9</t>
  </si>
  <si>
    <t xml:space="preserve">4.10</t>
  </si>
  <si>
    <t xml:space="preserve">4.11</t>
  </si>
  <si>
    <t xml:space="preserve">4.12</t>
  </si>
  <si>
    <t xml:space="preserve">4.13</t>
  </si>
  <si>
    <t xml:space="preserve">4.14</t>
  </si>
  <si>
    <t xml:space="preserve">4.15</t>
  </si>
  <si>
    <t xml:space="preserve">Texto objetivo 5</t>
  </si>
  <si>
    <t xml:space="preserve">ação 5</t>
  </si>
  <si>
    <t xml:space="preserve">5.5</t>
  </si>
  <si>
    <t xml:space="preserve">5.6</t>
  </si>
  <si>
    <t xml:space="preserve">5.7</t>
  </si>
  <si>
    <t xml:space="preserve">5.8</t>
  </si>
  <si>
    <t xml:space="preserve">5.9</t>
  </si>
  <si>
    <t xml:space="preserve">5.10</t>
  </si>
  <si>
    <t xml:space="preserve">5.11</t>
  </si>
  <si>
    <t xml:space="preserve">5.12</t>
  </si>
  <si>
    <t xml:space="preserve">5.13</t>
  </si>
  <si>
    <t xml:space="preserve">5.14</t>
  </si>
  <si>
    <t xml:space="preserve">5.15</t>
  </si>
  <si>
    <t xml:space="preserve">Texto objetivo 6</t>
  </si>
  <si>
    <t xml:space="preserve">ação 6</t>
  </si>
  <si>
    <t xml:space="preserve">6.10</t>
  </si>
  <si>
    <t xml:space="preserve">6.11</t>
  </si>
  <si>
    <t xml:space="preserve">6.13</t>
  </si>
  <si>
    <t xml:space="preserve">6.14</t>
  </si>
  <si>
    <t xml:space="preserve">6.15</t>
  </si>
  <si>
    <t xml:space="preserve">Texto objetivo 7</t>
  </si>
  <si>
    <t xml:space="preserve">ação 7</t>
  </si>
  <si>
    <t xml:space="preserve">7.7</t>
  </si>
  <si>
    <t xml:space="preserve">7.8</t>
  </si>
  <si>
    <t xml:space="preserve">7.9</t>
  </si>
  <si>
    <t xml:space="preserve">7.10</t>
  </si>
  <si>
    <t xml:space="preserve">7.11</t>
  </si>
  <si>
    <t xml:space="preserve">7.12</t>
  </si>
  <si>
    <t xml:space="preserve">7.13</t>
  </si>
  <si>
    <t xml:space="preserve">7.14</t>
  </si>
  <si>
    <t xml:space="preserve">7.15</t>
  </si>
  <si>
    <t xml:space="preserve">Texto objetivo 8</t>
  </si>
  <si>
    <t xml:space="preserve">8.1</t>
  </si>
  <si>
    <t xml:space="preserve">ação 8</t>
  </si>
  <si>
    <t xml:space="preserve">8.2</t>
  </si>
  <si>
    <t xml:space="preserve">8.3</t>
  </si>
  <si>
    <t xml:space="preserve">8.4</t>
  </si>
  <si>
    <t xml:space="preserve">8.5</t>
  </si>
  <si>
    <t xml:space="preserve">8.6</t>
  </si>
  <si>
    <t xml:space="preserve">8.7</t>
  </si>
  <si>
    <t xml:space="preserve">8.8</t>
  </si>
  <si>
    <t xml:space="preserve">8.9</t>
  </si>
  <si>
    <t xml:space="preserve">8.10</t>
  </si>
  <si>
    <t xml:space="preserve">8.11</t>
  </si>
  <si>
    <t xml:space="preserve">8.12</t>
  </si>
  <si>
    <t xml:space="preserve">8.13</t>
  </si>
  <si>
    <t xml:space="preserve">8.14</t>
  </si>
  <si>
    <t xml:space="preserve">8.15</t>
  </si>
  <si>
    <t xml:space="preserve">Texto objetivo 9</t>
  </si>
  <si>
    <t xml:space="preserve">9.1</t>
  </si>
  <si>
    <t xml:space="preserve">ação 9</t>
  </si>
  <si>
    <t xml:space="preserve">9.2</t>
  </si>
  <si>
    <t xml:space="preserve">9.3</t>
  </si>
  <si>
    <t xml:space="preserve">9.4</t>
  </si>
  <si>
    <t xml:space="preserve">9.5</t>
  </si>
  <si>
    <t xml:space="preserve">9.6</t>
  </si>
  <si>
    <t xml:space="preserve">9.7</t>
  </si>
  <si>
    <t xml:space="preserve">9.8</t>
  </si>
  <si>
    <t xml:space="preserve">9.9</t>
  </si>
  <si>
    <t xml:space="preserve">9.10</t>
  </si>
  <si>
    <t xml:space="preserve">9.11</t>
  </si>
  <si>
    <t xml:space="preserve">9.12</t>
  </si>
  <si>
    <t xml:space="preserve">9.13</t>
  </si>
  <si>
    <t xml:space="preserve">9.14</t>
  </si>
  <si>
    <t xml:space="preserve">9.15</t>
  </si>
  <si>
    <t xml:space="preserve">Texto objetivo 10</t>
  </si>
  <si>
    <t xml:space="preserve">10.1</t>
  </si>
  <si>
    <t xml:space="preserve">ação 10</t>
  </si>
  <si>
    <t xml:space="preserve">10.2</t>
  </si>
  <si>
    <t xml:space="preserve">10.3</t>
  </si>
  <si>
    <t xml:space="preserve">10.4</t>
  </si>
  <si>
    <t xml:space="preserve">10.5</t>
  </si>
  <si>
    <t xml:space="preserve">10.6</t>
  </si>
  <si>
    <t xml:space="preserve">10.7</t>
  </si>
  <si>
    <t xml:space="preserve">10.8</t>
  </si>
  <si>
    <t xml:space="preserve">10.9</t>
  </si>
  <si>
    <t xml:space="preserve">10.10</t>
  </si>
  <si>
    <t xml:space="preserve">10.11</t>
  </si>
  <si>
    <t xml:space="preserve">10.12</t>
  </si>
  <si>
    <t xml:space="preserve">10.13</t>
  </si>
  <si>
    <t xml:space="preserve">10.14</t>
  </si>
  <si>
    <t xml:space="preserve">10.15</t>
  </si>
  <si>
    <t xml:space="preserve">INSERIR O NOME DO OBJETIVO ESPECÍFICO</t>
  </si>
  <si>
    <t xml:space="preserve">SITUAÇÃO ATUAL DAS AÇÕES - 4ª MONITORIA (2020)</t>
  </si>
  <si>
    <t xml:space="preserve">xxx</t>
  </si>
  <si>
    <t xml:space="preserve">SITUAÇÃO ATUAL DAS AÇÕES - MONITORIA FINAL (2021)</t>
  </si>
  <si>
    <t xml:space="preserve">Não iniciada ou não concluída</t>
  </si>
  <si>
    <t xml:space="preserve">Iniciada e não concluída no período previsto</t>
  </si>
  <si>
    <t xml:space="preserve">Concluída</t>
  </si>
  <si>
    <t xml:space="preserve">TOTAL DE AÇÕES DO PAN</t>
  </si>
</sst>
</file>

<file path=xl/styles.xml><?xml version="1.0" encoding="utf-8"?>
<styleSheet xmlns="http://schemas.openxmlformats.org/spreadsheetml/2006/main">
  <numFmts count="9">
    <numFmt numFmtId="164" formatCode="General"/>
    <numFmt numFmtId="165" formatCode="0"/>
    <numFmt numFmtId="166" formatCode="[$-416]mmmm\-yy;@"/>
    <numFmt numFmtId="167" formatCode="mm/yy"/>
    <numFmt numFmtId="168" formatCode="mmm/yy"/>
    <numFmt numFmtId="169" formatCode="#,##0.00"/>
    <numFmt numFmtId="170" formatCode="&quot;$ &quot;#,##0.00"/>
    <numFmt numFmtId="171" formatCode="0%"/>
    <numFmt numFmtId="172" formatCode="_-[$R$-416]\ * #,##0.00_-;\-[$R$-416]\ * #,##0.00_-;_-[$R$-416]\ * \-??_-;_-@_-"/>
  </numFmts>
  <fonts count="59">
    <font>
      <sz val="11"/>
      <color theme="1"/>
      <name val="Calibri"/>
      <family val="2"/>
      <charset val="1"/>
    </font>
    <font>
      <sz val="10"/>
      <name val="Arial"/>
      <family val="0"/>
    </font>
    <font>
      <sz val="10"/>
      <name val="Arial"/>
      <family val="0"/>
    </font>
    <font>
      <sz val="10"/>
      <name val="Arial"/>
      <family val="0"/>
    </font>
    <font>
      <sz val="10"/>
      <name val="Arial"/>
      <family val="2"/>
      <charset val="1"/>
    </font>
    <font>
      <b val="true"/>
      <sz val="18"/>
      <color rgb="FF003366"/>
      <name val="Calibri"/>
      <family val="2"/>
      <charset val="1"/>
    </font>
    <font>
      <b val="true"/>
      <sz val="14"/>
      <color theme="0"/>
      <name val="Calibri"/>
      <family val="2"/>
      <charset val="1"/>
    </font>
    <font>
      <sz val="12"/>
      <color theme="0"/>
      <name val="Calibri"/>
      <family val="2"/>
      <charset val="1"/>
    </font>
    <font>
      <b val="true"/>
      <sz val="12"/>
      <color theme="1"/>
      <name val="Calibri"/>
      <family val="2"/>
      <charset val="1"/>
    </font>
    <font>
      <sz val="11"/>
      <color rgb="FF000000"/>
      <name val="Calibri"/>
      <family val="2"/>
      <charset val="1"/>
    </font>
    <font>
      <b val="true"/>
      <sz val="12"/>
      <name val="Calibri"/>
      <family val="2"/>
      <charset val="1"/>
    </font>
    <font>
      <b val="true"/>
      <sz val="14"/>
      <color rgb="FF000000"/>
      <name val="Calibri"/>
      <family val="2"/>
      <charset val="1"/>
    </font>
    <font>
      <sz val="12"/>
      <color rgb="FF000000"/>
      <name val="Calibri"/>
      <family val="2"/>
      <charset val="1"/>
    </font>
    <font>
      <sz val="12"/>
      <name val="Calibri"/>
      <family val="2"/>
      <charset val="1"/>
    </font>
    <font>
      <b val="true"/>
      <sz val="12"/>
      <color rgb="FFFFFFFF"/>
      <name val="Calibri"/>
      <family val="2"/>
      <charset val="1"/>
    </font>
    <font>
      <sz val="12"/>
      <color theme="1"/>
      <name val="Calibri"/>
      <family val="2"/>
      <charset val="1"/>
    </font>
    <font>
      <b val="true"/>
      <sz val="12"/>
      <color rgb="FF000000"/>
      <name val="Calibri"/>
      <family val="2"/>
      <charset val="1"/>
    </font>
    <font>
      <u val="single"/>
      <sz val="12"/>
      <name val="Calibri"/>
      <family val="2"/>
      <charset val="1"/>
    </font>
    <font>
      <b val="true"/>
      <sz val="16"/>
      <color theme="0"/>
      <name val="Calibri"/>
      <family val="2"/>
      <charset val="1"/>
    </font>
    <font>
      <b val="true"/>
      <sz val="16"/>
      <name val="Calibri"/>
      <family val="2"/>
      <charset val="1"/>
    </font>
    <font>
      <sz val="14"/>
      <name val="Calibri"/>
      <family val="2"/>
      <charset val="1"/>
    </font>
    <font>
      <sz val="12"/>
      <name val="Arial"/>
      <family val="2"/>
      <charset val="1"/>
    </font>
    <font>
      <sz val="11"/>
      <color theme="0"/>
      <name val="Calibri"/>
      <family val="2"/>
      <charset val="1"/>
    </font>
    <font>
      <b val="true"/>
      <sz val="12"/>
      <color theme="0"/>
      <name val="Calibri"/>
      <family val="2"/>
      <charset val="1"/>
    </font>
    <font>
      <sz val="12"/>
      <color rgb="FFFF0000"/>
      <name val="Calibri"/>
      <family val="2"/>
      <charset val="1"/>
    </font>
    <font>
      <i val="true"/>
      <sz val="12"/>
      <name val="Calibri"/>
      <family val="2"/>
      <charset val="1"/>
    </font>
    <font>
      <i val="true"/>
      <sz val="11"/>
      <color rgb="FF000000"/>
      <name val="Calibri"/>
      <family val="2"/>
      <charset val="1"/>
    </font>
    <font>
      <sz val="11"/>
      <name val="Calibri"/>
      <family val="2"/>
      <charset val="1"/>
    </font>
    <font>
      <sz val="10"/>
      <name val="Calibri"/>
      <family val="2"/>
      <charset val="1"/>
    </font>
    <font>
      <strike val="true"/>
      <sz val="10"/>
      <name val="Calibri"/>
      <family val="2"/>
      <charset val="1"/>
    </font>
    <font>
      <i val="true"/>
      <sz val="12"/>
      <color rgb="FF000000"/>
      <name val="Calibri"/>
      <family val="2"/>
      <charset val="1"/>
    </font>
    <font>
      <b val="true"/>
      <sz val="11"/>
      <color rgb="FFFF0000"/>
      <name val="Calibri"/>
      <family val="2"/>
      <charset val="1"/>
    </font>
    <font>
      <u val="single"/>
      <sz val="11"/>
      <color theme="10"/>
      <name val="Calibri"/>
      <family val="2"/>
      <charset val="1"/>
    </font>
    <font>
      <b val="true"/>
      <sz val="11"/>
      <color rgb="FF000000"/>
      <name val="Calibri"/>
      <family val="2"/>
      <charset val="1"/>
    </font>
    <font>
      <sz val="10"/>
      <color rgb="FF000000"/>
      <name val="Calibri"/>
      <family val="2"/>
      <charset val="1"/>
    </font>
    <font>
      <sz val="12"/>
      <color rgb="FF0070C0"/>
      <name val="Calibri"/>
      <family val="2"/>
      <charset val="1"/>
    </font>
    <font>
      <b val="true"/>
      <sz val="11"/>
      <color theme="1"/>
      <name val="Calibri"/>
      <family val="2"/>
      <charset val="1"/>
    </font>
    <font>
      <i val="true"/>
      <sz val="10"/>
      <color rgb="FF000000"/>
      <name val="Calibri"/>
      <family val="2"/>
      <charset val="1"/>
    </font>
    <font>
      <strike val="true"/>
      <sz val="12"/>
      <color theme="1"/>
      <name val="Calibri"/>
      <family val="2"/>
      <charset val="1"/>
    </font>
    <font>
      <b val="true"/>
      <sz val="16"/>
      <color theme="1"/>
      <name val="Calibri"/>
      <family val="2"/>
      <charset val="1"/>
    </font>
    <font>
      <b val="true"/>
      <sz val="18"/>
      <color theme="1"/>
      <name val="Calibri"/>
      <family val="2"/>
      <charset val="1"/>
    </font>
    <font>
      <b val="true"/>
      <sz val="11"/>
      <color theme="0"/>
      <name val="Calibri"/>
      <family val="2"/>
      <charset val="1"/>
    </font>
    <font>
      <sz val="11"/>
      <color rgb="FFFF0000"/>
      <name val="Calibri"/>
      <family val="2"/>
      <charset val="1"/>
    </font>
    <font>
      <sz val="11"/>
      <color rgb="FF000000"/>
      <name val="Calibri"/>
      <family val="2"/>
    </font>
    <font>
      <sz val="10"/>
      <color rgb="FF000000"/>
      <name val="Calibri"/>
      <family val="2"/>
    </font>
    <font>
      <b val="true"/>
      <sz val="16"/>
      <color rgb="FF000000"/>
      <name val="Calibri"/>
      <family val="2"/>
    </font>
    <font>
      <sz val="14"/>
      <color rgb="FF000000"/>
      <name val="Calibri"/>
      <family val="2"/>
      <charset val="1"/>
    </font>
    <font>
      <sz val="12"/>
      <color rgb="FFDD0806"/>
      <name val="Calibri"/>
      <family val="2"/>
      <charset val="1"/>
    </font>
    <font>
      <strike val="true"/>
      <sz val="11"/>
      <color rgb="FF538DD5"/>
      <name val="Calibri"/>
      <family val="2"/>
      <charset val="1"/>
    </font>
    <font>
      <sz val="11"/>
      <color rgb="FF242424"/>
      <name val="Aptos Narrow"/>
      <family val="2"/>
      <charset val="1"/>
    </font>
    <font>
      <sz val="14"/>
      <color theme="1"/>
      <name val="Calibri"/>
      <family val="2"/>
      <charset val="1"/>
    </font>
    <font>
      <sz val="11"/>
      <color rgb="FF242424"/>
      <name val="Calibri"/>
      <family val="0"/>
      <charset val="1"/>
    </font>
    <font>
      <i val="true"/>
      <sz val="11"/>
      <color theme="1"/>
      <name val="Calibri"/>
      <family val="2"/>
      <charset val="1"/>
    </font>
    <font>
      <sz val="11"/>
      <color rgb="FF000000"/>
      <name val="Calibri"/>
      <family val="0"/>
      <charset val="1"/>
    </font>
    <font>
      <i val="true"/>
      <sz val="11"/>
      <color rgb="FF000000"/>
      <name val="Calibri"/>
      <family val="0"/>
      <charset val="1"/>
    </font>
    <font>
      <b val="true"/>
      <sz val="11"/>
      <color rgb="FFFF0000"/>
      <name val="Calibri"/>
      <family val="0"/>
      <charset val="1"/>
    </font>
    <font>
      <sz val="11"/>
      <color theme="1"/>
      <name val="Calibri"/>
      <family val="0"/>
      <charset val="1"/>
    </font>
    <font>
      <sz val="11"/>
      <color rgb="FFFF0000"/>
      <name val="Calibri"/>
      <family val="0"/>
      <charset val="1"/>
    </font>
    <font>
      <sz val="12"/>
      <color rgb="FF000000"/>
      <name val="Calibri"/>
      <family val="2"/>
    </font>
  </fonts>
  <fills count="23">
    <fill>
      <patternFill patternType="none"/>
    </fill>
    <fill>
      <patternFill patternType="gray125"/>
    </fill>
    <fill>
      <patternFill patternType="solid">
        <fgColor rgb="FFCCFFFF"/>
        <bgColor rgb="FFE2EFDA"/>
      </patternFill>
    </fill>
    <fill>
      <patternFill patternType="solid">
        <fgColor theme="0"/>
        <bgColor rgb="FFF2F2F2"/>
      </patternFill>
    </fill>
    <fill>
      <patternFill patternType="solid">
        <fgColor rgb="FF006600"/>
        <bgColor rgb="FF003300"/>
      </patternFill>
    </fill>
    <fill>
      <patternFill patternType="solid">
        <fgColor theme="6" tint="0.3999"/>
        <bgColor rgb="FFC6E0B4"/>
      </patternFill>
    </fill>
    <fill>
      <patternFill patternType="solid">
        <fgColor theme="4" tint="0.3999"/>
        <bgColor rgb="FFA6A6A6"/>
      </patternFill>
    </fill>
    <fill>
      <patternFill patternType="solid">
        <fgColor theme="0" tint="-0.35"/>
        <bgColor rgb="FF95B3D7"/>
      </patternFill>
    </fill>
    <fill>
      <patternFill patternType="solid">
        <fgColor theme="4" tint="0.7999"/>
        <bgColor rgb="FFE2EFDA"/>
      </patternFill>
    </fill>
    <fill>
      <patternFill patternType="solid">
        <fgColor rgb="FFFF0000"/>
        <bgColor rgb="FFDD0806"/>
      </patternFill>
    </fill>
    <fill>
      <patternFill patternType="solid">
        <fgColor rgb="FFFFC000"/>
        <bgColor rgb="FFFF9900"/>
      </patternFill>
    </fill>
    <fill>
      <patternFill patternType="solid">
        <fgColor rgb="FF92D050"/>
        <bgColor rgb="FF9BBB59"/>
      </patternFill>
    </fill>
    <fill>
      <patternFill patternType="solid">
        <fgColor rgb="FF0070C0"/>
        <bgColor rgb="FF008080"/>
      </patternFill>
    </fill>
    <fill>
      <patternFill patternType="solid">
        <fgColor rgb="FFB15407"/>
        <bgColor rgb="FF984807"/>
      </patternFill>
    </fill>
    <fill>
      <patternFill patternType="solid">
        <fgColor rgb="FF7030A0"/>
        <bgColor rgb="FF333399"/>
      </patternFill>
    </fill>
    <fill>
      <patternFill patternType="solid">
        <fgColor rgb="FFFF99CC"/>
        <bgColor rgb="FFFF8080"/>
      </patternFill>
    </fill>
    <fill>
      <patternFill patternType="solid">
        <fgColor theme="9" tint="0.3999"/>
        <bgColor rgb="FFC3D69B"/>
      </patternFill>
    </fill>
    <fill>
      <patternFill patternType="solid">
        <fgColor theme="9" tint="0.7999"/>
        <bgColor rgb="FFF2F2F2"/>
      </patternFill>
    </fill>
    <fill>
      <patternFill patternType="solid">
        <fgColor rgb="FF548235"/>
        <bgColor rgb="FF808080"/>
      </patternFill>
    </fill>
    <fill>
      <patternFill patternType="solid">
        <fgColor rgb="FFE2EFDA"/>
        <bgColor rgb="FFDCE6F2"/>
      </patternFill>
    </fill>
    <fill>
      <patternFill patternType="solid">
        <fgColor rgb="FFC6E0B4"/>
        <bgColor rgb="FFC3D69B"/>
      </patternFill>
    </fill>
    <fill>
      <patternFill patternType="solid">
        <fgColor rgb="FF003366"/>
        <bgColor rgb="FF242424"/>
      </patternFill>
    </fill>
    <fill>
      <patternFill patternType="solid">
        <fgColor theme="0" tint="-0.05"/>
        <bgColor rgb="FFFDEADA"/>
      </patternFill>
    </fill>
  </fills>
  <borders count="65">
    <border diagonalUp="false" diagonalDown="false">
      <left/>
      <right/>
      <top/>
      <bottom/>
      <diagonal/>
    </border>
    <border diagonalUp="false" diagonalDown="false">
      <left style="medium"/>
      <right/>
      <top/>
      <bottom style="medium"/>
      <diagonal/>
    </border>
    <border diagonalUp="false" diagonalDown="false">
      <left/>
      <right/>
      <top/>
      <bottom style="thin">
        <color rgb="FFFFFFFF"/>
      </bottom>
      <diagonal/>
    </border>
    <border diagonalUp="false" diagonalDown="false">
      <left style="thin">
        <color theme="0"/>
      </left>
      <right style="thin">
        <color theme="0"/>
      </right>
      <top style="thin">
        <color theme="0"/>
      </top>
      <bottom style="thin">
        <color theme="0"/>
      </bottom>
      <diagonal/>
    </border>
    <border diagonalUp="false" diagonalDown="false">
      <left/>
      <right/>
      <top style="thin">
        <color theme="0"/>
      </top>
      <bottom/>
      <diagonal/>
    </border>
    <border diagonalUp="false" diagonalDown="false">
      <left style="thin">
        <color rgb="FFFFFFFF"/>
      </left>
      <right/>
      <top style="thin">
        <color theme="0"/>
      </top>
      <bottom style="thick">
        <color rgb="FFFFFFFF"/>
      </bottom>
      <diagonal/>
    </border>
    <border diagonalUp="false" diagonalDown="false">
      <left/>
      <right style="thin">
        <color rgb="FFFFFFFF"/>
      </right>
      <top style="thick">
        <color rgb="FFFFFFFF"/>
      </top>
      <bottom/>
      <diagonal/>
    </border>
    <border diagonalUp="false" diagonalDown="false">
      <left style="thin">
        <color rgb="FFFFFFFF"/>
      </left>
      <right/>
      <top style="thin">
        <color rgb="FFFFFFFF"/>
      </top>
      <bottom/>
      <diagonal/>
    </border>
    <border diagonalUp="false" diagonalDown="false">
      <left/>
      <right style="thin">
        <color rgb="FFFFFFFF"/>
      </right>
      <top style="thin">
        <color rgb="FFFFFFFF"/>
      </top>
      <bottom style="thin">
        <color rgb="FFFFFFFF"/>
      </bottom>
      <diagonal/>
    </border>
    <border diagonalUp="false" diagonalDown="false">
      <left style="thin">
        <color rgb="FFFFFFFF"/>
      </left>
      <right/>
      <top style="thin">
        <color rgb="FFFFFFFF"/>
      </top>
      <bottom style="thin">
        <color rgb="FFFFFFFF"/>
      </bottom>
      <diagonal/>
    </border>
    <border diagonalUp="false" diagonalDown="false">
      <left/>
      <right/>
      <top style="thin"/>
      <bottom style="medium"/>
      <diagonal/>
    </border>
    <border diagonalUp="false" diagonalDown="false">
      <left/>
      <right/>
      <top/>
      <bottom style="double"/>
      <diagonal/>
    </border>
    <border diagonalUp="false" diagonalDown="false">
      <left/>
      <right/>
      <top style="medium"/>
      <bottom style="double"/>
      <diagonal/>
    </border>
    <border diagonalUp="false" diagonalDown="false">
      <left/>
      <right/>
      <top/>
      <bottom style="thin"/>
      <diagonal/>
    </border>
    <border diagonalUp="false" diagonalDown="false">
      <left/>
      <right style="thin"/>
      <top/>
      <bottom style="thin"/>
      <diagonal/>
    </border>
    <border diagonalUp="false" diagonalDown="false">
      <left style="thin"/>
      <right style="thin"/>
      <top style="thin"/>
      <bottom style="thin"/>
      <diagonal/>
    </border>
    <border diagonalUp="false" diagonalDown="false">
      <left style="medium"/>
      <right style="medium"/>
      <top style="medium"/>
      <bottom style="medium"/>
      <diagonal/>
    </border>
    <border diagonalUp="false" diagonalDown="false">
      <left/>
      <right/>
      <top style="medium"/>
      <bottom style="medium"/>
      <diagonal/>
    </border>
    <border diagonalUp="false" diagonalDown="false">
      <left style="medium"/>
      <right/>
      <top style="medium"/>
      <bottom style="medium"/>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style="thin"/>
      <top style="medium"/>
      <bottom style="thin"/>
      <diagonal/>
    </border>
    <border diagonalUp="false" diagonalDown="false">
      <left style="thin"/>
      <right style="medium"/>
      <top style="medium"/>
      <bottom style="medium"/>
      <diagonal/>
    </border>
    <border diagonalUp="false" diagonalDown="false">
      <left style="medium"/>
      <right style="thin"/>
      <top/>
      <bottom style="medium"/>
      <diagonal/>
    </border>
    <border diagonalUp="false" diagonalDown="false">
      <left style="thin"/>
      <right style="thin"/>
      <top/>
      <bottom style="medium"/>
      <diagonal/>
    </border>
    <border diagonalUp="false" diagonalDown="false">
      <left style="thin"/>
      <right style="thin"/>
      <top style="thin"/>
      <bottom style="medium"/>
      <diagonal/>
    </border>
    <border diagonalUp="false" diagonalDown="false">
      <left style="thin"/>
      <right style="thin"/>
      <top style="medium"/>
      <bottom/>
      <diagonal/>
    </border>
    <border diagonalUp="false" diagonalDown="false">
      <left style="thin"/>
      <right style="thin"/>
      <top/>
      <bottom style="thin"/>
      <diagonal/>
    </border>
    <border diagonalUp="false" diagonalDown="false">
      <left style="thin"/>
      <right style="thin"/>
      <top style="thin"/>
      <botto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bottom style="thin"/>
      <diagonal/>
    </border>
    <border diagonalUp="false" diagonalDown="false">
      <left/>
      <right/>
      <top style="thin"/>
      <bottom style="thin"/>
      <diagonal/>
    </border>
    <border diagonalUp="false" diagonalDown="false">
      <left/>
      <right style="thin"/>
      <top style="thin"/>
      <bottom/>
      <diagonal/>
    </border>
    <border diagonalUp="false" diagonalDown="false">
      <left/>
      <right/>
      <top/>
      <bottom style="medium"/>
      <diagonal/>
    </border>
    <border diagonalUp="false" diagonalDown="false">
      <left style="medium"/>
      <right style="medium"/>
      <top/>
      <bottom style="medium"/>
      <diagonal/>
    </border>
    <border diagonalUp="false" diagonalDown="false">
      <left/>
      <right style="medium"/>
      <top/>
      <bottom style="medium"/>
      <diagonal/>
    </border>
    <border diagonalUp="false" diagonalDown="false">
      <left style="medium"/>
      <right style="medium"/>
      <top style="medium"/>
      <bottom style="thin">
        <color theme="0"/>
      </bottom>
      <diagonal/>
    </border>
    <border diagonalUp="false" diagonalDown="false">
      <left style="medium"/>
      <right style="thin">
        <color theme="0"/>
      </right>
      <top style="thin">
        <color theme="0"/>
      </top>
      <bottom style="thin">
        <color theme="0"/>
      </bottom>
      <diagonal/>
    </border>
    <border diagonalUp="false" diagonalDown="false">
      <left/>
      <right/>
      <top style="thin">
        <color theme="0"/>
      </top>
      <bottom style="thin">
        <color theme="0"/>
      </bottom>
      <diagonal/>
    </border>
    <border diagonalUp="false" diagonalDown="false">
      <left style="thin">
        <color theme="0"/>
      </left>
      <right style="medium"/>
      <top style="thin">
        <color theme="0"/>
      </top>
      <bottom style="thin">
        <color theme="0"/>
      </bottom>
      <diagonal/>
    </border>
    <border diagonalUp="false" diagonalDown="false">
      <left style="medium"/>
      <right style="thin">
        <color theme="0"/>
      </right>
      <top/>
      <bottom style="thin">
        <color theme="0"/>
      </bottom>
      <diagonal/>
    </border>
    <border diagonalUp="false" diagonalDown="false">
      <left style="thin"/>
      <right style="medium"/>
      <top/>
      <bottom style="thin"/>
      <diagonal/>
    </border>
    <border diagonalUp="false" diagonalDown="false">
      <left style="medium"/>
      <right style="thin">
        <color theme="0"/>
      </right>
      <top/>
      <bottom/>
      <diagonal/>
    </border>
    <border diagonalUp="false" diagonalDown="false">
      <left style="thin"/>
      <right style="medium"/>
      <top style="thin"/>
      <bottom style="thin"/>
      <diagonal/>
    </border>
    <border diagonalUp="false" diagonalDown="false">
      <left style="medium"/>
      <right style="thin">
        <color theme="0"/>
      </right>
      <top style="thin">
        <color theme="0"/>
      </top>
      <bottom/>
      <diagonal/>
    </border>
    <border diagonalUp="false" diagonalDown="false">
      <left style="thin"/>
      <right style="medium"/>
      <top style="thin"/>
      <bottom/>
      <diagonal/>
    </border>
    <border diagonalUp="false" diagonalDown="false">
      <left style="medium"/>
      <right style="medium"/>
      <top style="medium"/>
      <bottom/>
      <diagonal/>
    </border>
    <border diagonalUp="false" diagonalDown="false">
      <left style="medium"/>
      <right style="thin">
        <color theme="0"/>
      </right>
      <top style="medium"/>
      <bottom/>
      <diagonal/>
    </border>
    <border diagonalUp="false" diagonalDown="false">
      <left/>
      <right style="medium"/>
      <top style="medium"/>
      <bottom/>
      <diagonal/>
    </border>
    <border diagonalUp="false" diagonalDown="false">
      <left/>
      <right style="thin">
        <color theme="0"/>
      </right>
      <top style="medium"/>
      <bottom/>
      <diagonal/>
    </border>
    <border diagonalUp="false" diagonalDown="false">
      <left style="thin">
        <color theme="0"/>
      </left>
      <right style="medium"/>
      <top style="medium"/>
      <bottom/>
      <diagonal/>
    </border>
    <border diagonalUp="false" diagonalDown="false">
      <left style="medium"/>
      <right style="medium"/>
      <top style="medium"/>
      <bottom style="thin"/>
      <diagonal/>
    </border>
    <border diagonalUp="false" diagonalDown="false">
      <left/>
      <right style="medium"/>
      <top style="medium"/>
      <bottom style="thin"/>
      <diagonal/>
    </border>
    <border diagonalUp="false" diagonalDown="false">
      <left/>
      <right style="medium"/>
      <top style="medium"/>
      <bottom style="medium"/>
      <diagonal/>
    </border>
    <border diagonalUp="false" diagonalDown="false">
      <left style="medium"/>
      <right style="medium"/>
      <top/>
      <bottom style="thin"/>
      <diagonal/>
    </border>
    <border diagonalUp="false" diagonalDown="false">
      <left style="medium"/>
      <right style="medium"/>
      <top style="thin"/>
      <bottom style="thin"/>
      <diagonal/>
    </border>
    <border diagonalUp="false" diagonalDown="false">
      <left/>
      <right style="thin"/>
      <top/>
      <bottom/>
      <diagonal/>
    </border>
    <border diagonalUp="false" diagonalDown="false">
      <left/>
      <right/>
      <top style="thin"/>
      <bottom/>
      <diagonal/>
    </border>
    <border diagonalUp="false" diagonalDown="false">
      <left style="thin"/>
      <right/>
      <top style="thin"/>
      <bottom/>
      <diagonal/>
    </border>
    <border diagonalUp="false" diagonalDown="false">
      <left style="medium"/>
      <right style="medium"/>
      <top style="thin"/>
      <bottom style="medium"/>
      <diagonal/>
    </border>
    <border diagonalUp="false" diagonalDown="false">
      <left/>
      <right style="thin"/>
      <top style="thin"/>
      <bottom style="medium"/>
      <diagonal/>
    </border>
    <border diagonalUp="false" diagonalDown="false">
      <left style="thin"/>
      <right style="medium"/>
      <top style="thin"/>
      <bottom style="medium"/>
      <diagonal/>
    </border>
    <border diagonalUp="false" diagonalDown="false">
      <left/>
      <right style="thin">
        <color theme="0"/>
      </right>
      <top style="medium"/>
      <bottom style="medium"/>
      <diagonal/>
    </border>
  </borders>
  <cellStyleXfs count="2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71" fontId="0" fillId="0" borderId="0" applyFont="true" applyBorder="false" applyAlignment="true" applyProtection="false">
      <alignment horizontal="general" vertical="bottom" textRotation="0" wrapText="false" indent="0" shrinkToFit="false"/>
    </xf>
    <xf numFmtId="164" fontId="32" fillId="0" borderId="0" applyFont="true" applyBorder="false" applyAlignment="true" applyProtection="false">
      <alignment horizontal="general" vertical="bottom" textRotation="0" wrapText="false" indent="0" shrinkToFit="false"/>
    </xf>
    <xf numFmtId="164" fontId="4" fillId="2" borderId="1" applyFont="true" applyBorder="true" applyAlignment="true" applyProtection="true">
      <alignment horizontal="center" vertical="center" textRotation="0" wrapText="tru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442">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5" fillId="3" borderId="2" xfId="0" applyFont="true" applyBorder="true" applyAlignment="true" applyProtection="false">
      <alignment horizontal="center" vertical="center" textRotation="0" wrapText="false" indent="0" shrinkToFit="false"/>
      <protection locked="true" hidden="false"/>
    </xf>
    <xf numFmtId="164" fontId="6" fillId="4" borderId="3" xfId="0" applyFont="true" applyBorder="true" applyAlignment="true" applyProtection="false">
      <alignment horizontal="center" vertical="center" textRotation="0" wrapText="true" indent="0" shrinkToFit="false"/>
      <protection locked="true" hidden="false"/>
    </xf>
    <xf numFmtId="164" fontId="8" fillId="5" borderId="3" xfId="0" applyFont="true" applyBorder="true" applyAlignment="true" applyProtection="false">
      <alignment horizontal="center" vertical="center" textRotation="0" wrapText="false" indent="0" shrinkToFit="false"/>
      <protection locked="true" hidden="false"/>
    </xf>
    <xf numFmtId="164" fontId="9" fillId="5" borderId="3" xfId="0" applyFont="true" applyBorder="true" applyAlignment="true" applyProtection="false">
      <alignment horizontal="left" vertical="center" textRotation="0" wrapText="true" indent="0" shrinkToFit="false"/>
      <protection locked="true" hidden="false"/>
    </xf>
    <xf numFmtId="164" fontId="8" fillId="5" borderId="3" xfId="0" applyFont="true" applyBorder="true" applyAlignment="true" applyProtection="false">
      <alignment horizontal="center" vertical="center" textRotation="0" wrapText="true" indent="0" shrinkToFit="false"/>
      <protection locked="true" hidden="false"/>
    </xf>
    <xf numFmtId="164" fontId="10" fillId="5" borderId="3" xfId="0" applyFont="true" applyBorder="true" applyAlignment="true" applyProtection="false">
      <alignment horizontal="center" vertical="center" textRotation="0" wrapText="false" indent="0" shrinkToFit="false"/>
      <protection locked="true" hidden="false"/>
    </xf>
    <xf numFmtId="164" fontId="11" fillId="6" borderId="3" xfId="0" applyFont="true" applyBorder="true" applyAlignment="true" applyProtection="false">
      <alignment horizontal="center" vertical="center" textRotation="0" wrapText="true" indent="0" shrinkToFit="false"/>
      <protection locked="true" hidden="false"/>
    </xf>
    <xf numFmtId="164" fontId="10" fillId="7" borderId="3" xfId="0" applyFont="true" applyBorder="true" applyAlignment="true" applyProtection="false">
      <alignment horizontal="center" vertical="center" textRotation="0" wrapText="true" indent="0" shrinkToFit="false"/>
      <protection locked="true" hidden="false"/>
    </xf>
    <xf numFmtId="164" fontId="13" fillId="8" borderId="3" xfId="0" applyFont="true" applyBorder="true" applyAlignment="true" applyProtection="false">
      <alignment horizontal="general" vertical="center" textRotation="0" wrapText="true" indent="0" shrinkToFit="false"/>
      <protection locked="true" hidden="false"/>
    </xf>
    <xf numFmtId="164" fontId="10" fillId="9" borderId="3" xfId="0" applyFont="true" applyBorder="true" applyAlignment="true" applyProtection="false">
      <alignment horizontal="center" vertical="center" textRotation="0" wrapText="true" indent="0" shrinkToFit="false"/>
      <protection locked="true" hidden="false"/>
    </xf>
    <xf numFmtId="164" fontId="10" fillId="10" borderId="3" xfId="0" applyFont="true" applyBorder="true" applyAlignment="true" applyProtection="false">
      <alignment horizontal="center" vertical="center" textRotation="0" wrapText="true" indent="0" shrinkToFit="false"/>
      <protection locked="true" hidden="false"/>
    </xf>
    <xf numFmtId="165" fontId="10" fillId="11" borderId="3" xfId="0" applyFont="true" applyBorder="true" applyAlignment="true" applyProtection="false">
      <alignment horizontal="center" vertical="center" textRotation="0" wrapText="true" indent="0" shrinkToFit="false"/>
      <protection locked="true" hidden="false"/>
    </xf>
    <xf numFmtId="165" fontId="13" fillId="8" borderId="3" xfId="0" applyFont="true" applyBorder="true" applyAlignment="true" applyProtection="false">
      <alignment horizontal="general" vertical="center" textRotation="0" wrapText="true" indent="0" shrinkToFit="false"/>
      <protection locked="true" hidden="false"/>
    </xf>
    <xf numFmtId="164" fontId="10" fillId="12" borderId="3" xfId="0" applyFont="true" applyBorder="true" applyAlignment="true" applyProtection="false">
      <alignment horizontal="center" vertical="center" textRotation="0" wrapText="true" indent="0" shrinkToFit="false"/>
      <protection locked="true" hidden="false"/>
    </xf>
    <xf numFmtId="164" fontId="10" fillId="13" borderId="3" xfId="0" applyFont="true" applyBorder="true" applyAlignment="true" applyProtection="false">
      <alignment horizontal="center" vertical="center" textRotation="0" wrapText="true" indent="0" shrinkToFit="false"/>
      <protection locked="true" hidden="false"/>
    </xf>
    <xf numFmtId="164" fontId="14" fillId="14" borderId="3" xfId="0" applyFont="true" applyBorder="true" applyAlignment="true" applyProtection="false">
      <alignment horizontal="center" vertical="center" textRotation="0" wrapText="true" indent="0" shrinkToFit="false"/>
      <protection locked="true" hidden="false"/>
    </xf>
    <xf numFmtId="164" fontId="10" fillId="15" borderId="3" xfId="0" applyFont="true" applyBorder="true" applyAlignment="true" applyProtection="false">
      <alignment horizontal="center" vertical="center" textRotation="0" wrapText="true" indent="0" shrinkToFit="false"/>
      <protection locked="true" hidden="false"/>
    </xf>
    <xf numFmtId="164" fontId="8" fillId="8" borderId="3" xfId="0" applyFont="true" applyBorder="true" applyAlignment="true" applyProtection="false">
      <alignment horizontal="center" vertical="center" textRotation="0" wrapText="true" indent="0" shrinkToFit="false"/>
      <protection locked="true" hidden="false"/>
    </xf>
    <xf numFmtId="164" fontId="15" fillId="8" borderId="3" xfId="0" applyFont="true" applyBorder="true" applyAlignment="true" applyProtection="false">
      <alignment horizontal="general" vertical="center" textRotation="0" wrapText="true" indent="0" shrinkToFit="false"/>
      <protection locked="true" hidden="false"/>
    </xf>
    <xf numFmtId="164" fontId="11" fillId="16" borderId="3" xfId="0" applyFont="true" applyBorder="true" applyAlignment="true" applyProtection="false">
      <alignment horizontal="center" vertical="center" textRotation="0" wrapText="true" indent="0" shrinkToFit="false"/>
      <protection locked="true" hidden="false"/>
    </xf>
    <xf numFmtId="164" fontId="8" fillId="17" borderId="3" xfId="0" applyFont="true" applyBorder="true" applyAlignment="true" applyProtection="false">
      <alignment horizontal="center" vertical="center" textRotation="0" wrapText="true" indent="0" shrinkToFit="false"/>
      <protection locked="true" hidden="false"/>
    </xf>
    <xf numFmtId="164" fontId="15" fillId="17" borderId="3" xfId="0" applyFont="true" applyBorder="true" applyAlignment="true" applyProtection="false">
      <alignment horizontal="general" vertical="center" textRotation="0" wrapText="true" indent="0" shrinkToFit="false"/>
      <protection locked="true" hidden="false"/>
    </xf>
    <xf numFmtId="164" fontId="8" fillId="17" borderId="4" xfId="0" applyFont="true" applyBorder="true" applyAlignment="true" applyProtection="false">
      <alignment horizontal="center" vertical="center" textRotation="0" wrapText="true" indent="0" shrinkToFit="false"/>
      <protection locked="true" hidden="false"/>
    </xf>
    <xf numFmtId="164" fontId="15" fillId="17" borderId="4" xfId="0" applyFont="true" applyBorder="true" applyAlignment="true" applyProtection="false">
      <alignment horizontal="general" vertical="center" textRotation="0" wrapText="true" indent="0" shrinkToFit="false"/>
      <protection locked="true" hidden="false"/>
    </xf>
    <xf numFmtId="164" fontId="14" fillId="18" borderId="5" xfId="0" applyFont="true" applyBorder="true" applyAlignment="true" applyProtection="false">
      <alignment horizontal="center" vertical="center" textRotation="0" wrapText="false" indent="0" shrinkToFit="false"/>
      <protection locked="true" hidden="false"/>
    </xf>
    <xf numFmtId="164" fontId="16" fillId="19" borderId="6" xfId="0" applyFont="true" applyBorder="true" applyAlignment="true" applyProtection="false">
      <alignment horizontal="center" vertical="center" textRotation="0" wrapText="true" indent="0" shrinkToFit="false"/>
      <protection locked="true" hidden="false"/>
    </xf>
    <xf numFmtId="164" fontId="17" fillId="19" borderId="7" xfId="0" applyFont="true" applyBorder="true" applyAlignment="true" applyProtection="false">
      <alignment horizontal="general" vertical="center" textRotation="0" wrapText="true" indent="0" shrinkToFit="false"/>
      <protection locked="true" hidden="false"/>
    </xf>
    <xf numFmtId="164" fontId="16" fillId="20" borderId="8" xfId="0" applyFont="true" applyBorder="true" applyAlignment="true" applyProtection="false">
      <alignment horizontal="center" vertical="center" textRotation="0" wrapText="true" indent="0" shrinkToFit="false"/>
      <protection locked="true" hidden="false"/>
    </xf>
    <xf numFmtId="164" fontId="12" fillId="20" borderId="9" xfId="0" applyFont="true" applyBorder="true" applyAlignment="true" applyProtection="false">
      <alignment horizontal="general" vertical="center" textRotation="0" wrapText="true" indent="0" shrinkToFit="false"/>
      <protection locked="true" hidden="false"/>
    </xf>
    <xf numFmtId="164" fontId="16" fillId="19" borderId="8" xfId="0" applyFont="true" applyBorder="true" applyAlignment="true" applyProtection="false">
      <alignment horizontal="center" vertical="center" textRotation="0" wrapText="true" indent="0" shrinkToFit="false"/>
      <protection locked="true" hidden="false"/>
    </xf>
    <xf numFmtId="164" fontId="12" fillId="19" borderId="9" xfId="0" applyFont="true" applyBorder="true" applyAlignment="true" applyProtection="false">
      <alignment horizontal="general" vertical="center" textRotation="0" wrapText="tru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0" fillId="0" borderId="0" xfId="0" applyFont="false" applyBorder="false" applyAlignment="true" applyProtection="false">
      <alignment horizontal="general" vertical="center" textRotation="0" wrapText="true" indent="0" shrinkToFit="false"/>
      <protection locked="true" hidden="false"/>
    </xf>
    <xf numFmtId="164" fontId="18" fillId="21" borderId="0" xfId="0" applyFont="true" applyBorder="true" applyAlignment="true" applyProtection="false">
      <alignment horizontal="left" vertical="center" textRotation="0" wrapText="false" indent="0" shrinkToFit="false"/>
      <protection locked="true" hidden="false"/>
    </xf>
    <xf numFmtId="164" fontId="18" fillId="21" borderId="0" xfId="0" applyFont="true" applyBorder="false" applyAlignment="true" applyProtection="false">
      <alignment horizontal="left" vertical="center" textRotation="0" wrapText="false" indent="0" shrinkToFit="false"/>
      <protection locked="true" hidden="false"/>
    </xf>
    <xf numFmtId="164" fontId="18" fillId="21" borderId="10" xfId="0" applyFont="true" applyBorder="true" applyAlignment="true" applyProtection="false">
      <alignment horizontal="left" vertical="center" textRotation="0" wrapText="false" indent="0" shrinkToFit="false"/>
      <protection locked="true" hidden="false"/>
    </xf>
    <xf numFmtId="164" fontId="0" fillId="21" borderId="0" xfId="0" applyFont="false" applyBorder="false" applyAlignment="true" applyProtection="false">
      <alignment horizontal="general" vertical="center" textRotation="0" wrapText="false" indent="0" shrinkToFit="false"/>
      <protection locked="true" hidden="false"/>
    </xf>
    <xf numFmtId="164" fontId="19" fillId="0" borderId="11" xfId="0" applyFont="true" applyBorder="true" applyAlignment="true" applyProtection="false">
      <alignment horizontal="general" vertical="center" textRotation="0" wrapText="false" indent="0" shrinkToFit="false"/>
      <protection locked="true" hidden="false"/>
    </xf>
    <xf numFmtId="164" fontId="19" fillId="3" borderId="12" xfId="0" applyFont="true" applyBorder="true" applyAlignment="true" applyProtection="false">
      <alignment horizontal="left" vertical="center" textRotation="0" wrapText="false" indent="0" shrinkToFit="false"/>
      <protection locked="true" hidden="false"/>
    </xf>
    <xf numFmtId="164" fontId="0" fillId="3" borderId="0" xfId="0" applyFont="false" applyBorder="false" applyAlignment="true" applyProtection="false">
      <alignment horizontal="general" vertical="center" textRotation="0" wrapText="false" indent="0" shrinkToFit="false"/>
      <protection locked="true" hidden="false"/>
    </xf>
    <xf numFmtId="164" fontId="6" fillId="21" borderId="0" xfId="0" applyFont="true" applyBorder="false" applyAlignment="true" applyProtection="false">
      <alignment horizontal="right" vertical="center" textRotation="0" wrapText="false" indent="0" shrinkToFit="false"/>
      <protection locked="true" hidden="false"/>
    </xf>
    <xf numFmtId="164" fontId="20" fillId="0" borderId="13" xfId="0" applyFont="true" applyBorder="true" applyAlignment="true" applyProtection="false">
      <alignment horizontal="general" vertical="center" textRotation="0" wrapText="false" indent="0" shrinkToFit="false"/>
      <protection locked="true" hidden="false"/>
    </xf>
    <xf numFmtId="164" fontId="20" fillId="0" borderId="14" xfId="0" applyFont="true" applyBorder="true" applyAlignment="true" applyProtection="false">
      <alignment horizontal="general" vertical="center" textRotation="0" wrapText="false" indent="0" shrinkToFit="false"/>
      <protection locked="true" hidden="false"/>
    </xf>
    <xf numFmtId="164" fontId="20" fillId="0" borderId="0" xfId="0" applyFont="true" applyBorder="false" applyAlignment="true" applyProtection="false">
      <alignment horizontal="general" vertical="center" textRotation="0" wrapText="true" indent="0" shrinkToFit="false"/>
      <protection locked="true" hidden="false"/>
    </xf>
    <xf numFmtId="164" fontId="21" fillId="0" borderId="15" xfId="0" applyFont="true" applyBorder="tru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22" fillId="0" borderId="0" xfId="0" applyFont="true" applyBorder="false" applyAlignment="true" applyProtection="false">
      <alignment horizontal="general" vertical="center" textRotation="0" wrapText="false" indent="0" shrinkToFit="false"/>
      <protection locked="true" hidden="false"/>
    </xf>
    <xf numFmtId="164" fontId="23" fillId="4" borderId="16" xfId="0" applyFont="true" applyBorder="true" applyAlignment="true" applyProtection="false">
      <alignment horizontal="center" vertical="center" textRotation="0" wrapText="false" indent="0" shrinkToFit="false"/>
      <protection locked="true" hidden="false"/>
    </xf>
    <xf numFmtId="164" fontId="23" fillId="4" borderId="17" xfId="0" applyFont="true" applyBorder="true" applyAlignment="true" applyProtection="false">
      <alignment horizontal="center" vertical="center" textRotation="0" wrapText="false" indent="0" shrinkToFit="false"/>
      <protection locked="true" hidden="false"/>
    </xf>
    <xf numFmtId="164" fontId="10" fillId="6" borderId="18" xfId="0" applyFont="true" applyBorder="true" applyAlignment="true" applyProtection="false">
      <alignment horizontal="center" vertical="center" textRotation="0" wrapText="false" indent="0" shrinkToFit="false"/>
      <protection locked="true" hidden="false"/>
    </xf>
    <xf numFmtId="164" fontId="10" fillId="16" borderId="16" xfId="0" applyFont="true" applyBorder="true" applyAlignment="true" applyProtection="false">
      <alignment horizontal="center" vertical="center" textRotation="0" wrapText="false" indent="0" shrinkToFit="false"/>
      <protection locked="true" hidden="false"/>
    </xf>
    <xf numFmtId="164" fontId="10" fillId="3" borderId="0" xfId="0" applyFont="true" applyBorder="false" applyAlignment="true" applyProtection="false">
      <alignment horizontal="center" vertical="center" textRotation="0" wrapText="false" indent="0" shrinkToFit="false"/>
      <protection locked="true" hidden="false"/>
    </xf>
    <xf numFmtId="164" fontId="15" fillId="5" borderId="19" xfId="0" applyFont="true" applyBorder="true" applyAlignment="true" applyProtection="false">
      <alignment horizontal="center" vertical="center" textRotation="0" wrapText="false" indent="0" shrinkToFit="false"/>
      <protection locked="true" hidden="false"/>
    </xf>
    <xf numFmtId="164" fontId="15" fillId="5" borderId="20" xfId="0" applyFont="true" applyBorder="true" applyAlignment="true" applyProtection="false">
      <alignment horizontal="center" vertical="center" textRotation="0" wrapText="false" indent="0" shrinkToFit="false"/>
      <protection locked="true" hidden="false"/>
    </xf>
    <xf numFmtId="164" fontId="15" fillId="5" borderId="20" xfId="0" applyFont="true" applyBorder="true" applyAlignment="true" applyProtection="false">
      <alignment horizontal="center" vertical="center" textRotation="0" wrapText="true" indent="0" shrinkToFit="false"/>
      <protection locked="true" hidden="false"/>
    </xf>
    <xf numFmtId="164" fontId="15" fillId="5" borderId="21" xfId="0" applyFont="true" applyBorder="true" applyAlignment="true" applyProtection="false">
      <alignment horizontal="center" vertical="center" textRotation="0" wrapText="false" indent="0" shrinkToFit="false"/>
      <protection locked="true" hidden="false"/>
    </xf>
    <xf numFmtId="164" fontId="13" fillId="5" borderId="21" xfId="0" applyFont="true" applyBorder="true" applyAlignment="true" applyProtection="false">
      <alignment horizontal="center" vertical="center" textRotation="0" wrapText="false" indent="0" shrinkToFit="false"/>
      <protection locked="true" hidden="false"/>
    </xf>
    <xf numFmtId="164" fontId="10" fillId="7" borderId="20" xfId="0" applyFont="true" applyBorder="true" applyAlignment="true" applyProtection="false">
      <alignment horizontal="center" vertical="center" textRotation="0" wrapText="true" indent="0" shrinkToFit="false"/>
      <protection locked="true" hidden="false"/>
    </xf>
    <xf numFmtId="164" fontId="10" fillId="9" borderId="20" xfId="0" applyFont="true" applyBorder="true" applyAlignment="true" applyProtection="false">
      <alignment horizontal="center" vertical="center" textRotation="0" wrapText="true" indent="0" shrinkToFit="false"/>
      <protection locked="true" hidden="false"/>
    </xf>
    <xf numFmtId="164" fontId="10" fillId="10" borderId="20" xfId="0" applyFont="true" applyBorder="true" applyAlignment="true" applyProtection="false">
      <alignment horizontal="center" vertical="center" textRotation="0" wrapText="true" indent="0" shrinkToFit="false"/>
      <protection locked="true" hidden="false"/>
    </xf>
    <xf numFmtId="165" fontId="10" fillId="11" borderId="20" xfId="0" applyFont="true" applyBorder="true" applyAlignment="true" applyProtection="false">
      <alignment horizontal="center" vertical="center" textRotation="0" wrapText="true" indent="0" shrinkToFit="false"/>
      <protection locked="true" hidden="false"/>
    </xf>
    <xf numFmtId="164" fontId="10" fillId="12" borderId="20" xfId="0" applyFont="true" applyBorder="true" applyAlignment="true" applyProtection="false">
      <alignment horizontal="center" vertical="center" textRotation="0" wrapText="true" indent="0" shrinkToFit="false"/>
      <protection locked="true" hidden="false"/>
    </xf>
    <xf numFmtId="164" fontId="10" fillId="13" borderId="20" xfId="0" applyFont="true" applyBorder="true" applyAlignment="true" applyProtection="false">
      <alignment horizontal="center" vertical="center" textRotation="0" wrapText="true" indent="0" shrinkToFit="false"/>
      <protection locked="true" hidden="false"/>
    </xf>
    <xf numFmtId="164" fontId="15" fillId="8" borderId="20" xfId="0" applyFont="true" applyBorder="true" applyAlignment="true" applyProtection="false">
      <alignment horizontal="center" vertical="center" textRotation="0" wrapText="true" indent="0" shrinkToFit="false"/>
      <protection locked="true" hidden="false"/>
    </xf>
    <xf numFmtId="164" fontId="15" fillId="8" borderId="22" xfId="0" applyFont="true" applyBorder="true" applyAlignment="true" applyProtection="false">
      <alignment horizontal="center" vertical="center" textRotation="0" wrapText="true" indent="0" shrinkToFit="false"/>
      <protection locked="true" hidden="false"/>
    </xf>
    <xf numFmtId="164" fontId="15" fillId="17" borderId="23" xfId="0" applyFont="true" applyBorder="true" applyAlignment="true" applyProtection="false">
      <alignment horizontal="center" vertical="center" textRotation="0" wrapText="true" indent="0" shrinkToFit="false"/>
      <protection locked="true" hidden="false"/>
    </xf>
    <xf numFmtId="164" fontId="15" fillId="17" borderId="24" xfId="0" applyFont="true" applyBorder="true" applyAlignment="true" applyProtection="false">
      <alignment horizontal="center" vertical="center" textRotation="0" wrapText="true" indent="0" shrinkToFit="false"/>
      <protection locked="true" hidden="false"/>
    </xf>
    <xf numFmtId="164" fontId="15" fillId="3" borderId="0" xfId="0" applyFont="true" applyBorder="false" applyAlignment="true" applyProtection="false">
      <alignment horizontal="center" vertical="center" textRotation="0" wrapText="true" indent="0" shrinkToFit="false"/>
      <protection locked="true" hidden="false"/>
    </xf>
    <xf numFmtId="164" fontId="0" fillId="5" borderId="25" xfId="0" applyFont="true" applyBorder="true" applyAlignment="true" applyProtection="false">
      <alignment horizontal="center" vertical="center" textRotation="0" wrapText="false" indent="0" shrinkToFit="false"/>
      <protection locked="true" hidden="false"/>
    </xf>
    <xf numFmtId="166" fontId="13" fillId="5" borderId="25" xfId="0" applyFont="true" applyBorder="true" applyAlignment="true" applyProtection="false">
      <alignment horizontal="center" vertical="center" textRotation="0" wrapText="true" indent="0" shrinkToFit="false"/>
      <protection locked="true" hidden="false"/>
    </xf>
    <xf numFmtId="164" fontId="0" fillId="0" borderId="26" xfId="0" applyFont="true" applyBorder="true" applyAlignment="true" applyProtection="false">
      <alignment horizontal="center" vertical="center" textRotation="0" wrapText="true" indent="0" shrinkToFit="false"/>
      <protection locked="true" hidden="false"/>
    </xf>
    <xf numFmtId="164" fontId="0" fillId="0" borderId="27" xfId="0" applyFont="true" applyBorder="true" applyAlignment="true" applyProtection="false">
      <alignment horizontal="center" vertical="center" textRotation="0" wrapText="false" indent="0" shrinkToFit="false"/>
      <protection locked="true" hidden="false"/>
    </xf>
    <xf numFmtId="167" fontId="13" fillId="0" borderId="15" xfId="0" applyFont="true" applyBorder="true" applyAlignment="true" applyProtection="false">
      <alignment horizontal="center" vertical="center" textRotation="0" wrapText="true" indent="0" shrinkToFit="false"/>
      <protection locked="true" hidden="false"/>
    </xf>
    <xf numFmtId="164" fontId="13" fillId="0" borderId="15" xfId="0" applyFont="true" applyBorder="true" applyAlignment="true" applyProtection="false">
      <alignment horizontal="center" vertical="center" textRotation="0" wrapText="true" indent="0" shrinkToFit="false"/>
      <protection locked="true" hidden="false"/>
    </xf>
    <xf numFmtId="168" fontId="13" fillId="0" borderId="15" xfId="0" applyFont="true" applyBorder="true" applyAlignment="true" applyProtection="false">
      <alignment horizontal="center" vertical="center" textRotation="0" wrapText="true" indent="0" shrinkToFit="false"/>
      <protection locked="true" hidden="false"/>
    </xf>
    <xf numFmtId="169" fontId="13" fillId="0" borderId="15" xfId="0" applyFont="true" applyBorder="true" applyAlignment="true" applyProtection="false">
      <alignment horizontal="center" vertical="center" textRotation="0" wrapText="true" indent="0" shrinkToFit="false"/>
      <protection locked="true" hidden="false"/>
    </xf>
    <xf numFmtId="164" fontId="12" fillId="0" borderId="0" xfId="0" applyFont="true" applyBorder="false" applyAlignment="true" applyProtection="false">
      <alignment horizontal="center" vertical="center" textRotation="0" wrapText="true" indent="0" shrinkToFit="false"/>
      <protection locked="true" hidden="false"/>
    </xf>
    <xf numFmtId="164" fontId="0" fillId="0" borderId="27" xfId="0" applyFont="false" applyBorder="true" applyAlignment="true" applyProtection="false">
      <alignment horizontal="general" vertical="center" textRotation="0" wrapText="false" indent="0" shrinkToFit="false"/>
      <protection locked="true" hidden="false"/>
    </xf>
    <xf numFmtId="164" fontId="0" fillId="0" borderId="27" xfId="0" applyFont="true" applyBorder="true" applyAlignment="true" applyProtection="true">
      <alignment horizontal="general" vertical="center" textRotation="0" wrapText="false" indent="0" shrinkToFit="false"/>
      <protection locked="false" hidden="false"/>
    </xf>
    <xf numFmtId="164" fontId="15" fillId="0" borderId="27" xfId="0" applyFont="true" applyBorder="true" applyAlignment="true" applyProtection="false">
      <alignment horizontal="center" vertical="center" textRotation="0" wrapText="false" indent="0" shrinkToFit="false"/>
      <protection locked="true" hidden="false"/>
    </xf>
    <xf numFmtId="164" fontId="0" fillId="0" borderId="15" xfId="0" applyFont="true" applyBorder="true" applyAlignment="true" applyProtection="false">
      <alignment horizontal="center" vertical="center" textRotation="0" wrapText="false" indent="0" shrinkToFit="false"/>
      <protection locked="true" hidden="false"/>
    </xf>
    <xf numFmtId="164" fontId="0" fillId="0" borderId="15" xfId="0" applyFont="true" applyBorder="true" applyAlignment="true" applyProtection="false">
      <alignment horizontal="center" vertical="center" textRotation="0" wrapText="true" indent="0" shrinkToFit="false"/>
      <protection locked="true" hidden="false"/>
    </xf>
    <xf numFmtId="164" fontId="0" fillId="0" borderId="27" xfId="0" applyFont="true" applyBorder="true" applyAlignment="true" applyProtection="false">
      <alignment horizontal="center" vertical="center" textRotation="0" wrapText="true" indent="0" shrinkToFit="false"/>
      <protection locked="true" hidden="false"/>
    </xf>
    <xf numFmtId="168" fontId="0" fillId="0" borderId="27" xfId="0" applyFont="false" applyBorder="true" applyAlignment="true" applyProtection="false">
      <alignment horizontal="center" vertical="center" textRotation="0" wrapText="false" indent="0" shrinkToFit="false"/>
      <protection locked="true" hidden="false"/>
    </xf>
    <xf numFmtId="164" fontId="15" fillId="0" borderId="15" xfId="0" applyFont="true" applyBorder="true" applyAlignment="true" applyProtection="false">
      <alignment horizontal="center" vertical="center" textRotation="0" wrapText="true" indent="0" shrinkToFit="false"/>
      <protection locked="true" hidden="false"/>
    </xf>
    <xf numFmtId="164" fontId="0" fillId="0" borderId="27" xfId="0" applyFont="true" applyBorder="true" applyAlignment="true" applyProtection="false">
      <alignment horizontal="general" vertical="center" textRotation="0" wrapText="false" indent="0" shrinkToFit="false"/>
      <protection locked="true" hidden="false"/>
    </xf>
    <xf numFmtId="164" fontId="0" fillId="0" borderId="15" xfId="0" applyFont="false" applyBorder="true" applyAlignment="true" applyProtection="false">
      <alignment horizontal="general" vertical="center" textRotation="0" wrapText="false" indent="0" shrinkToFit="false"/>
      <protection locked="true" hidden="false"/>
    </xf>
    <xf numFmtId="164" fontId="9" fillId="0" borderId="0" xfId="0" applyFont="true" applyBorder="false" applyAlignment="true" applyProtection="false">
      <alignment horizontal="center" vertical="center" textRotation="0" wrapText="true" indent="0" shrinkToFit="false"/>
      <protection locked="true" hidden="false"/>
    </xf>
    <xf numFmtId="168" fontId="0" fillId="0" borderId="15" xfId="0" applyFont="false" applyBorder="true" applyAlignment="true" applyProtection="false">
      <alignment horizontal="center" vertical="center" textRotation="0" wrapText="false" indent="0" shrinkToFit="false"/>
      <protection locked="true" hidden="false"/>
    </xf>
    <xf numFmtId="164" fontId="9" fillId="3" borderId="15" xfId="0" applyFont="true" applyBorder="true" applyAlignment="true" applyProtection="false">
      <alignment horizontal="center" vertical="center" textRotation="0" wrapText="true" indent="0" shrinkToFit="false"/>
      <protection locked="true" hidden="false"/>
    </xf>
    <xf numFmtId="164" fontId="9" fillId="0" borderId="15" xfId="0" applyFont="true" applyBorder="true" applyAlignment="true" applyProtection="false">
      <alignment horizontal="center" vertical="center" textRotation="0" wrapText="true" indent="0" shrinkToFit="false"/>
      <protection locked="true" hidden="false"/>
    </xf>
    <xf numFmtId="164" fontId="0" fillId="0" borderId="28" xfId="0" applyFont="true" applyBorder="true" applyAlignment="true" applyProtection="false">
      <alignment horizontal="center" vertical="center" textRotation="0" wrapText="true" indent="0" shrinkToFit="false"/>
      <protection locked="true" hidden="false"/>
    </xf>
    <xf numFmtId="164" fontId="15" fillId="3" borderId="15" xfId="0" applyFont="true" applyBorder="true" applyAlignment="true" applyProtection="false">
      <alignment horizontal="center" vertical="center" textRotation="0" wrapText="true" indent="0" shrinkToFit="false"/>
      <protection locked="true" hidden="false"/>
    </xf>
    <xf numFmtId="168" fontId="27" fillId="0" borderId="15" xfId="0" applyFont="true" applyBorder="true" applyAlignment="true" applyProtection="false">
      <alignment horizontal="center" vertical="center" textRotation="0" wrapText="true" indent="0" shrinkToFit="false"/>
      <protection locked="true" hidden="false"/>
    </xf>
    <xf numFmtId="168" fontId="9" fillId="0" borderId="15" xfId="0" applyFont="true" applyBorder="true" applyAlignment="true" applyProtection="false">
      <alignment horizontal="center" vertical="center" textRotation="0" wrapText="true" indent="0" shrinkToFit="false"/>
      <protection locked="true" hidden="false"/>
    </xf>
    <xf numFmtId="164" fontId="13" fillId="0" borderId="0" xfId="0" applyFont="true" applyBorder="false" applyAlignment="true" applyProtection="false">
      <alignment horizontal="center" vertical="center" textRotation="0" wrapText="true" indent="0" shrinkToFit="false"/>
      <protection locked="true" hidden="false"/>
    </xf>
    <xf numFmtId="169" fontId="28" fillId="0" borderId="15" xfId="0" applyFont="true" applyBorder="true" applyAlignment="true" applyProtection="false">
      <alignment horizontal="center" vertical="center" textRotation="0" wrapText="true" indent="0" shrinkToFit="false"/>
      <protection locked="true" hidden="false"/>
    </xf>
    <xf numFmtId="164" fontId="9" fillId="0" borderId="27" xfId="0" applyFont="true" applyBorder="true" applyAlignment="true" applyProtection="false">
      <alignment horizontal="center" vertical="center" textRotation="0" wrapText="true" indent="0" shrinkToFit="false"/>
      <protection locked="true" hidden="false"/>
    </xf>
    <xf numFmtId="170" fontId="29" fillId="0" borderId="15" xfId="0" applyFont="true" applyBorder="true" applyAlignment="true" applyProtection="false">
      <alignment horizontal="center" vertical="center" textRotation="0" wrapText="true" indent="0" shrinkToFit="false"/>
      <protection locked="true" hidden="false"/>
    </xf>
    <xf numFmtId="168" fontId="15" fillId="0" borderId="15" xfId="0" applyFont="true" applyBorder="true" applyAlignment="true" applyProtection="false">
      <alignment horizontal="center" vertical="center" textRotation="0" wrapText="true" indent="0" shrinkToFit="false"/>
      <protection locked="true" hidden="false"/>
    </xf>
    <xf numFmtId="167" fontId="15" fillId="0" borderId="15" xfId="0" applyFont="true" applyBorder="true" applyAlignment="true" applyProtection="false">
      <alignment horizontal="center" vertical="center" textRotation="0" wrapText="true" indent="0" shrinkToFit="false"/>
      <protection locked="true" hidden="false"/>
    </xf>
    <xf numFmtId="164" fontId="15" fillId="0" borderId="0" xfId="0" applyFont="true" applyBorder="false" applyAlignment="true" applyProtection="false">
      <alignment horizontal="center" vertical="center" textRotation="0" wrapText="true" indent="0" shrinkToFit="false"/>
      <protection locked="true" hidden="false"/>
    </xf>
    <xf numFmtId="169" fontId="15" fillId="0" borderId="15" xfId="0" applyFont="true" applyBorder="true" applyAlignment="true" applyProtection="false">
      <alignment horizontal="center" vertical="center" textRotation="0" wrapText="true" indent="0" shrinkToFit="false"/>
      <protection locked="true" hidden="false"/>
    </xf>
    <xf numFmtId="164" fontId="13" fillId="0" borderId="15" xfId="0" applyFont="true" applyBorder="true" applyAlignment="true" applyProtection="false">
      <alignment horizontal="general" vertical="center" textRotation="0" wrapText="true" indent="0" shrinkToFit="false"/>
      <protection locked="true" hidden="false"/>
    </xf>
    <xf numFmtId="164" fontId="12" fillId="0" borderId="15" xfId="0" applyFont="true" applyBorder="true" applyAlignment="true" applyProtection="false">
      <alignment horizontal="center" vertical="center" textRotation="0" wrapText="true" indent="0" shrinkToFit="false"/>
      <protection locked="true" hidden="false"/>
    </xf>
    <xf numFmtId="164" fontId="31" fillId="0" borderId="15" xfId="0" applyFont="true" applyBorder="true" applyAlignment="true" applyProtection="false">
      <alignment horizontal="center" vertical="center" textRotation="0" wrapText="true" indent="0" shrinkToFit="false"/>
      <protection locked="true" hidden="false"/>
    </xf>
    <xf numFmtId="164" fontId="0" fillId="0" borderId="27" xfId="20" applyFont="true" applyBorder="true" applyAlignment="true" applyProtection="true">
      <alignment horizontal="center" vertical="center" textRotation="0" wrapText="true" indent="0" shrinkToFit="false"/>
      <protection locked="true" hidden="false"/>
    </xf>
    <xf numFmtId="164" fontId="31" fillId="0" borderId="27" xfId="0" applyFont="true" applyBorder="true" applyAlignment="true" applyProtection="false">
      <alignment horizontal="center" vertical="center" textRotation="0" wrapText="true" indent="0" shrinkToFit="false"/>
      <protection locked="true" hidden="false"/>
    </xf>
    <xf numFmtId="164" fontId="0" fillId="0" borderId="29" xfId="0" applyFont="true" applyBorder="true" applyAlignment="true" applyProtection="false">
      <alignment horizontal="center" vertical="center" textRotation="0" wrapText="true" indent="0" shrinkToFit="false"/>
      <protection locked="true" hidden="false"/>
    </xf>
    <xf numFmtId="164" fontId="0" fillId="0" borderId="30" xfId="0" applyFont="true" applyBorder="true" applyAlignment="true" applyProtection="false">
      <alignment horizontal="center" vertical="center" textRotation="0" wrapText="true" indent="0" shrinkToFit="false"/>
      <protection locked="true" hidden="false"/>
    </xf>
    <xf numFmtId="164" fontId="0" fillId="0" borderId="0" xfId="0" applyFont="true" applyBorder="false" applyAlignment="true" applyProtection="false">
      <alignment horizontal="center" vertical="center" textRotation="0" wrapText="true" indent="0" shrinkToFit="false"/>
      <protection locked="true" hidden="false"/>
    </xf>
    <xf numFmtId="164" fontId="34" fillId="3" borderId="15" xfId="0" applyFont="true" applyBorder="true" applyAlignment="true" applyProtection="false">
      <alignment horizontal="center" vertical="center" textRotation="0" wrapText="true" indent="0" shrinkToFit="false"/>
      <protection locked="true" hidden="false"/>
    </xf>
    <xf numFmtId="168" fontId="35" fillId="0" borderId="15" xfId="0" applyFont="true" applyBorder="true" applyAlignment="true" applyProtection="false">
      <alignment horizontal="center" vertical="center" textRotation="0" wrapText="true" indent="0" shrinkToFit="false"/>
      <protection locked="true" hidden="false"/>
    </xf>
    <xf numFmtId="168" fontId="0" fillId="0" borderId="15" xfId="0" applyFont="true" applyBorder="true" applyAlignment="true" applyProtection="false">
      <alignment horizontal="center" vertical="center" textRotation="0" wrapText="false" indent="0" shrinkToFit="false"/>
      <protection locked="true" hidden="false"/>
    </xf>
    <xf numFmtId="164" fontId="36" fillId="0" borderId="15" xfId="0" applyFont="true" applyBorder="true" applyAlignment="true" applyProtection="false">
      <alignment horizontal="center" vertical="center" textRotation="0" wrapText="false" indent="0" shrinkToFit="false"/>
      <protection locked="true" hidden="false"/>
    </xf>
    <xf numFmtId="164" fontId="35" fillId="0" borderId="15" xfId="0" applyFont="true" applyBorder="true" applyAlignment="true" applyProtection="false">
      <alignment horizontal="center" vertical="center" textRotation="0" wrapText="true" indent="0" shrinkToFit="false"/>
      <protection locked="true" hidden="false"/>
    </xf>
    <xf numFmtId="164" fontId="0" fillId="0" borderId="31" xfId="0" applyFont="true" applyBorder="true" applyAlignment="true" applyProtection="false">
      <alignment horizontal="center" vertical="center" textRotation="0" wrapText="false" indent="0" shrinkToFit="false"/>
      <protection locked="true" hidden="false"/>
    </xf>
    <xf numFmtId="164" fontId="0" fillId="3" borderId="15" xfId="0" applyFont="true" applyBorder="true" applyAlignment="true" applyProtection="false">
      <alignment horizontal="center" vertical="center" textRotation="0" wrapText="true" indent="0" shrinkToFit="false"/>
      <protection locked="true" hidden="false"/>
    </xf>
    <xf numFmtId="164" fontId="0" fillId="0" borderId="28" xfId="0" applyFont="true" applyBorder="true" applyAlignment="true" applyProtection="false">
      <alignment horizontal="center" vertical="center" textRotation="0" wrapText="false" indent="0" shrinkToFit="false"/>
      <protection locked="true" hidden="false"/>
    </xf>
    <xf numFmtId="164" fontId="0" fillId="0" borderId="32" xfId="0" applyFont="true" applyBorder="true" applyAlignment="true" applyProtection="false">
      <alignment horizontal="general" vertical="center" textRotation="0" wrapText="false" indent="0" shrinkToFit="false"/>
      <protection locked="true" hidden="false"/>
    </xf>
    <xf numFmtId="164" fontId="34" fillId="0" borderId="29" xfId="0" applyFont="true" applyBorder="true" applyAlignment="true" applyProtection="false">
      <alignment horizontal="center" vertical="center" textRotation="0" wrapText="true" indent="0" shrinkToFit="false"/>
      <protection locked="true" hidden="false"/>
    </xf>
    <xf numFmtId="164" fontId="38" fillId="0" borderId="15" xfId="0" applyFont="true" applyBorder="true" applyAlignment="true" applyProtection="false">
      <alignment horizontal="center" vertical="center" textRotation="0" wrapText="true" indent="0" shrinkToFit="false"/>
      <protection locked="true" hidden="false"/>
    </xf>
    <xf numFmtId="164" fontId="9" fillId="3" borderId="0" xfId="0" applyFont="true" applyBorder="false" applyAlignment="true" applyProtection="false">
      <alignment horizontal="center" vertical="center" textRotation="0" wrapText="true" indent="0" shrinkToFit="false"/>
      <protection locked="true" hidden="false"/>
    </xf>
    <xf numFmtId="164" fontId="0" fillId="0" borderId="15" xfId="0" applyFont="false" applyBorder="true" applyAlignment="true" applyProtection="false">
      <alignment horizontal="general" vertical="center" textRotation="0" wrapText="true" indent="0" shrinkToFit="false"/>
      <protection locked="true" hidden="false"/>
    </xf>
    <xf numFmtId="164" fontId="13" fillId="0" borderId="28" xfId="0" applyFont="true" applyBorder="true" applyAlignment="true" applyProtection="false">
      <alignment horizontal="center" vertical="center" textRotation="0" wrapText="true" indent="0" shrinkToFit="false"/>
      <protection locked="true" hidden="false"/>
    </xf>
    <xf numFmtId="168" fontId="27" fillId="0" borderId="28" xfId="0" applyFont="true" applyBorder="true" applyAlignment="true" applyProtection="false">
      <alignment horizontal="center" vertical="center" textRotation="0" wrapText="true" indent="0" shrinkToFit="false"/>
      <protection locked="true" hidden="false"/>
    </xf>
    <xf numFmtId="168" fontId="13" fillId="0" borderId="28" xfId="0" applyFont="true" applyBorder="true" applyAlignment="true" applyProtection="false">
      <alignment horizontal="center" vertical="center" textRotation="0" wrapText="true" indent="0" shrinkToFit="false"/>
      <protection locked="true" hidden="false"/>
    </xf>
    <xf numFmtId="169" fontId="13" fillId="0" borderId="28" xfId="0" applyFont="true" applyBorder="true" applyAlignment="true" applyProtection="false">
      <alignment horizontal="center" vertical="center" textRotation="0" wrapText="true" indent="0" shrinkToFit="false"/>
      <protection locked="true" hidden="false"/>
    </xf>
    <xf numFmtId="164" fontId="0" fillId="0" borderId="31" xfId="0" applyFont="false" applyBorder="true" applyAlignment="true" applyProtection="false">
      <alignment horizontal="general" vertical="center" textRotation="0" wrapText="false" indent="0" shrinkToFit="false"/>
      <protection locked="true" hidden="false"/>
    </xf>
    <xf numFmtId="164" fontId="0" fillId="0" borderId="31" xfId="0" applyFont="true" applyBorder="true" applyAlignment="true" applyProtection="false">
      <alignment horizontal="general" vertical="center" textRotation="0" wrapText="false" indent="0" shrinkToFit="false"/>
      <protection locked="true" hidden="false"/>
    </xf>
    <xf numFmtId="164" fontId="0" fillId="0" borderId="0" xfId="0" applyFont="false" applyBorder="false" applyAlignment="true" applyProtection="false">
      <alignment horizontal="center" vertical="center" textRotation="0" wrapText="true" indent="0" shrinkToFit="false"/>
      <protection locked="true" hidden="false"/>
    </xf>
    <xf numFmtId="164" fontId="0" fillId="0" borderId="28" xfId="0" applyFont="false" applyBorder="true" applyAlignment="true" applyProtection="false">
      <alignment horizontal="general" vertical="center" textRotation="0" wrapText="true" indent="0" shrinkToFit="false"/>
      <protection locked="true" hidden="false"/>
    </xf>
    <xf numFmtId="164" fontId="0" fillId="0" borderId="28" xfId="0" applyFont="true" applyBorder="true" applyAlignment="true" applyProtection="false">
      <alignment horizontal="center" vertical="center" textRotation="0" wrapText="true" indent="1" shrinkToFit="false"/>
      <protection locked="true" hidden="false"/>
    </xf>
    <xf numFmtId="164" fontId="0" fillId="0" borderId="28" xfId="0" applyFont="false" applyBorder="true" applyAlignment="true" applyProtection="false">
      <alignment horizontal="general" vertical="center" textRotation="0" wrapText="false" indent="0" shrinkToFit="false"/>
      <protection locked="true" hidden="false"/>
    </xf>
    <xf numFmtId="168" fontId="13" fillId="0" borderId="30" xfId="0" applyFont="true" applyBorder="true" applyAlignment="true" applyProtection="false">
      <alignment horizontal="center" vertical="center" textRotation="0" wrapText="true" indent="0" shrinkToFit="false"/>
      <protection locked="true" hidden="false"/>
    </xf>
    <xf numFmtId="164" fontId="15" fillId="0" borderId="29" xfId="0" applyFont="true" applyBorder="true" applyAlignment="true" applyProtection="false">
      <alignment horizontal="center" vertical="center" textRotation="0" wrapText="true" indent="0" shrinkToFit="false"/>
      <protection locked="true" hidden="false"/>
    </xf>
    <xf numFmtId="164" fontId="0" fillId="0" borderId="30" xfId="0" applyFont="false" applyBorder="true" applyAlignment="true" applyProtection="false">
      <alignment horizontal="general" vertical="center" textRotation="0" wrapText="false" indent="0" shrinkToFit="false"/>
      <protection locked="true" hidden="false"/>
    </xf>
    <xf numFmtId="164" fontId="0" fillId="0" borderId="33" xfId="0" applyFont="true" applyBorder="true" applyAlignment="true" applyProtection="false">
      <alignment horizontal="general" vertical="center" textRotation="0" wrapText="false" indent="0" shrinkToFit="false"/>
      <protection locked="true" hidden="false"/>
    </xf>
    <xf numFmtId="164" fontId="0" fillId="0" borderId="29" xfId="0" applyFont="false" applyBorder="true" applyAlignment="true" applyProtection="false">
      <alignment horizontal="general" vertical="center" textRotation="0" wrapText="false" indent="0" shrinkToFit="false"/>
      <protection locked="true" hidden="false"/>
    </xf>
    <xf numFmtId="164" fontId="0" fillId="0" borderId="34" xfId="0" applyFont="true" applyBorder="true" applyAlignment="true" applyProtection="false">
      <alignment horizontal="center" vertical="center" textRotation="0" wrapText="true" indent="0" shrinkToFit="false"/>
      <protection locked="true" hidden="false"/>
    </xf>
    <xf numFmtId="167" fontId="13" fillId="0" borderId="27" xfId="0" applyFont="true" applyBorder="true" applyAlignment="true" applyProtection="false">
      <alignment horizontal="center" vertical="center" textRotation="0" wrapText="true" indent="0" shrinkToFit="false"/>
      <protection locked="true" hidden="false"/>
    </xf>
    <xf numFmtId="164" fontId="13" fillId="0" borderId="27" xfId="0" applyFont="true" applyBorder="true" applyAlignment="true" applyProtection="false">
      <alignment horizontal="center" vertical="center" textRotation="0" wrapText="true" indent="0" shrinkToFit="false"/>
      <protection locked="true" hidden="false"/>
    </xf>
    <xf numFmtId="168" fontId="27" fillId="0" borderId="27" xfId="0" applyFont="true" applyBorder="true" applyAlignment="true" applyProtection="false">
      <alignment horizontal="center" vertical="center" textRotation="0" wrapText="true" indent="0" shrinkToFit="false"/>
      <protection locked="true" hidden="false"/>
    </xf>
    <xf numFmtId="168" fontId="13" fillId="0" borderId="27" xfId="0" applyFont="true" applyBorder="true" applyAlignment="true" applyProtection="false">
      <alignment horizontal="center" vertical="center" textRotation="0" wrapText="true" indent="0" shrinkToFit="false"/>
      <protection locked="true" hidden="false"/>
    </xf>
    <xf numFmtId="169" fontId="13" fillId="0" borderId="27" xfId="0" applyFont="true" applyBorder="true" applyAlignment="true" applyProtection="false">
      <alignment horizontal="center" vertical="center" textRotation="0" wrapText="true" indent="0" shrinkToFit="false"/>
      <protection locked="true" hidden="false"/>
    </xf>
    <xf numFmtId="164" fontId="0" fillId="0" borderId="32" xfId="0" applyFont="false" applyBorder="true" applyAlignment="true" applyProtection="false">
      <alignment horizontal="general" vertical="center" textRotation="0" wrapText="false" indent="0" shrinkToFit="false"/>
      <protection locked="true" hidden="false"/>
    </xf>
    <xf numFmtId="164" fontId="0" fillId="0" borderId="14" xfId="0" applyFont="false" applyBorder="true" applyAlignment="true" applyProtection="false">
      <alignment horizontal="general" vertical="center" textRotation="0" wrapText="false" indent="0" shrinkToFit="false"/>
      <protection locked="true" hidden="false"/>
    </xf>
    <xf numFmtId="164" fontId="31" fillId="0" borderId="27" xfId="0" applyFont="true" applyBorder="true" applyAlignment="true" applyProtection="false">
      <alignment horizontal="center" vertical="center" textRotation="0" wrapText="false" indent="0" shrinkToFit="false"/>
      <protection locked="true" hidden="false"/>
    </xf>
    <xf numFmtId="168" fontId="12" fillId="0" borderId="15" xfId="0" applyFont="true" applyBorder="true" applyAlignment="true" applyProtection="false">
      <alignment horizontal="center" vertical="center" textRotation="0" wrapText="tru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0" fillId="3" borderId="0" xfId="0" applyFont="false" applyBorder="false" applyAlignment="true" applyProtection="false">
      <alignment horizontal="general" vertical="center" textRotation="0" wrapText="true" indent="0" shrinkToFit="false"/>
      <protection locked="true" hidden="false"/>
    </xf>
    <xf numFmtId="164" fontId="39" fillId="15" borderId="16" xfId="0" applyFont="true" applyBorder="true" applyAlignment="true" applyProtection="false">
      <alignment horizontal="left" vertical="center" textRotation="0" wrapText="false" indent="0" shrinkToFit="false"/>
      <protection locked="true" hidden="false"/>
    </xf>
    <xf numFmtId="164" fontId="39" fillId="0" borderId="1" xfId="0" applyFont="true" applyBorder="true" applyAlignment="true" applyProtection="false">
      <alignment horizontal="left" vertical="center" textRotation="0" wrapText="false" indent="0" shrinkToFit="false"/>
      <protection locked="true" hidden="false"/>
    </xf>
    <xf numFmtId="164" fontId="39" fillId="0" borderId="35" xfId="0" applyFont="true" applyBorder="true" applyAlignment="true" applyProtection="false">
      <alignment horizontal="left" vertical="center" textRotation="0" wrapText="false" indent="0" shrinkToFit="false"/>
      <protection locked="true" hidden="false"/>
    </xf>
    <xf numFmtId="164" fontId="39" fillId="0" borderId="0" xfId="0" applyFont="true" applyBorder="false" applyAlignment="true" applyProtection="false">
      <alignment horizontal="left" vertical="center" textRotation="0" wrapText="false" indent="0" shrinkToFit="false"/>
      <protection locked="true" hidden="false"/>
    </xf>
    <xf numFmtId="164" fontId="40" fillId="15" borderId="36" xfId="0" applyFont="true" applyBorder="true" applyAlignment="true" applyProtection="false">
      <alignment horizontal="center" vertical="center" textRotation="0" wrapText="false" indent="0" shrinkToFit="false"/>
      <protection locked="true" hidden="false"/>
    </xf>
    <xf numFmtId="164" fontId="40" fillId="0" borderId="35" xfId="0" applyFont="true" applyBorder="true" applyAlignment="true" applyProtection="false">
      <alignment horizontal="center" vertical="center" textRotation="0" wrapText="false" indent="0" shrinkToFit="false"/>
      <protection locked="true" hidden="false"/>
    </xf>
    <xf numFmtId="164" fontId="40" fillId="0" borderId="37" xfId="0" applyFont="true" applyBorder="true" applyAlignment="true" applyProtection="false">
      <alignment horizontal="center" vertical="center" textRotation="0" wrapText="false" indent="0" shrinkToFit="false"/>
      <protection locked="true" hidden="false"/>
    </xf>
    <xf numFmtId="164" fontId="8" fillId="5" borderId="15" xfId="0" applyFont="true" applyBorder="true" applyAlignment="true" applyProtection="false">
      <alignment horizontal="center" vertical="center" textRotation="0" wrapText="false" indent="0" shrinkToFit="false"/>
      <protection locked="true" hidden="false"/>
    </xf>
    <xf numFmtId="164" fontId="15" fillId="5" borderId="15" xfId="0" applyFont="true" applyBorder="true" applyAlignment="true" applyProtection="false">
      <alignment horizontal="center" vertical="center" textRotation="0" wrapText="false" indent="0" shrinkToFit="false"/>
      <protection locked="true" hidden="false"/>
    </xf>
    <xf numFmtId="164" fontId="15" fillId="5" borderId="15" xfId="0" applyFont="true" applyBorder="true" applyAlignment="true" applyProtection="false">
      <alignment horizontal="center" vertical="center" textRotation="0" wrapText="true" indent="0" shrinkToFit="false"/>
      <protection locked="true" hidden="false"/>
    </xf>
    <xf numFmtId="164" fontId="13" fillId="5" borderId="15" xfId="0" applyFont="true" applyBorder="true" applyAlignment="true" applyProtection="false">
      <alignment horizontal="center" vertical="center" textRotation="0" wrapText="false" indent="0" shrinkToFit="false"/>
      <protection locked="true" hidden="false"/>
    </xf>
    <xf numFmtId="164" fontId="8" fillId="0" borderId="0" xfId="0" applyFont="true" applyBorder="false" applyAlignment="true" applyProtection="false">
      <alignment horizontal="center" vertical="center" textRotation="0" wrapText="false" indent="0" shrinkToFit="false"/>
      <protection locked="true" hidden="false"/>
    </xf>
    <xf numFmtId="164" fontId="0" fillId="5" borderId="15" xfId="0" applyFont="true" applyBorder="true" applyAlignment="true" applyProtection="false">
      <alignment horizontal="center" vertical="center" textRotation="0" wrapText="false" indent="0" shrinkToFit="false"/>
      <protection locked="true" hidden="false"/>
    </xf>
    <xf numFmtId="166" fontId="13" fillId="5" borderId="15" xfId="0" applyFont="true" applyBorder="true" applyAlignment="true" applyProtection="false">
      <alignment horizontal="center" vertical="center" textRotation="0" wrapText="true" indent="0" shrinkToFit="false"/>
      <protection locked="true" hidden="false"/>
    </xf>
    <xf numFmtId="164" fontId="0" fillId="21" borderId="0" xfId="0" applyFont="false" applyBorder="false" applyAlignment="true" applyProtection="false">
      <alignment horizontal="general" vertical="center" textRotation="0" wrapText="true" indent="0" shrinkToFit="false"/>
      <protection locked="true" hidden="false"/>
    </xf>
    <xf numFmtId="164" fontId="0" fillId="21" borderId="0" xfId="0" applyFont="false" applyBorder="false" applyAlignment="false" applyProtection="false">
      <alignment horizontal="general" vertical="bottom" textRotation="0" wrapText="false" indent="0" shrinkToFit="false"/>
      <protection locked="true" hidden="false"/>
    </xf>
    <xf numFmtId="164" fontId="18" fillId="21" borderId="0" xfId="0" applyFont="true" applyBorder="true" applyAlignment="true" applyProtection="false">
      <alignment horizontal="center" vertical="center" textRotation="0" wrapText="false" indent="0" shrinkToFit="false"/>
      <protection locked="true" hidden="false"/>
    </xf>
    <xf numFmtId="164" fontId="22" fillId="21" borderId="0" xfId="0" applyFont="true" applyBorder="false" applyAlignment="false" applyProtection="false">
      <alignment horizontal="general" vertical="bottom" textRotation="0" wrapText="fals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41" fillId="21" borderId="0" xfId="0" applyFont="true" applyBorder="true" applyAlignment="true" applyProtection="false">
      <alignment horizontal="center" vertical="center" textRotation="0" wrapText="false" indent="0" shrinkToFit="false"/>
      <protection locked="true" hidden="false"/>
    </xf>
    <xf numFmtId="164" fontId="20" fillId="0" borderId="14" xfId="0" applyFont="true" applyBorder="true" applyAlignment="true" applyProtection="false">
      <alignment horizontal="left" vertical="center" textRotation="0" wrapText="true" indent="0" shrinkToFit="false"/>
      <protection locked="true" hidden="false"/>
    </xf>
    <xf numFmtId="164" fontId="15" fillId="0" borderId="14" xfId="0" applyFont="true" applyBorder="tru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left" vertical="center" textRotation="0" wrapText="false" indent="0" shrinkToFit="false"/>
      <protection locked="true" hidden="false"/>
    </xf>
    <xf numFmtId="164" fontId="42"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true" applyProtection="false">
      <alignment horizontal="general" vertical="center" textRotation="0" wrapText="false" indent="0" shrinkToFit="false"/>
      <protection locked="true" hidden="false"/>
    </xf>
    <xf numFmtId="164" fontId="31" fillId="0" borderId="0" xfId="0" applyFont="true" applyBorder="true" applyAlignment="true" applyProtection="false">
      <alignment horizontal="center" vertical="bottom" textRotation="0" wrapText="false" indent="0" shrinkToFit="false"/>
      <protection locked="true" hidden="false"/>
    </xf>
    <xf numFmtId="164" fontId="31" fillId="0" borderId="0" xfId="0" applyFont="true" applyBorder="false" applyAlignment="true" applyProtection="false">
      <alignment horizontal="center" vertical="bottom" textRotation="0" wrapText="false" indent="0" shrinkToFit="false"/>
      <protection locked="true" hidden="false"/>
    </xf>
    <xf numFmtId="164" fontId="6" fillId="21" borderId="38" xfId="0" applyFont="true" applyBorder="true" applyAlignment="true" applyProtection="false">
      <alignment horizontal="center" vertical="center" textRotation="0" wrapText="true" indent="0" shrinkToFit="false"/>
      <protection locked="true" hidden="false"/>
    </xf>
    <xf numFmtId="164" fontId="42" fillId="0" borderId="0" xfId="0" applyFont="true" applyBorder="false" applyAlignment="true" applyProtection="false">
      <alignment horizontal="center" vertical="bottom" textRotation="0" wrapText="true" indent="0" shrinkToFit="false"/>
      <protection locked="true" hidden="false"/>
    </xf>
    <xf numFmtId="164" fontId="41" fillId="21" borderId="39" xfId="0" applyFont="true" applyBorder="true" applyAlignment="true" applyProtection="false">
      <alignment horizontal="center" vertical="center" textRotation="0" wrapText="false" indent="0" shrinkToFit="false"/>
      <protection locked="true" hidden="false"/>
    </xf>
    <xf numFmtId="164" fontId="41" fillId="21" borderId="40" xfId="0" applyFont="true" applyBorder="true" applyAlignment="true" applyProtection="false">
      <alignment horizontal="center" vertical="center" textRotation="0" wrapText="true" indent="0" shrinkToFit="false"/>
      <protection locked="true" hidden="false"/>
    </xf>
    <xf numFmtId="164" fontId="41" fillId="21" borderId="9" xfId="0" applyFont="true" applyBorder="true" applyAlignment="true" applyProtection="false">
      <alignment horizontal="center" vertical="center" textRotation="0" wrapText="false" indent="0" shrinkToFit="false"/>
      <protection locked="true" hidden="false"/>
    </xf>
    <xf numFmtId="164" fontId="41" fillId="21" borderId="9" xfId="0" applyFont="true" applyBorder="true" applyAlignment="true" applyProtection="false">
      <alignment horizontal="center" vertical="center" textRotation="0" wrapText="true" indent="0" shrinkToFit="false"/>
      <protection locked="true" hidden="false"/>
    </xf>
    <xf numFmtId="164" fontId="41" fillId="21" borderId="41" xfId="0" applyFont="true" applyBorder="true" applyAlignment="true" applyProtection="false">
      <alignment horizontal="center" vertical="center" textRotation="0" wrapText="false" indent="0" shrinkToFit="false"/>
      <protection locked="true" hidden="false"/>
    </xf>
    <xf numFmtId="164" fontId="41" fillId="0" borderId="0" xfId="0" applyFont="true" applyBorder="false" applyAlignment="true" applyProtection="false">
      <alignment horizontal="center" vertical="center" textRotation="0" wrapText="false" indent="0" shrinkToFit="false"/>
      <protection locked="true" hidden="false"/>
    </xf>
    <xf numFmtId="164" fontId="22" fillId="13" borderId="42" xfId="0" applyFont="true" applyBorder="true" applyAlignment="true" applyProtection="false">
      <alignment horizontal="left" vertical="center" textRotation="0" wrapText="false" indent="0" shrinkToFit="false"/>
      <protection locked="true" hidden="false"/>
    </xf>
    <xf numFmtId="164" fontId="13" fillId="0" borderId="14" xfId="0" applyFont="true" applyBorder="true" applyAlignment="true" applyProtection="false">
      <alignment horizontal="center" vertical="center" textRotation="0" wrapText="false" indent="0" shrinkToFit="false"/>
      <protection locked="true" hidden="false"/>
    </xf>
    <xf numFmtId="171" fontId="13" fillId="0" borderId="43" xfId="19" applyFont="true" applyBorder="true" applyAlignment="true" applyProtection="true">
      <alignment horizontal="center" vertical="center" textRotation="0" wrapText="false" indent="0" shrinkToFit="false"/>
      <protection locked="true" hidden="false"/>
    </xf>
    <xf numFmtId="171" fontId="15" fillId="0" borderId="0" xfId="19" applyFont="true" applyBorder="true" applyAlignment="true" applyProtection="true">
      <alignment horizontal="center" vertical="bottom" textRotation="0" wrapText="false" indent="0" shrinkToFit="false"/>
      <protection locked="true" hidden="false"/>
    </xf>
    <xf numFmtId="164" fontId="0" fillId="7" borderId="44" xfId="0" applyFont="true" applyBorder="true" applyAlignment="true" applyProtection="false">
      <alignment horizontal="left" vertical="center" textRotation="0" wrapText="false" indent="0" shrinkToFit="false"/>
      <protection locked="true" hidden="false"/>
    </xf>
    <xf numFmtId="164" fontId="13" fillId="0" borderId="30" xfId="0" applyFont="true" applyBorder="true" applyAlignment="true" applyProtection="false">
      <alignment horizontal="center" vertical="center" textRotation="0" wrapText="false" indent="0" shrinkToFit="false"/>
      <protection locked="true" hidden="false"/>
    </xf>
    <xf numFmtId="171" fontId="13" fillId="0" borderId="45" xfId="19" applyFont="true" applyBorder="true" applyAlignment="true" applyProtection="true">
      <alignment horizontal="center" vertical="center" textRotation="0" wrapText="false" indent="0" shrinkToFit="false"/>
      <protection locked="true" hidden="false"/>
    </xf>
    <xf numFmtId="164" fontId="0" fillId="9" borderId="39" xfId="0" applyFont="true" applyBorder="true" applyAlignment="true" applyProtection="false">
      <alignment horizontal="left" vertical="center" textRotation="0" wrapText="false" indent="0" shrinkToFit="false"/>
      <protection locked="true" hidden="false"/>
    </xf>
    <xf numFmtId="164" fontId="0" fillId="10" borderId="39" xfId="0" applyFont="true" applyBorder="true" applyAlignment="true" applyProtection="false">
      <alignment horizontal="left" vertical="center" textRotation="0" wrapText="false" indent="0" shrinkToFit="false"/>
      <protection locked="true" hidden="false"/>
    </xf>
    <xf numFmtId="164" fontId="0" fillId="11" borderId="44" xfId="0" applyFont="true" applyBorder="true" applyAlignment="true" applyProtection="false">
      <alignment horizontal="left" vertical="center" textRotation="0" wrapText="false" indent="0" shrinkToFit="false"/>
      <protection locked="true" hidden="false"/>
    </xf>
    <xf numFmtId="164" fontId="22" fillId="12" borderId="46" xfId="0" applyFont="true" applyBorder="true" applyAlignment="true" applyProtection="false">
      <alignment horizontal="left" vertical="center" textRotation="0" wrapText="false" indent="0" shrinkToFit="false"/>
      <protection locked="true" hidden="false"/>
    </xf>
    <xf numFmtId="164" fontId="0" fillId="15" borderId="46" xfId="0" applyFont="true" applyBorder="true" applyAlignment="true" applyProtection="false">
      <alignment horizontal="left" vertical="center" textRotation="0" wrapText="false" indent="0" shrinkToFit="false"/>
      <protection locked="true" hidden="false"/>
    </xf>
    <xf numFmtId="164" fontId="13" fillId="0" borderId="34" xfId="0" applyFont="true" applyBorder="true" applyAlignment="true" applyProtection="false">
      <alignment horizontal="center" vertical="center" textRotation="0" wrapText="false" indent="0" shrinkToFit="false"/>
      <protection locked="true" hidden="false"/>
    </xf>
    <xf numFmtId="171" fontId="13" fillId="0" borderId="47" xfId="19" applyFont="true" applyBorder="true" applyAlignment="true" applyProtection="true">
      <alignment horizontal="center" vertical="center" textRotation="0" wrapText="false" indent="0" shrinkToFit="false"/>
      <protection locked="true" hidden="false"/>
    </xf>
    <xf numFmtId="164" fontId="22" fillId="21" borderId="48" xfId="0" applyFont="true" applyBorder="true" applyAlignment="true" applyProtection="false">
      <alignment horizontal="left" vertical="center" textRotation="0" wrapText="true" indent="0" shrinkToFit="false"/>
      <protection locked="true" hidden="false"/>
    </xf>
    <xf numFmtId="164" fontId="22" fillId="21" borderId="49" xfId="0" applyFont="true" applyBorder="true" applyAlignment="true" applyProtection="false">
      <alignment horizontal="center" vertical="center" textRotation="0" wrapText="false" indent="0" shrinkToFit="false"/>
      <protection locked="true" hidden="false"/>
    </xf>
    <xf numFmtId="171" fontId="22" fillId="21" borderId="50" xfId="0" applyFont="true" applyBorder="true" applyAlignment="true" applyProtection="false">
      <alignment horizontal="center" vertical="center" textRotation="0" wrapText="false" indent="0" shrinkToFit="false"/>
      <protection locked="true" hidden="false"/>
    </xf>
    <xf numFmtId="164" fontId="22" fillId="21" borderId="51" xfId="0" applyFont="true" applyBorder="true" applyAlignment="true" applyProtection="false">
      <alignment horizontal="center" vertical="center" textRotation="0" wrapText="false" indent="0" shrinkToFit="false"/>
      <protection locked="true" hidden="false"/>
    </xf>
    <xf numFmtId="171" fontId="22" fillId="21" borderId="52" xfId="0" applyFont="true" applyBorder="true" applyAlignment="true" applyProtection="false">
      <alignment horizontal="center" vertical="center" textRotation="0" wrapText="false" indent="0" shrinkToFit="false"/>
      <protection locked="true" hidden="false"/>
    </xf>
    <xf numFmtId="164" fontId="22" fillId="13" borderId="53" xfId="0" applyFont="true" applyBorder="true" applyAlignment="true" applyProtection="false">
      <alignment horizontal="left" vertical="center" textRotation="0" wrapText="false" indent="0" shrinkToFit="false"/>
      <protection locked="true" hidden="false"/>
    </xf>
    <xf numFmtId="164" fontId="27" fillId="0" borderId="54" xfId="0" applyFont="true" applyBorder="true" applyAlignment="true" applyProtection="false">
      <alignment horizontal="center" vertical="center" textRotation="0" wrapText="false" indent="0" shrinkToFit="false"/>
      <protection locked="true" hidden="false"/>
    </xf>
    <xf numFmtId="171" fontId="0" fillId="0" borderId="0" xfId="0" applyFont="false" applyBorder="false" applyAlignment="true" applyProtection="false">
      <alignment horizontal="center" vertical="bottom" textRotation="0" wrapText="false" indent="0" shrinkToFit="false"/>
      <protection locked="true" hidden="false"/>
    </xf>
    <xf numFmtId="164" fontId="22" fillId="13" borderId="36" xfId="0" applyFont="true" applyBorder="true" applyAlignment="true" applyProtection="false">
      <alignment horizontal="left" vertical="center" textRotation="0" wrapText="false" indent="0" shrinkToFit="false"/>
      <protection locked="true" hidden="false"/>
    </xf>
    <xf numFmtId="164" fontId="27" fillId="0" borderId="37" xfId="0" applyFont="true" applyBorder="true" applyAlignment="true" applyProtection="false">
      <alignment horizontal="center" vertical="center" textRotation="0" wrapText="false" indent="0" shrinkToFit="false"/>
      <protection locked="true" hidden="false"/>
    </xf>
    <xf numFmtId="164" fontId="7" fillId="0" borderId="0" xfId="0" applyFont="true" applyBorder="false" applyAlignment="true" applyProtection="false">
      <alignment horizontal="left" vertical="center" textRotation="0" wrapText="false" indent="0" shrinkToFit="false"/>
      <protection locked="true" hidden="false"/>
    </xf>
    <xf numFmtId="164" fontId="41" fillId="21" borderId="18" xfId="0" applyFont="true" applyBorder="true" applyAlignment="true" applyProtection="false">
      <alignment horizontal="center" vertical="center" textRotation="0" wrapText="true" indent="0" shrinkToFit="false"/>
      <protection locked="true" hidden="false"/>
    </xf>
    <xf numFmtId="164" fontId="36" fillId="0" borderId="16" xfId="0" applyFont="true" applyBorder="true" applyAlignment="true" applyProtection="false">
      <alignment horizontal="center" vertical="center" textRotation="0" wrapText="false" indent="0" shrinkToFit="false"/>
      <protection locked="true" hidden="false"/>
    </xf>
    <xf numFmtId="164" fontId="41" fillId="21" borderId="16" xfId="0" applyFont="true" applyBorder="true" applyAlignment="true" applyProtection="false">
      <alignment horizontal="center" vertical="center" textRotation="0" wrapText="true" indent="0" shrinkToFit="false"/>
      <protection locked="true" hidden="false"/>
    </xf>
    <xf numFmtId="164" fontId="0" fillId="13" borderId="17" xfId="0" applyFont="false" applyBorder="true" applyAlignment="false" applyProtection="false">
      <alignment horizontal="general" vertical="bottom" textRotation="0" wrapText="false" indent="0" shrinkToFit="false"/>
      <protection locked="true" hidden="false"/>
    </xf>
    <xf numFmtId="164" fontId="0" fillId="7" borderId="17" xfId="0" applyFont="false" applyBorder="true" applyAlignment="false" applyProtection="false">
      <alignment horizontal="general" vertical="bottom" textRotation="0" wrapText="false" indent="0" shrinkToFit="false"/>
      <protection locked="true" hidden="false"/>
    </xf>
    <xf numFmtId="164" fontId="0" fillId="9" borderId="17" xfId="0" applyFont="false" applyBorder="true" applyAlignment="false" applyProtection="false">
      <alignment horizontal="general" vertical="bottom" textRotation="0" wrapText="false" indent="0" shrinkToFit="false"/>
      <protection locked="true" hidden="false"/>
    </xf>
    <xf numFmtId="164" fontId="0" fillId="10" borderId="17" xfId="0" applyFont="false" applyBorder="true" applyAlignment="false" applyProtection="false">
      <alignment horizontal="general" vertical="bottom" textRotation="0" wrapText="false" indent="0" shrinkToFit="false"/>
      <protection locked="true" hidden="false"/>
    </xf>
    <xf numFmtId="164" fontId="0" fillId="11" borderId="17" xfId="0" applyFont="false" applyBorder="true" applyAlignment="false" applyProtection="false">
      <alignment horizontal="general" vertical="bottom" textRotation="0" wrapText="false" indent="0" shrinkToFit="false"/>
      <protection locked="true" hidden="false"/>
    </xf>
    <xf numFmtId="164" fontId="0" fillId="12" borderId="55" xfId="0" applyFont="false" applyBorder="true" applyAlignment="false" applyProtection="false">
      <alignment horizontal="general" vertical="bottom" textRotation="0" wrapText="false" indent="0" shrinkToFit="false"/>
      <protection locked="true" hidden="false"/>
    </xf>
    <xf numFmtId="164" fontId="0" fillId="22" borderId="56" xfId="0" applyFont="true" applyBorder="true" applyAlignment="true" applyProtection="false">
      <alignment horizontal="center" vertical="bottom" textRotation="0" wrapText="false" indent="0" shrinkToFit="false"/>
      <protection locked="true" hidden="false"/>
    </xf>
    <xf numFmtId="164" fontId="0" fillId="22" borderId="53" xfId="0" applyFont="false" applyBorder="true" applyAlignment="true" applyProtection="false">
      <alignment horizontal="center" vertical="bottom" textRotation="0" wrapText="false" indent="0" shrinkToFit="false"/>
      <protection locked="true" hidden="false"/>
    </xf>
    <xf numFmtId="164" fontId="0" fillId="22" borderId="14" xfId="0" applyFont="false" applyBorder="true" applyAlignment="true" applyProtection="false">
      <alignment horizontal="center" vertical="bottom" textRotation="0" wrapText="false" indent="0" shrinkToFit="false"/>
      <protection locked="true" hidden="false"/>
    </xf>
    <xf numFmtId="164" fontId="0" fillId="22" borderId="27" xfId="0" applyFont="false" applyBorder="true" applyAlignment="true" applyProtection="false">
      <alignment horizontal="center" vertical="bottom" textRotation="0" wrapText="false" indent="0" shrinkToFit="false"/>
      <protection locked="true" hidden="false"/>
    </xf>
    <xf numFmtId="164" fontId="0" fillId="22" borderId="43" xfId="0" applyFont="false" applyBorder="true" applyAlignment="true" applyProtection="false">
      <alignment horizontal="center" vertical="bottom" textRotation="0" wrapText="false" indent="0" shrinkToFit="false"/>
      <protection locked="true" hidden="false"/>
    </xf>
    <xf numFmtId="164" fontId="0" fillId="22" borderId="57" xfId="0" applyFont="true" applyBorder="true" applyAlignment="true" applyProtection="false">
      <alignment horizontal="center" vertical="bottom" textRotation="0" wrapText="false" indent="0" shrinkToFit="false"/>
      <protection locked="true" hidden="false"/>
    </xf>
    <xf numFmtId="164" fontId="0" fillId="22" borderId="30" xfId="0" applyFont="false" applyBorder="true" applyAlignment="true" applyProtection="false">
      <alignment horizontal="center" vertical="bottom" textRotation="0" wrapText="false" indent="0" shrinkToFit="false"/>
      <protection locked="true" hidden="false"/>
    </xf>
    <xf numFmtId="164" fontId="0" fillId="22" borderId="15" xfId="0" applyFont="false" applyBorder="true" applyAlignment="true" applyProtection="false">
      <alignment horizontal="center" vertical="bottom" textRotation="0" wrapText="false" indent="0" shrinkToFit="false"/>
      <protection locked="true" hidden="false"/>
    </xf>
    <xf numFmtId="164" fontId="0" fillId="22" borderId="45" xfId="0" applyFont="fals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4" fontId="19" fillId="0" borderId="11" xfId="0" applyFont="true" applyBorder="true" applyAlignment="true" applyProtection="false">
      <alignment horizontal="left" vertical="center" textRotation="0" wrapText="false" indent="0" shrinkToFit="false"/>
      <protection locked="true" hidden="false"/>
    </xf>
    <xf numFmtId="164" fontId="46" fillId="0" borderId="14" xfId="0" applyFont="true" applyBorder="true" applyAlignment="false" applyProtection="false">
      <alignment horizontal="general" vertical="bottom" textRotation="0" wrapText="false" indent="0" shrinkToFit="false"/>
      <protection locked="true" hidden="false"/>
    </xf>
    <xf numFmtId="164" fontId="9" fillId="0" borderId="21" xfId="0" applyFont="true" applyBorder="true" applyAlignment="true" applyProtection="false">
      <alignment horizontal="center" vertical="center" textRotation="0" wrapText="true" indent="0" shrinkToFit="false"/>
      <protection locked="true" hidden="false"/>
    </xf>
    <xf numFmtId="164" fontId="13" fillId="3" borderId="15" xfId="0" applyFont="true" applyBorder="true" applyAlignment="true" applyProtection="false">
      <alignment horizontal="left" vertical="center" textRotation="0" wrapText="true" indent="0" shrinkToFit="false"/>
      <protection locked="true" hidden="false"/>
    </xf>
    <xf numFmtId="164" fontId="13" fillId="3" borderId="30" xfId="0" applyFont="true" applyBorder="true" applyAlignment="true" applyProtection="false">
      <alignment horizontal="left" vertical="center" textRotation="0" wrapText="true" indent="0" shrinkToFit="false"/>
      <protection locked="true" hidden="false"/>
    </xf>
    <xf numFmtId="168" fontId="13" fillId="3" borderId="30" xfId="0" applyFont="true" applyBorder="true" applyAlignment="true" applyProtection="false">
      <alignment horizontal="left" vertical="center" textRotation="0" wrapText="true" indent="0" shrinkToFit="false"/>
      <protection locked="true" hidden="false"/>
    </xf>
    <xf numFmtId="164" fontId="12" fillId="3" borderId="0" xfId="0" applyFont="true" applyBorder="false" applyAlignment="true" applyProtection="false">
      <alignment horizontal="left" vertical="center" textRotation="0" wrapText="true" indent="0" shrinkToFit="false"/>
      <protection locked="true" hidden="false"/>
    </xf>
    <xf numFmtId="164" fontId="0" fillId="3" borderId="27" xfId="0" applyFont="false" applyBorder="true" applyAlignment="true" applyProtection="false">
      <alignment horizontal="left" vertical="center" textRotation="0" wrapText="false" indent="0" shrinkToFit="false"/>
      <protection locked="true" hidden="false"/>
    </xf>
    <xf numFmtId="164" fontId="0" fillId="3" borderId="27" xfId="0" applyFont="false" applyBorder="true" applyAlignment="true" applyProtection="false">
      <alignment horizontal="left" vertical="top" textRotation="0" wrapText="false" indent="0" shrinkToFit="false"/>
      <protection locked="true" hidden="false"/>
    </xf>
    <xf numFmtId="164" fontId="0" fillId="3" borderId="27" xfId="0" applyFont="false" applyBorder="true" applyAlignment="true" applyProtection="true">
      <alignment horizontal="left" vertical="top" textRotation="0" wrapText="false" indent="0" shrinkToFit="false"/>
      <protection locked="false" hidden="false"/>
    </xf>
    <xf numFmtId="164" fontId="0" fillId="3" borderId="27" xfId="0" applyFont="true" applyBorder="true" applyAlignment="true" applyProtection="false">
      <alignment horizontal="left" vertical="top" textRotation="0" wrapText="false" indent="0" shrinkToFit="false"/>
      <protection locked="true" hidden="false"/>
    </xf>
    <xf numFmtId="164" fontId="15" fillId="3" borderId="27" xfId="0" applyFont="true" applyBorder="true" applyAlignment="true" applyProtection="false">
      <alignment horizontal="left" vertical="top" textRotation="0" wrapText="false" indent="0" shrinkToFit="false"/>
      <protection locked="true" hidden="false"/>
    </xf>
    <xf numFmtId="164" fontId="9" fillId="3" borderId="27" xfId="0" applyFont="true" applyBorder="true" applyAlignment="true" applyProtection="false">
      <alignment horizontal="left" vertical="top" textRotation="0" wrapText="true" indent="0" shrinkToFit="false"/>
      <protection locked="true" hidden="false"/>
    </xf>
    <xf numFmtId="164" fontId="9" fillId="3" borderId="14" xfId="0" applyFont="true" applyBorder="true" applyAlignment="true" applyProtection="false">
      <alignment horizontal="left" vertical="top" textRotation="0" wrapText="true" indent="0" shrinkToFit="false"/>
      <protection locked="true" hidden="false"/>
    </xf>
    <xf numFmtId="164" fontId="9" fillId="3" borderId="30" xfId="0" applyFont="true" applyBorder="true" applyAlignment="true" applyProtection="false">
      <alignment horizontal="left" vertical="top" textRotation="0" wrapText="true" indent="0" shrinkToFit="false"/>
      <protection locked="true" hidden="false"/>
    </xf>
    <xf numFmtId="164" fontId="9" fillId="3" borderId="27" xfId="0" applyFont="true" applyBorder="true" applyAlignment="true" applyProtection="false">
      <alignment horizontal="left" vertical="top" textRotation="0" wrapText="false" indent="0" shrinkToFit="false"/>
      <protection locked="true" hidden="false"/>
    </xf>
    <xf numFmtId="164" fontId="9" fillId="3" borderId="14" xfId="0" applyFont="true" applyBorder="true" applyAlignment="true" applyProtection="false">
      <alignment horizontal="left" vertical="top" textRotation="0" wrapText="false" indent="0" shrinkToFit="false"/>
      <protection locked="true" hidden="false"/>
    </xf>
    <xf numFmtId="168" fontId="9" fillId="3" borderId="14" xfId="0" applyFont="true" applyBorder="true" applyAlignment="true" applyProtection="false">
      <alignment horizontal="left" vertical="top" textRotation="0" wrapText="false" indent="0" shrinkToFit="false"/>
      <protection locked="true" hidden="false"/>
    </xf>
    <xf numFmtId="164" fontId="13" fillId="3" borderId="27" xfId="0" applyFont="true" applyBorder="true" applyAlignment="true" applyProtection="false">
      <alignment horizontal="left" vertical="center" textRotation="0" wrapText="true" indent="0" shrinkToFit="false"/>
      <protection locked="true" hidden="false"/>
    </xf>
    <xf numFmtId="164" fontId="13" fillId="3" borderId="14" xfId="0" applyFont="true" applyBorder="true" applyAlignment="true" applyProtection="false">
      <alignment horizontal="left" vertical="center" textRotation="0" wrapText="true" indent="0" shrinkToFit="false"/>
      <protection locked="true" hidden="false"/>
    </xf>
    <xf numFmtId="168" fontId="13" fillId="3" borderId="14" xfId="0" applyFont="true" applyBorder="true" applyAlignment="true" applyProtection="false">
      <alignment horizontal="left" vertical="center" textRotation="0" wrapText="true" indent="0" shrinkToFit="false"/>
      <protection locked="true" hidden="false"/>
    </xf>
    <xf numFmtId="169" fontId="13" fillId="3" borderId="14" xfId="0" applyFont="true" applyBorder="true" applyAlignment="true" applyProtection="false">
      <alignment horizontal="left" vertical="center" textRotation="0" wrapText="true" indent="0" shrinkToFit="false"/>
      <protection locked="true" hidden="false"/>
    </xf>
    <xf numFmtId="164" fontId="12" fillId="3" borderId="14" xfId="0" applyFont="true" applyBorder="true" applyAlignment="true" applyProtection="false">
      <alignment horizontal="left" vertical="center" textRotation="0" wrapText="true" indent="0" shrinkToFit="false"/>
      <protection locked="true" hidden="false"/>
    </xf>
    <xf numFmtId="164" fontId="9" fillId="3" borderId="0" xfId="0" applyFont="true" applyBorder="false" applyAlignment="true" applyProtection="false">
      <alignment horizontal="left" vertical="top" textRotation="0" wrapText="true" indent="0" shrinkToFit="false"/>
      <protection locked="true" hidden="false"/>
    </xf>
    <xf numFmtId="164" fontId="12" fillId="3" borderId="27" xfId="0" applyFont="true" applyBorder="true" applyAlignment="true" applyProtection="false">
      <alignment horizontal="left" vertical="center" textRotation="0" wrapText="true" indent="0" shrinkToFit="false"/>
      <protection locked="true" hidden="false"/>
    </xf>
    <xf numFmtId="164" fontId="9" fillId="3" borderId="30" xfId="0" applyFont="true" applyBorder="true" applyAlignment="true" applyProtection="false">
      <alignment horizontal="left" vertical="top" textRotation="0" wrapText="false" indent="0" shrinkToFit="false"/>
      <protection locked="true" hidden="false"/>
    </xf>
    <xf numFmtId="164" fontId="0" fillId="3" borderId="15" xfId="0" applyFont="true" applyBorder="true" applyAlignment="true" applyProtection="false">
      <alignment horizontal="center" vertical="center" textRotation="0" wrapText="false" indent="0" shrinkToFit="false"/>
      <protection locked="true" hidden="false"/>
    </xf>
    <xf numFmtId="164" fontId="12" fillId="3" borderId="15" xfId="0" applyFont="true" applyBorder="true" applyAlignment="true" applyProtection="false">
      <alignment horizontal="left" vertical="center" textRotation="0" wrapText="true" indent="0" shrinkToFit="false"/>
      <protection locked="true" hidden="false"/>
    </xf>
    <xf numFmtId="168" fontId="27" fillId="3" borderId="30" xfId="0" applyFont="true" applyBorder="true" applyAlignment="true" applyProtection="false">
      <alignment horizontal="left" vertical="center" textRotation="0" wrapText="true" indent="0" shrinkToFit="false"/>
      <protection locked="true" hidden="false"/>
    </xf>
    <xf numFmtId="169" fontId="13" fillId="3" borderId="30" xfId="0" applyFont="true" applyBorder="true" applyAlignment="true" applyProtection="false">
      <alignment horizontal="left" vertical="center" textRotation="0" wrapText="true" indent="0" shrinkToFit="false"/>
      <protection locked="true" hidden="false"/>
    </xf>
    <xf numFmtId="164" fontId="9" fillId="3" borderId="28" xfId="0" applyFont="true" applyBorder="true" applyAlignment="true" applyProtection="false">
      <alignment horizontal="left" vertical="top" textRotation="0" wrapText="true" indent="0" shrinkToFit="false"/>
      <protection locked="true" hidden="false"/>
    </xf>
    <xf numFmtId="164" fontId="27" fillId="3" borderId="14" xfId="0" applyFont="true" applyBorder="true" applyAlignment="true" applyProtection="false">
      <alignment horizontal="left" vertical="center" textRotation="0" wrapText="true" indent="0" shrinkToFit="false"/>
      <protection locked="true" hidden="false"/>
    </xf>
    <xf numFmtId="164" fontId="9" fillId="3" borderId="15" xfId="0" applyFont="true" applyBorder="true" applyAlignment="true" applyProtection="false">
      <alignment horizontal="left" vertical="top" textRotation="0" wrapText="true" indent="0" shrinkToFit="false"/>
      <protection locked="true" hidden="false"/>
    </xf>
    <xf numFmtId="168" fontId="12" fillId="3" borderId="14" xfId="0" applyFont="true" applyBorder="true" applyAlignment="true" applyProtection="false">
      <alignment horizontal="left" vertical="center" textRotation="0" wrapText="true" indent="0" shrinkToFit="false"/>
      <protection locked="true" hidden="false"/>
    </xf>
    <xf numFmtId="169" fontId="12" fillId="3" borderId="27" xfId="0" applyFont="true" applyBorder="true" applyAlignment="true" applyProtection="false">
      <alignment horizontal="left" vertical="center" textRotation="0" wrapText="true" indent="0" shrinkToFit="false"/>
      <protection locked="true" hidden="false"/>
    </xf>
    <xf numFmtId="164" fontId="12" fillId="3" borderId="30" xfId="0" applyFont="true" applyBorder="true" applyAlignment="true" applyProtection="false">
      <alignment horizontal="left" vertical="center" textRotation="0" wrapText="true" indent="0" shrinkToFit="false"/>
      <protection locked="true" hidden="false"/>
    </xf>
    <xf numFmtId="164" fontId="9" fillId="3" borderId="31" xfId="0" applyFont="true" applyBorder="true" applyAlignment="true" applyProtection="false">
      <alignment horizontal="left" vertical="top" textRotation="0" wrapText="true" indent="0" shrinkToFit="false"/>
      <protection locked="true" hidden="false"/>
    </xf>
    <xf numFmtId="164" fontId="9" fillId="3" borderId="58" xfId="0" applyFont="true" applyBorder="true" applyAlignment="true" applyProtection="false">
      <alignment horizontal="left" vertical="top" textRotation="0" wrapText="true" indent="0" shrinkToFit="false"/>
      <protection locked="true" hidden="false"/>
    </xf>
    <xf numFmtId="169" fontId="12" fillId="3" borderId="14" xfId="0" applyFont="true" applyBorder="true" applyAlignment="true" applyProtection="false">
      <alignment horizontal="left" vertical="center" textRotation="0" wrapText="true" indent="0" shrinkToFit="false"/>
      <protection locked="true" hidden="false"/>
    </xf>
    <xf numFmtId="164" fontId="9" fillId="3" borderId="29" xfId="0" applyFont="true" applyBorder="true" applyAlignment="true" applyProtection="false">
      <alignment horizontal="left" vertical="top" textRotation="0" wrapText="true" indent="0" shrinkToFit="false"/>
      <protection locked="true" hidden="false"/>
    </xf>
    <xf numFmtId="169" fontId="12" fillId="3" borderId="30" xfId="0" applyFont="true" applyBorder="true" applyAlignment="true" applyProtection="false">
      <alignment horizontal="left" vertical="center" textRotation="0" wrapText="true" indent="0" shrinkToFit="false"/>
      <protection locked="true" hidden="false"/>
    </xf>
    <xf numFmtId="164" fontId="31" fillId="3" borderId="30" xfId="0" applyFont="true" applyBorder="true" applyAlignment="true" applyProtection="false">
      <alignment horizontal="left" vertical="top" textRotation="0" wrapText="true" indent="0" shrinkToFit="false"/>
      <protection locked="true" hidden="false"/>
    </xf>
    <xf numFmtId="164" fontId="15" fillId="3" borderId="27" xfId="0" applyFont="true" applyBorder="true" applyAlignment="true" applyProtection="false">
      <alignment horizontal="left" vertical="center" textRotation="0" wrapText="false" indent="0" shrinkToFit="false"/>
      <protection locked="true" hidden="false"/>
    </xf>
    <xf numFmtId="164" fontId="9" fillId="3" borderId="0" xfId="0" applyFont="true" applyBorder="false" applyAlignment="true" applyProtection="false">
      <alignment horizontal="left" vertical="center" textRotation="0" wrapText="true" indent="0" shrinkToFit="false"/>
      <protection locked="true" hidden="false"/>
    </xf>
    <xf numFmtId="164" fontId="9" fillId="3" borderId="27" xfId="0" applyFont="true" applyBorder="true" applyAlignment="true" applyProtection="false">
      <alignment horizontal="left" vertical="center" textRotation="0" wrapText="false" indent="0" shrinkToFit="false"/>
      <protection locked="true" hidden="false"/>
    </xf>
    <xf numFmtId="164" fontId="9" fillId="3" borderId="14" xfId="0" applyFont="true" applyBorder="true" applyAlignment="true" applyProtection="false">
      <alignment horizontal="left" vertical="center" textRotation="0" wrapText="true" indent="0" shrinkToFit="false"/>
      <protection locked="true" hidden="false"/>
    </xf>
    <xf numFmtId="164" fontId="9" fillId="3" borderId="58" xfId="0" applyFont="true" applyBorder="true" applyAlignment="true" applyProtection="false">
      <alignment horizontal="left" vertical="top" textRotation="0" wrapText="false" indent="0" shrinkToFit="false"/>
      <protection locked="true" hidden="false"/>
    </xf>
    <xf numFmtId="168" fontId="9" fillId="3" borderId="14" xfId="0" applyFont="true" applyBorder="true" applyAlignment="true" applyProtection="false">
      <alignment horizontal="left" vertical="top" textRotation="0" wrapText="true" indent="0" shrinkToFit="false"/>
      <protection locked="true" hidden="false"/>
    </xf>
    <xf numFmtId="164" fontId="9" fillId="3" borderId="13" xfId="0" applyFont="true" applyBorder="true" applyAlignment="true" applyProtection="false">
      <alignment horizontal="left" vertical="top" textRotation="0" wrapText="true" indent="0" shrinkToFit="false"/>
      <protection locked="true" hidden="false"/>
    </xf>
    <xf numFmtId="164" fontId="9" fillId="3" borderId="13" xfId="0" applyFont="true" applyBorder="true" applyAlignment="true" applyProtection="false">
      <alignment horizontal="left" vertical="top" textRotation="0" wrapText="false" indent="0" shrinkToFit="false"/>
      <protection locked="true" hidden="false"/>
    </xf>
    <xf numFmtId="164" fontId="48" fillId="3" borderId="59" xfId="0" applyFont="true" applyBorder="true" applyAlignment="true" applyProtection="false">
      <alignment horizontal="left" vertical="top" textRotation="0" wrapText="true" indent="0" shrinkToFit="false"/>
      <protection locked="true" hidden="false"/>
    </xf>
    <xf numFmtId="164" fontId="9" fillId="3" borderId="60" xfId="0" applyFont="true" applyBorder="true" applyAlignment="true" applyProtection="false">
      <alignment horizontal="left" vertical="top" textRotation="0" wrapText="true" indent="0" shrinkToFit="false"/>
      <protection locked="true" hidden="false"/>
    </xf>
    <xf numFmtId="164" fontId="13" fillId="3" borderId="0" xfId="0" applyFont="true" applyBorder="false" applyAlignment="true" applyProtection="false">
      <alignment horizontal="left" vertical="center" textRotation="0" wrapText="true" indent="0" shrinkToFit="false"/>
      <protection locked="true" hidden="false"/>
    </xf>
    <xf numFmtId="164" fontId="35" fillId="3" borderId="30" xfId="0" applyFont="true" applyBorder="true" applyAlignment="true" applyProtection="false">
      <alignment horizontal="left" vertical="center" textRotation="0" wrapText="true" indent="0" shrinkToFit="false"/>
      <protection locked="true" hidden="false"/>
    </xf>
    <xf numFmtId="164" fontId="35" fillId="3" borderId="14" xfId="0" applyFont="true" applyBorder="true" applyAlignment="true" applyProtection="false">
      <alignment horizontal="left" vertical="center" textRotation="0" wrapText="true" indent="0" shrinkToFit="false"/>
      <protection locked="true" hidden="false"/>
    </xf>
    <xf numFmtId="164" fontId="9" fillId="3" borderId="33" xfId="0" applyFont="true" applyBorder="true" applyAlignment="true" applyProtection="false">
      <alignment horizontal="left" vertical="top" textRotation="0" wrapText="true" indent="0" shrinkToFit="false"/>
      <protection locked="true" hidden="false"/>
    </xf>
    <xf numFmtId="164" fontId="0" fillId="3" borderId="15" xfId="0" applyFont="false" applyBorder="true" applyAlignment="true" applyProtection="false">
      <alignment horizontal="left" vertical="top" textRotation="0" wrapText="false" indent="0" shrinkToFit="false"/>
      <protection locked="true" hidden="false"/>
    </xf>
    <xf numFmtId="164" fontId="9" fillId="0" borderId="28" xfId="0" applyFont="true" applyBorder="true" applyAlignment="true" applyProtection="false">
      <alignment horizontal="center" vertical="center" textRotation="0" wrapText="true" indent="0" shrinkToFit="false"/>
      <protection locked="true" hidden="false"/>
    </xf>
    <xf numFmtId="164" fontId="9" fillId="3" borderId="15" xfId="0" applyFont="true" applyBorder="true" applyAlignment="true" applyProtection="false">
      <alignment horizontal="left" vertical="top" textRotation="0" wrapText="false" indent="0" shrinkToFit="false"/>
      <protection locked="true" hidden="false"/>
    </xf>
    <xf numFmtId="164" fontId="13" fillId="3" borderId="31" xfId="0" applyFont="true" applyBorder="true" applyAlignment="true" applyProtection="false">
      <alignment horizontal="left" vertical="center" textRotation="0" wrapText="true" indent="0" shrinkToFit="false"/>
      <protection locked="true" hidden="false"/>
    </xf>
    <xf numFmtId="164" fontId="13" fillId="3" borderId="58" xfId="0" applyFont="true" applyBorder="true" applyAlignment="true" applyProtection="false">
      <alignment horizontal="left" vertical="center" textRotation="0" wrapText="true" indent="0" shrinkToFit="false"/>
      <protection locked="true" hidden="false"/>
    </xf>
    <xf numFmtId="168" fontId="13" fillId="3" borderId="58" xfId="0" applyFont="true" applyBorder="true" applyAlignment="true" applyProtection="false">
      <alignment horizontal="left" vertical="center" textRotation="0" wrapText="true" indent="0" shrinkToFit="false"/>
      <protection locked="true" hidden="false"/>
    </xf>
    <xf numFmtId="164" fontId="12" fillId="3" borderId="58" xfId="0" applyFont="true" applyBorder="true" applyAlignment="true" applyProtection="false">
      <alignment horizontal="left" vertical="center" textRotation="0" wrapText="true" indent="0" shrinkToFit="false"/>
      <protection locked="true" hidden="false"/>
    </xf>
    <xf numFmtId="169" fontId="12" fillId="3" borderId="58" xfId="0" applyFont="true" applyBorder="true" applyAlignment="true" applyProtection="false">
      <alignment horizontal="left" vertical="center" textRotation="0" wrapText="true" indent="0" shrinkToFit="false"/>
      <protection locked="true" hidden="false"/>
    </xf>
    <xf numFmtId="164" fontId="9" fillId="3" borderId="34" xfId="0" applyFont="true" applyBorder="true" applyAlignment="true" applyProtection="false">
      <alignment horizontal="left" vertical="top" textRotation="0" wrapText="false" indent="0" shrinkToFit="false"/>
      <protection locked="true" hidden="false"/>
    </xf>
    <xf numFmtId="164" fontId="9" fillId="3" borderId="31" xfId="0" applyFont="true" applyBorder="true" applyAlignment="true" applyProtection="false">
      <alignment horizontal="left" vertical="top" textRotation="0" wrapText="false" indent="0" shrinkToFit="false"/>
      <protection locked="true" hidden="false"/>
    </xf>
    <xf numFmtId="164" fontId="9" fillId="3" borderId="33" xfId="0" applyFont="true" applyBorder="true" applyAlignment="true" applyProtection="false">
      <alignment horizontal="left" vertical="top" textRotation="0" wrapText="false" indent="0" shrinkToFit="false"/>
      <protection locked="true" hidden="false"/>
    </xf>
    <xf numFmtId="168" fontId="13" fillId="3" borderId="27" xfId="0" applyFont="true" applyBorder="true" applyAlignment="true" applyProtection="false">
      <alignment horizontal="left" vertical="center" textRotation="0" wrapText="true" indent="0" shrinkToFit="false"/>
      <protection locked="true" hidden="false"/>
    </xf>
    <xf numFmtId="164" fontId="12" fillId="3" borderId="15" xfId="0" applyFont="true" applyBorder="true" applyAlignment="true" applyProtection="false">
      <alignment horizontal="left" vertical="top" textRotation="0" wrapText="true" indent="0" shrinkToFit="false"/>
      <protection locked="true" hidden="false"/>
    </xf>
    <xf numFmtId="164" fontId="9" fillId="3" borderId="32" xfId="0" applyFont="true" applyBorder="true" applyAlignment="true" applyProtection="false">
      <alignment horizontal="left" vertical="top" textRotation="0" wrapText="true" indent="0" shrinkToFit="false"/>
      <protection locked="true" hidden="false"/>
    </xf>
    <xf numFmtId="164" fontId="31" fillId="3" borderId="14" xfId="0" applyFont="true" applyBorder="true" applyAlignment="true" applyProtection="false">
      <alignment horizontal="left" vertical="top" textRotation="0" wrapText="true" indent="0" shrinkToFit="false"/>
      <protection locked="true" hidden="false"/>
    </xf>
    <xf numFmtId="164" fontId="9" fillId="3" borderId="0" xfId="0" applyFont="true" applyBorder="false" applyAlignment="true" applyProtection="false">
      <alignment horizontal="left" vertical="top" textRotation="0" wrapText="false" indent="0" shrinkToFit="false"/>
      <protection locked="true" hidden="false"/>
    </xf>
    <xf numFmtId="164" fontId="31" fillId="3" borderId="0" xfId="0" applyFont="true" applyBorder="false" applyAlignment="true" applyProtection="false">
      <alignment horizontal="left" vertical="top" textRotation="0" wrapText="true" indent="0" shrinkToFit="false"/>
      <protection locked="true" hidden="false"/>
    </xf>
    <xf numFmtId="164" fontId="12" fillId="3" borderId="30" xfId="0" applyFont="true" applyBorder="true" applyAlignment="true" applyProtection="false">
      <alignment horizontal="left" vertical="center" textRotation="0" wrapText="false" indent="0" shrinkToFit="false"/>
      <protection locked="true" hidden="false"/>
    </xf>
    <xf numFmtId="168" fontId="12" fillId="3" borderId="30" xfId="0" applyFont="true" applyBorder="true" applyAlignment="true" applyProtection="false">
      <alignment horizontal="left" vertical="center" textRotation="0" wrapText="false" indent="0" shrinkToFit="false"/>
      <protection locked="true" hidden="false"/>
    </xf>
    <xf numFmtId="168" fontId="9" fillId="3" borderId="30" xfId="0" applyFont="true" applyBorder="true" applyAlignment="true" applyProtection="false">
      <alignment horizontal="left" vertical="top" textRotation="0" wrapText="false" indent="0" shrinkToFit="false"/>
      <protection locked="true" hidden="false"/>
    </xf>
    <xf numFmtId="164" fontId="9" fillId="3" borderId="0" xfId="0" applyFont="true" applyBorder="false" applyAlignment="true" applyProtection="false">
      <alignment horizontal="general" vertical="bottom" textRotation="0" wrapText="true" indent="0" shrinkToFit="false"/>
      <protection locked="true" hidden="false"/>
    </xf>
    <xf numFmtId="164" fontId="9" fillId="3" borderId="15" xfId="0" applyFont="true" applyBorder="true" applyAlignment="false" applyProtection="false">
      <alignment horizontal="general" vertical="bottom" textRotation="0" wrapText="false" indent="0" shrinkToFit="false"/>
      <protection locked="true" hidden="false"/>
    </xf>
    <xf numFmtId="164" fontId="9" fillId="3" borderId="30" xfId="0" applyFont="true" applyBorder="true" applyAlignment="true" applyProtection="false">
      <alignment horizontal="general" vertical="bottom" textRotation="0" wrapText="true" indent="0" shrinkToFit="false"/>
      <protection locked="true" hidden="false"/>
    </xf>
    <xf numFmtId="168" fontId="9" fillId="3" borderId="30" xfId="0" applyFont="true" applyBorder="true" applyAlignment="false" applyProtection="false">
      <alignment horizontal="general" vertical="bottom" textRotation="0" wrapText="false" indent="0" shrinkToFit="false"/>
      <protection locked="true" hidden="false"/>
    </xf>
    <xf numFmtId="169" fontId="9" fillId="3" borderId="0" xfId="0" applyFont="true" applyBorder="false" applyAlignment="false" applyProtection="false">
      <alignment horizontal="general" vertical="bottom" textRotation="0" wrapText="false" indent="0" shrinkToFit="false"/>
      <protection locked="true" hidden="false"/>
    </xf>
    <xf numFmtId="164" fontId="9" fillId="3" borderId="27" xfId="0" applyFont="true" applyBorder="true" applyAlignment="true" applyProtection="false">
      <alignment horizontal="general" vertical="bottom" textRotation="0" wrapText="true" indent="0" shrinkToFit="false"/>
      <protection locked="true" hidden="false"/>
    </xf>
    <xf numFmtId="164" fontId="9" fillId="3" borderId="14" xfId="0" applyFont="true" applyBorder="true" applyAlignment="false" applyProtection="false">
      <alignment horizontal="general" vertical="bottom" textRotation="0" wrapText="false" indent="0" shrinkToFit="false"/>
      <protection locked="true" hidden="false"/>
    </xf>
    <xf numFmtId="164" fontId="9" fillId="3" borderId="13" xfId="0" applyFont="true" applyBorder="true" applyAlignment="false" applyProtection="false">
      <alignment horizontal="general" vertical="bottom" textRotation="0" wrapText="false" indent="0" shrinkToFit="false"/>
      <protection locked="true" hidden="false"/>
    </xf>
    <xf numFmtId="164" fontId="9" fillId="3" borderId="15" xfId="0" applyFont="true" applyBorder="true" applyAlignment="true" applyProtection="false">
      <alignment horizontal="general" vertical="bottom" textRotation="0" wrapText="true" indent="0" shrinkToFit="false"/>
      <protection locked="true" hidden="false"/>
    </xf>
    <xf numFmtId="164" fontId="49" fillId="0" borderId="15" xfId="0" applyFont="true" applyBorder="true" applyAlignment="true" applyProtection="false">
      <alignment horizontal="general" vertical="bottom" textRotation="0" wrapText="true" indent="0" shrinkToFit="false"/>
      <protection locked="true" hidden="false"/>
    </xf>
    <xf numFmtId="164" fontId="9" fillId="0" borderId="30" xfId="0" applyFont="true" applyBorder="true" applyAlignment="true" applyProtection="false">
      <alignment horizontal="general" vertical="bottom" textRotation="0" wrapText="true" indent="0" shrinkToFit="false"/>
      <protection locked="true" hidden="false"/>
    </xf>
    <xf numFmtId="168" fontId="9" fillId="0" borderId="30" xfId="0" applyFont="true" applyBorder="true" applyAlignment="true" applyProtection="false">
      <alignment horizontal="general" vertical="bottom" textRotation="0" wrapText="true" indent="0" shrinkToFit="false"/>
      <protection locked="true" hidden="false"/>
    </xf>
    <xf numFmtId="164" fontId="46" fillId="0" borderId="15" xfId="0" applyFont="true" applyBorder="true" applyAlignment="true" applyProtection="false">
      <alignment horizontal="center" vertical="bottom" textRotation="0" wrapText="false" indent="0" shrinkToFit="false"/>
      <protection locked="true" hidden="false"/>
    </xf>
    <xf numFmtId="172" fontId="0" fillId="0" borderId="0" xfId="0" applyFont="false" applyBorder="false" applyAlignment="true" applyProtection="false">
      <alignment horizontal="general" vertical="center" textRotation="0" wrapText="false" indent="0" shrinkToFit="false"/>
      <protection locked="true" hidden="false"/>
    </xf>
    <xf numFmtId="164" fontId="18" fillId="21" borderId="0" xfId="0" applyFont="true" applyBorder="false" applyAlignment="true" applyProtection="false">
      <alignment horizontal="center" vertical="center" textRotation="0" wrapText="false" indent="0" shrinkToFit="false"/>
      <protection locked="true" hidden="false"/>
    </xf>
    <xf numFmtId="164" fontId="20" fillId="0" borderId="14" xfId="0" applyFont="true" applyBorder="true" applyAlignment="true" applyProtection="false">
      <alignment horizontal="left" vertical="center" textRotation="0" wrapText="false" indent="0" shrinkToFit="false"/>
      <protection locked="true" hidden="false"/>
    </xf>
    <xf numFmtId="172" fontId="20" fillId="0" borderId="0" xfId="0" applyFont="true" applyBorder="false" applyAlignment="true" applyProtection="false">
      <alignment horizontal="general" vertical="center" textRotation="0" wrapText="true" indent="0" shrinkToFit="false"/>
      <protection locked="true" hidden="false"/>
    </xf>
    <xf numFmtId="164" fontId="50" fillId="0" borderId="14" xfId="0" applyFont="true" applyBorder="true" applyAlignment="true" applyProtection="false">
      <alignment horizontal="left" vertical="center" textRotation="0" wrapText="false" indent="0" shrinkToFit="false"/>
      <protection locked="true" hidden="false"/>
    </xf>
    <xf numFmtId="172" fontId="15" fillId="5" borderId="20" xfId="0" applyFont="true" applyBorder="true" applyAlignment="true" applyProtection="false">
      <alignment horizontal="center" vertical="center" textRotation="0" wrapText="false" indent="0" shrinkToFit="false"/>
      <protection locked="true" hidden="false"/>
    </xf>
    <xf numFmtId="164" fontId="9" fillId="0" borderId="26" xfId="0" applyFont="true" applyBorder="true" applyAlignment="true" applyProtection="false">
      <alignment horizontal="center" vertical="center" textRotation="0" wrapText="true" indent="0" shrinkToFit="false"/>
      <protection locked="true" hidden="false"/>
    </xf>
    <xf numFmtId="164" fontId="13" fillId="3" borderId="30" xfId="0" applyFont="true" applyBorder="true" applyAlignment="true" applyProtection="false">
      <alignment horizontal="center" vertical="center" textRotation="0" wrapText="true" indent="0" shrinkToFit="false"/>
      <protection locked="true" hidden="false"/>
    </xf>
    <xf numFmtId="168" fontId="13" fillId="3" borderId="30" xfId="0" applyFont="true" applyBorder="true" applyAlignment="true" applyProtection="false">
      <alignment horizontal="center" vertical="center" textRotation="0" wrapText="true" indent="0" shrinkToFit="false"/>
      <protection locked="true" hidden="false"/>
    </xf>
    <xf numFmtId="164" fontId="13" fillId="0" borderId="30" xfId="0" applyFont="true" applyBorder="true" applyAlignment="true" applyProtection="false">
      <alignment horizontal="center" vertical="center" textRotation="0" wrapText="true" indent="0" shrinkToFit="false"/>
      <protection locked="true" hidden="false"/>
    </xf>
    <xf numFmtId="172" fontId="13" fillId="0" borderId="30" xfId="0" applyFont="true" applyBorder="true" applyAlignment="true" applyProtection="false">
      <alignment horizontal="center" vertical="center" textRotation="0" wrapText="true" indent="0" shrinkToFit="false"/>
      <protection locked="true" hidden="false"/>
    </xf>
    <xf numFmtId="164" fontId="12" fillId="3" borderId="0" xfId="0" applyFont="true" applyBorder="false" applyAlignment="true" applyProtection="false">
      <alignment horizontal="center" vertical="center" textRotation="0" wrapText="true" indent="0" shrinkToFit="false"/>
      <protection locked="true" hidden="false"/>
    </xf>
    <xf numFmtId="164" fontId="13" fillId="3" borderId="15" xfId="0" applyFont="true" applyBorder="true" applyAlignment="true" applyProtection="false">
      <alignment horizontal="center" vertical="center" textRotation="0" wrapText="true" indent="0" shrinkToFit="false"/>
      <protection locked="true" hidden="false"/>
    </xf>
    <xf numFmtId="164" fontId="0" fillId="0" borderId="27" xfId="0" applyFont="false" applyBorder="true" applyAlignment="true" applyProtection="true">
      <alignment horizontal="general" vertical="center" textRotation="0" wrapText="false" indent="0" shrinkToFit="false"/>
      <protection locked="false" hidden="false"/>
    </xf>
    <xf numFmtId="164" fontId="0" fillId="0" borderId="27" xfId="0" applyFont="false" applyBorder="true" applyAlignment="true" applyProtection="false">
      <alignment horizontal="general" vertical="center" textRotation="0" wrapText="true" indent="0" shrinkToFit="false"/>
      <protection locked="true" hidden="false"/>
    </xf>
    <xf numFmtId="164" fontId="9" fillId="3" borderId="27" xfId="0" applyFont="true" applyBorder="true" applyAlignment="true" applyProtection="false">
      <alignment horizontal="center" vertical="center" textRotation="0" wrapText="true" indent="0" shrinkToFit="false"/>
      <protection locked="true" hidden="false"/>
    </xf>
    <xf numFmtId="164" fontId="13" fillId="0" borderId="27" xfId="0" applyFont="true" applyBorder="true" applyAlignment="true" applyProtection="false">
      <alignment horizontal="left" vertical="center" textRotation="0" wrapText="true" indent="0" shrinkToFit="false"/>
      <protection locked="true" hidden="false"/>
    </xf>
    <xf numFmtId="164" fontId="13" fillId="0" borderId="14" xfId="0" applyFont="true" applyBorder="true" applyAlignment="true" applyProtection="false">
      <alignment horizontal="center" vertical="center" textRotation="0" wrapText="true" indent="0" shrinkToFit="false"/>
      <protection locked="true" hidden="false"/>
    </xf>
    <xf numFmtId="168" fontId="13" fillId="0" borderId="14" xfId="0" applyFont="true" applyBorder="true" applyAlignment="true" applyProtection="false">
      <alignment horizontal="center" vertical="center" textRotation="0" wrapText="true" indent="0" shrinkToFit="false"/>
      <protection locked="true" hidden="false"/>
    </xf>
    <xf numFmtId="172" fontId="13" fillId="0" borderId="14" xfId="0" applyFont="true" applyBorder="true" applyAlignment="true" applyProtection="false">
      <alignment horizontal="center" vertical="center" textRotation="0" wrapText="true" indent="0" shrinkToFit="false"/>
      <protection locked="true" hidden="false"/>
    </xf>
    <xf numFmtId="164" fontId="12" fillId="0" borderId="14" xfId="0" applyFont="true" applyBorder="true" applyAlignment="true" applyProtection="false">
      <alignment horizontal="center" vertical="center" textRotation="0" wrapText="true" indent="0" shrinkToFit="false"/>
      <protection locked="true" hidden="false"/>
    </xf>
    <xf numFmtId="164" fontId="27" fillId="0" borderId="15" xfId="0" applyFont="true" applyBorder="true" applyAlignment="true" applyProtection="false">
      <alignment horizontal="center" vertical="center" textRotation="0" wrapText="true" indent="0" shrinkToFit="false"/>
      <protection locked="true" hidden="false"/>
    </xf>
    <xf numFmtId="164" fontId="12" fillId="0" borderId="27" xfId="0" applyFont="true" applyBorder="true" applyAlignment="true" applyProtection="false">
      <alignment horizontal="center" vertical="center" textRotation="0" wrapText="true" indent="0" shrinkToFit="false"/>
      <protection locked="true" hidden="false"/>
    </xf>
    <xf numFmtId="164" fontId="13" fillId="3" borderId="14" xfId="0" applyFont="true" applyBorder="true" applyAlignment="true" applyProtection="false">
      <alignment horizontal="center" vertical="center" textRotation="0" wrapText="true" indent="0" shrinkToFit="false"/>
      <protection locked="true" hidden="false"/>
    </xf>
    <xf numFmtId="164" fontId="51" fillId="0" borderId="0" xfId="0" applyFont="true" applyBorder="false" applyAlignment="true" applyProtection="false">
      <alignment horizontal="center" vertical="center" textRotation="0" wrapText="true" indent="0" shrinkToFit="false"/>
      <protection locked="true" hidden="false"/>
    </xf>
    <xf numFmtId="172" fontId="13" fillId="0" borderId="58" xfId="0" applyFont="true" applyBorder="true" applyAlignment="true" applyProtection="false">
      <alignment horizontal="center" vertical="center" textRotation="0" wrapText="true" indent="0" shrinkToFit="false"/>
      <protection locked="true" hidden="false"/>
    </xf>
    <xf numFmtId="164" fontId="12" fillId="3" borderId="27" xfId="0" applyFont="true" applyBorder="true" applyAlignment="true" applyProtection="false">
      <alignment horizontal="center" vertical="center" textRotation="0" wrapText="true" indent="0" shrinkToFit="false"/>
      <protection locked="true" hidden="false"/>
    </xf>
    <xf numFmtId="164" fontId="12" fillId="3" borderId="14" xfId="0" applyFont="true" applyBorder="true" applyAlignment="true" applyProtection="false">
      <alignment horizontal="center" vertical="center" textRotation="0" wrapText="true" indent="0" shrinkToFit="false"/>
      <protection locked="true" hidden="false"/>
    </xf>
    <xf numFmtId="168" fontId="13" fillId="3" borderId="14" xfId="0" applyFont="true" applyBorder="true" applyAlignment="true" applyProtection="false">
      <alignment horizontal="center" vertical="center" textRotation="0" wrapText="false" indent="0" shrinkToFit="false"/>
      <protection locked="true" hidden="false"/>
    </xf>
    <xf numFmtId="164" fontId="13" fillId="3" borderId="13" xfId="0" applyFont="true" applyBorder="true" applyAlignment="true" applyProtection="false">
      <alignment horizontal="center" vertical="center" textRotation="0" wrapText="true" indent="0" shrinkToFit="false"/>
      <protection locked="true" hidden="false"/>
    </xf>
    <xf numFmtId="172" fontId="12" fillId="3" borderId="15" xfId="0" applyFont="true" applyBorder="true" applyAlignment="true" applyProtection="false">
      <alignment horizontal="center" vertical="center" textRotation="0" wrapText="false" indent="0" shrinkToFit="false"/>
      <protection locked="true" hidden="false"/>
    </xf>
    <xf numFmtId="164" fontId="13" fillId="3" borderId="14" xfId="0" applyFont="true" applyBorder="true" applyAlignment="true" applyProtection="false">
      <alignment horizontal="center" vertical="center" textRotation="0" wrapText="false" indent="0" shrinkToFit="false"/>
      <protection locked="true" hidden="false"/>
    </xf>
    <xf numFmtId="164" fontId="13" fillId="3" borderId="13" xfId="0" applyFont="true" applyBorder="true" applyAlignment="true" applyProtection="false">
      <alignment horizontal="center" vertical="center" textRotation="0" wrapText="false" indent="0" shrinkToFit="false"/>
      <protection locked="true" hidden="false"/>
    </xf>
    <xf numFmtId="168" fontId="0" fillId="0" borderId="15" xfId="0" applyFont="false" applyBorder="true" applyAlignment="true" applyProtection="false">
      <alignment horizontal="general" vertical="center" textRotation="0" wrapText="false" indent="0" shrinkToFit="false"/>
      <protection locked="true" hidden="false"/>
    </xf>
    <xf numFmtId="164" fontId="12" fillId="3" borderId="15" xfId="0" applyFont="true" applyBorder="true" applyAlignment="true" applyProtection="false">
      <alignment horizontal="center" vertical="center" textRotation="0" wrapText="true" indent="0" shrinkToFit="false"/>
      <protection locked="true" hidden="false"/>
    </xf>
    <xf numFmtId="164" fontId="9" fillId="3" borderId="30" xfId="0" applyFont="true" applyBorder="true" applyAlignment="false" applyProtection="false">
      <alignment horizontal="general" vertical="bottom" textRotation="0" wrapText="false" indent="0" shrinkToFit="false"/>
      <protection locked="true" hidden="false"/>
    </xf>
    <xf numFmtId="164" fontId="0" fillId="3" borderId="27" xfId="0" applyFont="true" applyBorder="true" applyAlignment="true" applyProtection="false">
      <alignment horizontal="general" vertical="center" textRotation="0" wrapText="false" indent="0" shrinkToFit="false"/>
      <protection locked="true" hidden="false"/>
    </xf>
    <xf numFmtId="164" fontId="15" fillId="3" borderId="27" xfId="0" applyFont="true" applyBorder="true" applyAlignment="true" applyProtection="false">
      <alignment horizontal="center" vertical="center" textRotation="0" wrapText="false" indent="0" shrinkToFit="false"/>
      <protection locked="true" hidden="false"/>
    </xf>
    <xf numFmtId="164" fontId="0" fillId="3" borderId="15" xfId="0" applyFont="false" applyBorder="true" applyAlignment="true" applyProtection="false">
      <alignment horizontal="general" vertical="center" textRotation="0" wrapText="false" indent="0" shrinkToFit="false"/>
      <protection locked="true" hidden="false"/>
    </xf>
    <xf numFmtId="164" fontId="0" fillId="3" borderId="27" xfId="0" applyFont="true" applyBorder="true" applyAlignment="true" applyProtection="false">
      <alignment horizontal="center" vertical="center" textRotation="0" wrapText="false" indent="0" shrinkToFit="false"/>
      <protection locked="true" hidden="false"/>
    </xf>
    <xf numFmtId="164" fontId="13" fillId="3" borderId="27" xfId="0" applyFont="true" applyBorder="true" applyAlignment="true" applyProtection="false">
      <alignment horizontal="center" vertical="center" textRotation="0" wrapText="true" indent="0" shrinkToFit="false"/>
      <protection locked="true" hidden="false"/>
    </xf>
    <xf numFmtId="164" fontId="9" fillId="3" borderId="14" xfId="0" applyFont="true" applyBorder="true" applyAlignment="true" applyProtection="false">
      <alignment horizontal="general" vertical="bottom" textRotation="0" wrapText="true" indent="0" shrinkToFit="false"/>
      <protection locked="true" hidden="false"/>
    </xf>
    <xf numFmtId="164" fontId="53" fillId="3" borderId="15" xfId="0" applyFont="true" applyBorder="true" applyAlignment="true" applyProtection="false">
      <alignment horizontal="center" vertical="center" textRotation="0" wrapText="true" indent="0" shrinkToFit="false"/>
      <protection locked="true" hidden="false"/>
    </xf>
    <xf numFmtId="168" fontId="12" fillId="0" borderId="14" xfId="0" applyFont="true" applyBorder="true" applyAlignment="true" applyProtection="false">
      <alignment horizontal="center" vertical="center" textRotation="0" wrapText="true" indent="0" shrinkToFit="false"/>
      <protection locked="true" hidden="false"/>
    </xf>
    <xf numFmtId="172" fontId="12" fillId="0" borderId="27" xfId="0" applyFont="true" applyBorder="true" applyAlignment="true" applyProtection="false">
      <alignment horizontal="center" vertical="center" textRotation="0" wrapText="true" indent="0" shrinkToFit="false"/>
      <protection locked="true" hidden="false"/>
    </xf>
    <xf numFmtId="164" fontId="55" fillId="0" borderId="27" xfId="0" applyFont="true" applyBorder="true" applyAlignment="true" applyProtection="false">
      <alignment horizontal="center" vertical="center" textRotation="0" wrapText="true" indent="0" shrinkToFit="false"/>
      <protection locked="true" hidden="false"/>
    </xf>
    <xf numFmtId="164" fontId="0" fillId="3" borderId="27" xfId="0" applyFont="true" applyBorder="true" applyAlignment="true" applyProtection="false">
      <alignment horizontal="center" vertical="center" textRotation="0" wrapText="true" indent="0" shrinkToFit="false"/>
      <protection locked="true" hidden="false"/>
    </xf>
    <xf numFmtId="164" fontId="0" fillId="3" borderId="27" xfId="0" applyFont="false" applyBorder="true" applyAlignment="true" applyProtection="false">
      <alignment horizontal="general" vertical="center" textRotation="0" wrapText="true" indent="0" shrinkToFit="false"/>
      <protection locked="true" hidden="false"/>
    </xf>
    <xf numFmtId="164" fontId="0" fillId="3" borderId="27" xfId="0" applyFont="false" applyBorder="true" applyAlignment="true" applyProtection="false">
      <alignment horizontal="general" vertical="center" textRotation="0" wrapText="false" indent="0" shrinkToFit="false"/>
      <protection locked="true" hidden="false"/>
    </xf>
    <xf numFmtId="164" fontId="12" fillId="0" borderId="30" xfId="0" applyFont="true" applyBorder="true" applyAlignment="true" applyProtection="false">
      <alignment horizontal="center" vertical="center" textRotation="0" wrapText="true" indent="0" shrinkToFit="false"/>
      <protection locked="true" hidden="false"/>
    </xf>
    <xf numFmtId="172" fontId="12" fillId="0" borderId="14" xfId="0" applyFont="true" applyBorder="true" applyAlignment="true" applyProtection="false">
      <alignment horizontal="center" vertical="center" textRotation="0" wrapText="true" indent="0" shrinkToFit="false"/>
      <protection locked="true" hidden="false"/>
    </xf>
    <xf numFmtId="164" fontId="0" fillId="3" borderId="31" xfId="0" applyFont="true" applyBorder="true" applyAlignment="true" applyProtection="false">
      <alignment horizontal="center" vertical="center" textRotation="0" wrapText="false" indent="0" shrinkToFit="false"/>
      <protection locked="true" hidden="false"/>
    </xf>
    <xf numFmtId="164" fontId="42" fillId="3" borderId="27" xfId="0" applyFont="true" applyBorder="true" applyAlignment="true" applyProtection="false">
      <alignment horizontal="general" vertical="center" textRotation="0" wrapText="true" indent="0" shrinkToFit="false"/>
      <protection locked="true" hidden="false"/>
    </xf>
    <xf numFmtId="164" fontId="13" fillId="0" borderId="58" xfId="0" applyFont="true" applyBorder="true" applyAlignment="true" applyProtection="false">
      <alignment horizontal="center" vertical="center" textRotation="0" wrapText="true" indent="0" shrinkToFit="false"/>
      <protection locked="true" hidden="false"/>
    </xf>
    <xf numFmtId="164" fontId="53" fillId="0" borderId="0" xfId="0" applyFont="true" applyBorder="false" applyAlignment="true" applyProtection="false">
      <alignment horizontal="center" vertical="center" textRotation="0" wrapText="true" indent="0" shrinkToFit="false"/>
      <protection locked="true" hidden="false"/>
    </xf>
    <xf numFmtId="164" fontId="0" fillId="3" borderId="32" xfId="0" applyFont="false" applyBorder="true" applyAlignment="true" applyProtection="false">
      <alignment horizontal="general" vertical="center" textRotation="0" wrapText="true" indent="0" shrinkToFit="false"/>
      <protection locked="true" hidden="false"/>
    </xf>
    <xf numFmtId="164" fontId="56" fillId="0" borderId="15" xfId="0" applyFont="true" applyBorder="true" applyAlignment="true" applyProtection="false">
      <alignment horizontal="center" vertical="center" textRotation="0" wrapText="true" indent="0" shrinkToFit="false"/>
      <protection locked="true" hidden="false"/>
    </xf>
    <xf numFmtId="164" fontId="0" fillId="3" borderId="14" xfId="0" applyFont="true" applyBorder="true" applyAlignment="true" applyProtection="false">
      <alignment horizontal="center" vertical="center" textRotation="0" wrapText="true" indent="0" shrinkToFit="false"/>
      <protection locked="true" hidden="false"/>
    </xf>
    <xf numFmtId="164" fontId="12" fillId="0" borderId="32" xfId="0" applyFont="true" applyBorder="true" applyAlignment="true" applyProtection="false">
      <alignment horizontal="center" vertical="center" textRotation="0" wrapText="true" indent="0" shrinkToFit="false"/>
      <protection locked="true" hidden="false"/>
    </xf>
    <xf numFmtId="164" fontId="42" fillId="3" borderId="27" xfId="0" applyFont="true" applyBorder="true" applyAlignment="true" applyProtection="false">
      <alignment horizontal="general" vertical="center" textRotation="0" wrapText="false" indent="0" shrinkToFit="false"/>
      <protection locked="true" hidden="false"/>
    </xf>
    <xf numFmtId="164" fontId="15" fillId="0" borderId="14"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center" vertical="center" textRotation="0" wrapText="true" indent="0" shrinkToFit="false"/>
      <protection locked="true" hidden="false"/>
    </xf>
    <xf numFmtId="172" fontId="12" fillId="0" borderId="30" xfId="0" applyFont="true" applyBorder="true" applyAlignment="true" applyProtection="false">
      <alignment horizontal="center" vertical="center" textRotation="0" wrapText="true" indent="0" shrinkToFit="false"/>
      <protection locked="true" hidden="false"/>
    </xf>
    <xf numFmtId="164" fontId="53" fillId="0" borderId="15" xfId="0" applyFont="true" applyBorder="true" applyAlignment="true" applyProtection="false">
      <alignment horizontal="center" vertical="center" textRotation="0" wrapText="true" indent="0" shrinkToFit="false"/>
      <protection locked="true" hidden="false"/>
    </xf>
    <xf numFmtId="164" fontId="13" fillId="0" borderId="14" xfId="0" applyFont="true" applyBorder="true" applyAlignment="true" applyProtection="false">
      <alignment horizontal="left" vertical="center" textRotation="0" wrapText="true" indent="0" shrinkToFit="false"/>
      <protection locked="true" hidden="false"/>
    </xf>
    <xf numFmtId="164" fontId="27" fillId="0" borderId="30" xfId="0" applyFont="true" applyBorder="true" applyAlignment="true" applyProtection="false">
      <alignment horizontal="center" vertical="center" textRotation="0" wrapText="true" indent="0" shrinkToFit="false"/>
      <protection locked="true" hidden="false"/>
    </xf>
    <xf numFmtId="164" fontId="42" fillId="0" borderId="15" xfId="0" applyFont="true" applyBorder="true" applyAlignment="true" applyProtection="false">
      <alignment horizontal="general" vertical="center" textRotation="0" wrapText="false" indent="0" shrinkToFit="false"/>
      <protection locked="true" hidden="false"/>
    </xf>
    <xf numFmtId="164" fontId="53" fillId="0" borderId="27" xfId="0" applyFont="true" applyBorder="true" applyAlignment="true" applyProtection="false">
      <alignment horizontal="center" vertical="center" textRotation="0" wrapText="true" indent="0" shrinkToFit="false"/>
      <protection locked="true" hidden="false"/>
    </xf>
    <xf numFmtId="164" fontId="27" fillId="0" borderId="27" xfId="0" applyFont="true" applyBorder="true" applyAlignment="true" applyProtection="false">
      <alignment horizontal="center" vertical="center" textRotation="0" wrapText="true" indent="0" shrinkToFit="false"/>
      <protection locked="true" hidden="false"/>
    </xf>
    <xf numFmtId="164" fontId="0" fillId="3" borderId="15" xfId="0" applyFont="false" applyBorder="true" applyAlignment="true" applyProtection="false">
      <alignment horizontal="general" vertical="center" textRotation="0" wrapText="true" indent="0" shrinkToFit="false"/>
      <protection locked="true" hidden="false"/>
    </xf>
    <xf numFmtId="164" fontId="9" fillId="0" borderId="14" xfId="0" applyFont="true" applyBorder="true" applyAlignment="true" applyProtection="false">
      <alignment horizontal="center" vertical="center" textRotation="0" wrapText="true" indent="0" shrinkToFit="false"/>
      <protection locked="true" hidden="false"/>
    </xf>
    <xf numFmtId="164" fontId="52" fillId="0" borderId="15" xfId="0" applyFont="true" applyBorder="true" applyAlignment="true" applyProtection="false">
      <alignment horizontal="general" vertical="center" textRotation="0" wrapText="true" indent="0" shrinkToFit="false"/>
      <protection locked="true" hidden="false"/>
    </xf>
    <xf numFmtId="164" fontId="27" fillId="3" borderId="14" xfId="0" applyFont="true" applyBorder="true" applyAlignment="true" applyProtection="false">
      <alignment horizontal="center" vertical="center" textRotation="0" wrapText="true" indent="0" shrinkToFit="false"/>
      <protection locked="true" hidden="false"/>
    </xf>
    <xf numFmtId="164" fontId="35" fillId="0" borderId="30" xfId="0" applyFont="true" applyBorder="true" applyAlignment="true" applyProtection="false">
      <alignment horizontal="center" vertical="center" textRotation="0" wrapText="true" indent="0" shrinkToFit="false"/>
      <protection locked="true" hidden="false"/>
    </xf>
    <xf numFmtId="164" fontId="42" fillId="0" borderId="15" xfId="0" applyFont="true" applyBorder="true" applyAlignment="true" applyProtection="false">
      <alignment horizontal="general" vertical="center" textRotation="0" wrapText="true" indent="0" shrinkToFit="false"/>
      <protection locked="true" hidden="false"/>
    </xf>
    <xf numFmtId="164" fontId="0" fillId="3" borderId="15" xfId="0" applyFont="false" applyBorder="true" applyAlignment="true" applyProtection="false">
      <alignment horizontal="center" vertical="center" textRotation="0" wrapText="false" indent="0" shrinkToFit="false"/>
      <protection locked="true" hidden="false"/>
    </xf>
    <xf numFmtId="164" fontId="35" fillId="0" borderId="14" xfId="0" applyFont="true" applyBorder="true" applyAlignment="true" applyProtection="false">
      <alignment horizontal="center" vertical="center" textRotation="0" wrapText="true" indent="0" shrinkToFit="false"/>
      <protection locked="true" hidden="false"/>
    </xf>
    <xf numFmtId="164" fontId="54" fillId="0" borderId="28" xfId="0" applyFont="true" applyBorder="true" applyAlignment="true" applyProtection="false">
      <alignment horizontal="center" vertical="center" textRotation="0" wrapText="true" indent="0" shrinkToFit="false"/>
      <protection locked="true" hidden="false"/>
    </xf>
    <xf numFmtId="164" fontId="13" fillId="0" borderId="31" xfId="0" applyFont="true" applyBorder="true" applyAlignment="true" applyProtection="false">
      <alignment horizontal="center" vertical="center" textRotation="0" wrapText="true" indent="0" shrinkToFit="false"/>
      <protection locked="true" hidden="false"/>
    </xf>
    <xf numFmtId="168" fontId="13" fillId="0" borderId="58" xfId="0" applyFont="true" applyBorder="true" applyAlignment="true" applyProtection="false">
      <alignment horizontal="center" vertical="center" textRotation="0" wrapText="true" indent="0" shrinkToFit="false"/>
      <protection locked="true" hidden="false"/>
    </xf>
    <xf numFmtId="164" fontId="12" fillId="0" borderId="58" xfId="0" applyFont="true" applyBorder="true" applyAlignment="true" applyProtection="false">
      <alignment horizontal="center" vertical="center" textRotation="0" wrapText="true" indent="0" shrinkToFit="false"/>
      <protection locked="true" hidden="false"/>
    </xf>
    <xf numFmtId="172" fontId="12" fillId="0" borderId="58" xfId="0" applyFont="true" applyBorder="true" applyAlignment="true" applyProtection="false">
      <alignment horizontal="center" vertical="center" textRotation="0" wrapText="true" indent="0" shrinkToFit="false"/>
      <protection locked="true" hidden="false"/>
    </xf>
    <xf numFmtId="164" fontId="21" fillId="0" borderId="14" xfId="0" applyFont="true" applyBorder="true" applyAlignment="true" applyProtection="false">
      <alignment horizontal="center" vertical="center" textRotation="0" wrapText="true" indent="0" shrinkToFit="false"/>
      <protection locked="true" hidden="false"/>
    </xf>
    <xf numFmtId="164" fontId="0" fillId="3" borderId="31" xfId="0" applyFont="true" applyBorder="true" applyAlignment="true" applyProtection="false">
      <alignment horizontal="general" vertical="center" textRotation="0" wrapText="false" indent="0" shrinkToFit="false"/>
      <protection locked="true" hidden="false"/>
    </xf>
    <xf numFmtId="164" fontId="0" fillId="3" borderId="14" xfId="0" applyFont="false" applyBorder="true" applyAlignment="true" applyProtection="false">
      <alignment horizontal="general" vertical="center" textRotation="0" wrapText="false" indent="0" shrinkToFit="false"/>
      <protection locked="true" hidden="false"/>
    </xf>
    <xf numFmtId="164" fontId="24" fillId="0" borderId="14" xfId="0" applyFont="true" applyBorder="true" applyAlignment="true" applyProtection="false">
      <alignment horizontal="left" vertical="center" textRotation="0" wrapText="true" indent="0" shrinkToFit="false"/>
      <protection locked="true" hidden="false"/>
    </xf>
    <xf numFmtId="164" fontId="12" fillId="3" borderId="58" xfId="0" applyFont="true" applyBorder="true" applyAlignment="true" applyProtection="false">
      <alignment horizontal="center" vertical="center" textRotation="0" wrapText="true" indent="0" shrinkToFit="false"/>
      <protection locked="true" hidden="false"/>
    </xf>
    <xf numFmtId="164" fontId="42" fillId="0" borderId="15" xfId="0" applyFont="true" applyBorder="true" applyAlignment="true" applyProtection="false">
      <alignment horizontal="center" vertical="center" textRotation="0" wrapText="true" indent="0" shrinkToFit="false"/>
      <protection locked="true" hidden="false"/>
    </xf>
    <xf numFmtId="164" fontId="12" fillId="0" borderId="30" xfId="0" applyFont="true" applyBorder="true" applyAlignment="true" applyProtection="false">
      <alignment horizontal="center" vertical="center" textRotation="0" wrapText="false" indent="0" shrinkToFit="false"/>
      <protection locked="true" hidden="false"/>
    </xf>
    <xf numFmtId="168" fontId="12" fillId="0" borderId="30" xfId="0" applyFont="true" applyBorder="true" applyAlignment="true" applyProtection="false">
      <alignment horizontal="center" vertical="center" textRotation="0" wrapText="false" indent="0" shrinkToFit="false"/>
      <protection locked="true" hidden="false"/>
    </xf>
    <xf numFmtId="172" fontId="12" fillId="0" borderId="30" xfId="0" applyFont="true" applyBorder="true" applyAlignment="true" applyProtection="false">
      <alignment horizontal="center" vertical="center" textRotation="0" wrapText="false" indent="0" shrinkToFit="false"/>
      <protection locked="true" hidden="false"/>
    </xf>
    <xf numFmtId="172" fontId="39" fillId="0" borderId="0" xfId="0" applyFont="true" applyBorder="false" applyAlignment="true" applyProtection="false">
      <alignment horizontal="left" vertical="center" textRotation="0" wrapText="false" indent="0" shrinkToFit="false"/>
      <protection locked="true" hidden="false"/>
    </xf>
    <xf numFmtId="172" fontId="15" fillId="5" borderId="15" xfId="0" applyFont="true" applyBorder="true" applyAlignment="true" applyProtection="false">
      <alignment horizontal="center" vertical="center" textRotation="0" wrapText="false" indent="0" shrinkToFit="false"/>
      <protection locked="true" hidden="false"/>
    </xf>
    <xf numFmtId="172" fontId="13" fillId="0" borderId="15" xfId="0" applyFont="true" applyBorder="true" applyAlignment="true" applyProtection="false">
      <alignment horizontal="center" vertical="center" textRotation="0" wrapText="false" indent="0" shrinkToFit="false"/>
      <protection locked="true" hidden="false"/>
    </xf>
    <xf numFmtId="168" fontId="13" fillId="0" borderId="15" xfId="0" applyFont="true" applyBorder="true" applyAlignment="true" applyProtection="false">
      <alignment horizontal="center" vertical="center" textRotation="0" wrapText="false" indent="0" shrinkToFit="false"/>
      <protection locked="true" hidden="false"/>
    </xf>
    <xf numFmtId="164" fontId="13" fillId="0" borderId="15" xfId="0" applyFont="true" applyBorder="true" applyAlignment="true" applyProtection="false">
      <alignment horizontal="center" vertical="center" textRotation="0" wrapText="false" indent="0" shrinkToFit="false"/>
      <protection locked="true" hidden="false"/>
    </xf>
    <xf numFmtId="168" fontId="27" fillId="0" borderId="14" xfId="0" applyFont="true" applyBorder="true" applyAlignment="true" applyProtection="false">
      <alignment horizontal="center" vertical="center" textRotation="0" wrapText="true" indent="0" shrinkToFit="false"/>
      <protection locked="true" hidden="false"/>
    </xf>
    <xf numFmtId="172" fontId="0" fillId="0" borderId="15" xfId="0" applyFont="false" applyBorder="true" applyAlignment="true" applyProtection="false">
      <alignment horizontal="center" vertical="center" textRotation="0" wrapText="false" indent="0" shrinkToFit="false"/>
      <protection locked="true" hidden="false"/>
    </xf>
    <xf numFmtId="172" fontId="0" fillId="21" borderId="0" xfId="0" applyFont="false" applyBorder="false" applyAlignment="true" applyProtection="false">
      <alignment horizontal="general" vertical="center" textRotation="0" wrapText="false" indent="0" shrinkToFit="false"/>
      <protection locked="true" hidden="false"/>
    </xf>
    <xf numFmtId="164" fontId="0" fillId="21" borderId="0" xfId="0" applyFont="false" applyBorder="false" applyAlignment="true" applyProtection="false">
      <alignment horizontal="center" vertical="center" textRotation="0" wrapText="true" indent="0" shrinkToFit="false"/>
      <protection locked="true" hidden="false"/>
    </xf>
    <xf numFmtId="164" fontId="50" fillId="0" borderId="15" xfId="0" applyFont="true" applyBorder="true" applyAlignment="true" applyProtection="false">
      <alignment horizontal="center" vertical="center" textRotation="0" wrapText="false" indent="0" shrinkToFit="false"/>
      <protection locked="true" hidden="false"/>
    </xf>
    <xf numFmtId="164" fontId="0" fillId="22" borderId="61" xfId="0" applyFont="true" applyBorder="true" applyAlignment="true" applyProtection="false">
      <alignment horizontal="center" vertical="bottom" textRotation="0" wrapText="false" indent="0" shrinkToFit="false"/>
      <protection locked="true" hidden="false"/>
    </xf>
    <xf numFmtId="164" fontId="0" fillId="22" borderId="36" xfId="0" applyFont="false" applyBorder="true" applyAlignment="true" applyProtection="false">
      <alignment horizontal="center" vertical="bottom" textRotation="0" wrapText="false" indent="0" shrinkToFit="false"/>
      <protection locked="true" hidden="false"/>
    </xf>
    <xf numFmtId="164" fontId="0" fillId="22" borderId="62" xfId="0" applyFont="false" applyBorder="true" applyAlignment="true" applyProtection="false">
      <alignment horizontal="center" vertical="bottom" textRotation="0" wrapText="false" indent="0" shrinkToFit="false"/>
      <protection locked="true" hidden="false"/>
    </xf>
    <xf numFmtId="164" fontId="0" fillId="22" borderId="25" xfId="0" applyFont="false" applyBorder="true" applyAlignment="true" applyProtection="false">
      <alignment horizontal="center" vertical="bottom" textRotation="0" wrapText="false" indent="0" shrinkToFit="false"/>
      <protection locked="true" hidden="false"/>
    </xf>
    <xf numFmtId="164" fontId="0" fillId="22" borderId="63" xfId="0" applyFont="false" applyBorder="true" applyAlignment="true" applyProtection="false">
      <alignment horizontal="center" vertical="bottom" textRotation="0" wrapText="false" indent="0" shrinkToFit="false"/>
      <protection locked="true" hidden="false"/>
    </xf>
    <xf numFmtId="164" fontId="0" fillId="0" borderId="21" xfId="0" applyFont="true" applyBorder="true" applyAlignment="true" applyProtection="false">
      <alignment horizontal="center" vertical="center" textRotation="0" wrapText="false" indent="0" shrinkToFit="false"/>
      <protection locked="true" hidden="false"/>
    </xf>
    <xf numFmtId="164" fontId="23" fillId="9" borderId="20" xfId="0" applyFont="true" applyBorder="true" applyAlignment="true" applyProtection="false">
      <alignment horizontal="center" vertical="center" textRotation="0" wrapText="true" indent="0" shrinkToFit="false"/>
      <protection locked="true" hidden="false"/>
    </xf>
    <xf numFmtId="164" fontId="23" fillId="14" borderId="20" xfId="0" applyFont="true" applyBorder="true" applyAlignment="true" applyProtection="false">
      <alignment horizontal="center" vertical="center" textRotation="0" wrapText="true" indent="0" shrinkToFit="false"/>
      <protection locked="true" hidden="false"/>
    </xf>
    <xf numFmtId="164" fontId="23" fillId="12" borderId="20" xfId="0" applyFont="true" applyBorder="true" applyAlignment="true" applyProtection="false">
      <alignment horizontal="center" vertical="center" textRotation="0" wrapText="true" indent="0" shrinkToFit="false"/>
      <protection locked="true" hidden="false"/>
    </xf>
    <xf numFmtId="164" fontId="15" fillId="0" borderId="14" xfId="0" applyFont="true" applyBorder="true" applyAlignment="true" applyProtection="false">
      <alignment horizontal="left" vertical="center" textRotation="0" wrapText="false" indent="0" shrinkToFit="false"/>
      <protection locked="true" hidden="false"/>
    </xf>
    <xf numFmtId="164" fontId="0" fillId="9" borderId="44" xfId="0" applyFont="true" applyBorder="true" applyAlignment="true" applyProtection="false">
      <alignment horizontal="left" vertical="center" textRotation="0" wrapText="false" indent="0" shrinkToFit="false"/>
      <protection locked="true" hidden="false"/>
    </xf>
    <xf numFmtId="164" fontId="22" fillId="14" borderId="39" xfId="0" applyFont="true" applyBorder="true" applyAlignment="true" applyProtection="false">
      <alignment horizontal="left" vertical="center" textRotation="0" wrapText="false" indent="0" shrinkToFit="false"/>
      <protection locked="true" hidden="false"/>
    </xf>
    <xf numFmtId="164" fontId="22" fillId="21" borderId="16" xfId="0" applyFont="true" applyBorder="true" applyAlignment="true" applyProtection="false">
      <alignment horizontal="left" vertical="center" textRotation="0" wrapText="true" indent="0" shrinkToFit="false"/>
      <protection locked="true" hidden="false"/>
    </xf>
    <xf numFmtId="164" fontId="22" fillId="21" borderId="64" xfId="0" applyFont="true" applyBorder="true" applyAlignment="true" applyProtection="false">
      <alignment horizontal="center" vertical="center" textRotation="0" wrapText="false" indent="0" shrinkToFit="false"/>
      <protection locked="true" hidden="false"/>
    </xf>
    <xf numFmtId="171" fontId="22" fillId="21" borderId="55" xfId="0" applyFont="true" applyBorder="true" applyAlignment="true" applyProtection="false">
      <alignment horizontal="center" vertical="center" textRotation="0" wrapText="false" indent="0" shrinkToFit="false"/>
      <protection locked="true" hidden="false"/>
    </xf>
    <xf numFmtId="164" fontId="15" fillId="0" borderId="13" xfId="0" applyFont="true" applyBorder="true" applyAlignment="true" applyProtection="false">
      <alignment horizontal="general" vertical="center" textRotation="0" wrapText="false" indent="0" shrinkToFit="false"/>
      <protection locked="true" hidden="false"/>
    </xf>
    <xf numFmtId="164" fontId="15" fillId="0" borderId="14" xfId="0" applyFont="true" applyBorder="true" applyAlignment="true" applyProtection="false">
      <alignment horizontal="general" vertical="center" textRotation="0" wrapText="false" indent="0" shrinkToFit="false"/>
      <protection locked="true" hidden="false"/>
    </xf>
    <xf numFmtId="164" fontId="0" fillId="14" borderId="17" xfId="0" applyFont="false" applyBorder="true" applyAlignment="false" applyProtection="false">
      <alignment horizontal="general" vertical="bottom" textRotation="0" wrapText="false" indent="0" shrinkToFit="false"/>
      <protection locked="true" hidden="false"/>
    </xf>
  </cellXfs>
  <cellStyles count="10">
    <cellStyle name="Normal" xfId="0" builtinId="0"/>
    <cellStyle name="Comma" xfId="15" builtinId="3"/>
    <cellStyle name="Comma [0]" xfId="16" builtinId="6"/>
    <cellStyle name="Currency" xfId="17" builtinId="4"/>
    <cellStyle name="Currency [0]" xfId="18" builtinId="7"/>
    <cellStyle name="Percent" xfId="19" builtinId="5"/>
    <cellStyle name="Estilo 1" xfId="21"/>
    <cellStyle name="Normal 2" xfId="22"/>
    <cellStyle name="Normal 3" xfId="23"/>
    <cellStyle name="*unknown*" xfId="20" builtinId="8"/>
  </cellStyles>
  <dxfs count="60">
    <dxf>
      <font>
        <color rgb="FF0070C0"/>
      </font>
      <fill>
        <patternFill>
          <bgColor rgb="FF0070C0"/>
        </patternFill>
      </fill>
    </dxf>
    <dxf>
      <font>
        <color rgb="FF92D050"/>
      </font>
      <fill>
        <patternFill>
          <bgColor rgb="FF92D050"/>
        </patternFill>
      </fill>
    </dxf>
    <dxf>
      <font>
        <color rgb="FFFFC000"/>
      </font>
      <fill>
        <patternFill>
          <bgColor rgb="FFFFC000"/>
        </patternFill>
      </fill>
    </dxf>
    <dxf>
      <font>
        <color rgb="FFFF0000"/>
      </font>
      <fill>
        <patternFill>
          <bgColor rgb="FFFF0000"/>
        </patternFill>
      </fill>
    </dxf>
    <dxf>
      <font>
        <color rgb="FFA6A6A6"/>
      </font>
      <fill>
        <patternFill>
          <bgColor theme="0" tint="-0.35"/>
        </patternFill>
      </fill>
    </dxf>
    <dxf>
      <font>
        <color rgb="FFFFFFFF"/>
      </font>
      <fill>
        <patternFill>
          <bgColor theme="9" tint="-0.5"/>
        </patternFill>
      </fill>
    </dxf>
    <dxf>
      <font>
        <color rgb="FFFFFFFF"/>
      </font>
      <fill>
        <patternFill>
          <bgColor theme="9" tint="-0.5"/>
        </patternFill>
      </fill>
    </dxf>
    <dxf>
      <font>
        <color rgb="FFFFFFFF"/>
      </font>
      <fill>
        <patternFill>
          <bgColor rgb="FFB15407"/>
        </patternFill>
      </fill>
    </dxf>
    <dxf>
      <font>
        <color rgb="FFFFFFFF"/>
      </font>
    </dxf>
    <dxf>
      <font>
        <color rgb="FFFFFFFF"/>
      </font>
      <fill>
        <patternFill>
          <bgColor theme="9" tint="-0.5"/>
        </patternFill>
      </fill>
    </dxf>
    <dxf>
      <font>
        <color rgb="FFFFFFFF"/>
      </font>
      <fill>
        <patternFill>
          <bgColor theme="9" tint="-0.5"/>
        </patternFill>
      </fill>
    </dxf>
    <dxf>
      <font>
        <color rgb="FF0070C0"/>
      </font>
      <fill>
        <patternFill>
          <bgColor rgb="FF0070C0"/>
        </patternFill>
      </fill>
    </dxf>
    <dxf>
      <font>
        <color rgb="FF92D050"/>
      </font>
      <fill>
        <patternFill>
          <bgColor rgb="FF92D050"/>
        </patternFill>
      </fill>
    </dxf>
    <dxf>
      <font>
        <color rgb="FFFFC000"/>
      </font>
      <fill>
        <patternFill>
          <bgColor rgb="FFFFC000"/>
        </patternFill>
      </fill>
    </dxf>
    <dxf>
      <font>
        <color rgb="FFFF0000"/>
      </font>
      <fill>
        <patternFill>
          <bgColor rgb="FFFF0000"/>
        </patternFill>
      </fill>
    </dxf>
    <dxf>
      <font>
        <color rgb="FFA6A6A6"/>
      </font>
      <fill>
        <patternFill>
          <bgColor theme="0" tint="-0.35"/>
        </patternFill>
      </fill>
    </dxf>
    <dxf>
      <font>
        <color rgb="FFFFFFFF"/>
      </font>
      <fill>
        <patternFill>
          <bgColor rgb="FFB15407"/>
        </patternFill>
      </fill>
    </dxf>
    <dxf>
      <font>
        <color rgb="FFFFFFFF"/>
      </font>
    </dxf>
    <dxf>
      <fill>
        <patternFill patternType="solid">
          <fgColor rgb="FF006600"/>
          <bgColor rgb="FF000000"/>
        </patternFill>
      </fill>
    </dxf>
    <dxf>
      <fill>
        <patternFill patternType="solid">
          <fgColor rgb="FFC3D69B"/>
          <bgColor rgb="FF000000"/>
        </patternFill>
      </fill>
    </dxf>
    <dxf>
      <fill>
        <patternFill patternType="solid">
          <fgColor rgb="FFFFFFFF"/>
          <bgColor rgb="FF000000"/>
        </patternFill>
      </fill>
    </dxf>
    <dxf>
      <fill>
        <patternFill patternType="solid">
          <bgColor rgb="FF000000"/>
        </patternFill>
      </fill>
    </dxf>
    <dxf>
      <fill>
        <patternFill patternType="solid">
          <fgColor rgb="FF000000"/>
          <bgColor rgb="FF000000"/>
        </patternFill>
      </fill>
    </dxf>
    <dxf>
      <fill>
        <patternFill patternType="solid">
          <fgColor rgb="FF0070C0"/>
          <bgColor rgb="FF000000"/>
        </patternFill>
      </fill>
    </dxf>
    <dxf>
      <fill>
        <patternFill patternType="solid">
          <fgColor rgb="FF95B3D7"/>
          <bgColor rgb="FF000000"/>
        </patternFill>
      </fill>
    </dxf>
    <dxf>
      <fill>
        <patternFill patternType="solid">
          <fgColor rgb="FFA6A6A6"/>
          <bgColor rgb="FF000000"/>
        </patternFill>
      </fill>
    </dxf>
    <dxf>
      <fill>
        <patternFill patternType="solid">
          <fgColor rgb="FFFF0000"/>
          <bgColor rgb="FF000000"/>
        </patternFill>
      </fill>
    </dxf>
    <dxf>
      <fill>
        <patternFill patternType="solid">
          <fgColor rgb="FFFFC000"/>
          <bgColor rgb="FF000000"/>
        </patternFill>
      </fill>
    </dxf>
    <dxf>
      <fill>
        <patternFill patternType="solid">
          <fgColor rgb="FF92D050"/>
          <bgColor rgb="FF000000"/>
        </patternFill>
      </fill>
    </dxf>
    <dxf>
      <fill>
        <patternFill patternType="solid">
          <fgColor rgb="FF984807"/>
          <bgColor rgb="FF000000"/>
        </patternFill>
      </fill>
    </dxf>
    <dxf>
      <fill>
        <patternFill patternType="solid">
          <fgColor rgb="FFB15407"/>
          <bgColor rgb="FF000000"/>
        </patternFill>
      </fill>
    </dxf>
    <dxf>
      <fill>
        <patternFill patternType="solid">
          <fgColor rgb="FFDCE6F2"/>
          <bgColor rgb="FF000000"/>
        </patternFill>
      </fill>
    </dxf>
    <dxf>
      <fill>
        <patternFill patternType="solid">
          <fgColor rgb="FF242424"/>
          <bgColor rgb="FF000000"/>
        </patternFill>
      </fill>
    </dxf>
    <dxf>
      <fill>
        <patternFill patternType="solid">
          <fgColor rgb="FFFAC090"/>
          <bgColor rgb="FF000000"/>
        </patternFill>
      </fill>
    </dxf>
    <dxf>
      <fill>
        <patternFill patternType="solid">
          <fgColor rgb="FFFDEADA"/>
          <bgColor rgb="FF000000"/>
        </patternFill>
      </fill>
    </dxf>
    <dxf>
      <font>
        <color rgb="FF92D050"/>
      </font>
      <fill>
        <patternFill>
          <bgColor rgb="FF92D050"/>
        </patternFill>
      </fill>
    </dxf>
    <dxf>
      <font>
        <color rgb="FFFFFFFF"/>
      </font>
      <fill>
        <patternFill>
          <bgColor theme="9" tint="-0.5"/>
        </patternFill>
      </fill>
    </dxf>
    <dxf>
      <font>
        <color rgb="FFFFFFFF"/>
      </font>
      <fill>
        <patternFill>
          <bgColor theme="9" tint="-0.5"/>
        </patternFill>
      </fill>
    </dxf>
    <dxf>
      <font>
        <color rgb="FF0070C0"/>
      </font>
      <fill>
        <patternFill>
          <bgColor rgb="FF0070C0"/>
        </patternFill>
      </fill>
    </dxf>
    <dxf>
      <font>
        <color rgb="FF92D050"/>
      </font>
      <fill>
        <patternFill>
          <bgColor rgb="FF92D050"/>
        </patternFill>
      </fill>
    </dxf>
    <dxf>
      <font>
        <color rgb="FFFFC000"/>
      </font>
      <fill>
        <patternFill>
          <bgColor rgb="FFFFC000"/>
        </patternFill>
      </fill>
    </dxf>
    <dxf>
      <font>
        <color rgb="FFFF0000"/>
      </font>
      <fill>
        <patternFill>
          <bgColor rgb="FFFF0000"/>
        </patternFill>
      </fill>
    </dxf>
    <dxf>
      <font>
        <color rgb="FFA6A6A6"/>
      </font>
      <fill>
        <patternFill>
          <bgColor theme="0" tint="-0.35"/>
        </patternFill>
      </fill>
    </dxf>
    <dxf>
      <font>
        <color rgb="FFFFFFFF"/>
      </font>
      <fill>
        <patternFill>
          <bgColor rgb="FFB15407"/>
        </patternFill>
      </fill>
    </dxf>
    <dxf>
      <font>
        <color rgb="FFFFFFFF"/>
      </font>
    </dxf>
    <dxf>
      <font>
        <color rgb="FFFFFFFF"/>
      </font>
      <fill>
        <patternFill>
          <bgColor theme="9" tint="-0.5"/>
        </patternFill>
      </fill>
    </dxf>
    <dxf>
      <font>
        <color rgb="FFFFFFFF"/>
      </font>
      <fill>
        <patternFill>
          <bgColor theme="9" tint="-0.5"/>
        </patternFill>
      </fill>
    </dxf>
    <dxf>
      <font>
        <color rgb="FFB15407"/>
      </font>
      <fill>
        <patternFill>
          <bgColor rgb="FFB15407"/>
        </patternFill>
      </fill>
    </dxf>
    <dxf>
      <font>
        <color rgb="FF0070C0"/>
      </font>
      <fill>
        <patternFill>
          <bgColor rgb="FF0070C0"/>
        </patternFill>
      </fill>
    </dxf>
    <dxf>
      <font>
        <color rgb="FF92D050"/>
      </font>
      <fill>
        <patternFill>
          <bgColor rgb="FF92D050"/>
        </patternFill>
      </fill>
    </dxf>
    <dxf>
      <font>
        <color rgb="FFFFC000"/>
      </font>
      <fill>
        <patternFill>
          <bgColor rgb="FFFFC000"/>
        </patternFill>
      </fill>
    </dxf>
    <dxf>
      <font>
        <color rgb="FFFF0000"/>
      </font>
      <fill>
        <patternFill>
          <bgColor rgb="FFFF0000"/>
        </patternFill>
      </fill>
    </dxf>
    <dxf>
      <font>
        <color rgb="FFA6A6A6"/>
      </font>
      <fill>
        <patternFill>
          <bgColor theme="0" tint="-0.35"/>
        </patternFill>
      </fill>
    </dxf>
    <dxf>
      <font>
        <color rgb="FFFFFFFF"/>
      </font>
      <fill>
        <patternFill>
          <bgColor rgb="FFB15407"/>
        </patternFill>
      </fill>
    </dxf>
    <dxf>
      <font>
        <color rgb="FFFFFFFF"/>
      </font>
    </dxf>
    <dxf>
      <font>
        <color rgb="FF7030A0"/>
      </font>
      <fill>
        <patternFill>
          <bgColor rgb="FF7030A0"/>
        </patternFill>
      </fill>
    </dxf>
    <dxf>
      <font>
        <color rgb="FF0070C0"/>
      </font>
      <fill>
        <patternFill>
          <bgColor rgb="FF0070C0"/>
        </patternFill>
      </fill>
    </dxf>
    <dxf>
      <font>
        <color rgb="FFFF0000"/>
      </font>
      <fill>
        <patternFill>
          <bgColor rgb="FFFF0000"/>
        </patternFill>
      </fill>
    </dxf>
    <dxf>
      <font>
        <color rgb="FFFFFFFF"/>
      </font>
      <fill>
        <patternFill>
          <bgColor rgb="FFB15407"/>
        </patternFill>
      </fill>
    </dxf>
    <dxf>
      <font>
        <color rgb="FFFFFFFF"/>
      </font>
    </dxf>
  </dxfs>
  <colors>
    <indexedColors>
      <rgbColor rgb="FF000000"/>
      <rgbColor rgb="FFFFFFFF"/>
      <rgbColor rgb="FFFF0000"/>
      <rgbColor rgb="FF00FF00"/>
      <rgbColor rgb="FF0000FF"/>
      <rgbColor rgb="FFFFFF00"/>
      <rgbColor rgb="FFFF00FF"/>
      <rgbColor rgb="FF00FFFF"/>
      <rgbColor rgb="FFDD0806"/>
      <rgbColor rgb="FF006600"/>
      <rgbColor rgb="FF000080"/>
      <rgbColor rgb="FF548235"/>
      <rgbColor rgb="FF800080"/>
      <rgbColor rgb="FF008080"/>
      <rgbColor rgb="FFC3D69B"/>
      <rgbColor rgb="FF808080"/>
      <rgbColor rgb="FFA6A6A6"/>
      <rgbColor rgb="FF7030A0"/>
      <rgbColor rgb="FFFDEADA"/>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DCE6F2"/>
      <rgbColor rgb="FFE2EFDA"/>
      <rgbColor rgb="FFF2F2F2"/>
      <rgbColor rgb="FF95B3D7"/>
      <rgbColor rgb="FFFF99CC"/>
      <rgbColor rgb="FFC6E0B4"/>
      <rgbColor rgb="FFFAC090"/>
      <rgbColor rgb="FF538DD5"/>
      <rgbColor rgb="FF33CCCC"/>
      <rgbColor rgb="FF92D050"/>
      <rgbColor rgb="FFFFC000"/>
      <rgbColor rgb="FFFF9900"/>
      <rgbColor rgb="FFFF6600"/>
      <rgbColor rgb="FF4F81BD"/>
      <rgbColor rgb="FF878787"/>
      <rgbColor rgb="FF003366"/>
      <rgbColor rgb="FF9BBB59"/>
      <rgbColor rgb="FF003300"/>
      <rgbColor rgb="FF333300"/>
      <rgbColor rgb="FF984807"/>
      <rgbColor rgb="FFB15407"/>
      <rgbColor rgb="FF333399"/>
      <rgbColor rgb="FF242424"/>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sharedStrings" Target="sharedStrings.xml"/><Relationship Id="rId15" Type="http://schemas.openxmlformats.org/officeDocument/2006/relationships/customXml" Target="../customXml/item1.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- 1'!$E$32:$E$38</c:f>
              <c:numCache>
                <c:formatCode>General</c:formatCode>
                <c:ptCount val="7"/>
                <c:pt idx="0">
                  <c:v>0</c:v>
                </c:pt>
                <c:pt idx="1">
                  <c:v>0</c:v>
                </c:pt>
                <c:pt idx="2">
                  <c:v>0</c:v>
                </c:pt>
                <c:pt idx="3">
                  <c:v>0</c:v>
                </c:pt>
                <c:pt idx="4">
                  <c:v>0</c:v>
                </c:pt>
                <c:pt idx="5">
                  <c:v>0</c:v>
                </c:pt>
                <c:pt idx="6">
                  <c:v>0</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- 1'!$F$32:$F$38</c:f>
              <c:numCache>
                <c:formatCode>General</c:formatCode>
                <c:ptCount val="7"/>
                <c:pt idx="0">
                  <c:v>0</c:v>
                </c:pt>
                <c:pt idx="1">
                  <c:v>2</c:v>
                </c:pt>
                <c:pt idx="2">
                  <c:v>0</c:v>
                </c:pt>
                <c:pt idx="3">
                  <c:v>0</c:v>
                </c:pt>
                <c:pt idx="4">
                  <c:v>0</c:v>
                </c:pt>
                <c:pt idx="5">
                  <c:v>1</c:v>
                </c:pt>
                <c:pt idx="6">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- 1'!$G$32:$G$38</c:f>
              <c:numCache>
                <c:formatCode>General</c:formatCode>
                <c:ptCount val="7"/>
                <c:pt idx="0">
                  <c:v>3</c:v>
                </c:pt>
                <c:pt idx="1">
                  <c:v>2</c:v>
                </c:pt>
                <c:pt idx="2">
                  <c:v>3</c:v>
                </c:pt>
                <c:pt idx="3">
                  <c:v>1</c:v>
                </c:pt>
                <c:pt idx="4">
                  <c:v>1</c:v>
                </c:pt>
                <c:pt idx="5">
                  <c:v>2</c:v>
                </c:pt>
                <c:pt idx="6">
                  <c:v>3</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- 1'!$H$32:$H$38</c:f>
              <c:numCache>
                <c:formatCode>General</c:formatCode>
                <c:ptCount val="7"/>
                <c:pt idx="0">
                  <c:v>1</c:v>
                </c:pt>
                <c:pt idx="1">
                  <c:v>0</c:v>
                </c:pt>
                <c:pt idx="2">
                  <c:v>0</c:v>
                </c:pt>
                <c:pt idx="3">
                  <c:v>1</c:v>
                </c:pt>
                <c:pt idx="4">
                  <c:v>0</c:v>
                </c:pt>
                <c:pt idx="5">
                  <c:v>1</c:v>
                </c:pt>
                <c:pt idx="6">
                  <c:v>0</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- 1'!$I$32:$I$38</c:f>
              <c:numCache>
                <c:formatCode>General</c:formatCode>
                <c:ptCount val="7"/>
                <c:pt idx="0">
                  <c:v>1</c:v>
                </c:pt>
                <c:pt idx="1">
                  <c:v>3</c:v>
                </c:pt>
                <c:pt idx="2">
                  <c:v>2</c:v>
                </c:pt>
                <c:pt idx="3">
                  <c:v>3</c:v>
                </c:pt>
                <c:pt idx="4">
                  <c:v>1</c:v>
                </c:pt>
                <c:pt idx="5">
                  <c:v>4</c:v>
                </c:pt>
                <c:pt idx="6">
                  <c:v>2</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- 1'!$J$32:$J$38</c:f>
              <c:numCache>
                <c:formatCode>General</c:formatCode>
                <c:ptCount val="7"/>
                <c:pt idx="0">
                  <c:v>0</c:v>
                </c:pt>
                <c:pt idx="1">
                  <c:v>0</c:v>
                </c:pt>
                <c:pt idx="2">
                  <c:v>0</c:v>
                </c:pt>
                <c:pt idx="3">
                  <c:v>0</c:v>
                </c:pt>
                <c:pt idx="4">
                  <c:v>0</c:v>
                </c:pt>
                <c:pt idx="5">
                  <c:v>0</c:v>
                </c:pt>
                <c:pt idx="6">
                  <c:v>0</c:v>
                </c:pt>
              </c:numCache>
            </c:numRef>
          </c:val>
        </c:ser>
        <c:gapWidth val="150"/>
        <c:overlap val="100"/>
        <c:axId val="95466026"/>
        <c:axId val="63690964"/>
      </c:barChart>
      <c:catAx>
        <c:axId val="95466026"/>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63690964"/>
        <c:crosses val="autoZero"/>
        <c:auto val="1"/>
        <c:lblAlgn val="ctr"/>
        <c:lblOffset val="100"/>
        <c:noMultiLvlLbl val="0"/>
      </c:catAx>
      <c:valAx>
        <c:axId val="63690964"/>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95466026"/>
        <c:crosses val="autoZero"/>
        <c:crossBetween val="between"/>
        <c:majorUnit val="2"/>
      </c:valAx>
      <c:spPr>
        <a:solidFill>
          <a:srgbClr val="ffffff"/>
        </a:solidFill>
        <a:ln w="0">
          <a:noFill/>
        </a:ln>
      </c:spPr>
    </c:plotArea>
    <c:plotVisOnly val="1"/>
    <c:dispBlanksAs val="gap"/>
  </c:chart>
  <c:spPr>
    <a:solidFill>
      <a:srgbClr val="ffffff"/>
    </a:solidFill>
    <a:ln w="9360">
      <a:solidFill>
        <a:srgbClr val="d9d9d9"/>
      </a:solidFill>
      <a:round/>
    </a:ln>
  </c:spPr>
</c:chartSpace>
</file>

<file path=xl/charts/chart10.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- 2'!$E$32:$E$38</c:f>
              <c:numCache>
                <c:formatCode>General</c:formatCode>
                <c:ptCount val="7"/>
                <c:pt idx="0">
                  <c:v>0</c:v>
                </c:pt>
                <c:pt idx="1">
                  <c:v>0</c:v>
                </c:pt>
                <c:pt idx="2">
                  <c:v>1</c:v>
                </c:pt>
                <c:pt idx="3">
                  <c:v>0</c:v>
                </c:pt>
                <c:pt idx="4">
                  <c:v>0</c:v>
                </c:pt>
                <c:pt idx="5">
                  <c:v>0</c:v>
                </c:pt>
                <c:pt idx="6">
                  <c:v>0</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- 2'!$F$32:$F$38</c:f>
              <c:numCache>
                <c:formatCode>General</c:formatCode>
                <c:ptCount val="7"/>
                <c:pt idx="0">
                  <c:v>0</c:v>
                </c:pt>
                <c:pt idx="1">
                  <c:v>2</c:v>
                </c:pt>
                <c:pt idx="2">
                  <c:v>0</c:v>
                </c:pt>
                <c:pt idx="3">
                  <c:v>0</c:v>
                </c:pt>
                <c:pt idx="4">
                  <c:v>0</c:v>
                </c:pt>
                <c:pt idx="5">
                  <c:v>2</c:v>
                </c:pt>
                <c:pt idx="6">
                  <c:v>1</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- 2'!$G$32:$G$38</c:f>
              <c:numCache>
                <c:formatCode>General</c:formatCode>
                <c:ptCount val="7"/>
                <c:pt idx="0">
                  <c:v>2</c:v>
                </c:pt>
                <c:pt idx="1">
                  <c:v>2</c:v>
                </c:pt>
                <c:pt idx="2">
                  <c:v>3</c:v>
                </c:pt>
                <c:pt idx="3">
                  <c:v>0</c:v>
                </c:pt>
                <c:pt idx="4">
                  <c:v>1</c:v>
                </c:pt>
                <c:pt idx="5">
                  <c:v>0</c:v>
                </c:pt>
                <c:pt idx="6">
                  <c:v>0</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- 2'!$H$32:$H$38</c:f>
              <c:numCache>
                <c:formatCode>General</c:formatCode>
                <c:ptCount val="7"/>
                <c:pt idx="0">
                  <c:v>2</c:v>
                </c:pt>
                <c:pt idx="1">
                  <c:v>1</c:v>
                </c:pt>
                <c:pt idx="2">
                  <c:v>0</c:v>
                </c:pt>
                <c:pt idx="3">
                  <c:v>1</c:v>
                </c:pt>
                <c:pt idx="4">
                  <c:v>1</c:v>
                </c:pt>
                <c:pt idx="5">
                  <c:v>0</c:v>
                </c:pt>
                <c:pt idx="6">
                  <c:v>3</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- 2'!$I$32:$I$38</c:f>
              <c:numCache>
                <c:formatCode>General</c:formatCode>
                <c:ptCount val="7"/>
                <c:pt idx="0">
                  <c:v>1</c:v>
                </c:pt>
                <c:pt idx="1">
                  <c:v>1</c:v>
                </c:pt>
                <c:pt idx="2">
                  <c:v>2</c:v>
                </c:pt>
                <c:pt idx="3">
                  <c:v>4</c:v>
                </c:pt>
                <c:pt idx="4">
                  <c:v>0</c:v>
                </c:pt>
                <c:pt idx="5">
                  <c:v>6</c:v>
                </c:pt>
                <c:pt idx="6">
                  <c:v>2</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- 2'!$J$32:$J$38</c:f>
              <c:numCache>
                <c:formatCode>General</c:formatCode>
                <c:ptCount val="7"/>
                <c:pt idx="0">
                  <c:v>0</c:v>
                </c:pt>
                <c:pt idx="1">
                  <c:v>1</c:v>
                </c:pt>
                <c:pt idx="2">
                  <c:v>0</c:v>
                </c:pt>
                <c:pt idx="3">
                  <c:v>0</c:v>
                </c:pt>
                <c:pt idx="4">
                  <c:v>0</c:v>
                </c:pt>
                <c:pt idx="5">
                  <c:v>0</c:v>
                </c:pt>
                <c:pt idx="6">
                  <c:v>0</c:v>
                </c:pt>
              </c:numCache>
            </c:numRef>
          </c:val>
        </c:ser>
        <c:gapWidth val="150"/>
        <c:overlap val="100"/>
        <c:axId val="9061244"/>
        <c:axId val="58668783"/>
      </c:barChart>
      <c:catAx>
        <c:axId val="9061244"/>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58668783"/>
        <c:crosses val="autoZero"/>
        <c:auto val="1"/>
        <c:lblAlgn val="ctr"/>
        <c:lblOffset val="100"/>
        <c:noMultiLvlLbl val="0"/>
      </c:catAx>
      <c:valAx>
        <c:axId val="58668783"/>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9061244"/>
        <c:crosses val="autoZero"/>
        <c:crossBetween val="between"/>
        <c:majorUnit val="2"/>
      </c:valAx>
      <c:spPr>
        <a:solidFill>
          <a:srgbClr val="ffffff"/>
        </a:solidFill>
        <a:ln w="0">
          <a:noFill/>
        </a:ln>
      </c:spPr>
    </c:plotArea>
    <c:plotVisOnly val="1"/>
    <c:dispBlanksAs val="gap"/>
  </c:chart>
  <c:spPr>
    <a:solidFill>
      <a:srgbClr val="ffffff"/>
    </a:solidFill>
    <a:ln w="9360">
      <a:solidFill>
        <a:srgbClr val="d9d9d9"/>
      </a:solidFill>
      <a:round/>
    </a:ln>
  </c:spPr>
</c:chartSpace>
</file>

<file path=xl/charts/chart1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839571349775"/>
          <c:y val="0.0165352327651997"/>
        </c:manualLayout>
      </c:layout>
      <c:overlay val="0"/>
      <c:spPr>
        <a:noFill/>
        <a:ln w="0">
          <a:noFill/>
        </a:ln>
      </c:spPr>
    </c:title>
    <c:autoTitleDeleted val="0"/>
    <c:plotArea>
      <c:layout>
        <c:manualLayout>
          <c:layoutTarget val="inner"/>
          <c:xMode val="edge"/>
          <c:yMode val="edge"/>
          <c:x val="0.0811598770782444"/>
          <c:y val="0.219409819384381"/>
          <c:w val="0.461665747380033"/>
          <c:h val="0.685067412872043"/>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0.131578947368421</c:v>
                </c:pt>
                <c:pt idx="1">
                  <c:v>0.210526315789474</c:v>
                </c:pt>
                <c:pt idx="2">
                  <c:v>0.210526315789474</c:v>
                </c:pt>
                <c:pt idx="3">
                  <c:v>0.421052631578947</c:v>
                </c:pt>
                <c:pt idx="4">
                  <c:v>0.0263157894736842</c:v>
                </c:pt>
              </c:numCache>
            </c:numRef>
          </c:val>
        </c:ser>
        <c:firstSliceAng val="0"/>
        <c:holeSize val="50"/>
      </c:doughnutChart>
      <c:spPr>
        <a:solidFill>
          <a:srgbClr val="ffffff"/>
        </a:solid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1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5352327651997"/>
        </c:manualLayout>
      </c:layout>
      <c:overlay val="0"/>
      <c:spPr>
        <a:noFill/>
        <a:ln w="0">
          <a:noFill/>
        </a:ln>
      </c:spPr>
    </c:title>
    <c:autoTitleDeleted val="0"/>
    <c:plotArea>
      <c:layout>
        <c:manualLayout>
          <c:layoutTarget val="inner"/>
          <c:xMode val="edge"/>
          <c:yMode val="edge"/>
          <c:x val="0.0950292397660819"/>
          <c:y val="0.219409819384381"/>
          <c:w val="0.461680517082179"/>
          <c:h val="0.685067412872043"/>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0.125</c:v>
                </c:pt>
                <c:pt idx="1">
                  <c:v>0.2</c:v>
                </c:pt>
                <c:pt idx="2">
                  <c:v>0.2</c:v>
                </c:pt>
                <c:pt idx="3">
                  <c:v>0.4</c:v>
                </c:pt>
                <c:pt idx="4">
                  <c:v>0.025</c:v>
                </c:pt>
                <c:pt idx="5">
                  <c:v>0.05</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13.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- 3'!$E$32:$E$41</c:f>
              <c:numCache>
                <c:formatCode>General</c:formatCode>
                <c:ptCount val="7"/>
                <c:pt idx="0">
                  <c:v>1</c:v>
                </c:pt>
                <c:pt idx="1">
                  <c:v>1</c:v>
                </c:pt>
                <c:pt idx="2">
                  <c:v>2</c:v>
                </c:pt>
                <c:pt idx="3">
                  <c:v>0</c:v>
                </c:pt>
                <c:pt idx="4">
                  <c:v>1</c:v>
                </c:pt>
                <c:pt idx="5">
                  <c:v>0</c:v>
                </c:pt>
                <c:pt idx="6">
                  <c:v>1</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- 3'!$F$32:$F$41</c:f>
              <c:numCache>
                <c:formatCode>General</c:formatCode>
                <c:ptCount val="7"/>
                <c:pt idx="0">
                  <c:v>0</c:v>
                </c:pt>
                <c:pt idx="1">
                  <c:v>0</c:v>
                </c:pt>
                <c:pt idx="2">
                  <c:v>0</c:v>
                </c:pt>
                <c:pt idx="3">
                  <c:v>0</c:v>
                </c:pt>
                <c:pt idx="4">
                  <c:v>0</c:v>
                </c:pt>
                <c:pt idx="5">
                  <c:v>0</c:v>
                </c:pt>
                <c:pt idx="6">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- 3'!$G$32:$G$41</c:f>
              <c:numCache>
                <c:formatCode>General</c:formatCode>
                <c:ptCount val="7"/>
                <c:pt idx="0">
                  <c:v>1</c:v>
                </c:pt>
                <c:pt idx="1">
                  <c:v>1</c:v>
                </c:pt>
                <c:pt idx="2">
                  <c:v>2</c:v>
                </c:pt>
                <c:pt idx="3">
                  <c:v>0</c:v>
                </c:pt>
                <c:pt idx="4">
                  <c:v>0</c:v>
                </c:pt>
                <c:pt idx="5">
                  <c:v>0</c:v>
                </c:pt>
                <c:pt idx="6">
                  <c:v>1</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- 3'!$H$32:$H$41</c:f>
              <c:numCache>
                <c:formatCode>General</c:formatCode>
                <c:ptCount val="7"/>
                <c:pt idx="0">
                  <c:v>1</c:v>
                </c:pt>
                <c:pt idx="1">
                  <c:v>1</c:v>
                </c:pt>
                <c:pt idx="2">
                  <c:v>1</c:v>
                </c:pt>
                <c:pt idx="3">
                  <c:v>2</c:v>
                </c:pt>
                <c:pt idx="4">
                  <c:v>1</c:v>
                </c:pt>
                <c:pt idx="5">
                  <c:v>2</c:v>
                </c:pt>
                <c:pt idx="6">
                  <c:v>1</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- 3'!$I$32:$I$41</c:f>
              <c:numCache>
                <c:formatCode>General</c:formatCode>
                <c:ptCount val="7"/>
                <c:pt idx="0">
                  <c:v>3</c:v>
                </c:pt>
                <c:pt idx="1">
                  <c:v>2</c:v>
                </c:pt>
                <c:pt idx="2">
                  <c:v>1</c:v>
                </c:pt>
                <c:pt idx="3">
                  <c:v>3</c:v>
                </c:pt>
                <c:pt idx="4">
                  <c:v>0</c:v>
                </c:pt>
                <c:pt idx="5">
                  <c:v>6</c:v>
                </c:pt>
                <c:pt idx="6">
                  <c:v>3</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- 3'!$J$32:$J$41</c:f>
              <c:numCache>
                <c:formatCode>General</c:formatCode>
                <c:ptCount val="7"/>
                <c:pt idx="0">
                  <c:v>1</c:v>
                </c:pt>
                <c:pt idx="1">
                  <c:v>3</c:v>
                </c:pt>
                <c:pt idx="2">
                  <c:v>0</c:v>
                </c:pt>
                <c:pt idx="3">
                  <c:v>0</c:v>
                </c:pt>
                <c:pt idx="4">
                  <c:v>0</c:v>
                </c:pt>
                <c:pt idx="5">
                  <c:v>1</c:v>
                </c:pt>
                <c:pt idx="6">
                  <c:v>1</c:v>
                </c:pt>
              </c:numCache>
            </c:numRef>
          </c:val>
        </c:ser>
        <c:gapWidth val="150"/>
        <c:overlap val="100"/>
        <c:axId val="36218362"/>
        <c:axId val="77295140"/>
      </c:barChart>
      <c:catAx>
        <c:axId val="36218362"/>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77295140"/>
        <c:crosses val="autoZero"/>
        <c:auto val="1"/>
        <c:lblAlgn val="ctr"/>
        <c:lblOffset val="100"/>
        <c:noMultiLvlLbl val="0"/>
      </c:catAx>
      <c:valAx>
        <c:axId val="77295140"/>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36218362"/>
        <c:crosses val="autoZero"/>
        <c:crossBetween val="between"/>
        <c:majorUnit val="2"/>
      </c:valAx>
      <c:spPr>
        <a:solidFill>
          <a:srgbClr val="ffffff"/>
        </a:solidFill>
        <a:ln w="0">
          <a:noFill/>
        </a:ln>
      </c:spPr>
    </c:plotArea>
    <c:plotVisOnly val="1"/>
    <c:dispBlanksAs val="gap"/>
  </c:chart>
  <c:spPr>
    <a:solidFill>
      <a:srgbClr val="ffffff"/>
    </a:solidFill>
    <a:ln w="9360">
      <a:solidFill>
        <a:srgbClr val="d9d9d9"/>
      </a:solidFill>
      <a:round/>
    </a:ln>
  </c:spPr>
</c:chartSpace>
</file>

<file path=xl/charts/chart1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839571349775"/>
          <c:y val="0.0165352327651997"/>
        </c:manualLayout>
      </c:layout>
      <c:overlay val="0"/>
      <c:spPr>
        <a:noFill/>
        <a:ln w="0">
          <a:noFill/>
        </a:ln>
      </c:spPr>
    </c:title>
    <c:autoTitleDeleted val="0"/>
    <c:plotArea>
      <c:layout>
        <c:manualLayout>
          <c:layoutTarget val="inner"/>
          <c:xMode val="edge"/>
          <c:yMode val="edge"/>
          <c:x val="0.0811598770782444"/>
          <c:y val="0.219409819384381"/>
          <c:w val="0.461665747380033"/>
          <c:h val="0.685067412872043"/>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0.131578947368421</c:v>
                </c:pt>
                <c:pt idx="2">
                  <c:v>0.236842105263158</c:v>
                </c:pt>
                <c:pt idx="3">
                  <c:v>0.473684210526316</c:v>
                </c:pt>
                <c:pt idx="4">
                  <c:v>0.157894736842105</c:v>
                </c:pt>
              </c:numCache>
            </c:numRef>
          </c:val>
        </c:ser>
        <c:firstSliceAng val="0"/>
        <c:holeSize val="50"/>
      </c:doughnutChart>
      <c:spPr>
        <a:solidFill>
          <a:srgbClr val="ffffff"/>
        </a:solid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1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5352327651997"/>
        </c:manualLayout>
      </c:layout>
      <c:overlay val="0"/>
      <c:spPr>
        <a:noFill/>
        <a:ln w="0">
          <a:noFill/>
        </a:ln>
      </c:spPr>
    </c:title>
    <c:autoTitleDeleted val="0"/>
    <c:plotArea>
      <c:layout>
        <c:manualLayout>
          <c:layoutTarget val="inner"/>
          <c:xMode val="edge"/>
          <c:yMode val="edge"/>
          <c:x val="0.0950292397660819"/>
          <c:y val="0.219409819384381"/>
          <c:w val="0.461680517082179"/>
          <c:h val="0.685067412872043"/>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0.121951219512195</c:v>
                </c:pt>
                <c:pt idx="2">
                  <c:v>0.219512195121951</c:v>
                </c:pt>
                <c:pt idx="3">
                  <c:v>0.439024390243902</c:v>
                </c:pt>
                <c:pt idx="4">
                  <c:v>0.146341463414634</c:v>
                </c:pt>
                <c:pt idx="5">
                  <c:v>0.0731707317073171</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1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- 2'!$E$32:$E$38</c:f>
              <c:numCache>
                <c:formatCode>General</c:formatCode>
                <c:ptCount val="7"/>
                <c:pt idx="0">
                  <c:v>0</c:v>
                </c:pt>
                <c:pt idx="1">
                  <c:v>0</c:v>
                </c:pt>
                <c:pt idx="2">
                  <c:v>1</c:v>
                </c:pt>
                <c:pt idx="3">
                  <c:v>0</c:v>
                </c:pt>
                <c:pt idx="4">
                  <c:v>0</c:v>
                </c:pt>
                <c:pt idx="5">
                  <c:v>0</c:v>
                </c:pt>
                <c:pt idx="6">
                  <c:v>0</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- 2'!$F$32:$F$38</c:f>
              <c:numCache>
                <c:formatCode>General</c:formatCode>
                <c:ptCount val="7"/>
                <c:pt idx="0">
                  <c:v>0</c:v>
                </c:pt>
                <c:pt idx="1">
                  <c:v>2</c:v>
                </c:pt>
                <c:pt idx="2">
                  <c:v>0</c:v>
                </c:pt>
                <c:pt idx="3">
                  <c:v>0</c:v>
                </c:pt>
                <c:pt idx="4">
                  <c:v>0</c:v>
                </c:pt>
                <c:pt idx="5">
                  <c:v>2</c:v>
                </c:pt>
                <c:pt idx="6">
                  <c:v>1</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- 2'!$G$32:$G$38</c:f>
              <c:numCache>
                <c:formatCode>General</c:formatCode>
                <c:ptCount val="7"/>
                <c:pt idx="0">
                  <c:v>2</c:v>
                </c:pt>
                <c:pt idx="1">
                  <c:v>2</c:v>
                </c:pt>
                <c:pt idx="2">
                  <c:v>3</c:v>
                </c:pt>
                <c:pt idx="3">
                  <c:v>0</c:v>
                </c:pt>
                <c:pt idx="4">
                  <c:v>1</c:v>
                </c:pt>
                <c:pt idx="5">
                  <c:v>0</c:v>
                </c:pt>
                <c:pt idx="6">
                  <c:v>0</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- 2'!$H$32:$H$38</c:f>
              <c:numCache>
                <c:formatCode>General</c:formatCode>
                <c:ptCount val="7"/>
                <c:pt idx="0">
                  <c:v>2</c:v>
                </c:pt>
                <c:pt idx="1">
                  <c:v>1</c:v>
                </c:pt>
                <c:pt idx="2">
                  <c:v>0</c:v>
                </c:pt>
                <c:pt idx="3">
                  <c:v>1</c:v>
                </c:pt>
                <c:pt idx="4">
                  <c:v>1</c:v>
                </c:pt>
                <c:pt idx="5">
                  <c:v>0</c:v>
                </c:pt>
                <c:pt idx="6">
                  <c:v>3</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- 2'!$I$32:$I$38</c:f>
              <c:numCache>
                <c:formatCode>General</c:formatCode>
                <c:ptCount val="7"/>
                <c:pt idx="0">
                  <c:v>1</c:v>
                </c:pt>
                <c:pt idx="1">
                  <c:v>1</c:v>
                </c:pt>
                <c:pt idx="2">
                  <c:v>2</c:v>
                </c:pt>
                <c:pt idx="3">
                  <c:v>4</c:v>
                </c:pt>
                <c:pt idx="4">
                  <c:v>0</c:v>
                </c:pt>
                <c:pt idx="5">
                  <c:v>6</c:v>
                </c:pt>
                <c:pt idx="6">
                  <c:v>2</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- 2'!$J$32:$J$38</c:f>
              <c:numCache>
                <c:formatCode>General</c:formatCode>
                <c:ptCount val="7"/>
                <c:pt idx="0">
                  <c:v>0</c:v>
                </c:pt>
                <c:pt idx="1">
                  <c:v>1</c:v>
                </c:pt>
                <c:pt idx="2">
                  <c:v>0</c:v>
                </c:pt>
                <c:pt idx="3">
                  <c:v>0</c:v>
                </c:pt>
                <c:pt idx="4">
                  <c:v>0</c:v>
                </c:pt>
                <c:pt idx="5">
                  <c:v>0</c:v>
                </c:pt>
                <c:pt idx="6">
                  <c:v>0</c:v>
                </c:pt>
              </c:numCache>
            </c:numRef>
          </c:val>
        </c:ser>
        <c:gapWidth val="150"/>
        <c:overlap val="100"/>
        <c:axId val="1443783"/>
        <c:axId val="42893612"/>
      </c:barChart>
      <c:catAx>
        <c:axId val="1443783"/>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42893612"/>
        <c:crosses val="autoZero"/>
        <c:auto val="1"/>
        <c:lblAlgn val="ctr"/>
        <c:lblOffset val="100"/>
        <c:noMultiLvlLbl val="0"/>
      </c:catAx>
      <c:valAx>
        <c:axId val="42893612"/>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1443783"/>
        <c:crosses val="autoZero"/>
        <c:crossBetween val="between"/>
        <c:majorUnit val="2"/>
      </c:valAx>
      <c:spPr>
        <a:solidFill>
          <a:srgbClr val="ffffff"/>
        </a:solidFill>
        <a:ln w="0">
          <a:noFill/>
        </a:ln>
      </c:spPr>
    </c:plotArea>
    <c:plotVisOnly val="1"/>
    <c:dispBlanksAs val="gap"/>
  </c:chart>
  <c:spPr>
    <a:solidFill>
      <a:srgbClr val="ffffff"/>
    </a:solidFill>
    <a:ln w="9360">
      <a:solidFill>
        <a:srgbClr val="d9d9d9"/>
      </a:solidFill>
      <a:round/>
    </a:ln>
  </c:spPr>
</c:chartSpace>
</file>

<file path=xl/charts/chart1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839571349775"/>
          <c:y val="0.0165352327651997"/>
        </c:manualLayout>
      </c:layout>
      <c:overlay val="0"/>
      <c:spPr>
        <a:noFill/>
        <a:ln w="0">
          <a:noFill/>
        </a:ln>
      </c:spPr>
    </c:title>
    <c:autoTitleDeleted val="0"/>
    <c:plotArea>
      <c:layout>
        <c:manualLayout>
          <c:layoutTarget val="inner"/>
          <c:xMode val="edge"/>
          <c:yMode val="edge"/>
          <c:x val="0.0811598770782444"/>
          <c:y val="0.219409819384381"/>
          <c:w val="0.461665747380033"/>
          <c:h val="0.685067412872043"/>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0.131578947368421</c:v>
                </c:pt>
                <c:pt idx="1">
                  <c:v>0.210526315789474</c:v>
                </c:pt>
                <c:pt idx="2">
                  <c:v>0.210526315789474</c:v>
                </c:pt>
                <c:pt idx="3">
                  <c:v>0.421052631578947</c:v>
                </c:pt>
                <c:pt idx="4">
                  <c:v>0.0263157894736842</c:v>
                </c:pt>
              </c:numCache>
            </c:numRef>
          </c:val>
        </c:ser>
        <c:firstSliceAng val="0"/>
        <c:holeSize val="50"/>
      </c:doughnutChart>
      <c:spPr>
        <a:solidFill>
          <a:srgbClr val="ffffff"/>
        </a:solid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1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5352327651997"/>
        </c:manualLayout>
      </c:layout>
      <c:overlay val="0"/>
      <c:spPr>
        <a:noFill/>
        <a:ln w="0">
          <a:noFill/>
        </a:ln>
      </c:spPr>
    </c:title>
    <c:autoTitleDeleted val="0"/>
    <c:plotArea>
      <c:layout>
        <c:manualLayout>
          <c:layoutTarget val="inner"/>
          <c:xMode val="edge"/>
          <c:yMode val="edge"/>
          <c:x val="0.0950292397660819"/>
          <c:y val="0.219409819384381"/>
          <c:w val="0.461680517082179"/>
          <c:h val="0.685067412872043"/>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0.125</c:v>
                </c:pt>
                <c:pt idx="1">
                  <c:v>0.2</c:v>
                </c:pt>
                <c:pt idx="2">
                  <c:v>0.2</c:v>
                </c:pt>
                <c:pt idx="3">
                  <c:v>0.4</c:v>
                </c:pt>
                <c:pt idx="4">
                  <c:v>0.025</c:v>
                </c:pt>
                <c:pt idx="5">
                  <c:v>0.05</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19.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- 1'!$E$32:$E$38</c:f>
              <c:numCache>
                <c:formatCode>General</c:formatCode>
                <c:ptCount val="7"/>
                <c:pt idx="0">
                  <c:v>0</c:v>
                </c:pt>
                <c:pt idx="1">
                  <c:v>0</c:v>
                </c:pt>
                <c:pt idx="2">
                  <c:v>0</c:v>
                </c:pt>
                <c:pt idx="3">
                  <c:v>0</c:v>
                </c:pt>
                <c:pt idx="4">
                  <c:v>0</c:v>
                </c:pt>
                <c:pt idx="5">
                  <c:v>0</c:v>
                </c:pt>
                <c:pt idx="6">
                  <c:v>0</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- 1'!$F$32:$F$38</c:f>
              <c:numCache>
                <c:formatCode>General</c:formatCode>
                <c:ptCount val="7"/>
                <c:pt idx="0">
                  <c:v>0</c:v>
                </c:pt>
                <c:pt idx="1">
                  <c:v>2</c:v>
                </c:pt>
                <c:pt idx="2">
                  <c:v>0</c:v>
                </c:pt>
                <c:pt idx="3">
                  <c:v>0</c:v>
                </c:pt>
                <c:pt idx="4">
                  <c:v>0</c:v>
                </c:pt>
                <c:pt idx="5">
                  <c:v>1</c:v>
                </c:pt>
                <c:pt idx="6">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- 1'!$G$32:$G$38</c:f>
              <c:numCache>
                <c:formatCode>General</c:formatCode>
                <c:ptCount val="7"/>
                <c:pt idx="0">
                  <c:v>3</c:v>
                </c:pt>
                <c:pt idx="1">
                  <c:v>2</c:v>
                </c:pt>
                <c:pt idx="2">
                  <c:v>3</c:v>
                </c:pt>
                <c:pt idx="3">
                  <c:v>1</c:v>
                </c:pt>
                <c:pt idx="4">
                  <c:v>1</c:v>
                </c:pt>
                <c:pt idx="5">
                  <c:v>2</c:v>
                </c:pt>
                <c:pt idx="6">
                  <c:v>3</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- 1'!$H$32:$H$38</c:f>
              <c:numCache>
                <c:formatCode>General</c:formatCode>
                <c:ptCount val="7"/>
                <c:pt idx="0">
                  <c:v>1</c:v>
                </c:pt>
                <c:pt idx="1">
                  <c:v>0</c:v>
                </c:pt>
                <c:pt idx="2">
                  <c:v>0</c:v>
                </c:pt>
                <c:pt idx="3">
                  <c:v>1</c:v>
                </c:pt>
                <c:pt idx="4">
                  <c:v>0</c:v>
                </c:pt>
                <c:pt idx="5">
                  <c:v>1</c:v>
                </c:pt>
                <c:pt idx="6">
                  <c:v>0</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- 1'!$I$32:$I$38</c:f>
              <c:numCache>
                <c:formatCode>General</c:formatCode>
                <c:ptCount val="7"/>
                <c:pt idx="0">
                  <c:v>1</c:v>
                </c:pt>
                <c:pt idx="1">
                  <c:v>3</c:v>
                </c:pt>
                <c:pt idx="2">
                  <c:v>2</c:v>
                </c:pt>
                <c:pt idx="3">
                  <c:v>3</c:v>
                </c:pt>
                <c:pt idx="4">
                  <c:v>1</c:v>
                </c:pt>
                <c:pt idx="5">
                  <c:v>4</c:v>
                </c:pt>
                <c:pt idx="6">
                  <c:v>2</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- 1'!$J$32:$J$38</c:f>
              <c:numCache>
                <c:formatCode>General</c:formatCode>
                <c:ptCount val="7"/>
                <c:pt idx="0">
                  <c:v>0</c:v>
                </c:pt>
                <c:pt idx="1">
                  <c:v>0</c:v>
                </c:pt>
                <c:pt idx="2">
                  <c:v>0</c:v>
                </c:pt>
                <c:pt idx="3">
                  <c:v>0</c:v>
                </c:pt>
                <c:pt idx="4">
                  <c:v>0</c:v>
                </c:pt>
                <c:pt idx="5">
                  <c:v>0</c:v>
                </c:pt>
                <c:pt idx="6">
                  <c:v>0</c:v>
                </c:pt>
              </c:numCache>
            </c:numRef>
          </c:val>
        </c:ser>
        <c:gapWidth val="150"/>
        <c:overlap val="100"/>
        <c:axId val="70216155"/>
        <c:axId val="11251067"/>
      </c:barChart>
      <c:catAx>
        <c:axId val="70216155"/>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11251067"/>
        <c:crosses val="autoZero"/>
        <c:auto val="1"/>
        <c:lblAlgn val="ctr"/>
        <c:lblOffset val="100"/>
        <c:noMultiLvlLbl val="0"/>
      </c:catAx>
      <c:valAx>
        <c:axId val="11251067"/>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70216155"/>
        <c:crosses val="autoZero"/>
        <c:crossBetween val="between"/>
        <c:majorUnit val="2"/>
      </c:valAx>
      <c:spPr>
        <a:solidFill>
          <a:srgbClr val="ffffff"/>
        </a:solidFill>
        <a:ln w="0">
          <a:noFill/>
        </a:ln>
      </c:spPr>
    </c:plotArea>
    <c:plotVisOnly val="1"/>
    <c:dispBlanksAs val="gap"/>
  </c:chart>
  <c:spPr>
    <a:solidFill>
      <a:srgbClr val="ffffff"/>
    </a:solidFill>
    <a:ln w="9360">
      <a:solidFill>
        <a:srgbClr val="d9d9d9"/>
      </a:solidFill>
      <a:round/>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839571349775"/>
          <c:y val="0.0165352327651997"/>
        </c:manualLayout>
      </c:layout>
      <c:overlay val="0"/>
      <c:spPr>
        <a:noFill/>
        <a:ln w="0">
          <a:noFill/>
        </a:ln>
      </c:spPr>
    </c:title>
    <c:autoTitleDeleted val="0"/>
    <c:plotArea>
      <c:layout>
        <c:manualLayout>
          <c:layoutTarget val="inner"/>
          <c:xMode val="edge"/>
          <c:yMode val="edge"/>
          <c:x val="0.0811598770782444"/>
          <c:y val="0.219409819384381"/>
          <c:w val="0.461665747380033"/>
          <c:h val="0.685067412872043"/>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0.0810810810810811</c:v>
                </c:pt>
                <c:pt idx="1">
                  <c:v>0.405405405405405</c:v>
                </c:pt>
                <c:pt idx="2">
                  <c:v>0.0810810810810811</c:v>
                </c:pt>
                <c:pt idx="3">
                  <c:v>0.432432432432432</c:v>
                </c:pt>
                <c:pt idx="4">
                  <c:v>0</c:v>
                </c:pt>
              </c:numCache>
            </c:numRef>
          </c:val>
        </c:ser>
        <c:firstSliceAng val="0"/>
        <c:holeSize val="50"/>
      </c:doughnutChart>
      <c:spPr>
        <a:solidFill>
          <a:srgbClr val="ffffff"/>
        </a:solid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2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839571349775"/>
          <c:y val="0.0165352327651997"/>
        </c:manualLayout>
      </c:layout>
      <c:overlay val="0"/>
      <c:spPr>
        <a:noFill/>
        <a:ln w="0">
          <a:noFill/>
        </a:ln>
      </c:spPr>
    </c:title>
    <c:autoTitleDeleted val="0"/>
    <c:plotArea>
      <c:layout>
        <c:manualLayout>
          <c:layoutTarget val="inner"/>
          <c:xMode val="edge"/>
          <c:yMode val="edge"/>
          <c:x val="0.0811598770782444"/>
          <c:y val="0.219409819384381"/>
          <c:w val="0.461665747380033"/>
          <c:h val="0.685067412872043"/>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0.0810810810810811</c:v>
                </c:pt>
                <c:pt idx="1">
                  <c:v>0.405405405405405</c:v>
                </c:pt>
                <c:pt idx="2">
                  <c:v>0.0810810810810811</c:v>
                </c:pt>
                <c:pt idx="3">
                  <c:v>0.432432432432432</c:v>
                </c:pt>
                <c:pt idx="4">
                  <c:v>0</c:v>
                </c:pt>
              </c:numCache>
            </c:numRef>
          </c:val>
        </c:ser>
        <c:firstSliceAng val="0"/>
        <c:holeSize val="50"/>
      </c:doughnutChart>
      <c:spPr>
        <a:solidFill>
          <a:srgbClr val="ffffff"/>
        </a:solid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2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5352327651997"/>
        </c:manualLayout>
      </c:layout>
      <c:overlay val="0"/>
      <c:spPr>
        <a:noFill/>
        <a:ln w="0">
          <a:noFill/>
        </a:ln>
      </c:spPr>
    </c:title>
    <c:autoTitleDeleted val="0"/>
    <c:plotArea>
      <c:layout>
        <c:manualLayout>
          <c:layoutTarget val="inner"/>
          <c:xMode val="edge"/>
          <c:yMode val="edge"/>
          <c:x val="0.0950292397660819"/>
          <c:y val="0.219409819384381"/>
          <c:w val="0.461680517082179"/>
          <c:h val="0.685067412872043"/>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0.0789473684210526</c:v>
                </c:pt>
                <c:pt idx="1">
                  <c:v>0.394736842105263</c:v>
                </c:pt>
                <c:pt idx="2">
                  <c:v>0.0789473684210526</c:v>
                </c:pt>
                <c:pt idx="3">
                  <c:v>0.421052631578947</c:v>
                </c:pt>
                <c:pt idx="4">
                  <c:v>0</c:v>
                </c:pt>
                <c:pt idx="5">
                  <c:v>0.0263157894736842</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2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- 3'!$E$32:$E$41</c:f>
              <c:numCache>
                <c:formatCode>General</c:formatCode>
                <c:ptCount val="7"/>
                <c:pt idx="0">
                  <c:v>1</c:v>
                </c:pt>
                <c:pt idx="1">
                  <c:v>1</c:v>
                </c:pt>
                <c:pt idx="2">
                  <c:v>2</c:v>
                </c:pt>
                <c:pt idx="3">
                  <c:v>0</c:v>
                </c:pt>
                <c:pt idx="4">
                  <c:v>1</c:v>
                </c:pt>
                <c:pt idx="5">
                  <c:v>0</c:v>
                </c:pt>
                <c:pt idx="6">
                  <c:v>1</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- 3'!$F$32:$F$41</c:f>
              <c:numCache>
                <c:formatCode>General</c:formatCode>
                <c:ptCount val="7"/>
                <c:pt idx="0">
                  <c:v>0</c:v>
                </c:pt>
                <c:pt idx="1">
                  <c:v>0</c:v>
                </c:pt>
                <c:pt idx="2">
                  <c:v>0</c:v>
                </c:pt>
                <c:pt idx="3">
                  <c:v>0</c:v>
                </c:pt>
                <c:pt idx="4">
                  <c:v>0</c:v>
                </c:pt>
                <c:pt idx="5">
                  <c:v>0</c:v>
                </c:pt>
                <c:pt idx="6">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- 3'!$G$32:$G$41</c:f>
              <c:numCache>
                <c:formatCode>General</c:formatCode>
                <c:ptCount val="7"/>
                <c:pt idx="0">
                  <c:v>1</c:v>
                </c:pt>
                <c:pt idx="1">
                  <c:v>1</c:v>
                </c:pt>
                <c:pt idx="2">
                  <c:v>2</c:v>
                </c:pt>
                <c:pt idx="3">
                  <c:v>0</c:v>
                </c:pt>
                <c:pt idx="4">
                  <c:v>0</c:v>
                </c:pt>
                <c:pt idx="5">
                  <c:v>0</c:v>
                </c:pt>
                <c:pt idx="6">
                  <c:v>1</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- 3'!$H$32:$H$41</c:f>
              <c:numCache>
                <c:formatCode>General</c:formatCode>
                <c:ptCount val="7"/>
                <c:pt idx="0">
                  <c:v>1</c:v>
                </c:pt>
                <c:pt idx="1">
                  <c:v>1</c:v>
                </c:pt>
                <c:pt idx="2">
                  <c:v>1</c:v>
                </c:pt>
                <c:pt idx="3">
                  <c:v>2</c:v>
                </c:pt>
                <c:pt idx="4">
                  <c:v>1</c:v>
                </c:pt>
                <c:pt idx="5">
                  <c:v>2</c:v>
                </c:pt>
                <c:pt idx="6">
                  <c:v>1</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- 3'!$I$32:$I$41</c:f>
              <c:numCache>
                <c:formatCode>General</c:formatCode>
                <c:ptCount val="7"/>
                <c:pt idx="0">
                  <c:v>3</c:v>
                </c:pt>
                <c:pt idx="1">
                  <c:v>2</c:v>
                </c:pt>
                <c:pt idx="2">
                  <c:v>1</c:v>
                </c:pt>
                <c:pt idx="3">
                  <c:v>3</c:v>
                </c:pt>
                <c:pt idx="4">
                  <c:v>0</c:v>
                </c:pt>
                <c:pt idx="5">
                  <c:v>6</c:v>
                </c:pt>
                <c:pt idx="6">
                  <c:v>3</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- 3'!$J$32:$J$41</c:f>
              <c:numCache>
                <c:formatCode>General</c:formatCode>
                <c:ptCount val="7"/>
                <c:pt idx="0">
                  <c:v>1</c:v>
                </c:pt>
                <c:pt idx="1">
                  <c:v>3</c:v>
                </c:pt>
                <c:pt idx="2">
                  <c:v>0</c:v>
                </c:pt>
                <c:pt idx="3">
                  <c:v>0</c:v>
                </c:pt>
                <c:pt idx="4">
                  <c:v>0</c:v>
                </c:pt>
                <c:pt idx="5">
                  <c:v>1</c:v>
                </c:pt>
                <c:pt idx="6">
                  <c:v>1</c:v>
                </c:pt>
              </c:numCache>
            </c:numRef>
          </c:val>
        </c:ser>
        <c:gapWidth val="150"/>
        <c:overlap val="100"/>
        <c:axId val="49704180"/>
        <c:axId val="88475534"/>
      </c:barChart>
      <c:catAx>
        <c:axId val="49704180"/>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88475534"/>
        <c:crosses val="autoZero"/>
        <c:auto val="1"/>
        <c:lblAlgn val="ctr"/>
        <c:lblOffset val="100"/>
        <c:noMultiLvlLbl val="0"/>
      </c:catAx>
      <c:valAx>
        <c:axId val="88475534"/>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49704180"/>
        <c:crosses val="autoZero"/>
        <c:crossBetween val="between"/>
        <c:majorUnit val="2"/>
      </c:valAx>
      <c:spPr>
        <a:solidFill>
          <a:srgbClr val="ffffff"/>
        </a:solidFill>
        <a:ln w="0">
          <a:noFill/>
        </a:ln>
      </c:spPr>
    </c:plotArea>
    <c:plotVisOnly val="1"/>
    <c:dispBlanksAs val="gap"/>
  </c:chart>
  <c:spPr>
    <a:solidFill>
      <a:srgbClr val="ffffff"/>
    </a:solidFill>
    <a:ln w="9360">
      <a:solidFill>
        <a:srgbClr val="d9d9d9"/>
      </a:solidFill>
      <a:round/>
    </a:ln>
  </c:spPr>
</c:chartSpace>
</file>

<file path=xl/charts/chart2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839571349775"/>
          <c:y val="0.0165352327651997"/>
        </c:manualLayout>
      </c:layout>
      <c:overlay val="0"/>
      <c:spPr>
        <a:noFill/>
        <a:ln w="0">
          <a:noFill/>
        </a:ln>
      </c:spPr>
    </c:title>
    <c:autoTitleDeleted val="0"/>
    <c:plotArea>
      <c:layout>
        <c:manualLayout>
          <c:layoutTarget val="inner"/>
          <c:xMode val="edge"/>
          <c:yMode val="edge"/>
          <c:x val="0.0811598770782444"/>
          <c:y val="0.219409819384381"/>
          <c:w val="0.461665747380033"/>
          <c:h val="0.685067412872043"/>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0.131578947368421</c:v>
                </c:pt>
                <c:pt idx="2">
                  <c:v>0.236842105263158</c:v>
                </c:pt>
                <c:pt idx="3">
                  <c:v>0.473684210526316</c:v>
                </c:pt>
                <c:pt idx="4">
                  <c:v>0.157894736842105</c:v>
                </c:pt>
              </c:numCache>
            </c:numRef>
          </c:val>
        </c:ser>
        <c:firstSliceAng val="0"/>
        <c:holeSize val="50"/>
      </c:doughnutChart>
      <c:spPr>
        <a:solidFill>
          <a:srgbClr val="ffffff"/>
        </a:solid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2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5352327651997"/>
        </c:manualLayout>
      </c:layout>
      <c:overlay val="0"/>
      <c:spPr>
        <a:noFill/>
        <a:ln w="0">
          <a:noFill/>
        </a:ln>
      </c:spPr>
    </c:title>
    <c:autoTitleDeleted val="0"/>
    <c:plotArea>
      <c:layout>
        <c:manualLayout>
          <c:layoutTarget val="inner"/>
          <c:xMode val="edge"/>
          <c:yMode val="edge"/>
          <c:x val="0.0950292397660819"/>
          <c:y val="0.219409819384381"/>
          <c:w val="0.461680517082179"/>
          <c:h val="0.685067412872043"/>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0.121951219512195</c:v>
                </c:pt>
                <c:pt idx="2">
                  <c:v>0.219512195121951</c:v>
                </c:pt>
                <c:pt idx="3">
                  <c:v>0.439024390243902</c:v>
                </c:pt>
                <c:pt idx="4">
                  <c:v>0.146341463414634</c:v>
                </c:pt>
                <c:pt idx="5">
                  <c:v>0.0731707317073171</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25.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ser>
        <c:gapWidth val="150"/>
        <c:overlap val="100"/>
        <c:axId val="3341489"/>
        <c:axId val="23885699"/>
      </c:barChart>
      <c:catAx>
        <c:axId val="3341489"/>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23885699"/>
        <c:crosses val="autoZero"/>
        <c:auto val="1"/>
        <c:lblAlgn val="ctr"/>
        <c:lblOffset val="100"/>
        <c:noMultiLvlLbl val="0"/>
      </c:catAx>
      <c:valAx>
        <c:axId val="23885699"/>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3341489"/>
        <c:crosses val="autoZero"/>
        <c:crossBetween val="between"/>
        <c:majorUnit val="2"/>
      </c:valAx>
      <c:spPr>
        <a:solidFill>
          <a:srgbClr val="ffffff"/>
        </a:solidFill>
        <a:ln w="0">
          <a:noFill/>
        </a:ln>
      </c:spPr>
    </c:plotArea>
    <c:plotVisOnly val="1"/>
    <c:dispBlanksAs val="gap"/>
  </c:chart>
  <c:spPr>
    <a:solidFill>
      <a:srgbClr val="ffffff"/>
    </a:solidFill>
    <a:ln w="9360">
      <a:solidFill>
        <a:srgbClr val="d9d9d9"/>
      </a:solidFill>
      <a:round/>
    </a:ln>
  </c:spPr>
</c:chartSpace>
</file>

<file path=xl/charts/chart2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839571349775"/>
          <c:y val="0.0165352327651997"/>
        </c:manualLayout>
      </c:layout>
      <c:overlay val="0"/>
      <c:spPr>
        <a:noFill/>
        <a:ln w="0">
          <a:noFill/>
        </a:ln>
      </c:spPr>
    </c:title>
    <c:autoTitleDeleted val="0"/>
    <c:plotArea>
      <c:layout>
        <c:manualLayout>
          <c:layoutTarget val="inner"/>
          <c:xMode val="edge"/>
          <c:yMode val="edge"/>
          <c:x val="0.0811598770782444"/>
          <c:y val="0.219409819384381"/>
          <c:w val="0.461665747380033"/>
          <c:h val="0.685067412872043"/>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0.0133333333333333</c:v>
                </c:pt>
                <c:pt idx="1">
                  <c:v>0.26</c:v>
                </c:pt>
                <c:pt idx="2">
                  <c:v>0.193333333333333</c:v>
                </c:pt>
                <c:pt idx="3">
                  <c:v>0.253333333333333</c:v>
                </c:pt>
                <c:pt idx="4">
                  <c:v>0.28</c:v>
                </c:pt>
              </c:numCache>
            </c:numRef>
          </c:val>
        </c:ser>
        <c:firstSliceAng val="0"/>
        <c:holeSize val="50"/>
      </c:doughnutChart>
      <c:spPr>
        <a:solidFill>
          <a:srgbClr val="ffffff"/>
        </a:solid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2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5352327651997"/>
        </c:manualLayout>
      </c:layout>
      <c:overlay val="0"/>
      <c:spPr>
        <a:noFill/>
        <a:ln w="0">
          <a:noFill/>
        </a:ln>
      </c:spPr>
    </c:title>
    <c:autoTitleDeleted val="0"/>
    <c:plotArea>
      <c:layout>
        <c:manualLayout>
          <c:layoutTarget val="inner"/>
          <c:xMode val="edge"/>
          <c:yMode val="edge"/>
          <c:x val="0.0950292397660819"/>
          <c:y val="0.219409819384381"/>
          <c:w val="0.461680517082179"/>
          <c:h val="0.685067412872043"/>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0.0130718954248366</c:v>
                </c:pt>
                <c:pt idx="1">
                  <c:v>0.254901960784314</c:v>
                </c:pt>
                <c:pt idx="2">
                  <c:v>0.189542483660131</c:v>
                </c:pt>
                <c:pt idx="3">
                  <c:v>0.248366013071895</c:v>
                </c:pt>
                <c:pt idx="4">
                  <c:v>0.274509803921569</c:v>
                </c:pt>
                <c:pt idx="5">
                  <c:v>0.0196078431372549</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28.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- 3'!$E$32:$E$41</c:f>
              <c:numCache>
                <c:formatCode>General</c:formatCode>
                <c:ptCount val="7"/>
                <c:pt idx="0">
                  <c:v>1</c:v>
                </c:pt>
                <c:pt idx="1">
                  <c:v>1</c:v>
                </c:pt>
                <c:pt idx="2">
                  <c:v>2</c:v>
                </c:pt>
                <c:pt idx="3">
                  <c:v>0</c:v>
                </c:pt>
                <c:pt idx="4">
                  <c:v>1</c:v>
                </c:pt>
                <c:pt idx="5">
                  <c:v>0</c:v>
                </c:pt>
                <c:pt idx="6">
                  <c:v>1</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- 3'!$F$32:$F$41</c:f>
              <c:numCache>
                <c:formatCode>General</c:formatCode>
                <c:ptCount val="7"/>
                <c:pt idx="0">
                  <c:v>0</c:v>
                </c:pt>
                <c:pt idx="1">
                  <c:v>0</c:v>
                </c:pt>
                <c:pt idx="2">
                  <c:v>0</c:v>
                </c:pt>
                <c:pt idx="3">
                  <c:v>0</c:v>
                </c:pt>
                <c:pt idx="4">
                  <c:v>0</c:v>
                </c:pt>
                <c:pt idx="5">
                  <c:v>0</c:v>
                </c:pt>
                <c:pt idx="6">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- 3'!$G$32:$G$41</c:f>
              <c:numCache>
                <c:formatCode>General</c:formatCode>
                <c:ptCount val="7"/>
                <c:pt idx="0">
                  <c:v>1</c:v>
                </c:pt>
                <c:pt idx="1">
                  <c:v>1</c:v>
                </c:pt>
                <c:pt idx="2">
                  <c:v>2</c:v>
                </c:pt>
                <c:pt idx="3">
                  <c:v>0</c:v>
                </c:pt>
                <c:pt idx="4">
                  <c:v>0</c:v>
                </c:pt>
                <c:pt idx="5">
                  <c:v>0</c:v>
                </c:pt>
                <c:pt idx="6">
                  <c:v>1</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- 3'!$H$32:$H$41</c:f>
              <c:numCache>
                <c:formatCode>General</c:formatCode>
                <c:ptCount val="7"/>
                <c:pt idx="0">
                  <c:v>1</c:v>
                </c:pt>
                <c:pt idx="1">
                  <c:v>1</c:v>
                </c:pt>
                <c:pt idx="2">
                  <c:v>1</c:v>
                </c:pt>
                <c:pt idx="3">
                  <c:v>2</c:v>
                </c:pt>
                <c:pt idx="4">
                  <c:v>1</c:v>
                </c:pt>
                <c:pt idx="5">
                  <c:v>2</c:v>
                </c:pt>
                <c:pt idx="6">
                  <c:v>1</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- 3'!$I$32:$I$41</c:f>
              <c:numCache>
                <c:formatCode>General</c:formatCode>
                <c:ptCount val="7"/>
                <c:pt idx="0">
                  <c:v>3</c:v>
                </c:pt>
                <c:pt idx="1">
                  <c:v>2</c:v>
                </c:pt>
                <c:pt idx="2">
                  <c:v>1</c:v>
                </c:pt>
                <c:pt idx="3">
                  <c:v>3</c:v>
                </c:pt>
                <c:pt idx="4">
                  <c:v>0</c:v>
                </c:pt>
                <c:pt idx="5">
                  <c:v>6</c:v>
                </c:pt>
                <c:pt idx="6">
                  <c:v>3</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- 3'!$C$32:$C$41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- 3'!$J$32:$J$41</c:f>
              <c:numCache>
                <c:formatCode>General</c:formatCode>
                <c:ptCount val="7"/>
                <c:pt idx="0">
                  <c:v>1</c:v>
                </c:pt>
                <c:pt idx="1">
                  <c:v>3</c:v>
                </c:pt>
                <c:pt idx="2">
                  <c:v>0</c:v>
                </c:pt>
                <c:pt idx="3">
                  <c:v>0</c:v>
                </c:pt>
                <c:pt idx="4">
                  <c:v>0</c:v>
                </c:pt>
                <c:pt idx="5">
                  <c:v>1</c:v>
                </c:pt>
                <c:pt idx="6">
                  <c:v>1</c:v>
                </c:pt>
              </c:numCache>
            </c:numRef>
          </c:val>
        </c:ser>
        <c:gapWidth val="150"/>
        <c:overlap val="100"/>
        <c:axId val="71847672"/>
        <c:axId val="94029024"/>
      </c:barChart>
      <c:catAx>
        <c:axId val="71847672"/>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94029024"/>
        <c:crosses val="autoZero"/>
        <c:auto val="1"/>
        <c:lblAlgn val="ctr"/>
        <c:lblOffset val="100"/>
        <c:noMultiLvlLbl val="0"/>
      </c:catAx>
      <c:valAx>
        <c:axId val="94029024"/>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71847672"/>
        <c:crosses val="autoZero"/>
        <c:crossBetween val="between"/>
        <c:majorUnit val="2"/>
      </c:valAx>
      <c:spPr>
        <a:solidFill>
          <a:srgbClr val="ffffff"/>
        </a:solidFill>
        <a:ln w="0">
          <a:noFill/>
        </a:ln>
      </c:spPr>
    </c:plotArea>
    <c:plotVisOnly val="1"/>
    <c:dispBlanksAs val="gap"/>
  </c:chart>
  <c:spPr>
    <a:solidFill>
      <a:srgbClr val="ffffff"/>
    </a:solidFill>
    <a:ln w="9360">
      <a:solidFill>
        <a:srgbClr val="d9d9d9"/>
      </a:solidFill>
      <a:round/>
    </a:ln>
  </c:spPr>
</c:chartSpace>
</file>

<file path=xl/charts/chart2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839571349775"/>
          <c:y val="0.0165352327651997"/>
        </c:manualLayout>
      </c:layout>
      <c:overlay val="0"/>
      <c:spPr>
        <a:noFill/>
        <a:ln w="0">
          <a:noFill/>
        </a:ln>
      </c:spPr>
    </c:title>
    <c:autoTitleDeleted val="0"/>
    <c:plotArea>
      <c:layout>
        <c:manualLayout>
          <c:layoutTarget val="inner"/>
          <c:xMode val="edge"/>
          <c:yMode val="edge"/>
          <c:x val="0.0811598770782444"/>
          <c:y val="0.219409819384381"/>
          <c:w val="0.461665747380033"/>
          <c:h val="0.685067412872043"/>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0.131578947368421</c:v>
                </c:pt>
                <c:pt idx="2">
                  <c:v>0.236842105263158</c:v>
                </c:pt>
                <c:pt idx="3">
                  <c:v>0.473684210526316</c:v>
                </c:pt>
                <c:pt idx="4">
                  <c:v>0.157894736842105</c:v>
                </c:pt>
              </c:numCache>
            </c:numRef>
          </c:val>
        </c:ser>
        <c:firstSliceAng val="0"/>
        <c:holeSize val="50"/>
      </c:doughnutChart>
      <c:spPr>
        <a:solidFill>
          <a:srgbClr val="ffffff"/>
        </a:solid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5352327651997"/>
        </c:manualLayout>
      </c:layout>
      <c:overlay val="0"/>
      <c:spPr>
        <a:noFill/>
        <a:ln w="0">
          <a:noFill/>
        </a:ln>
      </c:spPr>
    </c:title>
    <c:autoTitleDeleted val="0"/>
    <c:plotArea>
      <c:layout>
        <c:manualLayout>
          <c:layoutTarget val="inner"/>
          <c:xMode val="edge"/>
          <c:yMode val="edge"/>
          <c:x val="0.0950292397660819"/>
          <c:y val="0.219409819384381"/>
          <c:w val="0.461680517082179"/>
          <c:h val="0.685067412872043"/>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0.0789473684210526</c:v>
                </c:pt>
                <c:pt idx="1">
                  <c:v>0.394736842105263</c:v>
                </c:pt>
                <c:pt idx="2">
                  <c:v>0.0789473684210526</c:v>
                </c:pt>
                <c:pt idx="3">
                  <c:v>0.421052631578947</c:v>
                </c:pt>
                <c:pt idx="4">
                  <c:v>0</c:v>
                </c:pt>
                <c:pt idx="5">
                  <c:v>0.0263157894736842</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3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5352327651997"/>
        </c:manualLayout>
      </c:layout>
      <c:overlay val="0"/>
      <c:spPr>
        <a:noFill/>
        <a:ln w="0">
          <a:noFill/>
        </a:ln>
      </c:spPr>
    </c:title>
    <c:autoTitleDeleted val="0"/>
    <c:plotArea>
      <c:layout>
        <c:manualLayout>
          <c:layoutTarget val="inner"/>
          <c:xMode val="edge"/>
          <c:yMode val="edge"/>
          <c:x val="0.0950292397660819"/>
          <c:y val="0.219409819384381"/>
          <c:w val="0.461680517082179"/>
          <c:h val="0.685067412872043"/>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0.121951219512195</c:v>
                </c:pt>
                <c:pt idx="2">
                  <c:v>0.219512195121951</c:v>
                </c:pt>
                <c:pt idx="3">
                  <c:v>0.439024390243902</c:v>
                </c:pt>
                <c:pt idx="4">
                  <c:v>0.146341463414634</c:v>
                </c:pt>
                <c:pt idx="5">
                  <c:v>0.0731707317073171</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3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- 2'!$E$32:$E$38</c:f>
              <c:numCache>
                <c:formatCode>General</c:formatCode>
                <c:ptCount val="7"/>
                <c:pt idx="0">
                  <c:v>0</c:v>
                </c:pt>
                <c:pt idx="1">
                  <c:v>0</c:v>
                </c:pt>
                <c:pt idx="2">
                  <c:v>1</c:v>
                </c:pt>
                <c:pt idx="3">
                  <c:v>0</c:v>
                </c:pt>
                <c:pt idx="4">
                  <c:v>0</c:v>
                </c:pt>
                <c:pt idx="5">
                  <c:v>0</c:v>
                </c:pt>
                <c:pt idx="6">
                  <c:v>0</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- 2'!$F$32:$F$38</c:f>
              <c:numCache>
                <c:formatCode>General</c:formatCode>
                <c:ptCount val="7"/>
                <c:pt idx="0">
                  <c:v>0</c:v>
                </c:pt>
                <c:pt idx="1">
                  <c:v>2</c:v>
                </c:pt>
                <c:pt idx="2">
                  <c:v>0</c:v>
                </c:pt>
                <c:pt idx="3">
                  <c:v>0</c:v>
                </c:pt>
                <c:pt idx="4">
                  <c:v>0</c:v>
                </c:pt>
                <c:pt idx="5">
                  <c:v>2</c:v>
                </c:pt>
                <c:pt idx="6">
                  <c:v>1</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- 2'!$G$32:$G$38</c:f>
              <c:numCache>
                <c:formatCode>General</c:formatCode>
                <c:ptCount val="7"/>
                <c:pt idx="0">
                  <c:v>2</c:v>
                </c:pt>
                <c:pt idx="1">
                  <c:v>2</c:v>
                </c:pt>
                <c:pt idx="2">
                  <c:v>3</c:v>
                </c:pt>
                <c:pt idx="3">
                  <c:v>0</c:v>
                </c:pt>
                <c:pt idx="4">
                  <c:v>1</c:v>
                </c:pt>
                <c:pt idx="5">
                  <c:v>0</c:v>
                </c:pt>
                <c:pt idx="6">
                  <c:v>0</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- 2'!$H$32:$H$38</c:f>
              <c:numCache>
                <c:formatCode>General</c:formatCode>
                <c:ptCount val="7"/>
                <c:pt idx="0">
                  <c:v>2</c:v>
                </c:pt>
                <c:pt idx="1">
                  <c:v>1</c:v>
                </c:pt>
                <c:pt idx="2">
                  <c:v>0</c:v>
                </c:pt>
                <c:pt idx="3">
                  <c:v>1</c:v>
                </c:pt>
                <c:pt idx="4">
                  <c:v>1</c:v>
                </c:pt>
                <c:pt idx="5">
                  <c:v>0</c:v>
                </c:pt>
                <c:pt idx="6">
                  <c:v>3</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- 2'!$I$32:$I$38</c:f>
              <c:numCache>
                <c:formatCode>General</c:formatCode>
                <c:ptCount val="7"/>
                <c:pt idx="0">
                  <c:v>1</c:v>
                </c:pt>
                <c:pt idx="1">
                  <c:v>1</c:v>
                </c:pt>
                <c:pt idx="2">
                  <c:v>2</c:v>
                </c:pt>
                <c:pt idx="3">
                  <c:v>4</c:v>
                </c:pt>
                <c:pt idx="4">
                  <c:v>0</c:v>
                </c:pt>
                <c:pt idx="5">
                  <c:v>6</c:v>
                </c:pt>
                <c:pt idx="6">
                  <c:v>2</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- 2'!$J$32:$J$38</c:f>
              <c:numCache>
                <c:formatCode>General</c:formatCode>
                <c:ptCount val="7"/>
                <c:pt idx="0">
                  <c:v>0</c:v>
                </c:pt>
                <c:pt idx="1">
                  <c:v>1</c:v>
                </c:pt>
                <c:pt idx="2">
                  <c:v>0</c:v>
                </c:pt>
                <c:pt idx="3">
                  <c:v>0</c:v>
                </c:pt>
                <c:pt idx="4">
                  <c:v>0</c:v>
                </c:pt>
                <c:pt idx="5">
                  <c:v>0</c:v>
                </c:pt>
                <c:pt idx="6">
                  <c:v>0</c:v>
                </c:pt>
              </c:numCache>
            </c:numRef>
          </c:val>
        </c:ser>
        <c:gapWidth val="150"/>
        <c:overlap val="100"/>
        <c:axId val="99669839"/>
        <c:axId val="89238940"/>
      </c:barChart>
      <c:catAx>
        <c:axId val="99669839"/>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89238940"/>
        <c:crosses val="autoZero"/>
        <c:auto val="1"/>
        <c:lblAlgn val="ctr"/>
        <c:lblOffset val="100"/>
        <c:noMultiLvlLbl val="0"/>
      </c:catAx>
      <c:valAx>
        <c:axId val="89238940"/>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99669839"/>
        <c:crosses val="autoZero"/>
        <c:crossBetween val="between"/>
        <c:majorUnit val="2"/>
      </c:valAx>
      <c:spPr>
        <a:solidFill>
          <a:srgbClr val="ffffff"/>
        </a:solidFill>
        <a:ln w="0">
          <a:noFill/>
        </a:ln>
      </c:spPr>
    </c:plotArea>
    <c:plotVisOnly val="1"/>
    <c:dispBlanksAs val="gap"/>
  </c:chart>
  <c:spPr>
    <a:solidFill>
      <a:srgbClr val="ffffff"/>
    </a:solidFill>
    <a:ln w="9360">
      <a:solidFill>
        <a:srgbClr val="d9d9d9"/>
      </a:solidFill>
      <a:round/>
    </a:ln>
  </c:spPr>
</c:chartSpace>
</file>

<file path=xl/charts/chart3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839571349775"/>
          <c:y val="0.0165352327651997"/>
        </c:manualLayout>
      </c:layout>
      <c:overlay val="0"/>
      <c:spPr>
        <a:noFill/>
        <a:ln w="0">
          <a:noFill/>
        </a:ln>
      </c:spPr>
    </c:title>
    <c:autoTitleDeleted val="0"/>
    <c:plotArea>
      <c:layout>
        <c:manualLayout>
          <c:layoutTarget val="inner"/>
          <c:xMode val="edge"/>
          <c:yMode val="edge"/>
          <c:x val="0.0811598770782444"/>
          <c:y val="0.219409819384381"/>
          <c:w val="0.461665747380033"/>
          <c:h val="0.685067412872043"/>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0.131578947368421</c:v>
                </c:pt>
                <c:pt idx="1">
                  <c:v>0.210526315789474</c:v>
                </c:pt>
                <c:pt idx="2">
                  <c:v>0.210526315789474</c:v>
                </c:pt>
                <c:pt idx="3">
                  <c:v>0.421052631578947</c:v>
                </c:pt>
                <c:pt idx="4">
                  <c:v>0.0263157894736842</c:v>
                </c:pt>
              </c:numCache>
            </c:numRef>
          </c:val>
        </c:ser>
        <c:firstSliceAng val="0"/>
        <c:holeSize val="50"/>
      </c:doughnutChart>
      <c:spPr>
        <a:solidFill>
          <a:srgbClr val="ffffff"/>
        </a:solid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3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5352327651997"/>
        </c:manualLayout>
      </c:layout>
      <c:overlay val="0"/>
      <c:spPr>
        <a:noFill/>
        <a:ln w="0">
          <a:noFill/>
        </a:ln>
      </c:spPr>
    </c:title>
    <c:autoTitleDeleted val="0"/>
    <c:plotArea>
      <c:layout>
        <c:manualLayout>
          <c:layoutTarget val="inner"/>
          <c:xMode val="edge"/>
          <c:yMode val="edge"/>
          <c:x val="0.0950292397660819"/>
          <c:y val="0.219409819384381"/>
          <c:w val="0.461680517082179"/>
          <c:h val="0.685067412872043"/>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0.125</c:v>
                </c:pt>
                <c:pt idx="1">
                  <c:v>0.2</c:v>
                </c:pt>
                <c:pt idx="2">
                  <c:v>0.2</c:v>
                </c:pt>
                <c:pt idx="3">
                  <c:v>0.4</c:v>
                </c:pt>
                <c:pt idx="4">
                  <c:v>0.025</c:v>
                </c:pt>
                <c:pt idx="5">
                  <c:v>0.05</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34.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- 1'!$E$32:$E$38</c:f>
              <c:numCache>
                <c:formatCode>General</c:formatCode>
                <c:ptCount val="7"/>
                <c:pt idx="0">
                  <c:v>0</c:v>
                </c:pt>
                <c:pt idx="1">
                  <c:v>0</c:v>
                </c:pt>
                <c:pt idx="2">
                  <c:v>0</c:v>
                </c:pt>
                <c:pt idx="3">
                  <c:v>0</c:v>
                </c:pt>
                <c:pt idx="4">
                  <c:v>0</c:v>
                </c:pt>
                <c:pt idx="5">
                  <c:v>0</c:v>
                </c:pt>
                <c:pt idx="6">
                  <c:v>0</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- 1'!$F$32:$F$38</c:f>
              <c:numCache>
                <c:formatCode>General</c:formatCode>
                <c:ptCount val="7"/>
                <c:pt idx="0">
                  <c:v>0</c:v>
                </c:pt>
                <c:pt idx="1">
                  <c:v>2</c:v>
                </c:pt>
                <c:pt idx="2">
                  <c:v>0</c:v>
                </c:pt>
                <c:pt idx="3">
                  <c:v>0</c:v>
                </c:pt>
                <c:pt idx="4">
                  <c:v>0</c:v>
                </c:pt>
                <c:pt idx="5">
                  <c:v>1</c:v>
                </c:pt>
                <c:pt idx="6">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- 1'!$G$32:$G$38</c:f>
              <c:numCache>
                <c:formatCode>General</c:formatCode>
                <c:ptCount val="7"/>
                <c:pt idx="0">
                  <c:v>3</c:v>
                </c:pt>
                <c:pt idx="1">
                  <c:v>2</c:v>
                </c:pt>
                <c:pt idx="2">
                  <c:v>3</c:v>
                </c:pt>
                <c:pt idx="3">
                  <c:v>1</c:v>
                </c:pt>
                <c:pt idx="4">
                  <c:v>1</c:v>
                </c:pt>
                <c:pt idx="5">
                  <c:v>2</c:v>
                </c:pt>
                <c:pt idx="6">
                  <c:v>3</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- 1'!$H$32:$H$38</c:f>
              <c:numCache>
                <c:formatCode>General</c:formatCode>
                <c:ptCount val="7"/>
                <c:pt idx="0">
                  <c:v>1</c:v>
                </c:pt>
                <c:pt idx="1">
                  <c:v>0</c:v>
                </c:pt>
                <c:pt idx="2">
                  <c:v>0</c:v>
                </c:pt>
                <c:pt idx="3">
                  <c:v>1</c:v>
                </c:pt>
                <c:pt idx="4">
                  <c:v>0</c:v>
                </c:pt>
                <c:pt idx="5">
                  <c:v>1</c:v>
                </c:pt>
                <c:pt idx="6">
                  <c:v>0</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- 1'!$I$32:$I$38</c:f>
              <c:numCache>
                <c:formatCode>General</c:formatCode>
                <c:ptCount val="7"/>
                <c:pt idx="0">
                  <c:v>1</c:v>
                </c:pt>
                <c:pt idx="1">
                  <c:v>3</c:v>
                </c:pt>
                <c:pt idx="2">
                  <c:v>2</c:v>
                </c:pt>
                <c:pt idx="3">
                  <c:v>3</c:v>
                </c:pt>
                <c:pt idx="4">
                  <c:v>1</c:v>
                </c:pt>
                <c:pt idx="5">
                  <c:v>4</c:v>
                </c:pt>
                <c:pt idx="6">
                  <c:v>2</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- 1'!$J$32:$J$38</c:f>
              <c:numCache>
                <c:formatCode>General</c:formatCode>
                <c:ptCount val="7"/>
                <c:pt idx="0">
                  <c:v>0</c:v>
                </c:pt>
                <c:pt idx="1">
                  <c:v>0</c:v>
                </c:pt>
                <c:pt idx="2">
                  <c:v>0</c:v>
                </c:pt>
                <c:pt idx="3">
                  <c:v>0</c:v>
                </c:pt>
                <c:pt idx="4">
                  <c:v>0</c:v>
                </c:pt>
                <c:pt idx="5">
                  <c:v>0</c:v>
                </c:pt>
                <c:pt idx="6">
                  <c:v>0</c:v>
                </c:pt>
              </c:numCache>
            </c:numRef>
          </c:val>
        </c:ser>
        <c:gapWidth val="150"/>
        <c:overlap val="100"/>
        <c:axId val="6453544"/>
        <c:axId val="71005818"/>
      </c:barChart>
      <c:catAx>
        <c:axId val="6453544"/>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71005818"/>
        <c:crosses val="autoZero"/>
        <c:auto val="1"/>
        <c:lblAlgn val="ctr"/>
        <c:lblOffset val="100"/>
        <c:noMultiLvlLbl val="0"/>
      </c:catAx>
      <c:valAx>
        <c:axId val="71005818"/>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6453544"/>
        <c:crosses val="autoZero"/>
        <c:crossBetween val="between"/>
        <c:majorUnit val="2"/>
      </c:valAx>
      <c:spPr>
        <a:solidFill>
          <a:srgbClr val="ffffff"/>
        </a:solidFill>
        <a:ln w="0">
          <a:noFill/>
        </a:ln>
      </c:spPr>
    </c:plotArea>
    <c:plotVisOnly val="1"/>
    <c:dispBlanksAs val="gap"/>
  </c:chart>
  <c:spPr>
    <a:solidFill>
      <a:srgbClr val="ffffff"/>
    </a:solidFill>
    <a:ln w="9360">
      <a:solidFill>
        <a:srgbClr val="d9d9d9"/>
      </a:solidFill>
      <a:round/>
    </a:ln>
  </c:spPr>
</c:chartSpace>
</file>

<file path=xl/charts/chart3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839571349775"/>
          <c:y val="0.0165352327651997"/>
        </c:manualLayout>
      </c:layout>
      <c:overlay val="0"/>
      <c:spPr>
        <a:noFill/>
        <a:ln w="0">
          <a:noFill/>
        </a:ln>
      </c:spPr>
    </c:title>
    <c:autoTitleDeleted val="0"/>
    <c:plotArea>
      <c:layout>
        <c:manualLayout>
          <c:layoutTarget val="inner"/>
          <c:xMode val="edge"/>
          <c:yMode val="edge"/>
          <c:x val="0.0811598770782444"/>
          <c:y val="0.219409819384381"/>
          <c:w val="0.461665747380033"/>
          <c:h val="0.685067412872043"/>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0.0810810810810811</c:v>
                </c:pt>
                <c:pt idx="1">
                  <c:v>0.405405405405405</c:v>
                </c:pt>
                <c:pt idx="2">
                  <c:v>0.0810810810810811</c:v>
                </c:pt>
                <c:pt idx="3">
                  <c:v>0.432432432432432</c:v>
                </c:pt>
                <c:pt idx="4">
                  <c:v>0</c:v>
                </c:pt>
              </c:numCache>
            </c:numRef>
          </c:val>
        </c:ser>
        <c:firstSliceAng val="0"/>
        <c:holeSize val="50"/>
      </c:doughnutChart>
      <c:spPr>
        <a:solidFill>
          <a:srgbClr val="ffffff"/>
        </a:solid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3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5352327651997"/>
        </c:manualLayout>
      </c:layout>
      <c:overlay val="0"/>
      <c:spPr>
        <a:noFill/>
        <a:ln w="0">
          <a:noFill/>
        </a:ln>
      </c:spPr>
    </c:title>
    <c:autoTitleDeleted val="0"/>
    <c:plotArea>
      <c:layout>
        <c:manualLayout>
          <c:layoutTarget val="inner"/>
          <c:xMode val="edge"/>
          <c:yMode val="edge"/>
          <c:x val="0.0950292397660819"/>
          <c:y val="0.219409819384381"/>
          <c:w val="0.461680517082179"/>
          <c:h val="0.685067412872043"/>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0.0789473684210526</c:v>
                </c:pt>
                <c:pt idx="1">
                  <c:v>0.394736842105263</c:v>
                </c:pt>
                <c:pt idx="2">
                  <c:v>0.0789473684210526</c:v>
                </c:pt>
                <c:pt idx="3">
                  <c:v>0.421052631578947</c:v>
                </c:pt>
                <c:pt idx="4">
                  <c:v>0</c:v>
                </c:pt>
                <c:pt idx="5">
                  <c:v>0.0263157894736842</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37.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ser>
        <c:gapWidth val="150"/>
        <c:overlap val="100"/>
        <c:axId val="68820988"/>
        <c:axId val="12926944"/>
      </c:barChart>
      <c:catAx>
        <c:axId val="68820988"/>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12926944"/>
        <c:crosses val="autoZero"/>
        <c:auto val="1"/>
        <c:lblAlgn val="ctr"/>
        <c:lblOffset val="100"/>
        <c:noMultiLvlLbl val="0"/>
      </c:catAx>
      <c:valAx>
        <c:axId val="12926944"/>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68820988"/>
        <c:crosses val="autoZero"/>
        <c:crossBetween val="between"/>
        <c:majorUnit val="2"/>
      </c:valAx>
      <c:spPr>
        <a:solidFill>
          <a:srgbClr val="ffffff"/>
        </a:solidFill>
        <a:ln w="0">
          <a:noFill/>
        </a:ln>
      </c:spPr>
    </c:plotArea>
    <c:plotVisOnly val="1"/>
    <c:dispBlanksAs val="gap"/>
  </c:chart>
  <c:spPr>
    <a:solidFill>
      <a:srgbClr val="ffffff"/>
    </a:solidFill>
    <a:ln w="9360">
      <a:solidFill>
        <a:srgbClr val="d9d9d9"/>
      </a:solidFill>
      <a:round/>
    </a:ln>
  </c:spPr>
</c:chartSpace>
</file>

<file path=xl/charts/chart3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839571349775"/>
          <c:y val="0.0165352327651997"/>
        </c:manualLayout>
      </c:layout>
      <c:overlay val="0"/>
      <c:spPr>
        <a:noFill/>
        <a:ln w="0">
          <a:noFill/>
        </a:ln>
      </c:spPr>
    </c:title>
    <c:autoTitleDeleted val="0"/>
    <c:plotArea>
      <c:layout>
        <c:manualLayout>
          <c:layoutTarget val="inner"/>
          <c:xMode val="edge"/>
          <c:yMode val="edge"/>
          <c:x val="0.0811598770782444"/>
          <c:y val="0.219409819384381"/>
          <c:w val="0.461665747380033"/>
          <c:h val="0.685067412872043"/>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0.0133333333333333</c:v>
                </c:pt>
                <c:pt idx="1">
                  <c:v>0.26</c:v>
                </c:pt>
                <c:pt idx="2">
                  <c:v>0.193333333333333</c:v>
                </c:pt>
                <c:pt idx="3">
                  <c:v>0.253333333333333</c:v>
                </c:pt>
                <c:pt idx="4">
                  <c:v>0.28</c:v>
                </c:pt>
              </c:numCache>
            </c:numRef>
          </c:val>
        </c:ser>
        <c:firstSliceAng val="0"/>
        <c:holeSize val="50"/>
      </c:doughnutChart>
      <c:spPr>
        <a:solidFill>
          <a:srgbClr val="ffffff"/>
        </a:solid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3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5352327651997"/>
        </c:manualLayout>
      </c:layout>
      <c:overlay val="0"/>
      <c:spPr>
        <a:noFill/>
        <a:ln w="0">
          <a:noFill/>
        </a:ln>
      </c:spPr>
    </c:title>
    <c:autoTitleDeleted val="0"/>
    <c:plotArea>
      <c:layout>
        <c:manualLayout>
          <c:layoutTarget val="inner"/>
          <c:xMode val="edge"/>
          <c:yMode val="edge"/>
          <c:x val="0.0950292397660819"/>
          <c:y val="0.219409819384381"/>
          <c:w val="0.461680517082179"/>
          <c:h val="0.685067412872043"/>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0.0130718954248366</c:v>
                </c:pt>
                <c:pt idx="1">
                  <c:v>0.254901960784314</c:v>
                </c:pt>
                <c:pt idx="2">
                  <c:v>0.189542483660131</c:v>
                </c:pt>
                <c:pt idx="3">
                  <c:v>0.248366013071895</c:v>
                </c:pt>
                <c:pt idx="4">
                  <c:v>0.274509803921569</c:v>
                </c:pt>
                <c:pt idx="5">
                  <c:v>0.0196078431372549</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- 2'!$E$32:$E$38</c:f>
              <c:numCache>
                <c:formatCode>General</c:formatCode>
                <c:ptCount val="7"/>
                <c:pt idx="0">
                  <c:v>0</c:v>
                </c:pt>
                <c:pt idx="1">
                  <c:v>0</c:v>
                </c:pt>
                <c:pt idx="2">
                  <c:v>1</c:v>
                </c:pt>
                <c:pt idx="3">
                  <c:v>0</c:v>
                </c:pt>
                <c:pt idx="4">
                  <c:v>0</c:v>
                </c:pt>
                <c:pt idx="5">
                  <c:v>0</c:v>
                </c:pt>
                <c:pt idx="6">
                  <c:v>0</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- 2'!$F$32:$F$38</c:f>
              <c:numCache>
                <c:formatCode>General</c:formatCode>
                <c:ptCount val="7"/>
                <c:pt idx="0">
                  <c:v>0</c:v>
                </c:pt>
                <c:pt idx="1">
                  <c:v>2</c:v>
                </c:pt>
                <c:pt idx="2">
                  <c:v>0</c:v>
                </c:pt>
                <c:pt idx="3">
                  <c:v>0</c:v>
                </c:pt>
                <c:pt idx="4">
                  <c:v>0</c:v>
                </c:pt>
                <c:pt idx="5">
                  <c:v>2</c:v>
                </c:pt>
                <c:pt idx="6">
                  <c:v>1</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- 2'!$G$32:$G$38</c:f>
              <c:numCache>
                <c:formatCode>General</c:formatCode>
                <c:ptCount val="7"/>
                <c:pt idx="0">
                  <c:v>2</c:v>
                </c:pt>
                <c:pt idx="1">
                  <c:v>2</c:v>
                </c:pt>
                <c:pt idx="2">
                  <c:v>3</c:v>
                </c:pt>
                <c:pt idx="3">
                  <c:v>0</c:v>
                </c:pt>
                <c:pt idx="4">
                  <c:v>1</c:v>
                </c:pt>
                <c:pt idx="5">
                  <c:v>0</c:v>
                </c:pt>
                <c:pt idx="6">
                  <c:v>0</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- 2'!$H$32:$H$38</c:f>
              <c:numCache>
                <c:formatCode>General</c:formatCode>
                <c:ptCount val="7"/>
                <c:pt idx="0">
                  <c:v>2</c:v>
                </c:pt>
                <c:pt idx="1">
                  <c:v>1</c:v>
                </c:pt>
                <c:pt idx="2">
                  <c:v>0</c:v>
                </c:pt>
                <c:pt idx="3">
                  <c:v>1</c:v>
                </c:pt>
                <c:pt idx="4">
                  <c:v>1</c:v>
                </c:pt>
                <c:pt idx="5">
                  <c:v>0</c:v>
                </c:pt>
                <c:pt idx="6">
                  <c:v>3</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- 2'!$I$32:$I$38</c:f>
              <c:numCache>
                <c:formatCode>General</c:formatCode>
                <c:ptCount val="7"/>
                <c:pt idx="0">
                  <c:v>1</c:v>
                </c:pt>
                <c:pt idx="1">
                  <c:v>1</c:v>
                </c:pt>
                <c:pt idx="2">
                  <c:v>2</c:v>
                </c:pt>
                <c:pt idx="3">
                  <c:v>4</c:v>
                </c:pt>
                <c:pt idx="4">
                  <c:v>0</c:v>
                </c:pt>
                <c:pt idx="5">
                  <c:v>6</c:v>
                </c:pt>
                <c:pt idx="6">
                  <c:v>2</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- 2'!$J$32:$J$38</c:f>
              <c:numCache>
                <c:formatCode>General</c:formatCode>
                <c:ptCount val="7"/>
                <c:pt idx="0">
                  <c:v>0</c:v>
                </c:pt>
                <c:pt idx="1">
                  <c:v>1</c:v>
                </c:pt>
                <c:pt idx="2">
                  <c:v>0</c:v>
                </c:pt>
                <c:pt idx="3">
                  <c:v>0</c:v>
                </c:pt>
                <c:pt idx="4">
                  <c:v>0</c:v>
                </c:pt>
                <c:pt idx="5">
                  <c:v>0</c:v>
                </c:pt>
                <c:pt idx="6">
                  <c:v>0</c:v>
                </c:pt>
              </c:numCache>
            </c:numRef>
          </c:val>
        </c:ser>
        <c:gapWidth val="150"/>
        <c:overlap val="100"/>
        <c:axId val="43408065"/>
        <c:axId val="18792389"/>
      </c:barChart>
      <c:catAx>
        <c:axId val="43408065"/>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18792389"/>
        <c:crosses val="autoZero"/>
        <c:auto val="1"/>
        <c:lblAlgn val="ctr"/>
        <c:lblOffset val="100"/>
        <c:noMultiLvlLbl val="0"/>
      </c:catAx>
      <c:valAx>
        <c:axId val="18792389"/>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43408065"/>
        <c:crosses val="autoZero"/>
        <c:crossBetween val="between"/>
        <c:majorUnit val="2"/>
      </c:valAx>
      <c:spPr>
        <a:solidFill>
          <a:srgbClr val="ffffff"/>
        </a:solidFill>
        <a:ln w="0">
          <a:noFill/>
        </a:ln>
      </c:spPr>
    </c:plotArea>
    <c:plotVisOnly val="1"/>
    <c:dispBlanksAs val="gap"/>
  </c:chart>
  <c:spPr>
    <a:solidFill>
      <a:srgbClr val="ffffff"/>
    </a:solidFill>
    <a:ln w="9360">
      <a:solidFill>
        <a:srgbClr val="d9d9d9"/>
      </a:solidFill>
      <a:round/>
    </a:ln>
  </c:spPr>
</c:chartSpace>
</file>

<file path=xl/charts/chart40.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spPr>
            <a:solidFill>
              <a:srgbClr val="7030a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5</c:v>
                </c:pt>
                <c:pt idx="1">
                  <c:v>8</c:v>
                </c:pt>
                <c:pt idx="2">
                  <c:v>8</c:v>
                </c:pt>
                <c:pt idx="3">
                  <c:v>7</c:v>
                </c:pt>
                <c:pt idx="4">
                  <c:v>4</c:v>
                </c:pt>
                <c:pt idx="5">
                  <c:v>4</c:v>
                </c:pt>
                <c:pt idx="6">
                  <c:v>0</c:v>
                </c:pt>
                <c:pt idx="7">
                  <c:v>3</c:v>
                </c:pt>
                <c:pt idx="8">
                  <c:v>4</c:v>
                </c:pt>
                <c:pt idx="9">
                  <c:v>2</c:v>
                </c:pt>
              </c:numCache>
            </c:numRef>
          </c:val>
        </c:ser>
        <c:ser>
          <c:idx val="2"/>
          <c:order val="2"/>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Final'!$G$25:$G$34</c:f>
              <c:numCache>
                <c:formatCode>General</c:formatCode>
                <c:ptCount val="10"/>
                <c:pt idx="0">
                  <c:v>5</c:v>
                </c:pt>
                <c:pt idx="1">
                  <c:v>4</c:v>
                </c:pt>
                <c:pt idx="2">
                  <c:v>4</c:v>
                </c:pt>
                <c:pt idx="3">
                  <c:v>5</c:v>
                </c:pt>
                <c:pt idx="4">
                  <c:v>5</c:v>
                </c:pt>
                <c:pt idx="5">
                  <c:v>5</c:v>
                </c:pt>
                <c:pt idx="6">
                  <c:v>12</c:v>
                </c:pt>
                <c:pt idx="7">
                  <c:v>4</c:v>
                </c:pt>
                <c:pt idx="8">
                  <c:v>5</c:v>
                </c:pt>
                <c:pt idx="9">
                  <c:v>5</c:v>
                </c:pt>
              </c:numCache>
            </c:numRef>
          </c:val>
        </c:ser>
        <c:gapWidth val="150"/>
        <c:overlap val="100"/>
        <c:axId val="16067962"/>
        <c:axId val="9749879"/>
      </c:barChart>
      <c:catAx>
        <c:axId val="16067962"/>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9749879"/>
        <c:crosses val="autoZero"/>
        <c:auto val="1"/>
        <c:lblAlgn val="ctr"/>
        <c:lblOffset val="100"/>
        <c:noMultiLvlLbl val="0"/>
      </c:catAx>
      <c:valAx>
        <c:axId val="9749879"/>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16067962"/>
        <c:crosses val="autoZero"/>
        <c:crossBetween val="between"/>
        <c:majorUnit val="2"/>
      </c:valAx>
      <c:spPr>
        <a:solidFill>
          <a:srgbClr val="ffffff"/>
        </a:solidFill>
        <a:ln w="0">
          <a:noFill/>
        </a:ln>
      </c:spPr>
    </c:plotArea>
    <c:plotVisOnly val="1"/>
    <c:dispBlanksAs val="gap"/>
  </c:chart>
  <c:spPr>
    <a:solidFill>
      <a:srgbClr val="ffffff"/>
    </a:solidFill>
    <a:ln w="9360">
      <a:solidFill>
        <a:srgbClr val="d9d9d9"/>
      </a:solidFill>
      <a:round/>
    </a:ln>
  </c:spPr>
</c:chartSpace>
</file>

<file path=xl/charts/chart4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8949555389346"/>
          <c:y val="0.0164672584587675"/>
        </c:manualLayout>
      </c:layout>
      <c:overlay val="0"/>
      <c:spPr>
        <a:noFill/>
        <a:ln w="0">
          <a:noFill/>
        </a:ln>
      </c:spPr>
    </c:title>
    <c:autoTitleDeleted val="0"/>
    <c:plotArea>
      <c:layout>
        <c:manualLayout>
          <c:layoutTarget val="inner"/>
          <c:xMode val="edge"/>
          <c:yMode val="edge"/>
          <c:x val="0.0811102800631597"/>
          <c:y val="0.219349028689052"/>
          <c:w val="0.461647137039807"/>
          <c:h val="0.685063681976071"/>
        </c:manualLayout>
      </c:layout>
      <c:doughnutChart>
        <c:varyColors val="1"/>
        <c:ser>
          <c:idx val="0"/>
          <c:order val="0"/>
          <c:spPr>
            <a:solidFill>
              <a:srgbClr val="ff0000"/>
            </a:solidFill>
            <a:ln w="0">
              <a:noFill/>
            </a:ln>
          </c:spPr>
          <c:explosion val="0"/>
          <c:dPt>
            <c:idx val="0"/>
            <c:spPr>
              <a:solidFill>
                <a:srgbClr val="ff0000"/>
              </a:solidFill>
              <a:ln w="0">
                <a:noFill/>
              </a:ln>
            </c:spPr>
          </c:dPt>
          <c:dPt>
            <c:idx val="1"/>
            <c:spPr>
              <a:solidFill>
                <a:srgbClr val="7030a0"/>
              </a:solidFill>
              <a:ln w="0">
                <a:noFill/>
              </a:ln>
            </c:spPr>
          </c:dPt>
          <c:dPt>
            <c:idx val="2"/>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c:v>
                </c:pt>
                <c:pt idx="1">
                  <c:v>0.454545454545455</c:v>
                </c:pt>
                <c:pt idx="2">
                  <c:v>0.545454545454545</c:v>
                </c:pt>
              </c:numCache>
            </c:numRef>
          </c:val>
        </c:ser>
        <c:firstSliceAng val="0"/>
        <c:holeSize val="50"/>
      </c:doughnutChart>
      <c:spPr>
        <a:solidFill>
          <a:srgbClr val="ffffff"/>
        </a:solidFill>
        <a:ln w="0">
          <a:noFill/>
        </a:ln>
      </c:spPr>
    </c:plotArea>
    <c:legend>
      <c:legendPos val="r"/>
      <c:layout>
        <c:manualLayout>
          <c:xMode val="edge"/>
          <c:yMode val="edge"/>
          <c:x val="0.570291666666667"/>
          <c:y val="0.195879521177406"/>
          <c:w val="0.413041666666667"/>
          <c:h val="0.765135563506578"/>
        </c:manualLayout>
      </c:layout>
      <c:overlay val="0"/>
      <c:spPr>
        <a:noFill/>
        <a:ln w="0">
          <a:noFill/>
        </a:ln>
      </c:spPr>
      <c:txPr>
        <a:bodyPr/>
        <a:lstStyle/>
        <a:p>
          <a:pPr>
            <a:defRPr b="0" sz="12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839571349775"/>
          <c:y val="0.0165352327651997"/>
        </c:manualLayout>
      </c:layout>
      <c:overlay val="0"/>
      <c:spPr>
        <a:noFill/>
        <a:ln w="0">
          <a:noFill/>
        </a:ln>
      </c:spPr>
    </c:title>
    <c:autoTitleDeleted val="0"/>
    <c:plotArea>
      <c:layout>
        <c:manualLayout>
          <c:layoutTarget val="inner"/>
          <c:xMode val="edge"/>
          <c:yMode val="edge"/>
          <c:x val="0.0811598770782444"/>
          <c:y val="0.219409819384381"/>
          <c:w val="0.461665747380033"/>
          <c:h val="0.685067412872043"/>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0.131578947368421</c:v>
                </c:pt>
                <c:pt idx="1">
                  <c:v>0.210526315789474</c:v>
                </c:pt>
                <c:pt idx="2">
                  <c:v>0.210526315789474</c:v>
                </c:pt>
                <c:pt idx="3">
                  <c:v>0.421052631578947</c:v>
                </c:pt>
                <c:pt idx="4">
                  <c:v>0.0263157894736842</c:v>
                </c:pt>
              </c:numCache>
            </c:numRef>
          </c:val>
        </c:ser>
        <c:firstSliceAng val="0"/>
        <c:holeSize val="50"/>
      </c:doughnutChart>
      <c:spPr>
        <a:solidFill>
          <a:srgbClr val="ffffff"/>
        </a:solid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5352327651997"/>
        </c:manualLayout>
      </c:layout>
      <c:overlay val="0"/>
      <c:spPr>
        <a:noFill/>
        <a:ln w="0">
          <a:noFill/>
        </a:ln>
      </c:spPr>
    </c:title>
    <c:autoTitleDeleted val="0"/>
    <c:plotArea>
      <c:layout>
        <c:manualLayout>
          <c:layoutTarget val="inner"/>
          <c:xMode val="edge"/>
          <c:yMode val="edge"/>
          <c:x val="0.0950292397660819"/>
          <c:y val="0.219409819384381"/>
          <c:w val="0.461680517082179"/>
          <c:h val="0.685067412872043"/>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0.125</c:v>
                </c:pt>
                <c:pt idx="1">
                  <c:v>0.2</c:v>
                </c:pt>
                <c:pt idx="2">
                  <c:v>0.2</c:v>
                </c:pt>
                <c:pt idx="3">
                  <c:v>0.4</c:v>
                </c:pt>
                <c:pt idx="4">
                  <c:v>0.025</c:v>
                </c:pt>
                <c:pt idx="5">
                  <c:v>0.05</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- 1'!$E$32:$E$38</c:f>
              <c:numCache>
                <c:formatCode>General</c:formatCode>
                <c:ptCount val="7"/>
                <c:pt idx="0">
                  <c:v>0</c:v>
                </c:pt>
                <c:pt idx="1">
                  <c:v>0</c:v>
                </c:pt>
                <c:pt idx="2">
                  <c:v>0</c:v>
                </c:pt>
                <c:pt idx="3">
                  <c:v>0</c:v>
                </c:pt>
                <c:pt idx="4">
                  <c:v>0</c:v>
                </c:pt>
                <c:pt idx="5">
                  <c:v>0</c:v>
                </c:pt>
                <c:pt idx="6">
                  <c:v>0</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- 1'!$F$32:$F$38</c:f>
              <c:numCache>
                <c:formatCode>General</c:formatCode>
                <c:ptCount val="7"/>
                <c:pt idx="0">
                  <c:v>0</c:v>
                </c:pt>
                <c:pt idx="1">
                  <c:v>2</c:v>
                </c:pt>
                <c:pt idx="2">
                  <c:v>0</c:v>
                </c:pt>
                <c:pt idx="3">
                  <c:v>0</c:v>
                </c:pt>
                <c:pt idx="4">
                  <c:v>0</c:v>
                </c:pt>
                <c:pt idx="5">
                  <c:v>1</c:v>
                </c:pt>
                <c:pt idx="6">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- 1'!$G$32:$G$38</c:f>
              <c:numCache>
                <c:formatCode>General</c:formatCode>
                <c:ptCount val="7"/>
                <c:pt idx="0">
                  <c:v>3</c:v>
                </c:pt>
                <c:pt idx="1">
                  <c:v>2</c:v>
                </c:pt>
                <c:pt idx="2">
                  <c:v>3</c:v>
                </c:pt>
                <c:pt idx="3">
                  <c:v>1</c:v>
                </c:pt>
                <c:pt idx="4">
                  <c:v>1</c:v>
                </c:pt>
                <c:pt idx="5">
                  <c:v>2</c:v>
                </c:pt>
                <c:pt idx="6">
                  <c:v>3</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- 1'!$H$32:$H$38</c:f>
              <c:numCache>
                <c:formatCode>General</c:formatCode>
                <c:ptCount val="7"/>
                <c:pt idx="0">
                  <c:v>1</c:v>
                </c:pt>
                <c:pt idx="1">
                  <c:v>0</c:v>
                </c:pt>
                <c:pt idx="2">
                  <c:v>0</c:v>
                </c:pt>
                <c:pt idx="3">
                  <c:v>1</c:v>
                </c:pt>
                <c:pt idx="4">
                  <c:v>0</c:v>
                </c:pt>
                <c:pt idx="5">
                  <c:v>1</c:v>
                </c:pt>
                <c:pt idx="6">
                  <c:v>0</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- 1'!$I$32:$I$38</c:f>
              <c:numCache>
                <c:formatCode>General</c:formatCode>
                <c:ptCount val="7"/>
                <c:pt idx="0">
                  <c:v>1</c:v>
                </c:pt>
                <c:pt idx="1">
                  <c:v>3</c:v>
                </c:pt>
                <c:pt idx="2">
                  <c:v>2</c:v>
                </c:pt>
                <c:pt idx="3">
                  <c:v>3</c:v>
                </c:pt>
                <c:pt idx="4">
                  <c:v>1</c:v>
                </c:pt>
                <c:pt idx="5">
                  <c:v>4</c:v>
                </c:pt>
                <c:pt idx="6">
                  <c:v>2</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- 1'!$J$32:$J$38</c:f>
              <c:numCache>
                <c:formatCode>General</c:formatCode>
                <c:ptCount val="7"/>
                <c:pt idx="0">
                  <c:v>0</c:v>
                </c:pt>
                <c:pt idx="1">
                  <c:v>0</c:v>
                </c:pt>
                <c:pt idx="2">
                  <c:v>0</c:v>
                </c:pt>
                <c:pt idx="3">
                  <c:v>0</c:v>
                </c:pt>
                <c:pt idx="4">
                  <c:v>0</c:v>
                </c:pt>
                <c:pt idx="5">
                  <c:v>0</c:v>
                </c:pt>
                <c:pt idx="6">
                  <c:v>0</c:v>
                </c:pt>
              </c:numCache>
            </c:numRef>
          </c:val>
        </c:ser>
        <c:gapWidth val="150"/>
        <c:overlap val="100"/>
        <c:axId val="65862058"/>
        <c:axId val="562703"/>
      </c:barChart>
      <c:catAx>
        <c:axId val="65862058"/>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562703"/>
        <c:crosses val="autoZero"/>
        <c:auto val="1"/>
        <c:lblAlgn val="ctr"/>
        <c:lblOffset val="100"/>
        <c:noMultiLvlLbl val="0"/>
      </c:catAx>
      <c:valAx>
        <c:axId val="562703"/>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65862058"/>
        <c:crosses val="autoZero"/>
        <c:crossBetween val="between"/>
        <c:majorUnit val="2"/>
      </c:valAx>
      <c:spPr>
        <a:solidFill>
          <a:srgbClr val="ffffff"/>
        </a:solidFill>
        <a:ln w="0">
          <a:noFill/>
        </a:ln>
      </c:spPr>
    </c:plotArea>
    <c:plotVisOnly val="1"/>
    <c:dispBlanksAs val="gap"/>
  </c:chart>
  <c:spPr>
    <a:solidFill>
      <a:srgbClr val="ffffff"/>
    </a:solidFill>
    <a:ln w="9360">
      <a:solidFill>
        <a:srgbClr val="d9d9d9"/>
      </a:solidFill>
      <a:round/>
    </a:ln>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839571349775"/>
          <c:y val="0.0165352327651997"/>
        </c:manualLayout>
      </c:layout>
      <c:overlay val="0"/>
      <c:spPr>
        <a:noFill/>
        <a:ln w="0">
          <a:noFill/>
        </a:ln>
      </c:spPr>
    </c:title>
    <c:autoTitleDeleted val="0"/>
    <c:plotArea>
      <c:layout>
        <c:manualLayout>
          <c:layoutTarget val="inner"/>
          <c:xMode val="edge"/>
          <c:yMode val="edge"/>
          <c:x val="0.0811598770782444"/>
          <c:y val="0.219409819384381"/>
          <c:w val="0.461665747380033"/>
          <c:h val="0.685067412872043"/>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0.0810810810810811</c:v>
                </c:pt>
                <c:pt idx="1">
                  <c:v>0.405405405405405</c:v>
                </c:pt>
                <c:pt idx="2">
                  <c:v>0.0810810810810811</c:v>
                </c:pt>
                <c:pt idx="3">
                  <c:v>0.432432432432432</c:v>
                </c:pt>
                <c:pt idx="4">
                  <c:v>0</c:v>
                </c:pt>
              </c:numCache>
            </c:numRef>
          </c:val>
        </c:ser>
        <c:firstSliceAng val="0"/>
        <c:holeSize val="50"/>
      </c:doughnutChart>
      <c:spPr>
        <a:solidFill>
          <a:srgbClr val="ffffff"/>
        </a:solid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5352327651997"/>
        </c:manualLayout>
      </c:layout>
      <c:overlay val="0"/>
      <c:spPr>
        <a:noFill/>
        <a:ln w="0">
          <a:noFill/>
        </a:ln>
      </c:spPr>
    </c:title>
    <c:autoTitleDeleted val="0"/>
    <c:plotArea>
      <c:layout>
        <c:manualLayout>
          <c:layoutTarget val="inner"/>
          <c:xMode val="edge"/>
          <c:yMode val="edge"/>
          <c:x val="0.0950292397660819"/>
          <c:y val="0.219409819384381"/>
          <c:w val="0.461680517082179"/>
          <c:h val="0.685067412872043"/>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0.0789473684210526</c:v>
                </c:pt>
                <c:pt idx="1">
                  <c:v>0.394736842105263</c:v>
                </c:pt>
                <c:pt idx="2">
                  <c:v>0.0789473684210526</c:v>
                </c:pt>
                <c:pt idx="3">
                  <c:v>0.421052631578947</c:v>
                </c:pt>
                <c:pt idx="4">
                  <c:v>0</c:v>
                </c:pt>
                <c:pt idx="5">
                  <c:v>0.0263157894736842</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drawings/_rels/drawing1.xml.rels><?xml version="1.0" encoding="UTF-8"?>
<Relationships xmlns="http://schemas.openxmlformats.org/package/2006/relationships"><Relationship Id="rId1" Type="http://schemas.openxmlformats.org/officeDocument/2006/relationships/image" Target="../media/image1.jpeg"/>
</Relationships>
</file>

<file path=xl/drawings/_rels/drawing2.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
</Relationships>
</file>

<file path=xl/drawings/_rels/drawing3.xml.rels><?xml version="1.0" encoding="UTF-8"?>
<Relationships xmlns="http://schemas.openxmlformats.org/package/2006/relationships"><Relationship Id="rId1" Type="http://schemas.openxmlformats.org/officeDocument/2006/relationships/chart" Target="../charts/chart4.xml"/><Relationship Id="rId2" Type="http://schemas.openxmlformats.org/officeDocument/2006/relationships/chart" Target="../charts/chart5.xml"/><Relationship Id="rId3" Type="http://schemas.openxmlformats.org/officeDocument/2006/relationships/chart" Target="../charts/chart6.xml"/><Relationship Id="rId4" Type="http://schemas.openxmlformats.org/officeDocument/2006/relationships/chart" Target="../charts/chart7.xml"/><Relationship Id="rId5" Type="http://schemas.openxmlformats.org/officeDocument/2006/relationships/chart" Target="../charts/chart8.xml"/><Relationship Id="rId6" Type="http://schemas.openxmlformats.org/officeDocument/2006/relationships/chart" Target="../charts/chart9.xml"/><Relationship Id="rId7" Type="http://schemas.openxmlformats.org/officeDocument/2006/relationships/chart" Target="../charts/chart10.xml"/><Relationship Id="rId8" Type="http://schemas.openxmlformats.org/officeDocument/2006/relationships/chart" Target="../charts/chart11.xml"/><Relationship Id="rId9" Type="http://schemas.openxmlformats.org/officeDocument/2006/relationships/chart" Target="../charts/chart12.xml"/>
</Relationships>
</file>

<file path=xl/drawings/_rels/drawing4.xml.rels><?xml version="1.0" encoding="UTF-8"?>
<Relationships xmlns="http://schemas.openxmlformats.org/package/2006/relationships"><Relationship Id="rId1" Type="http://schemas.openxmlformats.org/officeDocument/2006/relationships/chart" Target="../charts/chart13.xml"/><Relationship Id="rId2" Type="http://schemas.openxmlformats.org/officeDocument/2006/relationships/chart" Target="../charts/chart14.xml"/><Relationship Id="rId3" Type="http://schemas.openxmlformats.org/officeDocument/2006/relationships/chart" Target="../charts/chart15.xml"/><Relationship Id="rId4" Type="http://schemas.openxmlformats.org/officeDocument/2006/relationships/chart" Target="../charts/chart16.xml"/><Relationship Id="rId5" Type="http://schemas.openxmlformats.org/officeDocument/2006/relationships/chart" Target="../charts/chart17.xml"/><Relationship Id="rId6" Type="http://schemas.openxmlformats.org/officeDocument/2006/relationships/chart" Target="../charts/chart18.xml"/><Relationship Id="rId7" Type="http://schemas.openxmlformats.org/officeDocument/2006/relationships/chart" Target="../charts/chart19.xml"/><Relationship Id="rId8" Type="http://schemas.openxmlformats.org/officeDocument/2006/relationships/chart" Target="../charts/chart20.xml"/><Relationship Id="rId9" Type="http://schemas.openxmlformats.org/officeDocument/2006/relationships/chart" Target="../charts/chart21.xml"/><Relationship Id="rId10" Type="http://schemas.openxmlformats.org/officeDocument/2006/relationships/chart" Target="../charts/chart22.xml"/><Relationship Id="rId11" Type="http://schemas.openxmlformats.org/officeDocument/2006/relationships/chart" Target="../charts/chart23.xml"/><Relationship Id="rId12" Type="http://schemas.openxmlformats.org/officeDocument/2006/relationships/chart" Target="../charts/chart24.xml"/>
</Relationships>
</file>

<file path=xl/drawings/_rels/drawing5.xml.rels><?xml version="1.0" encoding="UTF-8"?>
<Relationships xmlns="http://schemas.openxmlformats.org/package/2006/relationships"><Relationship Id="rId1" Type="http://schemas.openxmlformats.org/officeDocument/2006/relationships/chart" Target="../charts/chart25.xml"/><Relationship Id="rId2" Type="http://schemas.openxmlformats.org/officeDocument/2006/relationships/chart" Target="../charts/chart26.xml"/><Relationship Id="rId3" Type="http://schemas.openxmlformats.org/officeDocument/2006/relationships/chart" Target="../charts/chart27.xml"/><Relationship Id="rId4" Type="http://schemas.openxmlformats.org/officeDocument/2006/relationships/chart" Target="../charts/chart28.xml"/><Relationship Id="rId5" Type="http://schemas.openxmlformats.org/officeDocument/2006/relationships/chart" Target="../charts/chart29.xml"/><Relationship Id="rId6" Type="http://schemas.openxmlformats.org/officeDocument/2006/relationships/chart" Target="../charts/chart30.xml"/><Relationship Id="rId7" Type="http://schemas.openxmlformats.org/officeDocument/2006/relationships/chart" Target="../charts/chart31.xml"/><Relationship Id="rId8" Type="http://schemas.openxmlformats.org/officeDocument/2006/relationships/chart" Target="../charts/chart32.xml"/><Relationship Id="rId9" Type="http://schemas.openxmlformats.org/officeDocument/2006/relationships/chart" Target="../charts/chart33.xml"/><Relationship Id="rId10" Type="http://schemas.openxmlformats.org/officeDocument/2006/relationships/chart" Target="../charts/chart34.xml"/><Relationship Id="rId11" Type="http://schemas.openxmlformats.org/officeDocument/2006/relationships/chart" Target="../charts/chart35.xml"/><Relationship Id="rId12" Type="http://schemas.openxmlformats.org/officeDocument/2006/relationships/chart" Target="../charts/chart36.xml"/><Relationship Id="rId13" Type="http://schemas.openxmlformats.org/officeDocument/2006/relationships/chart" Target="../charts/chart37.xml"/><Relationship Id="rId14" Type="http://schemas.openxmlformats.org/officeDocument/2006/relationships/chart" Target="../charts/chart38.xml"/><Relationship Id="rId15" Type="http://schemas.openxmlformats.org/officeDocument/2006/relationships/chart" Target="../charts/chart39.xml"/>
</Relationships>
</file>

<file path=xl/drawings/_rels/drawing6.xml.rels><?xml version="1.0" encoding="UTF-8"?>
<Relationships xmlns="http://schemas.openxmlformats.org/package/2006/relationships"><Relationship Id="rId1" Type="http://schemas.openxmlformats.org/officeDocument/2006/relationships/chart" Target="../charts/chart40.xml"/><Relationship Id="rId2" Type="http://schemas.openxmlformats.org/officeDocument/2006/relationships/chart" Target="../charts/chart41.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28440</xdr:colOff>
      <xdr:row>0</xdr:row>
      <xdr:rowOff>0</xdr:rowOff>
    </xdr:from>
    <xdr:to>
      <xdr:col>1</xdr:col>
      <xdr:colOff>751320</xdr:colOff>
      <xdr:row>4</xdr:row>
      <xdr:rowOff>219600</xdr:rowOff>
    </xdr:to>
    <xdr:pic>
      <xdr:nvPicPr>
        <xdr:cNvPr id="0" name="Imagem 1" descr=""/>
        <xdr:cNvPicPr/>
      </xdr:nvPicPr>
      <xdr:blipFill>
        <a:blip r:embed="rId1"/>
        <a:stretch/>
      </xdr:blipFill>
      <xdr:spPr>
        <a:xfrm>
          <a:off x="28440" y="0"/>
          <a:ext cx="3432600" cy="1286280"/>
        </a:xfrm>
        <a:prstGeom prst="rect">
          <a:avLst/>
        </a:prstGeom>
        <a:noFill/>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193320</xdr:colOff>
      <xdr:row>28</xdr:row>
      <xdr:rowOff>47520</xdr:rowOff>
    </xdr:from>
    <xdr:to>
      <xdr:col>21</xdr:col>
      <xdr:colOff>142560</xdr:colOff>
      <xdr:row>38</xdr:row>
      <xdr:rowOff>75960</xdr:rowOff>
    </xdr:to>
    <xdr:graphicFrame>
      <xdr:nvGraphicFramePr>
        <xdr:cNvPr id="1" name="Gráfico 13"/>
        <xdr:cNvGraphicFramePr/>
      </xdr:nvGraphicFramePr>
      <xdr:xfrm>
        <a:off x="9669960" y="6819840"/>
        <a:ext cx="6064560" cy="18475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163440</xdr:colOff>
      <xdr:row>12</xdr:row>
      <xdr:rowOff>1800</xdr:rowOff>
    </xdr:from>
    <xdr:to>
      <xdr:col>14</xdr:col>
      <xdr:colOff>420840</xdr:colOff>
      <xdr:row>24</xdr:row>
      <xdr:rowOff>79200</xdr:rowOff>
    </xdr:to>
    <xdr:graphicFrame>
      <xdr:nvGraphicFramePr>
        <xdr:cNvPr id="2" name="Gráfico 3"/>
        <xdr:cNvGraphicFramePr/>
      </xdr:nvGraphicFramePr>
      <xdr:xfrm>
        <a:off x="7163640" y="3278520"/>
        <a:ext cx="4568400" cy="282996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550440</xdr:colOff>
      <xdr:row>12</xdr:row>
      <xdr:rowOff>1800</xdr:rowOff>
    </xdr:from>
    <xdr:to>
      <xdr:col>22</xdr:col>
      <xdr:colOff>336600</xdr:colOff>
      <xdr:row>24</xdr:row>
      <xdr:rowOff>79200</xdr:rowOff>
    </xdr:to>
    <xdr:graphicFrame>
      <xdr:nvGraphicFramePr>
        <xdr:cNvPr id="3" name="Gráfico 9"/>
        <xdr:cNvGraphicFramePr/>
      </xdr:nvGraphicFramePr>
      <xdr:xfrm>
        <a:off x="11861640" y="3278520"/>
        <a:ext cx="4678200" cy="282996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193320</xdr:colOff>
      <xdr:row>28</xdr:row>
      <xdr:rowOff>47520</xdr:rowOff>
    </xdr:from>
    <xdr:to>
      <xdr:col>21</xdr:col>
      <xdr:colOff>142560</xdr:colOff>
      <xdr:row>38</xdr:row>
      <xdr:rowOff>75960</xdr:rowOff>
    </xdr:to>
    <xdr:graphicFrame>
      <xdr:nvGraphicFramePr>
        <xdr:cNvPr id="4" name="Gráfico 1"/>
        <xdr:cNvGraphicFramePr/>
      </xdr:nvGraphicFramePr>
      <xdr:xfrm>
        <a:off x="9669960" y="6819840"/>
        <a:ext cx="6064560" cy="18475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163440</xdr:colOff>
      <xdr:row>12</xdr:row>
      <xdr:rowOff>1800</xdr:rowOff>
    </xdr:from>
    <xdr:to>
      <xdr:col>14</xdr:col>
      <xdr:colOff>420840</xdr:colOff>
      <xdr:row>24</xdr:row>
      <xdr:rowOff>79200</xdr:rowOff>
    </xdr:to>
    <xdr:graphicFrame>
      <xdr:nvGraphicFramePr>
        <xdr:cNvPr id="5" name="Gráfico 2"/>
        <xdr:cNvGraphicFramePr/>
      </xdr:nvGraphicFramePr>
      <xdr:xfrm>
        <a:off x="7163640" y="3278520"/>
        <a:ext cx="4568400" cy="282996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550440</xdr:colOff>
      <xdr:row>12</xdr:row>
      <xdr:rowOff>1800</xdr:rowOff>
    </xdr:from>
    <xdr:to>
      <xdr:col>22</xdr:col>
      <xdr:colOff>336600</xdr:colOff>
      <xdr:row>24</xdr:row>
      <xdr:rowOff>79200</xdr:rowOff>
    </xdr:to>
    <xdr:graphicFrame>
      <xdr:nvGraphicFramePr>
        <xdr:cNvPr id="6" name="Gráfico 3"/>
        <xdr:cNvGraphicFramePr/>
      </xdr:nvGraphicFramePr>
      <xdr:xfrm>
        <a:off x="11861640" y="3278520"/>
        <a:ext cx="4678200" cy="282996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11</xdr:col>
      <xdr:colOff>193320</xdr:colOff>
      <xdr:row>28</xdr:row>
      <xdr:rowOff>47520</xdr:rowOff>
    </xdr:from>
    <xdr:to>
      <xdr:col>21</xdr:col>
      <xdr:colOff>142560</xdr:colOff>
      <xdr:row>38</xdr:row>
      <xdr:rowOff>75960</xdr:rowOff>
    </xdr:to>
    <xdr:graphicFrame>
      <xdr:nvGraphicFramePr>
        <xdr:cNvPr id="7" name="Gráfico 4"/>
        <xdr:cNvGraphicFramePr/>
      </xdr:nvGraphicFramePr>
      <xdr:xfrm>
        <a:off x="9669960" y="6819840"/>
        <a:ext cx="6064560" cy="184752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163440</xdr:colOff>
      <xdr:row>12</xdr:row>
      <xdr:rowOff>1800</xdr:rowOff>
    </xdr:from>
    <xdr:to>
      <xdr:col>14</xdr:col>
      <xdr:colOff>420840</xdr:colOff>
      <xdr:row>24</xdr:row>
      <xdr:rowOff>79200</xdr:rowOff>
    </xdr:to>
    <xdr:graphicFrame>
      <xdr:nvGraphicFramePr>
        <xdr:cNvPr id="8" name="Gráfico 5"/>
        <xdr:cNvGraphicFramePr/>
      </xdr:nvGraphicFramePr>
      <xdr:xfrm>
        <a:off x="7163640" y="3278520"/>
        <a:ext cx="4568400" cy="282996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14</xdr:col>
      <xdr:colOff>550440</xdr:colOff>
      <xdr:row>12</xdr:row>
      <xdr:rowOff>1800</xdr:rowOff>
    </xdr:from>
    <xdr:to>
      <xdr:col>22</xdr:col>
      <xdr:colOff>336600</xdr:colOff>
      <xdr:row>24</xdr:row>
      <xdr:rowOff>79200</xdr:rowOff>
    </xdr:to>
    <xdr:graphicFrame>
      <xdr:nvGraphicFramePr>
        <xdr:cNvPr id="9" name="Gráfico 6"/>
        <xdr:cNvGraphicFramePr/>
      </xdr:nvGraphicFramePr>
      <xdr:xfrm>
        <a:off x="11861640" y="3278520"/>
        <a:ext cx="4678200" cy="282996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11</xdr:col>
      <xdr:colOff>193320</xdr:colOff>
      <xdr:row>28</xdr:row>
      <xdr:rowOff>47520</xdr:rowOff>
    </xdr:from>
    <xdr:to>
      <xdr:col>21</xdr:col>
      <xdr:colOff>142560</xdr:colOff>
      <xdr:row>38</xdr:row>
      <xdr:rowOff>75960</xdr:rowOff>
    </xdr:to>
    <xdr:graphicFrame>
      <xdr:nvGraphicFramePr>
        <xdr:cNvPr id="10" name="Gráfico 7"/>
        <xdr:cNvGraphicFramePr/>
      </xdr:nvGraphicFramePr>
      <xdr:xfrm>
        <a:off x="9669960" y="6819840"/>
        <a:ext cx="6064560" cy="184752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7</xdr:col>
      <xdr:colOff>163440</xdr:colOff>
      <xdr:row>12</xdr:row>
      <xdr:rowOff>1800</xdr:rowOff>
    </xdr:from>
    <xdr:to>
      <xdr:col>14</xdr:col>
      <xdr:colOff>420840</xdr:colOff>
      <xdr:row>24</xdr:row>
      <xdr:rowOff>79200</xdr:rowOff>
    </xdr:to>
    <xdr:graphicFrame>
      <xdr:nvGraphicFramePr>
        <xdr:cNvPr id="11" name="Gráfico 8"/>
        <xdr:cNvGraphicFramePr/>
      </xdr:nvGraphicFramePr>
      <xdr:xfrm>
        <a:off x="7163640" y="3278520"/>
        <a:ext cx="4568400" cy="282996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14</xdr:col>
      <xdr:colOff>550440</xdr:colOff>
      <xdr:row>12</xdr:row>
      <xdr:rowOff>1800</xdr:rowOff>
    </xdr:from>
    <xdr:to>
      <xdr:col>22</xdr:col>
      <xdr:colOff>336600</xdr:colOff>
      <xdr:row>24</xdr:row>
      <xdr:rowOff>79200</xdr:rowOff>
    </xdr:to>
    <xdr:graphicFrame>
      <xdr:nvGraphicFramePr>
        <xdr:cNvPr id="12" name="Gráfico 9"/>
        <xdr:cNvGraphicFramePr/>
      </xdr:nvGraphicFramePr>
      <xdr:xfrm>
        <a:off x="11861640" y="3278520"/>
        <a:ext cx="4678200" cy="282996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193320</xdr:colOff>
      <xdr:row>28</xdr:row>
      <xdr:rowOff>47520</xdr:rowOff>
    </xdr:from>
    <xdr:to>
      <xdr:col>21</xdr:col>
      <xdr:colOff>142560</xdr:colOff>
      <xdr:row>42</xdr:row>
      <xdr:rowOff>96120</xdr:rowOff>
    </xdr:to>
    <xdr:graphicFrame>
      <xdr:nvGraphicFramePr>
        <xdr:cNvPr id="13" name="Gráfico 1"/>
        <xdr:cNvGraphicFramePr/>
      </xdr:nvGraphicFramePr>
      <xdr:xfrm>
        <a:off x="9669960" y="6819840"/>
        <a:ext cx="6064560" cy="20487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163440</xdr:colOff>
      <xdr:row>12</xdr:row>
      <xdr:rowOff>1800</xdr:rowOff>
    </xdr:from>
    <xdr:to>
      <xdr:col>14</xdr:col>
      <xdr:colOff>420840</xdr:colOff>
      <xdr:row>24</xdr:row>
      <xdr:rowOff>79200</xdr:rowOff>
    </xdr:to>
    <xdr:graphicFrame>
      <xdr:nvGraphicFramePr>
        <xdr:cNvPr id="14" name="Gráfico 2"/>
        <xdr:cNvGraphicFramePr/>
      </xdr:nvGraphicFramePr>
      <xdr:xfrm>
        <a:off x="7163640" y="3278520"/>
        <a:ext cx="4568400" cy="282996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550440</xdr:colOff>
      <xdr:row>12</xdr:row>
      <xdr:rowOff>1800</xdr:rowOff>
    </xdr:from>
    <xdr:to>
      <xdr:col>22</xdr:col>
      <xdr:colOff>336600</xdr:colOff>
      <xdr:row>24</xdr:row>
      <xdr:rowOff>79200</xdr:rowOff>
    </xdr:to>
    <xdr:graphicFrame>
      <xdr:nvGraphicFramePr>
        <xdr:cNvPr id="15" name="Gráfico 3"/>
        <xdr:cNvGraphicFramePr/>
      </xdr:nvGraphicFramePr>
      <xdr:xfrm>
        <a:off x="11861640" y="3278520"/>
        <a:ext cx="4678200" cy="282996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11</xdr:col>
      <xdr:colOff>193320</xdr:colOff>
      <xdr:row>28</xdr:row>
      <xdr:rowOff>47520</xdr:rowOff>
    </xdr:from>
    <xdr:to>
      <xdr:col>21</xdr:col>
      <xdr:colOff>142560</xdr:colOff>
      <xdr:row>42</xdr:row>
      <xdr:rowOff>96120</xdr:rowOff>
    </xdr:to>
    <xdr:graphicFrame>
      <xdr:nvGraphicFramePr>
        <xdr:cNvPr id="16" name="Gráfico 4"/>
        <xdr:cNvGraphicFramePr/>
      </xdr:nvGraphicFramePr>
      <xdr:xfrm>
        <a:off x="9669960" y="6819840"/>
        <a:ext cx="6064560" cy="204876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163440</xdr:colOff>
      <xdr:row>12</xdr:row>
      <xdr:rowOff>1800</xdr:rowOff>
    </xdr:from>
    <xdr:to>
      <xdr:col>14</xdr:col>
      <xdr:colOff>420840</xdr:colOff>
      <xdr:row>24</xdr:row>
      <xdr:rowOff>79200</xdr:rowOff>
    </xdr:to>
    <xdr:graphicFrame>
      <xdr:nvGraphicFramePr>
        <xdr:cNvPr id="17" name="Gráfico 5"/>
        <xdr:cNvGraphicFramePr/>
      </xdr:nvGraphicFramePr>
      <xdr:xfrm>
        <a:off x="7163640" y="3278520"/>
        <a:ext cx="4568400" cy="282996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14</xdr:col>
      <xdr:colOff>550440</xdr:colOff>
      <xdr:row>12</xdr:row>
      <xdr:rowOff>1800</xdr:rowOff>
    </xdr:from>
    <xdr:to>
      <xdr:col>22</xdr:col>
      <xdr:colOff>336600</xdr:colOff>
      <xdr:row>24</xdr:row>
      <xdr:rowOff>79200</xdr:rowOff>
    </xdr:to>
    <xdr:graphicFrame>
      <xdr:nvGraphicFramePr>
        <xdr:cNvPr id="18" name="Gráfico 6"/>
        <xdr:cNvGraphicFramePr/>
      </xdr:nvGraphicFramePr>
      <xdr:xfrm>
        <a:off x="11861640" y="3278520"/>
        <a:ext cx="4678200" cy="282996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11</xdr:col>
      <xdr:colOff>193320</xdr:colOff>
      <xdr:row>28</xdr:row>
      <xdr:rowOff>47520</xdr:rowOff>
    </xdr:from>
    <xdr:to>
      <xdr:col>21</xdr:col>
      <xdr:colOff>142560</xdr:colOff>
      <xdr:row>42</xdr:row>
      <xdr:rowOff>96120</xdr:rowOff>
    </xdr:to>
    <xdr:graphicFrame>
      <xdr:nvGraphicFramePr>
        <xdr:cNvPr id="19" name="Gráfico 7"/>
        <xdr:cNvGraphicFramePr/>
      </xdr:nvGraphicFramePr>
      <xdr:xfrm>
        <a:off x="9669960" y="6819840"/>
        <a:ext cx="6064560" cy="204876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7</xdr:col>
      <xdr:colOff>163440</xdr:colOff>
      <xdr:row>12</xdr:row>
      <xdr:rowOff>1800</xdr:rowOff>
    </xdr:from>
    <xdr:to>
      <xdr:col>14</xdr:col>
      <xdr:colOff>420840</xdr:colOff>
      <xdr:row>24</xdr:row>
      <xdr:rowOff>79200</xdr:rowOff>
    </xdr:to>
    <xdr:graphicFrame>
      <xdr:nvGraphicFramePr>
        <xdr:cNvPr id="20" name="Gráfico 8"/>
        <xdr:cNvGraphicFramePr/>
      </xdr:nvGraphicFramePr>
      <xdr:xfrm>
        <a:off x="7163640" y="3278520"/>
        <a:ext cx="4568400" cy="282996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14</xdr:col>
      <xdr:colOff>550440</xdr:colOff>
      <xdr:row>12</xdr:row>
      <xdr:rowOff>1800</xdr:rowOff>
    </xdr:from>
    <xdr:to>
      <xdr:col>22</xdr:col>
      <xdr:colOff>336600</xdr:colOff>
      <xdr:row>24</xdr:row>
      <xdr:rowOff>79200</xdr:rowOff>
    </xdr:to>
    <xdr:graphicFrame>
      <xdr:nvGraphicFramePr>
        <xdr:cNvPr id="21" name="Gráfico 9"/>
        <xdr:cNvGraphicFramePr/>
      </xdr:nvGraphicFramePr>
      <xdr:xfrm>
        <a:off x="11861640" y="3278520"/>
        <a:ext cx="4678200" cy="282996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11</xdr:col>
      <xdr:colOff>193320</xdr:colOff>
      <xdr:row>28</xdr:row>
      <xdr:rowOff>47520</xdr:rowOff>
    </xdr:from>
    <xdr:to>
      <xdr:col>21</xdr:col>
      <xdr:colOff>142560</xdr:colOff>
      <xdr:row>42</xdr:row>
      <xdr:rowOff>96120</xdr:rowOff>
    </xdr:to>
    <xdr:graphicFrame>
      <xdr:nvGraphicFramePr>
        <xdr:cNvPr id="22" name="Gráfico 10"/>
        <xdr:cNvGraphicFramePr/>
      </xdr:nvGraphicFramePr>
      <xdr:xfrm>
        <a:off x="9669960" y="6819840"/>
        <a:ext cx="6064560" cy="204876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7</xdr:col>
      <xdr:colOff>163440</xdr:colOff>
      <xdr:row>12</xdr:row>
      <xdr:rowOff>1800</xdr:rowOff>
    </xdr:from>
    <xdr:to>
      <xdr:col>14</xdr:col>
      <xdr:colOff>420840</xdr:colOff>
      <xdr:row>24</xdr:row>
      <xdr:rowOff>79200</xdr:rowOff>
    </xdr:to>
    <xdr:graphicFrame>
      <xdr:nvGraphicFramePr>
        <xdr:cNvPr id="23" name="Gráfico 11"/>
        <xdr:cNvGraphicFramePr/>
      </xdr:nvGraphicFramePr>
      <xdr:xfrm>
        <a:off x="7163640" y="3278520"/>
        <a:ext cx="4568400" cy="282996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14</xdr:col>
      <xdr:colOff>550440</xdr:colOff>
      <xdr:row>12</xdr:row>
      <xdr:rowOff>1800</xdr:rowOff>
    </xdr:from>
    <xdr:to>
      <xdr:col>22</xdr:col>
      <xdr:colOff>336600</xdr:colOff>
      <xdr:row>24</xdr:row>
      <xdr:rowOff>79200</xdr:rowOff>
    </xdr:to>
    <xdr:graphicFrame>
      <xdr:nvGraphicFramePr>
        <xdr:cNvPr id="24" name="Gráfico 12"/>
        <xdr:cNvGraphicFramePr/>
      </xdr:nvGraphicFramePr>
      <xdr:xfrm>
        <a:off x="11861640" y="3278520"/>
        <a:ext cx="4678200" cy="282996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193320</xdr:colOff>
      <xdr:row>28</xdr:row>
      <xdr:rowOff>47520</xdr:rowOff>
    </xdr:from>
    <xdr:to>
      <xdr:col>21</xdr:col>
      <xdr:colOff>142560</xdr:colOff>
      <xdr:row>41</xdr:row>
      <xdr:rowOff>96120</xdr:rowOff>
    </xdr:to>
    <xdr:graphicFrame>
      <xdr:nvGraphicFramePr>
        <xdr:cNvPr id="25" name="Gráfico 1"/>
        <xdr:cNvGraphicFramePr/>
      </xdr:nvGraphicFramePr>
      <xdr:xfrm>
        <a:off x="9669960" y="6819840"/>
        <a:ext cx="6064560" cy="24109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163440</xdr:colOff>
      <xdr:row>12</xdr:row>
      <xdr:rowOff>1800</xdr:rowOff>
    </xdr:from>
    <xdr:to>
      <xdr:col>14</xdr:col>
      <xdr:colOff>420840</xdr:colOff>
      <xdr:row>24</xdr:row>
      <xdr:rowOff>79200</xdr:rowOff>
    </xdr:to>
    <xdr:graphicFrame>
      <xdr:nvGraphicFramePr>
        <xdr:cNvPr id="26" name="Gráfico 2"/>
        <xdr:cNvGraphicFramePr/>
      </xdr:nvGraphicFramePr>
      <xdr:xfrm>
        <a:off x="7163640" y="3278520"/>
        <a:ext cx="4568400" cy="282996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550440</xdr:colOff>
      <xdr:row>12</xdr:row>
      <xdr:rowOff>1800</xdr:rowOff>
    </xdr:from>
    <xdr:to>
      <xdr:col>22</xdr:col>
      <xdr:colOff>336600</xdr:colOff>
      <xdr:row>24</xdr:row>
      <xdr:rowOff>79200</xdr:rowOff>
    </xdr:to>
    <xdr:graphicFrame>
      <xdr:nvGraphicFramePr>
        <xdr:cNvPr id="27" name="Gráfico 3"/>
        <xdr:cNvGraphicFramePr/>
      </xdr:nvGraphicFramePr>
      <xdr:xfrm>
        <a:off x="11861640" y="3278520"/>
        <a:ext cx="4678200" cy="282996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11</xdr:col>
      <xdr:colOff>193320</xdr:colOff>
      <xdr:row>28</xdr:row>
      <xdr:rowOff>47520</xdr:rowOff>
    </xdr:from>
    <xdr:to>
      <xdr:col>21</xdr:col>
      <xdr:colOff>142560</xdr:colOff>
      <xdr:row>41</xdr:row>
      <xdr:rowOff>96120</xdr:rowOff>
    </xdr:to>
    <xdr:graphicFrame>
      <xdr:nvGraphicFramePr>
        <xdr:cNvPr id="28" name="Gráfico 4"/>
        <xdr:cNvGraphicFramePr/>
      </xdr:nvGraphicFramePr>
      <xdr:xfrm>
        <a:off x="9669960" y="6819840"/>
        <a:ext cx="6064560" cy="241092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163440</xdr:colOff>
      <xdr:row>12</xdr:row>
      <xdr:rowOff>1800</xdr:rowOff>
    </xdr:from>
    <xdr:to>
      <xdr:col>14</xdr:col>
      <xdr:colOff>420840</xdr:colOff>
      <xdr:row>24</xdr:row>
      <xdr:rowOff>79200</xdr:rowOff>
    </xdr:to>
    <xdr:graphicFrame>
      <xdr:nvGraphicFramePr>
        <xdr:cNvPr id="29" name="Gráfico 5"/>
        <xdr:cNvGraphicFramePr/>
      </xdr:nvGraphicFramePr>
      <xdr:xfrm>
        <a:off x="7163640" y="3278520"/>
        <a:ext cx="4568400" cy="282996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14</xdr:col>
      <xdr:colOff>550440</xdr:colOff>
      <xdr:row>12</xdr:row>
      <xdr:rowOff>1800</xdr:rowOff>
    </xdr:from>
    <xdr:to>
      <xdr:col>22</xdr:col>
      <xdr:colOff>336600</xdr:colOff>
      <xdr:row>24</xdr:row>
      <xdr:rowOff>79200</xdr:rowOff>
    </xdr:to>
    <xdr:graphicFrame>
      <xdr:nvGraphicFramePr>
        <xdr:cNvPr id="30" name="Gráfico 6"/>
        <xdr:cNvGraphicFramePr/>
      </xdr:nvGraphicFramePr>
      <xdr:xfrm>
        <a:off x="11861640" y="3278520"/>
        <a:ext cx="4678200" cy="282996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11</xdr:col>
      <xdr:colOff>193320</xdr:colOff>
      <xdr:row>28</xdr:row>
      <xdr:rowOff>47520</xdr:rowOff>
    </xdr:from>
    <xdr:to>
      <xdr:col>21</xdr:col>
      <xdr:colOff>142560</xdr:colOff>
      <xdr:row>41</xdr:row>
      <xdr:rowOff>96120</xdr:rowOff>
    </xdr:to>
    <xdr:graphicFrame>
      <xdr:nvGraphicFramePr>
        <xdr:cNvPr id="31" name="Gráfico 7"/>
        <xdr:cNvGraphicFramePr/>
      </xdr:nvGraphicFramePr>
      <xdr:xfrm>
        <a:off x="9669960" y="6819840"/>
        <a:ext cx="6064560" cy="241092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7</xdr:col>
      <xdr:colOff>163440</xdr:colOff>
      <xdr:row>12</xdr:row>
      <xdr:rowOff>1800</xdr:rowOff>
    </xdr:from>
    <xdr:to>
      <xdr:col>14</xdr:col>
      <xdr:colOff>420840</xdr:colOff>
      <xdr:row>24</xdr:row>
      <xdr:rowOff>79200</xdr:rowOff>
    </xdr:to>
    <xdr:graphicFrame>
      <xdr:nvGraphicFramePr>
        <xdr:cNvPr id="32" name="Gráfico 8"/>
        <xdr:cNvGraphicFramePr/>
      </xdr:nvGraphicFramePr>
      <xdr:xfrm>
        <a:off x="7163640" y="3278520"/>
        <a:ext cx="4568400" cy="282996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14</xdr:col>
      <xdr:colOff>550440</xdr:colOff>
      <xdr:row>12</xdr:row>
      <xdr:rowOff>1800</xdr:rowOff>
    </xdr:from>
    <xdr:to>
      <xdr:col>22</xdr:col>
      <xdr:colOff>336600</xdr:colOff>
      <xdr:row>24</xdr:row>
      <xdr:rowOff>79200</xdr:rowOff>
    </xdr:to>
    <xdr:graphicFrame>
      <xdr:nvGraphicFramePr>
        <xdr:cNvPr id="33" name="Gráfico 9"/>
        <xdr:cNvGraphicFramePr/>
      </xdr:nvGraphicFramePr>
      <xdr:xfrm>
        <a:off x="11861640" y="3278520"/>
        <a:ext cx="4678200" cy="282996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11</xdr:col>
      <xdr:colOff>193320</xdr:colOff>
      <xdr:row>28</xdr:row>
      <xdr:rowOff>47520</xdr:rowOff>
    </xdr:from>
    <xdr:to>
      <xdr:col>21</xdr:col>
      <xdr:colOff>142560</xdr:colOff>
      <xdr:row>41</xdr:row>
      <xdr:rowOff>96120</xdr:rowOff>
    </xdr:to>
    <xdr:graphicFrame>
      <xdr:nvGraphicFramePr>
        <xdr:cNvPr id="34" name="Gráfico 10"/>
        <xdr:cNvGraphicFramePr/>
      </xdr:nvGraphicFramePr>
      <xdr:xfrm>
        <a:off x="9669960" y="6819840"/>
        <a:ext cx="6064560" cy="241092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7</xdr:col>
      <xdr:colOff>163440</xdr:colOff>
      <xdr:row>12</xdr:row>
      <xdr:rowOff>1800</xdr:rowOff>
    </xdr:from>
    <xdr:to>
      <xdr:col>14</xdr:col>
      <xdr:colOff>420840</xdr:colOff>
      <xdr:row>24</xdr:row>
      <xdr:rowOff>79200</xdr:rowOff>
    </xdr:to>
    <xdr:graphicFrame>
      <xdr:nvGraphicFramePr>
        <xdr:cNvPr id="35" name="Gráfico 11"/>
        <xdr:cNvGraphicFramePr/>
      </xdr:nvGraphicFramePr>
      <xdr:xfrm>
        <a:off x="7163640" y="3278520"/>
        <a:ext cx="4568400" cy="282996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14</xdr:col>
      <xdr:colOff>550440</xdr:colOff>
      <xdr:row>12</xdr:row>
      <xdr:rowOff>1800</xdr:rowOff>
    </xdr:from>
    <xdr:to>
      <xdr:col>22</xdr:col>
      <xdr:colOff>336600</xdr:colOff>
      <xdr:row>24</xdr:row>
      <xdr:rowOff>79200</xdr:rowOff>
    </xdr:to>
    <xdr:graphicFrame>
      <xdr:nvGraphicFramePr>
        <xdr:cNvPr id="36" name="Gráfico 12"/>
        <xdr:cNvGraphicFramePr/>
      </xdr:nvGraphicFramePr>
      <xdr:xfrm>
        <a:off x="11861640" y="3278520"/>
        <a:ext cx="4678200" cy="282996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11</xdr:col>
      <xdr:colOff>193320</xdr:colOff>
      <xdr:row>28</xdr:row>
      <xdr:rowOff>47520</xdr:rowOff>
    </xdr:from>
    <xdr:to>
      <xdr:col>21</xdr:col>
      <xdr:colOff>142560</xdr:colOff>
      <xdr:row>41</xdr:row>
      <xdr:rowOff>96120</xdr:rowOff>
    </xdr:to>
    <xdr:graphicFrame>
      <xdr:nvGraphicFramePr>
        <xdr:cNvPr id="37" name="Gráfico 13"/>
        <xdr:cNvGraphicFramePr/>
      </xdr:nvGraphicFramePr>
      <xdr:xfrm>
        <a:off x="9669960" y="6819840"/>
        <a:ext cx="6064560" cy="241092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7</xdr:col>
      <xdr:colOff>163440</xdr:colOff>
      <xdr:row>12</xdr:row>
      <xdr:rowOff>1800</xdr:rowOff>
    </xdr:from>
    <xdr:to>
      <xdr:col>14</xdr:col>
      <xdr:colOff>420840</xdr:colOff>
      <xdr:row>24</xdr:row>
      <xdr:rowOff>79200</xdr:rowOff>
    </xdr:to>
    <xdr:graphicFrame>
      <xdr:nvGraphicFramePr>
        <xdr:cNvPr id="38" name="Gráfico 14"/>
        <xdr:cNvGraphicFramePr/>
      </xdr:nvGraphicFramePr>
      <xdr:xfrm>
        <a:off x="7163640" y="3278520"/>
        <a:ext cx="4568400" cy="282996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14</xdr:col>
      <xdr:colOff>550440</xdr:colOff>
      <xdr:row>12</xdr:row>
      <xdr:rowOff>1800</xdr:rowOff>
    </xdr:from>
    <xdr:to>
      <xdr:col>22</xdr:col>
      <xdr:colOff>336600</xdr:colOff>
      <xdr:row>24</xdr:row>
      <xdr:rowOff>79200</xdr:rowOff>
    </xdr:to>
    <xdr:graphicFrame>
      <xdr:nvGraphicFramePr>
        <xdr:cNvPr id="39" name="Gráfico 15"/>
        <xdr:cNvGraphicFramePr/>
      </xdr:nvGraphicFramePr>
      <xdr:xfrm>
        <a:off x="11861640" y="3278520"/>
        <a:ext cx="4678200" cy="282996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7</xdr:col>
      <xdr:colOff>252720</xdr:colOff>
      <xdr:row>21</xdr:row>
      <xdr:rowOff>442800</xdr:rowOff>
    </xdr:from>
    <xdr:to>
      <xdr:col>16</xdr:col>
      <xdr:colOff>331200</xdr:colOff>
      <xdr:row>34</xdr:row>
      <xdr:rowOff>101160</xdr:rowOff>
    </xdr:to>
    <xdr:graphicFrame>
      <xdr:nvGraphicFramePr>
        <xdr:cNvPr id="40" name="Gráfico 1"/>
        <xdr:cNvGraphicFramePr/>
      </xdr:nvGraphicFramePr>
      <xdr:xfrm>
        <a:off x="7246080" y="6405480"/>
        <a:ext cx="5581800" cy="22870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234720</xdr:colOff>
      <xdr:row>10</xdr:row>
      <xdr:rowOff>182880</xdr:rowOff>
    </xdr:from>
    <xdr:to>
      <xdr:col>15</xdr:col>
      <xdr:colOff>285480</xdr:colOff>
      <xdr:row>21</xdr:row>
      <xdr:rowOff>85320</xdr:rowOff>
    </xdr:to>
    <xdr:graphicFrame>
      <xdr:nvGraphicFramePr>
        <xdr:cNvPr id="41" name="Gráfico 3"/>
        <xdr:cNvGraphicFramePr/>
      </xdr:nvGraphicFramePr>
      <xdr:xfrm>
        <a:off x="7839360" y="3250080"/>
        <a:ext cx="4331520" cy="27979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xmlns:r="http://schemas.openxmlformats.org/officeDocument/2006/relationships"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11.xml.rels><?xml version="1.0" encoding="UTF-8"?>
<Relationships xmlns="http://schemas.openxmlformats.org/package/2006/relationships"><Relationship Id="rId1" Type="http://schemas.openxmlformats.org/officeDocument/2006/relationships/drawing" Target="../drawings/drawing6.xml"/>
</Relationships>
</file>

<file path=xl/worksheets/_rels/sheet2.xml.rels><?xml version="1.0" encoding="UTF-8"?>
<Relationships xmlns="http://schemas.openxmlformats.org/package/2006/relationships"><Relationship Id="rId1" Type="http://schemas.openxmlformats.org/officeDocument/2006/relationships/hyperlink" Target="https://doi.org/10.1016/j.gecco.2023.e02620" TargetMode="Externa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_rels/sheet7.xml.rels><?xml version="1.0" encoding="UTF-8"?>
<Relationships xmlns="http://schemas.openxmlformats.org/package/2006/relationships"><Relationship Id="rId1" Type="http://schemas.openxmlformats.org/officeDocument/2006/relationships/drawing" Target="../drawings/drawing4.xml"/>
</Relationships>
</file>

<file path=xl/worksheets/_rels/sheet9.xml.rels><?xml version="1.0" encoding="UTF-8"?>
<Relationships xmlns="http://schemas.openxmlformats.org/package/2006/relationships"><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162"/>
  <sheetViews>
    <sheetView showFormulas="false" showGridLines="true" showRowColHeaders="true" showZeros="true" rightToLeft="false" tabSelected="false" showOutlineSymbols="true" defaultGridColor="true" view="normal" topLeftCell="A45" colorId="64" zoomScale="75" zoomScaleNormal="75" zoomScalePageLayoutView="100" workbookViewId="0">
      <selection pane="topLeft" activeCell="B52" activeCellId="0" sqref="B52"/>
    </sheetView>
  </sheetViews>
  <sheetFormatPr defaultColWidth="8.6796875" defaultRowHeight="14.25" customHeight="true" zeroHeight="false" outlineLevelRow="0" outlineLevelCol="0"/>
  <cols>
    <col collapsed="false" customWidth="true" hidden="false" outlineLevel="0" max="1" min="1" style="0" width="38.44"/>
    <col collapsed="false" customWidth="true" hidden="false" outlineLevel="0" max="2" min="2" style="0" width="156.67"/>
    <col collapsed="false" customWidth="true" hidden="false" outlineLevel="0" max="90" min="3" style="1" width="9.11"/>
  </cols>
  <sheetData>
    <row r="1" customFormat="false" ht="21" hidden="false" customHeight="true" outlineLevel="0" collapsed="false">
      <c r="A1" s="2" t="s">
        <v>0</v>
      </c>
      <c r="B1" s="2"/>
    </row>
    <row r="2" customFormat="false" ht="21" hidden="false" customHeight="true" outlineLevel="0" collapsed="false">
      <c r="A2" s="2"/>
      <c r="B2" s="2"/>
    </row>
    <row r="3" customFormat="false" ht="21" hidden="false" customHeight="true" outlineLevel="0" collapsed="false">
      <c r="A3" s="2"/>
      <c r="B3" s="2"/>
    </row>
    <row r="4" customFormat="false" ht="21" hidden="false" customHeight="true" outlineLevel="0" collapsed="false">
      <c r="A4" s="2"/>
      <c r="B4" s="2"/>
    </row>
    <row r="5" customFormat="false" ht="21" hidden="false" customHeight="true" outlineLevel="0" collapsed="false">
      <c r="A5" s="2"/>
      <c r="B5" s="2"/>
    </row>
    <row r="6" customFormat="false" ht="76.5" hidden="false" customHeight="true" outlineLevel="0" collapsed="false">
      <c r="A6" s="3" t="s">
        <v>1</v>
      </c>
      <c r="B6" s="3"/>
    </row>
    <row r="7" customFormat="false" ht="35.05" hidden="false" customHeight="false" outlineLevel="0" collapsed="false">
      <c r="A7" s="4" t="s">
        <v>2</v>
      </c>
      <c r="B7" s="5" t="s">
        <v>3</v>
      </c>
    </row>
    <row r="8" customFormat="false" ht="23.85" hidden="false" customHeight="false" outlineLevel="0" collapsed="false">
      <c r="A8" s="4" t="s">
        <v>4</v>
      </c>
      <c r="B8" s="5" t="s">
        <v>5</v>
      </c>
    </row>
    <row r="9" customFormat="false" ht="23.85" hidden="false" customHeight="false" outlineLevel="0" collapsed="false">
      <c r="A9" s="6" t="s">
        <v>6</v>
      </c>
      <c r="B9" s="5" t="s">
        <v>7</v>
      </c>
    </row>
    <row r="10" customFormat="false" ht="15" hidden="false" customHeight="false" outlineLevel="0" collapsed="false">
      <c r="A10" s="4" t="s">
        <v>8</v>
      </c>
      <c r="B10" s="5" t="s">
        <v>9</v>
      </c>
    </row>
    <row r="11" customFormat="false" ht="15" hidden="false" customHeight="false" outlineLevel="0" collapsed="false">
      <c r="A11" s="4" t="s">
        <v>10</v>
      </c>
      <c r="B11" s="5" t="s">
        <v>11</v>
      </c>
    </row>
    <row r="12" customFormat="false" ht="15" hidden="false" customHeight="false" outlineLevel="0" collapsed="false">
      <c r="A12" s="4" t="s">
        <v>12</v>
      </c>
      <c r="B12" s="5" t="s">
        <v>13</v>
      </c>
    </row>
    <row r="13" customFormat="false" ht="15" hidden="false" customHeight="false" outlineLevel="0" collapsed="false">
      <c r="A13" s="4" t="s">
        <v>14</v>
      </c>
      <c r="B13" s="5" t="s">
        <v>15</v>
      </c>
    </row>
    <row r="14" customFormat="false" ht="23.85" hidden="false" customHeight="false" outlineLevel="0" collapsed="false">
      <c r="A14" s="7" t="s">
        <v>16</v>
      </c>
      <c r="B14" s="5" t="s">
        <v>17</v>
      </c>
    </row>
    <row r="15" customFormat="false" ht="23.85" hidden="false" customHeight="false" outlineLevel="0" collapsed="false">
      <c r="A15" s="7" t="s">
        <v>18</v>
      </c>
      <c r="B15" s="5" t="s">
        <v>19</v>
      </c>
    </row>
    <row r="16" customFormat="false" ht="23.25" hidden="false" customHeight="true" outlineLevel="0" collapsed="false">
      <c r="A16" s="4" t="s">
        <v>20</v>
      </c>
      <c r="B16" s="5" t="s">
        <v>21</v>
      </c>
    </row>
    <row r="17" customFormat="false" ht="23.25" hidden="false" customHeight="true" outlineLevel="0" collapsed="false">
      <c r="A17" s="4" t="s">
        <v>22</v>
      </c>
      <c r="B17" s="5" t="s">
        <v>23</v>
      </c>
    </row>
    <row r="18" customFormat="false" ht="79.5" hidden="false" customHeight="true" outlineLevel="0" collapsed="false">
      <c r="A18" s="8" t="s">
        <v>24</v>
      </c>
      <c r="B18" s="8"/>
    </row>
    <row r="19" customFormat="false" ht="25.35" hidden="false" customHeight="false" outlineLevel="0" collapsed="false">
      <c r="A19" s="9" t="s">
        <v>25</v>
      </c>
      <c r="B19" s="10" t="s">
        <v>26</v>
      </c>
    </row>
    <row r="20" customFormat="false" ht="37.3" hidden="false" customHeight="false" outlineLevel="0" collapsed="false">
      <c r="A20" s="11" t="s">
        <v>27</v>
      </c>
      <c r="B20" s="10" t="s">
        <v>28</v>
      </c>
    </row>
    <row r="21" customFormat="false" ht="37.3" hidden="false" customHeight="false" outlineLevel="0" collapsed="false">
      <c r="A21" s="12" t="s">
        <v>29</v>
      </c>
      <c r="B21" s="10" t="s">
        <v>30</v>
      </c>
    </row>
    <row r="22" customFormat="false" ht="25.35" hidden="false" customHeight="false" outlineLevel="0" collapsed="false">
      <c r="A22" s="13" t="s">
        <v>31</v>
      </c>
      <c r="B22" s="14" t="s">
        <v>32</v>
      </c>
    </row>
    <row r="23" customFormat="false" ht="25.35" hidden="false" customHeight="false" outlineLevel="0" collapsed="false">
      <c r="A23" s="15" t="s">
        <v>33</v>
      </c>
      <c r="B23" s="10" t="s">
        <v>34</v>
      </c>
    </row>
    <row r="24" customFormat="false" ht="49.25" hidden="false" customHeight="false" outlineLevel="0" collapsed="false">
      <c r="A24" s="16" t="s">
        <v>35</v>
      </c>
      <c r="B24" s="10" t="s">
        <v>36</v>
      </c>
    </row>
    <row r="25" customFormat="false" ht="25.35" hidden="false" customHeight="false" outlineLevel="0" collapsed="false">
      <c r="A25" s="17" t="s">
        <v>37</v>
      </c>
      <c r="B25" s="10" t="s">
        <v>38</v>
      </c>
    </row>
    <row r="26" customFormat="false" ht="25.35" hidden="false" customHeight="false" outlineLevel="0" collapsed="false">
      <c r="A26" s="18" t="s">
        <v>39</v>
      </c>
      <c r="B26" s="10" t="s">
        <v>40</v>
      </c>
    </row>
    <row r="27" customFormat="false" ht="25.35" hidden="false" customHeight="false" outlineLevel="0" collapsed="false">
      <c r="A27" s="19" t="s">
        <v>41</v>
      </c>
      <c r="B27" s="20" t="s">
        <v>42</v>
      </c>
    </row>
    <row r="28" customFormat="false" ht="37.3" hidden="false" customHeight="false" outlineLevel="0" collapsed="false">
      <c r="A28" s="19" t="s">
        <v>43</v>
      </c>
      <c r="B28" s="20" t="s">
        <v>44</v>
      </c>
    </row>
    <row r="29" customFormat="false" ht="71.25" hidden="false" customHeight="true" outlineLevel="0" collapsed="false">
      <c r="A29" s="19" t="s">
        <v>45</v>
      </c>
      <c r="B29" s="20" t="s">
        <v>46</v>
      </c>
    </row>
    <row r="30" customFormat="false" ht="25.35" hidden="false" customHeight="false" outlineLevel="0" collapsed="false">
      <c r="A30" s="19" t="s">
        <v>47</v>
      </c>
      <c r="B30" s="20" t="s">
        <v>48</v>
      </c>
    </row>
    <row r="31" customFormat="false" ht="15" hidden="false" customHeight="false" outlineLevel="0" collapsed="false">
      <c r="A31" s="19" t="s">
        <v>49</v>
      </c>
      <c r="B31" s="20" t="s">
        <v>50</v>
      </c>
    </row>
    <row r="32" customFormat="false" ht="73.5" hidden="false" customHeight="true" outlineLevel="0" collapsed="false">
      <c r="A32" s="21" t="s">
        <v>51</v>
      </c>
      <c r="B32" s="21"/>
    </row>
    <row r="33" customFormat="false" ht="19.5" hidden="false" customHeight="true" outlineLevel="0" collapsed="false">
      <c r="A33" s="22" t="s">
        <v>52</v>
      </c>
      <c r="B33" s="23" t="s">
        <v>53</v>
      </c>
    </row>
    <row r="34" customFormat="false" ht="19.5" hidden="false" customHeight="true" outlineLevel="0" collapsed="false">
      <c r="A34" s="22" t="s">
        <v>54</v>
      </c>
      <c r="B34" s="23" t="s">
        <v>55</v>
      </c>
    </row>
    <row r="35" customFormat="false" ht="19.5" hidden="false" customHeight="true" outlineLevel="0" collapsed="false">
      <c r="A35" s="22" t="s">
        <v>56</v>
      </c>
      <c r="B35" s="23" t="s">
        <v>57</v>
      </c>
    </row>
    <row r="36" customFormat="false" ht="19.5" hidden="false" customHeight="true" outlineLevel="0" collapsed="false">
      <c r="A36" s="22" t="s">
        <v>58</v>
      </c>
      <c r="B36" s="23" t="s">
        <v>59</v>
      </c>
    </row>
    <row r="37" customFormat="false" ht="19.5" hidden="false" customHeight="true" outlineLevel="0" collapsed="false">
      <c r="A37" s="22" t="s">
        <v>60</v>
      </c>
      <c r="B37" s="23" t="s">
        <v>61</v>
      </c>
    </row>
    <row r="38" customFormat="false" ht="19.5" hidden="false" customHeight="true" outlineLevel="0" collapsed="false">
      <c r="A38" s="22" t="s">
        <v>62</v>
      </c>
      <c r="B38" s="23" t="s">
        <v>63</v>
      </c>
    </row>
    <row r="39" customFormat="false" ht="19.5" hidden="false" customHeight="true" outlineLevel="0" collapsed="false">
      <c r="A39" s="22" t="s">
        <v>64</v>
      </c>
      <c r="B39" s="23" t="s">
        <v>65</v>
      </c>
    </row>
    <row r="40" customFormat="false" ht="19.5" hidden="false" customHeight="true" outlineLevel="0" collapsed="false">
      <c r="A40" s="22" t="s">
        <v>66</v>
      </c>
      <c r="B40" s="23" t="s">
        <v>67</v>
      </c>
    </row>
    <row r="41" customFormat="false" ht="19.5" hidden="false" customHeight="true" outlineLevel="0" collapsed="false">
      <c r="A41" s="22" t="s">
        <v>68</v>
      </c>
      <c r="B41" s="23" t="s">
        <v>69</v>
      </c>
    </row>
    <row r="42" customFormat="false" ht="19.5" hidden="false" customHeight="true" outlineLevel="0" collapsed="false">
      <c r="A42" s="22" t="s">
        <v>70</v>
      </c>
      <c r="B42" s="23" t="s">
        <v>71</v>
      </c>
    </row>
    <row r="43" customFormat="false" ht="19.5" hidden="false" customHeight="true" outlineLevel="0" collapsed="false">
      <c r="A43" s="22" t="s">
        <v>72</v>
      </c>
      <c r="B43" s="23" t="s">
        <v>73</v>
      </c>
    </row>
    <row r="44" customFormat="false" ht="19.5" hidden="false" customHeight="true" outlineLevel="0" collapsed="false">
      <c r="A44" s="24" t="s">
        <v>74</v>
      </c>
      <c r="B44" s="25" t="s">
        <v>75</v>
      </c>
    </row>
    <row r="45" s="1" customFormat="true" ht="33.75" hidden="false" customHeight="true" outlineLevel="0" collapsed="false">
      <c r="A45" s="26" t="s">
        <v>76</v>
      </c>
      <c r="B45" s="26"/>
    </row>
    <row r="46" s="1" customFormat="true" ht="37.3" hidden="false" customHeight="false" outlineLevel="0" collapsed="false">
      <c r="A46" s="27" t="s">
        <v>77</v>
      </c>
      <c r="B46" s="28" t="s">
        <v>78</v>
      </c>
    </row>
    <row r="47" s="1" customFormat="true" ht="15" hidden="false" customHeight="false" outlineLevel="0" collapsed="false">
      <c r="A47" s="29" t="s">
        <v>79</v>
      </c>
      <c r="B47" s="30" t="s">
        <v>80</v>
      </c>
    </row>
    <row r="48" s="1" customFormat="true" ht="37.3" hidden="false" customHeight="false" outlineLevel="0" collapsed="false">
      <c r="A48" s="31" t="s">
        <v>81</v>
      </c>
      <c r="B48" s="32" t="s">
        <v>82</v>
      </c>
    </row>
    <row r="49" s="1" customFormat="true" ht="15" hidden="false" customHeight="false" outlineLevel="0" collapsed="false">
      <c r="A49" s="29" t="s">
        <v>83</v>
      </c>
      <c r="B49" s="30" t="s">
        <v>84</v>
      </c>
    </row>
    <row r="50" s="1" customFormat="true" ht="25.35" hidden="false" customHeight="false" outlineLevel="0" collapsed="false">
      <c r="A50" s="31" t="s">
        <v>85</v>
      </c>
      <c r="B50" s="32" t="s">
        <v>86</v>
      </c>
    </row>
    <row r="51" s="1" customFormat="true" ht="15" hidden="false" customHeight="false" outlineLevel="0" collapsed="false">
      <c r="A51" s="29" t="s">
        <v>87</v>
      </c>
      <c r="B51" s="30" t="s">
        <v>88</v>
      </c>
    </row>
    <row r="52" s="1" customFormat="true" ht="15" hidden="false" customHeight="false" outlineLevel="0" collapsed="false">
      <c r="A52" s="31" t="s">
        <v>89</v>
      </c>
      <c r="B52" s="32" t="s">
        <v>90</v>
      </c>
    </row>
    <row r="53" s="1" customFormat="true" ht="15" hidden="false" customHeight="false" outlineLevel="0" collapsed="false">
      <c r="A53" s="29" t="s">
        <v>91</v>
      </c>
      <c r="B53" s="30" t="s">
        <v>92</v>
      </c>
    </row>
    <row r="54" s="1" customFormat="true" ht="25.35" hidden="false" customHeight="false" outlineLevel="0" collapsed="false">
      <c r="A54" s="31" t="s">
        <v>93</v>
      </c>
      <c r="B54" s="32" t="s">
        <v>94</v>
      </c>
    </row>
    <row r="55" s="1" customFormat="true" ht="15" hidden="false" customHeight="false" outlineLevel="0" collapsed="false">
      <c r="A55" s="29" t="s">
        <v>95</v>
      </c>
      <c r="B55" s="30" t="s">
        <v>96</v>
      </c>
    </row>
    <row r="56" s="1" customFormat="true" ht="25.35" hidden="false" customHeight="false" outlineLevel="0" collapsed="false">
      <c r="A56" s="31" t="s">
        <v>97</v>
      </c>
      <c r="B56" s="32" t="s">
        <v>98</v>
      </c>
    </row>
    <row r="57" s="1" customFormat="true" ht="15" hidden="false" customHeight="false" outlineLevel="0" collapsed="false">
      <c r="A57" s="29" t="s">
        <v>99</v>
      </c>
      <c r="B57" s="30" t="s">
        <v>100</v>
      </c>
    </row>
    <row r="58" s="1" customFormat="true" ht="15" hidden="false" customHeight="false" outlineLevel="0" collapsed="false">
      <c r="A58" s="31" t="s">
        <v>101</v>
      </c>
      <c r="B58" s="32" t="s">
        <v>102</v>
      </c>
    </row>
    <row r="59" s="1" customFormat="true" ht="15" hidden="false" customHeight="false" outlineLevel="0" collapsed="false">
      <c r="A59" s="29" t="s">
        <v>103</v>
      </c>
      <c r="B59" s="30" t="s">
        <v>104</v>
      </c>
    </row>
    <row r="60" s="1" customFormat="true" ht="25.35" hidden="false" customHeight="false" outlineLevel="0" collapsed="false">
      <c r="A60" s="31" t="s">
        <v>105</v>
      </c>
      <c r="B60" s="32" t="s">
        <v>106</v>
      </c>
    </row>
    <row r="61" s="1" customFormat="true" ht="14.25" hidden="false" customHeight="false" outlineLevel="0" collapsed="false"/>
    <row r="62" s="1" customFormat="true" ht="14.25" hidden="false" customHeight="false" outlineLevel="0" collapsed="false"/>
    <row r="63" s="1" customFormat="true" ht="14.25" hidden="false" customHeight="false" outlineLevel="0" collapsed="false"/>
    <row r="64" s="1" customFormat="true" ht="14.25" hidden="false" customHeight="false" outlineLevel="0" collapsed="false"/>
    <row r="65" s="1" customFormat="true" ht="14.25" hidden="false" customHeight="false" outlineLevel="0" collapsed="false"/>
    <row r="66" s="1" customFormat="true" ht="14.25" hidden="false" customHeight="false" outlineLevel="0" collapsed="false"/>
    <row r="67" s="1" customFormat="true" ht="14.25" hidden="false" customHeight="false" outlineLevel="0" collapsed="false"/>
    <row r="68" s="1" customFormat="true" ht="14.25" hidden="false" customHeight="false" outlineLevel="0" collapsed="false"/>
    <row r="69" s="1" customFormat="true" ht="14.25" hidden="false" customHeight="false" outlineLevel="0" collapsed="false"/>
    <row r="70" s="1" customFormat="true" ht="14.25" hidden="false" customHeight="false" outlineLevel="0" collapsed="false"/>
    <row r="71" s="1" customFormat="true" ht="14.25" hidden="false" customHeight="false" outlineLevel="0" collapsed="false"/>
    <row r="72" s="1" customFormat="true" ht="14.25" hidden="false" customHeight="false" outlineLevel="0" collapsed="false"/>
    <row r="73" s="1" customFormat="true" ht="14.25" hidden="false" customHeight="false" outlineLevel="0" collapsed="false"/>
    <row r="74" s="1" customFormat="true" ht="14.25" hidden="false" customHeight="false" outlineLevel="0" collapsed="false"/>
    <row r="75" s="1" customFormat="true" ht="14.25" hidden="false" customHeight="false" outlineLevel="0" collapsed="false"/>
    <row r="76" s="1" customFormat="true" ht="14.25" hidden="false" customHeight="false" outlineLevel="0" collapsed="false"/>
    <row r="77" s="1" customFormat="true" ht="14.25" hidden="false" customHeight="false" outlineLevel="0" collapsed="false"/>
    <row r="78" s="1" customFormat="true" ht="14.25" hidden="false" customHeight="false" outlineLevel="0" collapsed="false"/>
    <row r="79" s="1" customFormat="true" ht="14.25" hidden="false" customHeight="false" outlineLevel="0" collapsed="false"/>
    <row r="80" s="1" customFormat="true" ht="14.25" hidden="false" customHeight="false" outlineLevel="0" collapsed="false"/>
    <row r="81" s="1" customFormat="true" ht="14.25" hidden="false" customHeight="false" outlineLevel="0" collapsed="false"/>
    <row r="82" s="1" customFormat="true" ht="14.25" hidden="false" customHeight="false" outlineLevel="0" collapsed="false"/>
    <row r="83" s="1" customFormat="true" ht="14.25" hidden="false" customHeight="false" outlineLevel="0" collapsed="false"/>
    <row r="84" s="1" customFormat="true" ht="14.25" hidden="false" customHeight="false" outlineLevel="0" collapsed="false"/>
    <row r="85" s="1" customFormat="true" ht="14.25" hidden="false" customHeight="false" outlineLevel="0" collapsed="false"/>
    <row r="86" s="1" customFormat="true" ht="14.25" hidden="false" customHeight="false" outlineLevel="0" collapsed="false"/>
    <row r="87" s="1" customFormat="true" ht="14.25" hidden="false" customHeight="false" outlineLevel="0" collapsed="false"/>
    <row r="88" s="1" customFormat="true" ht="14.25" hidden="false" customHeight="false" outlineLevel="0" collapsed="false"/>
    <row r="89" s="1" customFormat="true" ht="14.25" hidden="false" customHeight="false" outlineLevel="0" collapsed="false"/>
    <row r="90" s="1" customFormat="true" ht="14.25" hidden="false" customHeight="false" outlineLevel="0" collapsed="false"/>
    <row r="91" s="1" customFormat="true" ht="14.25" hidden="false" customHeight="false" outlineLevel="0" collapsed="false"/>
    <row r="92" s="1" customFormat="true" ht="14.25" hidden="false" customHeight="false" outlineLevel="0" collapsed="false"/>
    <row r="93" s="1" customFormat="true" ht="14.25" hidden="false" customHeight="false" outlineLevel="0" collapsed="false"/>
    <row r="94" s="1" customFormat="true" ht="14.25" hidden="false" customHeight="false" outlineLevel="0" collapsed="false"/>
    <row r="95" s="1" customFormat="true" ht="14.25" hidden="false" customHeight="false" outlineLevel="0" collapsed="false"/>
    <row r="96" s="1" customFormat="true" ht="14.25" hidden="false" customHeight="false" outlineLevel="0" collapsed="false"/>
    <row r="97" s="1" customFormat="true" ht="14.25" hidden="false" customHeight="false" outlineLevel="0" collapsed="false"/>
    <row r="98" s="1" customFormat="true" ht="14.25" hidden="false" customHeight="false" outlineLevel="0" collapsed="false"/>
    <row r="99" s="1" customFormat="true" ht="14.25" hidden="false" customHeight="false" outlineLevel="0" collapsed="false"/>
    <row r="100" s="1" customFormat="true" ht="14.25" hidden="false" customHeight="false" outlineLevel="0" collapsed="false"/>
    <row r="101" s="1" customFormat="true" ht="14.25" hidden="false" customHeight="false" outlineLevel="0" collapsed="false"/>
    <row r="102" s="1" customFormat="true" ht="14.25" hidden="false" customHeight="false" outlineLevel="0" collapsed="false"/>
    <row r="103" s="1" customFormat="true" ht="14.25" hidden="false" customHeight="false" outlineLevel="0" collapsed="false"/>
    <row r="104" s="1" customFormat="true" ht="14.25" hidden="false" customHeight="false" outlineLevel="0" collapsed="false"/>
    <row r="105" s="1" customFormat="true" ht="14.25" hidden="false" customHeight="false" outlineLevel="0" collapsed="false"/>
    <row r="106" s="1" customFormat="true" ht="14.25" hidden="false" customHeight="false" outlineLevel="0" collapsed="false"/>
    <row r="107" s="1" customFormat="true" ht="14.25" hidden="false" customHeight="false" outlineLevel="0" collapsed="false"/>
    <row r="108" s="1" customFormat="true" ht="14.25" hidden="false" customHeight="false" outlineLevel="0" collapsed="false"/>
    <row r="109" s="1" customFormat="true" ht="14.25" hidden="false" customHeight="false" outlineLevel="0" collapsed="false"/>
    <row r="110" s="1" customFormat="true" ht="14.25" hidden="false" customHeight="false" outlineLevel="0" collapsed="false"/>
    <row r="111" s="1" customFormat="true" ht="14.25" hidden="false" customHeight="false" outlineLevel="0" collapsed="false"/>
    <row r="112" s="1" customFormat="true" ht="14.25" hidden="false" customHeight="false" outlineLevel="0" collapsed="false"/>
    <row r="113" s="1" customFormat="true" ht="14.25" hidden="false" customHeight="false" outlineLevel="0" collapsed="false"/>
    <row r="114" s="1" customFormat="true" ht="14.25" hidden="false" customHeight="false" outlineLevel="0" collapsed="false"/>
    <row r="115" s="1" customFormat="true" ht="14.25" hidden="false" customHeight="false" outlineLevel="0" collapsed="false"/>
    <row r="116" s="1" customFormat="true" ht="14.25" hidden="false" customHeight="false" outlineLevel="0" collapsed="false"/>
    <row r="117" s="1" customFormat="true" ht="14.25" hidden="false" customHeight="false" outlineLevel="0" collapsed="false"/>
    <row r="118" s="1" customFormat="true" ht="14.25" hidden="false" customHeight="false" outlineLevel="0" collapsed="false"/>
    <row r="119" s="1" customFormat="true" ht="14.25" hidden="false" customHeight="false" outlineLevel="0" collapsed="false"/>
    <row r="120" s="1" customFormat="true" ht="14.25" hidden="false" customHeight="false" outlineLevel="0" collapsed="false"/>
    <row r="121" s="1" customFormat="true" ht="14.25" hidden="false" customHeight="false" outlineLevel="0" collapsed="false"/>
    <row r="122" s="1" customFormat="true" ht="14.25" hidden="false" customHeight="false" outlineLevel="0" collapsed="false"/>
    <row r="123" s="1" customFormat="true" ht="14.25" hidden="false" customHeight="false" outlineLevel="0" collapsed="false"/>
    <row r="124" s="1" customFormat="true" ht="14.25" hidden="false" customHeight="false" outlineLevel="0" collapsed="false"/>
    <row r="125" s="1" customFormat="true" ht="14.25" hidden="false" customHeight="false" outlineLevel="0" collapsed="false"/>
    <row r="126" s="1" customFormat="true" ht="14.25" hidden="false" customHeight="false" outlineLevel="0" collapsed="false"/>
    <row r="127" s="1" customFormat="true" ht="14.25" hidden="false" customHeight="false" outlineLevel="0" collapsed="false"/>
    <row r="128" s="1" customFormat="true" ht="14.25" hidden="false" customHeight="false" outlineLevel="0" collapsed="false"/>
    <row r="129" s="1" customFormat="true" ht="14.25" hidden="false" customHeight="false" outlineLevel="0" collapsed="false"/>
    <row r="130" s="1" customFormat="true" ht="14.25" hidden="false" customHeight="false" outlineLevel="0" collapsed="false"/>
    <row r="131" s="1" customFormat="true" ht="14.25" hidden="false" customHeight="false" outlineLevel="0" collapsed="false"/>
    <row r="132" s="1" customFormat="true" ht="14.25" hidden="false" customHeight="false" outlineLevel="0" collapsed="false"/>
    <row r="133" s="1" customFormat="true" ht="14.25" hidden="false" customHeight="false" outlineLevel="0" collapsed="false"/>
    <row r="134" s="1" customFormat="true" ht="14.25" hidden="false" customHeight="false" outlineLevel="0" collapsed="false"/>
    <row r="135" s="1" customFormat="true" ht="14.25" hidden="false" customHeight="false" outlineLevel="0" collapsed="false"/>
    <row r="136" s="1" customFormat="true" ht="14.25" hidden="false" customHeight="false" outlineLevel="0" collapsed="false"/>
    <row r="137" s="1" customFormat="true" ht="14.25" hidden="false" customHeight="false" outlineLevel="0" collapsed="false"/>
    <row r="138" s="1" customFormat="true" ht="14.25" hidden="false" customHeight="false" outlineLevel="0" collapsed="false"/>
    <row r="139" s="1" customFormat="true" ht="14.25" hidden="false" customHeight="false" outlineLevel="0" collapsed="false"/>
    <row r="140" s="1" customFormat="true" ht="14.25" hidden="false" customHeight="false" outlineLevel="0" collapsed="false"/>
    <row r="141" s="1" customFormat="true" ht="14.25" hidden="false" customHeight="false" outlineLevel="0" collapsed="false"/>
    <row r="142" s="1" customFormat="true" ht="14.25" hidden="false" customHeight="false" outlineLevel="0" collapsed="false"/>
    <row r="143" s="1" customFormat="true" ht="14.25" hidden="false" customHeight="false" outlineLevel="0" collapsed="false"/>
    <row r="144" s="1" customFormat="true" ht="14.25" hidden="false" customHeight="false" outlineLevel="0" collapsed="false"/>
    <row r="145" s="1" customFormat="true" ht="14.25" hidden="false" customHeight="false" outlineLevel="0" collapsed="false"/>
    <row r="146" s="1" customFormat="true" ht="14.25" hidden="false" customHeight="false" outlineLevel="0" collapsed="false"/>
    <row r="147" s="1" customFormat="true" ht="14.25" hidden="false" customHeight="false" outlineLevel="0" collapsed="false"/>
    <row r="148" s="1" customFormat="true" ht="14.25" hidden="false" customHeight="false" outlineLevel="0" collapsed="false"/>
    <row r="149" s="1" customFormat="true" ht="14.25" hidden="false" customHeight="false" outlineLevel="0" collapsed="false"/>
    <row r="150" s="1" customFormat="true" ht="14.25" hidden="false" customHeight="false" outlineLevel="0" collapsed="false"/>
    <row r="151" s="1" customFormat="true" ht="14.25" hidden="false" customHeight="false" outlineLevel="0" collapsed="false"/>
    <row r="152" s="1" customFormat="true" ht="14.25" hidden="false" customHeight="false" outlineLevel="0" collapsed="false"/>
    <row r="153" s="1" customFormat="true" ht="14.25" hidden="false" customHeight="false" outlineLevel="0" collapsed="false"/>
    <row r="154" s="1" customFormat="true" ht="14.25" hidden="false" customHeight="false" outlineLevel="0" collapsed="false"/>
    <row r="155" s="1" customFormat="true" ht="14.25" hidden="false" customHeight="false" outlineLevel="0" collapsed="false"/>
    <row r="156" s="1" customFormat="true" ht="14.25" hidden="false" customHeight="false" outlineLevel="0" collapsed="false"/>
    <row r="157" s="1" customFormat="true" ht="14.25" hidden="false" customHeight="false" outlineLevel="0" collapsed="false"/>
    <row r="158" s="1" customFormat="true" ht="14.25" hidden="false" customHeight="false" outlineLevel="0" collapsed="false"/>
    <row r="159" s="1" customFormat="true" ht="14.25" hidden="false" customHeight="false" outlineLevel="0" collapsed="false"/>
    <row r="160" s="1" customFormat="true" ht="14.25" hidden="false" customHeight="false" outlineLevel="0" collapsed="false"/>
    <row r="161" s="1" customFormat="true" ht="14.25" hidden="false" customHeight="false" outlineLevel="0" collapsed="false"/>
    <row r="162" s="1" customFormat="true" ht="14.25" hidden="false" customHeight="false" outlineLevel="0" collapsed="false"/>
  </sheetData>
  <sheetProtection algorithmName="SHA-512" hashValue="UcsdWqAU6XhtqVh0kj56WdcMwM1Ia2dYHPuEsVhEOIy5zJ5K/6IuuPvkPmXflPbzOVjZgh/iGHcDejGnwZUyVQ==" saltValue="JDdv7fLgblOcnOzcbAG45w==" spinCount="100000" sheet="true" objects="true" scenarios="true"/>
  <mergeCells count="5">
    <mergeCell ref="A1:B5"/>
    <mergeCell ref="A6:B6"/>
    <mergeCell ref="A18:B18"/>
    <mergeCell ref="A32:B32"/>
    <mergeCell ref="A45:B45"/>
  </mergeCells>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163"/>
  <sheetViews>
    <sheetView showFormulas="false" showGridLines="false" showRowColHeaders="true" showZeros="true" rightToLeft="false" tabSelected="false" showOutlineSymbols="true" defaultGridColor="true" view="normal" topLeftCell="A1" colorId="64" zoomScale="75" zoomScaleNormal="75" zoomScalePageLayoutView="100" workbookViewId="0">
      <selection pane="topLeft" activeCell="B7" activeCellId="0" sqref="B7"/>
    </sheetView>
  </sheetViews>
  <sheetFormatPr defaultColWidth="8.88671875" defaultRowHeight="14.25" customHeight="true" zeroHeight="false" outlineLevelRow="0" outlineLevelCol="0"/>
  <cols>
    <col collapsed="false" customWidth="true" hidden="false" outlineLevel="0" max="1" min="1" style="33" width="72.56"/>
    <col collapsed="false" customWidth="true" hidden="false" outlineLevel="0" max="2" min="2" style="33" width="7.33"/>
    <col collapsed="false" customWidth="true" hidden="false" outlineLevel="0" max="3" min="3" style="33" width="73.56"/>
    <col collapsed="false" customWidth="true" hidden="false" outlineLevel="0" max="4" min="4" style="33" width="18.67"/>
    <col collapsed="false" customWidth="true" hidden="false" outlineLevel="0" max="5" min="5" style="33" width="19.44"/>
    <col collapsed="false" customWidth="true" hidden="false" outlineLevel="0" max="6" min="6" style="33" width="25.67"/>
    <col collapsed="false" customWidth="true" hidden="false" outlineLevel="0" max="7" min="7" style="33" width="27.56"/>
    <col collapsed="false" customWidth="true" hidden="false" outlineLevel="0" max="12" min="8" style="33" width="25.11"/>
    <col collapsed="false" customWidth="true" hidden="false" outlineLevel="0" max="14" min="13" style="33" width="27.67"/>
    <col collapsed="false" customWidth="true" hidden="false" outlineLevel="0" max="17" min="15" style="34" width="26.67"/>
    <col collapsed="false" customWidth="true" hidden="false" outlineLevel="0" max="18" min="18" style="33" width="37.88"/>
    <col collapsed="false" customWidth="true" hidden="false" outlineLevel="0" max="19" min="19" style="33" width="28.67"/>
    <col collapsed="false" customWidth="true" hidden="false" outlineLevel="0" max="20" min="20" style="33" width="40"/>
    <col collapsed="false" customWidth="true" hidden="false" outlineLevel="0" max="22" min="21" style="33" width="26.67"/>
    <col collapsed="false" customWidth="true" hidden="false" outlineLevel="0" max="25" min="23" style="33" width="28.88"/>
    <col collapsed="false" customWidth="true" hidden="false" outlineLevel="0" max="30" min="26" style="33" width="18.67"/>
    <col collapsed="false" customWidth="true" hidden="false" outlineLevel="0" max="31" min="31" style="33" width="23"/>
    <col collapsed="false" customWidth="true" hidden="false" outlineLevel="0" max="32" min="32" style="33" width="18.67"/>
    <col collapsed="false" customWidth="true" hidden="false" outlineLevel="0" max="34" min="33" style="33" width="22.67"/>
    <col collapsed="false" customWidth="true" hidden="false" outlineLevel="0" max="35" min="35" style="33" width="2.67"/>
    <col collapsed="false" customWidth="true" hidden="false" outlineLevel="0" max="36" min="36" style="33" width="7"/>
    <col collapsed="false" customWidth="false" hidden="false" outlineLevel="0" max="39" min="37" style="33" width="8.88"/>
    <col collapsed="false" customWidth="false" hidden="true" outlineLevel="0" max="40" min="40" style="33" width="8.88"/>
    <col collapsed="false" customWidth="false" hidden="false" outlineLevel="0" max="16384" min="41" style="33" width="8.88"/>
  </cols>
  <sheetData>
    <row r="1" customFormat="false" ht="33.75" hidden="false" customHeight="true" outlineLevel="0" collapsed="false">
      <c r="A1" s="35" t="s">
        <v>107</v>
      </c>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6"/>
      <c r="AI1" s="37"/>
      <c r="AJ1" s="38"/>
    </row>
    <row r="2" customFormat="false" ht="33.75" hidden="false" customHeight="true" outlineLevel="0" collapsed="false">
      <c r="A2" s="234" t="str">
        <f aca="false">'Monitoria Anual - 1'!A2</f>
        <v>Plano de Ação Nacional para a Conservação dos Pequenos Mamíferos de Áreas Florestais - PAN PMAF</v>
      </c>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40"/>
      <c r="AJ2" s="38"/>
    </row>
    <row r="3" customFormat="false" ht="14.25" hidden="false" customHeight="false" outlineLevel="0" collapsed="false">
      <c r="AI3" s="41"/>
      <c r="AJ3" s="38"/>
    </row>
    <row r="4" customFormat="false" ht="45" hidden="false" customHeight="true" outlineLevel="0" collapsed="false">
      <c r="A4" s="42" t="s">
        <v>109</v>
      </c>
      <c r="B4" s="325" t="str">
        <f aca="false">'Monitoria Anual - 1'!B4</f>
        <v>Proteger as populações das espécies alvo do PAN e seus ambientes, reduzindo os fatores de ameaça, e ampliar e difundir o conhecimento sobre elas, visando a sua conservação</v>
      </c>
      <c r="C4" s="325"/>
      <c r="D4" s="325"/>
      <c r="E4" s="325"/>
      <c r="F4" s="325"/>
      <c r="G4" s="325"/>
      <c r="H4" s="45"/>
      <c r="I4" s="45"/>
      <c r="J4" s="45"/>
      <c r="K4" s="45"/>
      <c r="L4" s="45"/>
      <c r="M4" s="45"/>
      <c r="N4" s="45"/>
      <c r="O4" s="45"/>
      <c r="P4" s="45"/>
      <c r="Q4" s="45"/>
      <c r="AI4" s="41"/>
      <c r="AJ4" s="38"/>
    </row>
    <row r="5" customFormat="false" ht="14.25" hidden="false" customHeight="false" outlineLevel="0" collapsed="false">
      <c r="AI5" s="41"/>
      <c r="AJ5" s="38"/>
    </row>
    <row r="6" customFormat="false" ht="27" hidden="false" customHeight="true" outlineLevel="0" collapsed="false">
      <c r="A6" s="42" t="s">
        <v>111</v>
      </c>
      <c r="B6" s="327" t="s">
        <v>1318</v>
      </c>
      <c r="C6" s="327"/>
      <c r="M6" s="34"/>
      <c r="N6" s="34"/>
      <c r="AI6" s="41"/>
      <c r="AJ6" s="38"/>
      <c r="AN6" s="47" t="s">
        <v>113</v>
      </c>
    </row>
    <row r="7" customFormat="false" ht="14.25" hidden="false" customHeight="false" outlineLevel="0" collapsed="false">
      <c r="AI7" s="41"/>
      <c r="AJ7" s="38"/>
      <c r="AN7" s="48" t="s">
        <v>114</v>
      </c>
    </row>
    <row r="8" customFormat="false" ht="27" hidden="false" customHeight="true" outlineLevel="0" collapsed="false">
      <c r="A8" s="49" t="s">
        <v>115</v>
      </c>
      <c r="B8" s="49"/>
      <c r="C8" s="49"/>
      <c r="D8" s="49"/>
      <c r="E8" s="49"/>
      <c r="F8" s="49"/>
      <c r="G8" s="49"/>
      <c r="H8" s="49"/>
      <c r="I8" s="49"/>
      <c r="J8" s="49"/>
      <c r="K8" s="49"/>
      <c r="L8" s="49"/>
      <c r="M8" s="49"/>
      <c r="N8" s="50"/>
      <c r="O8" s="51" t="s">
        <v>116</v>
      </c>
      <c r="P8" s="51"/>
      <c r="Q8" s="51"/>
      <c r="R8" s="51"/>
      <c r="S8" s="51"/>
      <c r="T8" s="51"/>
      <c r="U8" s="51"/>
      <c r="V8" s="51"/>
      <c r="W8" s="52" t="s">
        <v>117</v>
      </c>
      <c r="X8" s="52"/>
      <c r="Y8" s="52"/>
      <c r="Z8" s="52"/>
      <c r="AA8" s="52"/>
      <c r="AB8" s="52"/>
      <c r="AC8" s="52"/>
      <c r="AD8" s="52"/>
      <c r="AE8" s="52"/>
      <c r="AF8" s="52"/>
      <c r="AG8" s="52"/>
      <c r="AH8" s="52"/>
      <c r="AI8" s="53"/>
      <c r="AJ8" s="38"/>
    </row>
    <row r="9" customFormat="false" ht="64.5" hidden="false" customHeight="true" outlineLevel="0" collapsed="false">
      <c r="A9" s="54" t="s">
        <v>118</v>
      </c>
      <c r="B9" s="55" t="s">
        <v>119</v>
      </c>
      <c r="C9" s="55" t="s">
        <v>2</v>
      </c>
      <c r="D9" s="55" t="s">
        <v>4</v>
      </c>
      <c r="E9" s="56" t="s">
        <v>6</v>
      </c>
      <c r="F9" s="57" t="s">
        <v>8</v>
      </c>
      <c r="G9" s="57"/>
      <c r="H9" s="55" t="s">
        <v>10</v>
      </c>
      <c r="I9" s="55" t="s">
        <v>14</v>
      </c>
      <c r="J9" s="55" t="s">
        <v>12</v>
      </c>
      <c r="K9" s="58" t="s">
        <v>120</v>
      </c>
      <c r="L9" s="58"/>
      <c r="M9" s="55" t="s">
        <v>20</v>
      </c>
      <c r="N9" s="55" t="s">
        <v>22</v>
      </c>
      <c r="O9" s="430" t="s">
        <v>27</v>
      </c>
      <c r="P9" s="431" t="s">
        <v>37</v>
      </c>
      <c r="Q9" s="432" t="s">
        <v>33</v>
      </c>
      <c r="R9" s="65" t="s">
        <v>41</v>
      </c>
      <c r="S9" s="65" t="s">
        <v>43</v>
      </c>
      <c r="T9" s="65" t="s">
        <v>45</v>
      </c>
      <c r="U9" s="65" t="s">
        <v>47</v>
      </c>
      <c r="V9" s="66" t="s">
        <v>49</v>
      </c>
      <c r="W9" s="67" t="s">
        <v>52</v>
      </c>
      <c r="X9" s="68" t="s">
        <v>54</v>
      </c>
      <c r="Y9" s="68" t="s">
        <v>56</v>
      </c>
      <c r="Z9" s="68" t="s">
        <v>58</v>
      </c>
      <c r="AA9" s="68" t="s">
        <v>60</v>
      </c>
      <c r="AB9" s="68" t="s">
        <v>62</v>
      </c>
      <c r="AC9" s="68" t="s">
        <v>64</v>
      </c>
      <c r="AD9" s="68" t="s">
        <v>66</v>
      </c>
      <c r="AE9" s="68" t="s">
        <v>68</v>
      </c>
      <c r="AF9" s="68" t="s">
        <v>70</v>
      </c>
      <c r="AG9" s="68" t="s">
        <v>121</v>
      </c>
      <c r="AH9" s="68" t="s">
        <v>74</v>
      </c>
      <c r="AI9" s="69"/>
      <c r="AJ9" s="38"/>
    </row>
    <row r="10" customFormat="false" ht="45.75" hidden="false" customHeight="true" outlineLevel="0" collapsed="false">
      <c r="A10" s="54"/>
      <c r="B10" s="55"/>
      <c r="C10" s="55"/>
      <c r="D10" s="55"/>
      <c r="E10" s="56"/>
      <c r="F10" s="70" t="s">
        <v>122</v>
      </c>
      <c r="G10" s="70" t="s">
        <v>123</v>
      </c>
      <c r="H10" s="55"/>
      <c r="I10" s="55"/>
      <c r="J10" s="55"/>
      <c r="K10" s="71" t="s">
        <v>124</v>
      </c>
      <c r="L10" s="71" t="s">
        <v>125</v>
      </c>
      <c r="M10" s="55"/>
      <c r="N10" s="55"/>
      <c r="O10" s="430"/>
      <c r="P10" s="431"/>
      <c r="Q10" s="432"/>
      <c r="R10" s="65"/>
      <c r="S10" s="65"/>
      <c r="T10" s="65"/>
      <c r="U10" s="65"/>
      <c r="V10" s="66"/>
      <c r="W10" s="67"/>
      <c r="X10" s="68"/>
      <c r="Y10" s="68"/>
      <c r="Z10" s="68"/>
      <c r="AA10" s="68"/>
      <c r="AB10" s="68"/>
      <c r="AC10" s="68"/>
      <c r="AD10" s="68"/>
      <c r="AE10" s="68"/>
      <c r="AF10" s="68"/>
      <c r="AG10" s="68"/>
      <c r="AH10" s="68"/>
      <c r="AI10" s="69"/>
      <c r="AJ10" s="38"/>
    </row>
    <row r="11" customFormat="false" ht="30" hidden="false" customHeight="true" outlineLevel="0" collapsed="false">
      <c r="A11" s="429" t="s">
        <v>1191</v>
      </c>
      <c r="B11" s="73" t="s">
        <v>127</v>
      </c>
      <c r="C11" s="79"/>
      <c r="D11" s="79"/>
      <c r="E11" s="79"/>
      <c r="F11" s="79"/>
      <c r="G11" s="79"/>
      <c r="H11" s="79"/>
      <c r="I11" s="79"/>
      <c r="J11" s="79"/>
      <c r="K11" s="79"/>
      <c r="L11" s="79"/>
      <c r="M11" s="79"/>
      <c r="N11" s="79"/>
      <c r="O11" s="336"/>
      <c r="P11" s="79" t="s">
        <v>135</v>
      </c>
      <c r="Q11" s="79"/>
      <c r="R11" s="79"/>
      <c r="S11" s="79"/>
      <c r="T11" s="79"/>
      <c r="U11" s="79"/>
      <c r="V11" s="79"/>
      <c r="W11" s="79"/>
      <c r="X11" s="79"/>
      <c r="Y11" s="79"/>
      <c r="Z11" s="79"/>
      <c r="AA11" s="79"/>
      <c r="AB11" s="79"/>
      <c r="AC11" s="79"/>
      <c r="AD11" s="79"/>
      <c r="AE11" s="79"/>
      <c r="AF11" s="79"/>
      <c r="AG11" s="79"/>
      <c r="AH11" s="79"/>
      <c r="AI11" s="69"/>
      <c r="AJ11" s="38"/>
    </row>
    <row r="12" customFormat="false" ht="30" hidden="false" customHeight="true" outlineLevel="0" collapsed="false">
      <c r="A12" s="429"/>
      <c r="B12" s="82" t="s">
        <v>142</v>
      </c>
      <c r="C12" s="88"/>
      <c r="D12" s="88"/>
      <c r="E12" s="88"/>
      <c r="F12" s="88"/>
      <c r="G12" s="88"/>
      <c r="H12" s="88"/>
      <c r="I12" s="88"/>
      <c r="J12" s="88"/>
      <c r="K12" s="88"/>
      <c r="L12" s="88"/>
      <c r="M12" s="88"/>
      <c r="N12" s="79"/>
      <c r="O12" s="79"/>
      <c r="P12" s="79"/>
      <c r="Q12" s="79" t="s">
        <v>135</v>
      </c>
      <c r="R12" s="88"/>
      <c r="S12" s="88"/>
      <c r="T12" s="88"/>
      <c r="U12" s="88"/>
      <c r="V12" s="88"/>
      <c r="W12" s="88"/>
      <c r="X12" s="88"/>
      <c r="Y12" s="88"/>
      <c r="Z12" s="88"/>
      <c r="AA12" s="88"/>
      <c r="AB12" s="88"/>
      <c r="AC12" s="88"/>
      <c r="AD12" s="88"/>
      <c r="AE12" s="88"/>
      <c r="AF12" s="88"/>
      <c r="AG12" s="88"/>
      <c r="AH12" s="79"/>
      <c r="AI12" s="69"/>
      <c r="AJ12" s="38"/>
    </row>
    <row r="13" customFormat="false" ht="30" hidden="false" customHeight="true" outlineLevel="0" collapsed="false">
      <c r="A13" s="429"/>
      <c r="B13" s="82" t="s">
        <v>157</v>
      </c>
      <c r="C13" s="88"/>
      <c r="D13" s="88"/>
      <c r="E13" s="88"/>
      <c r="F13" s="88"/>
      <c r="G13" s="88"/>
      <c r="H13" s="88"/>
      <c r="I13" s="88"/>
      <c r="J13" s="88"/>
      <c r="K13" s="88"/>
      <c r="L13" s="88"/>
      <c r="M13" s="88"/>
      <c r="N13" s="79"/>
      <c r="O13" s="79"/>
      <c r="P13" s="79" t="s">
        <v>135</v>
      </c>
      <c r="Q13" s="79"/>
      <c r="R13" s="88"/>
      <c r="S13" s="88"/>
      <c r="T13" s="88"/>
      <c r="U13" s="88"/>
      <c r="V13" s="88"/>
      <c r="W13" s="88"/>
      <c r="X13" s="88"/>
      <c r="Y13" s="88"/>
      <c r="Z13" s="88"/>
      <c r="AA13" s="88"/>
      <c r="AB13" s="88"/>
      <c r="AC13" s="88"/>
      <c r="AD13" s="88"/>
      <c r="AE13" s="88"/>
      <c r="AF13" s="88"/>
      <c r="AG13" s="88"/>
      <c r="AH13" s="79"/>
      <c r="AI13" s="69"/>
      <c r="AJ13" s="38"/>
    </row>
    <row r="14" customFormat="false" ht="30" hidden="false" customHeight="true" outlineLevel="0" collapsed="false">
      <c r="A14" s="429"/>
      <c r="B14" s="82" t="s">
        <v>171</v>
      </c>
      <c r="C14" s="88"/>
      <c r="D14" s="88"/>
      <c r="E14" s="88"/>
      <c r="F14" s="88"/>
      <c r="G14" s="88"/>
      <c r="H14" s="88"/>
      <c r="I14" s="88"/>
      <c r="J14" s="88"/>
      <c r="K14" s="88"/>
      <c r="L14" s="88"/>
      <c r="M14" s="88"/>
      <c r="N14" s="79"/>
      <c r="O14" s="79" t="s">
        <v>135</v>
      </c>
      <c r="P14" s="79"/>
      <c r="Q14" s="79"/>
      <c r="R14" s="88"/>
      <c r="S14" s="88"/>
      <c r="T14" s="88"/>
      <c r="U14" s="88"/>
      <c r="V14" s="88"/>
      <c r="W14" s="88"/>
      <c r="X14" s="88"/>
      <c r="Y14" s="88"/>
      <c r="Z14" s="88"/>
      <c r="AA14" s="88"/>
      <c r="AB14" s="88"/>
      <c r="AC14" s="88"/>
      <c r="AD14" s="88"/>
      <c r="AE14" s="88"/>
      <c r="AF14" s="88"/>
      <c r="AG14" s="88"/>
      <c r="AH14" s="79"/>
      <c r="AI14" s="69"/>
      <c r="AJ14" s="38"/>
    </row>
    <row r="15" customFormat="false" ht="30" hidden="false" customHeight="true" outlineLevel="0" collapsed="false">
      <c r="A15" s="429"/>
      <c r="B15" s="82" t="s">
        <v>184</v>
      </c>
      <c r="C15" s="88"/>
      <c r="D15" s="88"/>
      <c r="E15" s="88"/>
      <c r="F15" s="88"/>
      <c r="G15" s="88"/>
      <c r="H15" s="88"/>
      <c r="I15" s="88"/>
      <c r="J15" s="88"/>
      <c r="K15" s="88"/>
      <c r="L15" s="88"/>
      <c r="M15" s="88"/>
      <c r="N15" s="79"/>
      <c r="O15" s="79"/>
      <c r="P15" s="79"/>
      <c r="Q15" s="79" t="s">
        <v>177</v>
      </c>
      <c r="R15" s="88"/>
      <c r="S15" s="88"/>
      <c r="T15" s="88"/>
      <c r="U15" s="88"/>
      <c r="V15" s="88"/>
      <c r="W15" s="88"/>
      <c r="X15" s="88"/>
      <c r="Y15" s="88"/>
      <c r="Z15" s="88"/>
      <c r="AA15" s="88"/>
      <c r="AB15" s="88"/>
      <c r="AC15" s="88"/>
      <c r="AD15" s="88"/>
      <c r="AE15" s="88"/>
      <c r="AF15" s="88"/>
      <c r="AG15" s="88"/>
      <c r="AH15" s="79"/>
      <c r="AI15" s="69"/>
      <c r="AJ15" s="38"/>
    </row>
    <row r="16" customFormat="false" ht="30" hidden="false" customHeight="true" outlineLevel="0" collapsed="false">
      <c r="A16" s="429"/>
      <c r="B16" s="82" t="s">
        <v>899</v>
      </c>
      <c r="C16" s="88"/>
      <c r="D16" s="88"/>
      <c r="E16" s="88"/>
      <c r="F16" s="88"/>
      <c r="G16" s="88"/>
      <c r="H16" s="88"/>
      <c r="I16" s="88"/>
      <c r="J16" s="88"/>
      <c r="K16" s="88"/>
      <c r="L16" s="88"/>
      <c r="M16" s="88"/>
      <c r="N16" s="79"/>
      <c r="O16" s="79" t="s">
        <v>135</v>
      </c>
      <c r="P16" s="79"/>
      <c r="Q16" s="79"/>
      <c r="R16" s="88"/>
      <c r="S16" s="88"/>
      <c r="T16" s="88"/>
      <c r="U16" s="88"/>
      <c r="V16" s="88"/>
      <c r="W16" s="88"/>
      <c r="X16" s="88"/>
      <c r="Y16" s="88"/>
      <c r="Z16" s="88"/>
      <c r="AA16" s="88"/>
      <c r="AB16" s="88"/>
      <c r="AC16" s="88"/>
      <c r="AD16" s="88"/>
      <c r="AE16" s="88"/>
      <c r="AF16" s="88"/>
      <c r="AG16" s="88"/>
      <c r="AH16" s="79"/>
      <c r="AI16" s="69"/>
      <c r="AJ16" s="38"/>
    </row>
    <row r="17" customFormat="false" ht="30" hidden="false" customHeight="true" outlineLevel="0" collapsed="false">
      <c r="A17" s="429"/>
      <c r="B17" s="82" t="s">
        <v>1192</v>
      </c>
      <c r="C17" s="88"/>
      <c r="D17" s="88"/>
      <c r="E17" s="88"/>
      <c r="F17" s="88"/>
      <c r="G17" s="88"/>
      <c r="H17" s="88"/>
      <c r="I17" s="88"/>
      <c r="J17" s="88"/>
      <c r="K17" s="88"/>
      <c r="L17" s="88"/>
      <c r="M17" s="88"/>
      <c r="N17" s="79"/>
      <c r="O17" s="79"/>
      <c r="P17" s="79"/>
      <c r="Q17" s="79" t="s">
        <v>135</v>
      </c>
      <c r="R17" s="88"/>
      <c r="S17" s="88"/>
      <c r="T17" s="88"/>
      <c r="U17" s="88"/>
      <c r="V17" s="88"/>
      <c r="W17" s="88"/>
      <c r="X17" s="88"/>
      <c r="Y17" s="88"/>
      <c r="Z17" s="88"/>
      <c r="AA17" s="88"/>
      <c r="AB17" s="88"/>
      <c r="AC17" s="88"/>
      <c r="AD17" s="88"/>
      <c r="AE17" s="88"/>
      <c r="AF17" s="88"/>
      <c r="AG17" s="88"/>
      <c r="AH17" s="79"/>
      <c r="AI17" s="69"/>
      <c r="AJ17" s="38"/>
    </row>
    <row r="18" customFormat="false" ht="30" hidden="false" customHeight="true" outlineLevel="0" collapsed="false">
      <c r="A18" s="429"/>
      <c r="B18" s="82" t="s">
        <v>1193</v>
      </c>
      <c r="C18" s="88"/>
      <c r="D18" s="88"/>
      <c r="E18" s="88"/>
      <c r="F18" s="88"/>
      <c r="G18" s="88"/>
      <c r="H18" s="88"/>
      <c r="I18" s="88"/>
      <c r="J18" s="88"/>
      <c r="K18" s="88"/>
      <c r="L18" s="88"/>
      <c r="M18" s="88"/>
      <c r="N18" s="79"/>
      <c r="O18" s="79" t="s">
        <v>135</v>
      </c>
      <c r="P18" s="79"/>
      <c r="Q18" s="79"/>
      <c r="R18" s="88"/>
      <c r="S18" s="88"/>
      <c r="T18" s="88"/>
      <c r="U18" s="88"/>
      <c r="V18" s="88"/>
      <c r="W18" s="88"/>
      <c r="X18" s="88"/>
      <c r="Y18" s="88"/>
      <c r="Z18" s="88"/>
      <c r="AA18" s="88"/>
      <c r="AB18" s="88"/>
      <c r="AC18" s="88"/>
      <c r="AD18" s="88"/>
      <c r="AE18" s="88"/>
      <c r="AF18" s="88"/>
      <c r="AG18" s="88"/>
      <c r="AH18" s="79"/>
      <c r="AI18" s="69"/>
      <c r="AJ18" s="38"/>
    </row>
    <row r="19" customFormat="false" ht="30" hidden="false" customHeight="true" outlineLevel="0" collapsed="false">
      <c r="A19" s="429"/>
      <c r="B19" s="82" t="s">
        <v>1194</v>
      </c>
      <c r="C19" s="88"/>
      <c r="D19" s="88"/>
      <c r="E19" s="88"/>
      <c r="F19" s="88"/>
      <c r="G19" s="88"/>
      <c r="H19" s="88"/>
      <c r="I19" s="88"/>
      <c r="J19" s="88"/>
      <c r="K19" s="88"/>
      <c r="L19" s="88"/>
      <c r="M19" s="88"/>
      <c r="N19" s="79"/>
      <c r="O19" s="79"/>
      <c r="P19" s="79" t="s">
        <v>135</v>
      </c>
      <c r="Q19" s="79"/>
      <c r="R19" s="88"/>
      <c r="S19" s="88"/>
      <c r="T19" s="88"/>
      <c r="U19" s="88"/>
      <c r="V19" s="88"/>
      <c r="W19" s="88"/>
      <c r="X19" s="88"/>
      <c r="Y19" s="88"/>
      <c r="Z19" s="88"/>
      <c r="AA19" s="88"/>
      <c r="AB19" s="88"/>
      <c r="AC19" s="88"/>
      <c r="AD19" s="88"/>
      <c r="AE19" s="88"/>
      <c r="AF19" s="88"/>
      <c r="AG19" s="88"/>
      <c r="AH19" s="79"/>
      <c r="AI19" s="69"/>
      <c r="AJ19" s="38"/>
    </row>
    <row r="20" customFormat="false" ht="30" hidden="false" customHeight="true" outlineLevel="0" collapsed="false">
      <c r="A20" s="429"/>
      <c r="B20" s="82" t="s">
        <v>1195</v>
      </c>
      <c r="C20" s="88"/>
      <c r="D20" s="88"/>
      <c r="E20" s="88"/>
      <c r="F20" s="88"/>
      <c r="G20" s="88"/>
      <c r="H20" s="88"/>
      <c r="I20" s="88"/>
      <c r="J20" s="88"/>
      <c r="K20" s="88"/>
      <c r="L20" s="88"/>
      <c r="M20" s="88"/>
      <c r="N20" s="79"/>
      <c r="O20" s="79"/>
      <c r="P20" s="79" t="s">
        <v>135</v>
      </c>
      <c r="Q20" s="79"/>
      <c r="R20" s="88"/>
      <c r="S20" s="88"/>
      <c r="T20" s="88"/>
      <c r="U20" s="88"/>
      <c r="V20" s="88"/>
      <c r="W20" s="88"/>
      <c r="X20" s="88"/>
      <c r="Y20" s="88"/>
      <c r="Z20" s="88"/>
      <c r="AA20" s="88"/>
      <c r="AB20" s="88"/>
      <c r="AC20" s="88"/>
      <c r="AD20" s="88"/>
      <c r="AE20" s="88"/>
      <c r="AF20" s="88"/>
      <c r="AG20" s="88"/>
      <c r="AH20" s="79"/>
      <c r="AI20" s="69"/>
      <c r="AJ20" s="38"/>
    </row>
    <row r="21" customFormat="false" ht="30" hidden="false" customHeight="true" outlineLevel="0" collapsed="false">
      <c r="A21" s="429"/>
      <c r="B21" s="82" t="s">
        <v>1196</v>
      </c>
      <c r="C21" s="88"/>
      <c r="D21" s="88"/>
      <c r="E21" s="88"/>
      <c r="F21" s="88"/>
      <c r="G21" s="88"/>
      <c r="H21" s="88"/>
      <c r="I21" s="88"/>
      <c r="J21" s="88"/>
      <c r="K21" s="88"/>
      <c r="L21" s="88"/>
      <c r="M21" s="88"/>
      <c r="N21" s="79"/>
      <c r="O21" s="79"/>
      <c r="P21" s="79" t="s">
        <v>135</v>
      </c>
      <c r="Q21" s="79"/>
      <c r="R21" s="88"/>
      <c r="S21" s="88"/>
      <c r="T21" s="88"/>
      <c r="U21" s="88"/>
      <c r="V21" s="88"/>
      <c r="W21" s="88"/>
      <c r="X21" s="88"/>
      <c r="Y21" s="88"/>
      <c r="Z21" s="88"/>
      <c r="AA21" s="88"/>
      <c r="AB21" s="88"/>
      <c r="AC21" s="88"/>
      <c r="AD21" s="88"/>
      <c r="AE21" s="88"/>
      <c r="AF21" s="88"/>
      <c r="AG21" s="88"/>
      <c r="AH21" s="79"/>
      <c r="AI21" s="69"/>
      <c r="AJ21" s="38"/>
    </row>
    <row r="22" customFormat="false" ht="30" hidden="false" customHeight="true" outlineLevel="0" collapsed="false">
      <c r="A22" s="429"/>
      <c r="B22" s="82" t="s">
        <v>1197</v>
      </c>
      <c r="C22" s="88"/>
      <c r="D22" s="88"/>
      <c r="E22" s="88"/>
      <c r="F22" s="88"/>
      <c r="G22" s="88"/>
      <c r="H22" s="88"/>
      <c r="I22" s="88"/>
      <c r="J22" s="88"/>
      <c r="K22" s="88"/>
      <c r="L22" s="88"/>
      <c r="M22" s="88"/>
      <c r="N22" s="79"/>
      <c r="O22" s="79" t="s">
        <v>135</v>
      </c>
      <c r="P22" s="79"/>
      <c r="Q22" s="79"/>
      <c r="R22" s="88"/>
      <c r="S22" s="88"/>
      <c r="T22" s="88"/>
      <c r="U22" s="88"/>
      <c r="V22" s="88"/>
      <c r="W22" s="88"/>
      <c r="X22" s="88"/>
      <c r="Y22" s="88"/>
      <c r="Z22" s="88"/>
      <c r="AA22" s="88"/>
      <c r="AB22" s="88"/>
      <c r="AC22" s="88"/>
      <c r="AD22" s="88"/>
      <c r="AE22" s="88"/>
      <c r="AF22" s="88"/>
      <c r="AG22" s="88"/>
      <c r="AH22" s="79"/>
      <c r="AI22" s="69"/>
      <c r="AJ22" s="38"/>
    </row>
    <row r="23" customFormat="false" ht="30" hidden="false" customHeight="true" outlineLevel="0" collapsed="false">
      <c r="A23" s="429"/>
      <c r="B23" s="82" t="s">
        <v>1198</v>
      </c>
      <c r="C23" s="88"/>
      <c r="D23" s="88"/>
      <c r="E23" s="88"/>
      <c r="F23" s="88"/>
      <c r="G23" s="88"/>
      <c r="H23" s="88"/>
      <c r="I23" s="88"/>
      <c r="J23" s="88"/>
      <c r="K23" s="88"/>
      <c r="L23" s="88"/>
      <c r="M23" s="88"/>
      <c r="N23" s="79"/>
      <c r="O23" s="79"/>
      <c r="P23" s="79"/>
      <c r="Q23" s="79" t="s">
        <v>135</v>
      </c>
      <c r="R23" s="88"/>
      <c r="S23" s="88"/>
      <c r="T23" s="88"/>
      <c r="U23" s="88"/>
      <c r="V23" s="88"/>
      <c r="W23" s="88"/>
      <c r="X23" s="88"/>
      <c r="Y23" s="88"/>
      <c r="Z23" s="88"/>
      <c r="AA23" s="88"/>
      <c r="AB23" s="88"/>
      <c r="AC23" s="88"/>
      <c r="AD23" s="88"/>
      <c r="AE23" s="88"/>
      <c r="AF23" s="88"/>
      <c r="AG23" s="88"/>
      <c r="AH23" s="79"/>
      <c r="AI23" s="69"/>
      <c r="AJ23" s="38"/>
    </row>
    <row r="24" customFormat="false" ht="30" hidden="false" customHeight="true" outlineLevel="0" collapsed="false">
      <c r="A24" s="429"/>
      <c r="B24" s="82" t="s">
        <v>1199</v>
      </c>
      <c r="C24" s="88"/>
      <c r="D24" s="88"/>
      <c r="E24" s="88"/>
      <c r="F24" s="88"/>
      <c r="G24" s="88"/>
      <c r="H24" s="88"/>
      <c r="I24" s="88"/>
      <c r="J24" s="88"/>
      <c r="K24" s="88"/>
      <c r="L24" s="88"/>
      <c r="M24" s="88"/>
      <c r="N24" s="79"/>
      <c r="O24" s="79" t="s">
        <v>135</v>
      </c>
      <c r="P24" s="79"/>
      <c r="Q24" s="79"/>
      <c r="R24" s="88"/>
      <c r="S24" s="88"/>
      <c r="T24" s="88"/>
      <c r="U24" s="88"/>
      <c r="V24" s="88"/>
      <c r="W24" s="88"/>
      <c r="X24" s="88"/>
      <c r="Y24" s="88"/>
      <c r="Z24" s="88"/>
      <c r="AA24" s="88"/>
      <c r="AB24" s="88"/>
      <c r="AC24" s="88"/>
      <c r="AD24" s="88"/>
      <c r="AE24" s="88"/>
      <c r="AF24" s="88"/>
      <c r="AG24" s="88"/>
      <c r="AH24" s="79"/>
      <c r="AI24" s="69"/>
      <c r="AJ24" s="38"/>
    </row>
    <row r="25" customFormat="false" ht="30" hidden="false" customHeight="true" outlineLevel="0" collapsed="false">
      <c r="A25" s="429"/>
      <c r="B25" s="82" t="s">
        <v>1200</v>
      </c>
      <c r="C25" s="88"/>
      <c r="D25" s="88"/>
      <c r="E25" s="88"/>
      <c r="F25" s="88"/>
      <c r="G25" s="88"/>
      <c r="H25" s="88"/>
      <c r="I25" s="88"/>
      <c r="J25" s="88"/>
      <c r="K25" s="88"/>
      <c r="L25" s="88"/>
      <c r="M25" s="88"/>
      <c r="N25" s="79"/>
      <c r="O25" s="79"/>
      <c r="P25" s="79"/>
      <c r="Q25" s="79" t="s">
        <v>135</v>
      </c>
      <c r="R25" s="88"/>
      <c r="S25" s="88"/>
      <c r="T25" s="88"/>
      <c r="U25" s="88"/>
      <c r="V25" s="88"/>
      <c r="W25" s="88"/>
      <c r="X25" s="88"/>
      <c r="Y25" s="88"/>
      <c r="Z25" s="88"/>
      <c r="AA25" s="88"/>
      <c r="AB25" s="88"/>
      <c r="AC25" s="88"/>
      <c r="AD25" s="88"/>
      <c r="AE25" s="88"/>
      <c r="AF25" s="88"/>
      <c r="AG25" s="88"/>
      <c r="AH25" s="79"/>
      <c r="AI25" s="69"/>
      <c r="AJ25" s="38"/>
    </row>
    <row r="26" customFormat="false" ht="30" hidden="false" customHeight="true" outlineLevel="0" collapsed="false">
      <c r="A26" s="82" t="s">
        <v>1201</v>
      </c>
      <c r="B26" s="82" t="s">
        <v>197</v>
      </c>
      <c r="C26" s="88"/>
      <c r="D26" s="88"/>
      <c r="E26" s="88"/>
      <c r="F26" s="88"/>
      <c r="G26" s="88"/>
      <c r="H26" s="88"/>
      <c r="I26" s="88"/>
      <c r="J26" s="88"/>
      <c r="K26" s="88"/>
      <c r="L26" s="88"/>
      <c r="M26" s="88"/>
      <c r="N26" s="79"/>
      <c r="O26" s="79" t="s">
        <v>135</v>
      </c>
      <c r="P26" s="79"/>
      <c r="Q26" s="79" t="s">
        <v>177</v>
      </c>
      <c r="R26" s="88"/>
      <c r="S26" s="88"/>
      <c r="T26" s="88"/>
      <c r="U26" s="88"/>
      <c r="V26" s="88"/>
      <c r="W26" s="88"/>
      <c r="X26" s="88"/>
      <c r="Y26" s="88"/>
      <c r="Z26" s="88"/>
      <c r="AA26" s="88"/>
      <c r="AB26" s="88"/>
      <c r="AC26" s="88"/>
      <c r="AD26" s="88"/>
      <c r="AE26" s="88"/>
      <c r="AF26" s="88"/>
      <c r="AG26" s="88"/>
      <c r="AH26" s="79"/>
      <c r="AI26" s="69"/>
      <c r="AJ26" s="38"/>
    </row>
    <row r="27" customFormat="false" ht="30" hidden="false" customHeight="true" outlineLevel="0" collapsed="false">
      <c r="A27" s="82"/>
      <c r="B27" s="82" t="s">
        <v>212</v>
      </c>
      <c r="C27" s="88"/>
      <c r="D27" s="88"/>
      <c r="E27" s="88"/>
      <c r="F27" s="88"/>
      <c r="G27" s="88"/>
      <c r="H27" s="88"/>
      <c r="I27" s="88"/>
      <c r="J27" s="88"/>
      <c r="K27" s="88"/>
      <c r="L27" s="88"/>
      <c r="M27" s="88"/>
      <c r="N27" s="79"/>
      <c r="O27" s="79"/>
      <c r="P27" s="79"/>
      <c r="Q27" s="79" t="s">
        <v>177</v>
      </c>
      <c r="R27" s="88"/>
      <c r="S27" s="88"/>
      <c r="T27" s="88"/>
      <c r="U27" s="88"/>
      <c r="V27" s="88"/>
      <c r="W27" s="88"/>
      <c r="X27" s="88"/>
      <c r="Y27" s="88"/>
      <c r="Z27" s="88"/>
      <c r="AA27" s="88"/>
      <c r="AB27" s="88"/>
      <c r="AC27" s="88"/>
      <c r="AD27" s="88"/>
      <c r="AE27" s="88"/>
      <c r="AF27" s="88"/>
      <c r="AG27" s="88"/>
      <c r="AH27" s="79"/>
      <c r="AI27" s="69"/>
      <c r="AJ27" s="38"/>
    </row>
    <row r="28" customFormat="false" ht="30" hidden="false" customHeight="true" outlineLevel="0" collapsed="false">
      <c r="A28" s="82"/>
      <c r="B28" s="82" t="s">
        <v>224</v>
      </c>
      <c r="C28" s="79"/>
      <c r="D28" s="79"/>
      <c r="E28" s="79"/>
      <c r="F28" s="79"/>
      <c r="G28" s="79"/>
      <c r="H28" s="79"/>
      <c r="I28" s="79"/>
      <c r="J28" s="79"/>
      <c r="K28" s="79"/>
      <c r="L28" s="79"/>
      <c r="M28" s="79"/>
      <c r="N28" s="79"/>
      <c r="O28" s="79" t="s">
        <v>135</v>
      </c>
      <c r="P28" s="79"/>
      <c r="Q28" s="79" t="s">
        <v>177</v>
      </c>
      <c r="R28" s="79"/>
      <c r="S28" s="79"/>
      <c r="T28" s="79"/>
      <c r="U28" s="79"/>
      <c r="V28" s="79"/>
      <c r="W28" s="79"/>
      <c r="X28" s="79"/>
      <c r="Y28" s="79"/>
      <c r="Z28" s="79"/>
      <c r="AA28" s="79"/>
      <c r="AB28" s="79"/>
      <c r="AC28" s="79"/>
      <c r="AD28" s="79"/>
      <c r="AE28" s="79"/>
      <c r="AF28" s="79"/>
      <c r="AG28" s="79"/>
      <c r="AH28" s="79"/>
      <c r="AI28" s="69"/>
      <c r="AJ28" s="38"/>
    </row>
    <row r="29" customFormat="false" ht="30" hidden="false" customHeight="true" outlineLevel="0" collapsed="false">
      <c r="A29" s="82"/>
      <c r="B29" s="82" t="s">
        <v>237</v>
      </c>
      <c r="C29" s="79"/>
      <c r="D29" s="79"/>
      <c r="E29" s="79"/>
      <c r="F29" s="79"/>
      <c r="G29" s="79"/>
      <c r="H29" s="79"/>
      <c r="I29" s="79"/>
      <c r="J29" s="79"/>
      <c r="K29" s="79"/>
      <c r="L29" s="79"/>
      <c r="M29" s="79"/>
      <c r="N29" s="79"/>
      <c r="O29" s="79"/>
      <c r="P29" s="79" t="s">
        <v>135</v>
      </c>
      <c r="Q29" s="79"/>
      <c r="R29" s="79"/>
      <c r="S29" s="79"/>
      <c r="T29" s="79"/>
      <c r="U29" s="79"/>
      <c r="V29" s="79"/>
      <c r="W29" s="79"/>
      <c r="X29" s="79"/>
      <c r="Y29" s="79"/>
      <c r="Z29" s="79"/>
      <c r="AA29" s="79"/>
      <c r="AB29" s="79"/>
      <c r="AC29" s="79"/>
      <c r="AD29" s="79"/>
      <c r="AE29" s="79"/>
      <c r="AF29" s="79"/>
      <c r="AG29" s="79"/>
      <c r="AH29" s="79"/>
      <c r="AI29" s="69"/>
      <c r="AJ29" s="38"/>
    </row>
    <row r="30" customFormat="false" ht="30" hidden="false" customHeight="true" outlineLevel="0" collapsed="false">
      <c r="A30" s="82"/>
      <c r="B30" s="82" t="s">
        <v>249</v>
      </c>
      <c r="C30" s="79"/>
      <c r="D30" s="79"/>
      <c r="E30" s="79"/>
      <c r="F30" s="79"/>
      <c r="G30" s="79"/>
      <c r="H30" s="79"/>
      <c r="I30" s="79"/>
      <c r="J30" s="79"/>
      <c r="K30" s="79"/>
      <c r="L30" s="79"/>
      <c r="M30" s="79"/>
      <c r="N30" s="79"/>
      <c r="O30" s="79"/>
      <c r="P30" s="79" t="s">
        <v>135</v>
      </c>
      <c r="Q30" s="79"/>
      <c r="R30" s="79"/>
      <c r="S30" s="79"/>
      <c r="T30" s="79"/>
      <c r="U30" s="79"/>
      <c r="V30" s="79"/>
      <c r="W30" s="79"/>
      <c r="X30" s="79"/>
      <c r="Y30" s="79"/>
      <c r="Z30" s="79"/>
      <c r="AA30" s="79"/>
      <c r="AB30" s="79"/>
      <c r="AC30" s="79"/>
      <c r="AD30" s="79"/>
      <c r="AE30" s="79"/>
      <c r="AF30" s="79"/>
      <c r="AG30" s="79"/>
      <c r="AH30" s="79"/>
      <c r="AI30" s="69"/>
      <c r="AJ30" s="38"/>
    </row>
    <row r="31" customFormat="false" ht="30" hidden="false" customHeight="true" outlineLevel="0" collapsed="false">
      <c r="A31" s="82"/>
      <c r="B31" s="82" t="s">
        <v>262</v>
      </c>
      <c r="C31" s="79"/>
      <c r="D31" s="79"/>
      <c r="E31" s="79"/>
      <c r="F31" s="79"/>
      <c r="G31" s="79"/>
      <c r="H31" s="79"/>
      <c r="I31" s="79"/>
      <c r="J31" s="79"/>
      <c r="K31" s="79"/>
      <c r="L31" s="79"/>
      <c r="M31" s="79"/>
      <c r="N31" s="79"/>
      <c r="O31" s="79" t="s">
        <v>135</v>
      </c>
      <c r="P31" s="79"/>
      <c r="Q31" s="79"/>
      <c r="R31" s="79"/>
      <c r="S31" s="79"/>
      <c r="T31" s="79"/>
      <c r="U31" s="79"/>
      <c r="V31" s="79"/>
      <c r="W31" s="79"/>
      <c r="X31" s="79"/>
      <c r="Y31" s="79"/>
      <c r="Z31" s="79"/>
      <c r="AA31" s="79"/>
      <c r="AB31" s="79"/>
      <c r="AC31" s="79"/>
      <c r="AD31" s="79"/>
      <c r="AE31" s="79"/>
      <c r="AF31" s="79"/>
      <c r="AG31" s="79"/>
      <c r="AH31" s="79"/>
      <c r="AI31" s="69"/>
      <c r="AJ31" s="38"/>
    </row>
    <row r="32" customFormat="false" ht="30" hidden="false" customHeight="true" outlineLevel="0" collapsed="false">
      <c r="A32" s="82"/>
      <c r="B32" s="82" t="s">
        <v>273</v>
      </c>
      <c r="C32" s="79"/>
      <c r="D32" s="79"/>
      <c r="E32" s="79"/>
      <c r="F32" s="79"/>
      <c r="G32" s="79"/>
      <c r="H32" s="79"/>
      <c r="I32" s="79"/>
      <c r="J32" s="79"/>
      <c r="K32" s="79"/>
      <c r="L32" s="79"/>
      <c r="M32" s="79"/>
      <c r="N32" s="79"/>
      <c r="O32" s="79" t="s">
        <v>135</v>
      </c>
      <c r="P32" s="79"/>
      <c r="Q32" s="79"/>
      <c r="R32" s="79"/>
      <c r="S32" s="79"/>
      <c r="T32" s="79"/>
      <c r="U32" s="79"/>
      <c r="V32" s="79"/>
      <c r="W32" s="79"/>
      <c r="X32" s="79"/>
      <c r="Y32" s="79"/>
      <c r="Z32" s="79"/>
      <c r="AA32" s="79"/>
      <c r="AB32" s="79"/>
      <c r="AC32" s="79"/>
      <c r="AD32" s="79"/>
      <c r="AE32" s="79"/>
      <c r="AF32" s="79"/>
      <c r="AG32" s="79"/>
      <c r="AH32" s="79"/>
      <c r="AI32" s="69"/>
      <c r="AJ32" s="38"/>
    </row>
    <row r="33" customFormat="false" ht="30" hidden="false" customHeight="true" outlineLevel="0" collapsed="false">
      <c r="A33" s="82"/>
      <c r="B33" s="82" t="s">
        <v>1202</v>
      </c>
      <c r="C33" s="79"/>
      <c r="D33" s="79"/>
      <c r="E33" s="79"/>
      <c r="F33" s="79"/>
      <c r="G33" s="79"/>
      <c r="H33" s="79"/>
      <c r="I33" s="79"/>
      <c r="J33" s="79"/>
      <c r="K33" s="79"/>
      <c r="L33" s="79"/>
      <c r="M33" s="79"/>
      <c r="N33" s="79"/>
      <c r="O33" s="79" t="s">
        <v>135</v>
      </c>
      <c r="P33" s="79"/>
      <c r="Q33" s="79"/>
      <c r="R33" s="79"/>
      <c r="S33" s="79"/>
      <c r="T33" s="79"/>
      <c r="U33" s="79"/>
      <c r="V33" s="79"/>
      <c r="W33" s="79"/>
      <c r="X33" s="79"/>
      <c r="Y33" s="79"/>
      <c r="Z33" s="79"/>
      <c r="AA33" s="79"/>
      <c r="AB33" s="79"/>
      <c r="AC33" s="79"/>
      <c r="AD33" s="79"/>
      <c r="AE33" s="79"/>
      <c r="AF33" s="79"/>
      <c r="AG33" s="79"/>
      <c r="AH33" s="79"/>
      <c r="AI33" s="69"/>
      <c r="AJ33" s="38"/>
    </row>
    <row r="34" customFormat="false" ht="30" hidden="false" customHeight="true" outlineLevel="0" collapsed="false">
      <c r="A34" s="82"/>
      <c r="B34" s="82" t="s">
        <v>1203</v>
      </c>
      <c r="C34" s="79"/>
      <c r="D34" s="79"/>
      <c r="E34" s="79"/>
      <c r="F34" s="79"/>
      <c r="G34" s="79"/>
      <c r="H34" s="79"/>
      <c r="I34" s="79"/>
      <c r="J34" s="79"/>
      <c r="K34" s="79"/>
      <c r="L34" s="79"/>
      <c r="M34" s="79"/>
      <c r="N34" s="79"/>
      <c r="O34" s="79"/>
      <c r="P34" s="79"/>
      <c r="Q34" s="79" t="s">
        <v>135</v>
      </c>
      <c r="R34" s="79"/>
      <c r="S34" s="79"/>
      <c r="T34" s="79"/>
      <c r="U34" s="79"/>
      <c r="V34" s="79"/>
      <c r="W34" s="79"/>
      <c r="X34" s="79"/>
      <c r="Y34" s="79"/>
      <c r="Z34" s="79"/>
      <c r="AA34" s="79"/>
      <c r="AB34" s="79"/>
      <c r="AC34" s="79"/>
      <c r="AD34" s="79"/>
      <c r="AE34" s="79"/>
      <c r="AF34" s="79"/>
      <c r="AG34" s="79"/>
      <c r="AH34" s="79"/>
      <c r="AI34" s="69"/>
      <c r="AJ34" s="38"/>
    </row>
    <row r="35" customFormat="false" ht="30" hidden="false" customHeight="true" outlineLevel="0" collapsed="false">
      <c r="A35" s="82"/>
      <c r="B35" s="82" t="s">
        <v>1204</v>
      </c>
      <c r="C35" s="79"/>
      <c r="D35" s="79"/>
      <c r="E35" s="79"/>
      <c r="F35" s="79"/>
      <c r="G35" s="79"/>
      <c r="H35" s="79"/>
      <c r="I35" s="79"/>
      <c r="J35" s="79"/>
      <c r="K35" s="79"/>
      <c r="L35" s="79"/>
      <c r="M35" s="79"/>
      <c r="N35" s="79"/>
      <c r="O35" s="79" t="s">
        <v>135</v>
      </c>
      <c r="P35" s="79"/>
      <c r="Q35" s="79"/>
      <c r="R35" s="79"/>
      <c r="S35" s="79"/>
      <c r="T35" s="79"/>
      <c r="U35" s="79"/>
      <c r="V35" s="79"/>
      <c r="W35" s="79"/>
      <c r="X35" s="79"/>
      <c r="Y35" s="79"/>
      <c r="Z35" s="79"/>
      <c r="AA35" s="79"/>
      <c r="AB35" s="79"/>
      <c r="AC35" s="79"/>
      <c r="AD35" s="79"/>
      <c r="AE35" s="79"/>
      <c r="AF35" s="79"/>
      <c r="AG35" s="79"/>
      <c r="AH35" s="79"/>
      <c r="AI35" s="69"/>
      <c r="AJ35" s="38"/>
    </row>
    <row r="36" customFormat="false" ht="30" hidden="false" customHeight="true" outlineLevel="0" collapsed="false">
      <c r="A36" s="82"/>
      <c r="B36" s="82" t="s">
        <v>1205</v>
      </c>
      <c r="C36" s="79"/>
      <c r="D36" s="79"/>
      <c r="E36" s="79"/>
      <c r="F36" s="79"/>
      <c r="G36" s="79"/>
      <c r="H36" s="79"/>
      <c r="I36" s="79"/>
      <c r="J36" s="79"/>
      <c r="K36" s="79"/>
      <c r="L36" s="79"/>
      <c r="M36" s="79"/>
      <c r="N36" s="79"/>
      <c r="O36" s="79"/>
      <c r="P36" s="79"/>
      <c r="Q36" s="79" t="s">
        <v>135</v>
      </c>
      <c r="R36" s="79"/>
      <c r="S36" s="79"/>
      <c r="T36" s="79"/>
      <c r="U36" s="79"/>
      <c r="V36" s="79"/>
      <c r="W36" s="79"/>
      <c r="X36" s="79"/>
      <c r="Y36" s="79"/>
      <c r="Z36" s="79"/>
      <c r="AA36" s="79"/>
      <c r="AB36" s="79"/>
      <c r="AC36" s="79"/>
      <c r="AD36" s="79"/>
      <c r="AE36" s="79"/>
      <c r="AF36" s="79"/>
      <c r="AG36" s="79"/>
      <c r="AH36" s="79"/>
      <c r="AI36" s="69"/>
      <c r="AJ36" s="38"/>
    </row>
    <row r="37" customFormat="false" ht="30" hidden="false" customHeight="true" outlineLevel="0" collapsed="false">
      <c r="A37" s="82"/>
      <c r="B37" s="82" t="s">
        <v>1206</v>
      </c>
      <c r="C37" s="79"/>
      <c r="D37" s="79"/>
      <c r="E37" s="79"/>
      <c r="F37" s="79"/>
      <c r="G37" s="79"/>
      <c r="H37" s="79"/>
      <c r="I37" s="79"/>
      <c r="J37" s="79"/>
      <c r="K37" s="79"/>
      <c r="L37" s="79"/>
      <c r="M37" s="79"/>
      <c r="N37" s="79"/>
      <c r="O37" s="79" t="s">
        <v>135</v>
      </c>
      <c r="P37" s="79"/>
      <c r="Q37" s="79"/>
      <c r="R37" s="79"/>
      <c r="S37" s="79"/>
      <c r="T37" s="79"/>
      <c r="U37" s="79"/>
      <c r="V37" s="79"/>
      <c r="W37" s="79"/>
      <c r="X37" s="79"/>
      <c r="Y37" s="79"/>
      <c r="Z37" s="79"/>
      <c r="AA37" s="79"/>
      <c r="AB37" s="79"/>
      <c r="AC37" s="79"/>
      <c r="AD37" s="79"/>
      <c r="AE37" s="79"/>
      <c r="AF37" s="79"/>
      <c r="AG37" s="79"/>
      <c r="AH37" s="79"/>
      <c r="AI37" s="69"/>
      <c r="AJ37" s="38"/>
    </row>
    <row r="38" customFormat="false" ht="30" hidden="false" customHeight="true" outlineLevel="0" collapsed="false">
      <c r="A38" s="82"/>
      <c r="B38" s="82" t="s">
        <v>1207</v>
      </c>
      <c r="C38" s="79"/>
      <c r="D38" s="79"/>
      <c r="E38" s="79"/>
      <c r="F38" s="79"/>
      <c r="G38" s="79"/>
      <c r="H38" s="79"/>
      <c r="I38" s="79"/>
      <c r="J38" s="79"/>
      <c r="K38" s="79"/>
      <c r="L38" s="79"/>
      <c r="M38" s="79"/>
      <c r="N38" s="79"/>
      <c r="O38" s="79"/>
      <c r="P38" s="79" t="s">
        <v>135</v>
      </c>
      <c r="Q38" s="79"/>
      <c r="R38" s="79"/>
      <c r="S38" s="79"/>
      <c r="T38" s="79"/>
      <c r="U38" s="79"/>
      <c r="V38" s="79"/>
      <c r="W38" s="79"/>
      <c r="X38" s="79"/>
      <c r="Y38" s="79"/>
      <c r="Z38" s="79"/>
      <c r="AA38" s="79"/>
      <c r="AB38" s="79"/>
      <c r="AC38" s="79"/>
      <c r="AD38" s="79"/>
      <c r="AE38" s="79"/>
      <c r="AF38" s="79"/>
      <c r="AG38" s="79"/>
      <c r="AH38" s="79"/>
      <c r="AI38" s="69"/>
      <c r="AJ38" s="38"/>
    </row>
    <row r="39" customFormat="false" ht="30" hidden="false" customHeight="true" outlineLevel="0" collapsed="false">
      <c r="A39" s="82"/>
      <c r="B39" s="82" t="s">
        <v>1208</v>
      </c>
      <c r="C39" s="79"/>
      <c r="D39" s="79"/>
      <c r="E39" s="79"/>
      <c r="F39" s="79"/>
      <c r="G39" s="79"/>
      <c r="H39" s="79"/>
      <c r="I39" s="79"/>
      <c r="J39" s="79"/>
      <c r="K39" s="79"/>
      <c r="L39" s="79"/>
      <c r="M39" s="79"/>
      <c r="N39" s="79"/>
      <c r="O39" s="79" t="s">
        <v>135</v>
      </c>
      <c r="P39" s="79"/>
      <c r="Q39" s="79"/>
      <c r="R39" s="79"/>
      <c r="S39" s="79"/>
      <c r="T39" s="79"/>
      <c r="U39" s="79"/>
      <c r="V39" s="79"/>
      <c r="W39" s="79"/>
      <c r="X39" s="79"/>
      <c r="Y39" s="79"/>
      <c r="Z39" s="79"/>
      <c r="AA39" s="79"/>
      <c r="AB39" s="79"/>
      <c r="AC39" s="79"/>
      <c r="AD39" s="79"/>
      <c r="AE39" s="79"/>
      <c r="AF39" s="79"/>
      <c r="AG39" s="79"/>
      <c r="AH39" s="79"/>
      <c r="AI39" s="69"/>
      <c r="AJ39" s="38"/>
    </row>
    <row r="40" customFormat="false" ht="30" hidden="false" customHeight="true" outlineLevel="0" collapsed="false">
      <c r="A40" s="82"/>
      <c r="B40" s="82" t="s">
        <v>1209</v>
      </c>
      <c r="C40" s="79"/>
      <c r="D40" s="79"/>
      <c r="E40" s="79"/>
      <c r="F40" s="79"/>
      <c r="G40" s="79"/>
      <c r="H40" s="79"/>
      <c r="I40" s="79"/>
      <c r="J40" s="79"/>
      <c r="K40" s="79"/>
      <c r="L40" s="79"/>
      <c r="M40" s="79"/>
      <c r="N40" s="79"/>
      <c r="O40" s="79"/>
      <c r="P40" s="79" t="s">
        <v>135</v>
      </c>
      <c r="Q40" s="79"/>
      <c r="R40" s="79"/>
      <c r="S40" s="79"/>
      <c r="T40" s="79"/>
      <c r="U40" s="79"/>
      <c r="V40" s="79"/>
      <c r="W40" s="79"/>
      <c r="X40" s="79"/>
      <c r="Y40" s="79"/>
      <c r="Z40" s="79"/>
      <c r="AA40" s="79"/>
      <c r="AB40" s="79"/>
      <c r="AC40" s="79"/>
      <c r="AD40" s="79"/>
      <c r="AE40" s="79"/>
      <c r="AF40" s="79"/>
      <c r="AG40" s="79"/>
      <c r="AH40" s="79"/>
      <c r="AI40" s="69"/>
      <c r="AJ40" s="38"/>
    </row>
    <row r="41" customFormat="false" ht="30" hidden="false" customHeight="true" outlineLevel="0" collapsed="false">
      <c r="A41" s="82" t="s">
        <v>1210</v>
      </c>
      <c r="B41" s="82" t="s">
        <v>285</v>
      </c>
      <c r="C41" s="88" t="s">
        <v>1211</v>
      </c>
      <c r="D41" s="88"/>
      <c r="E41" s="88"/>
      <c r="F41" s="88"/>
      <c r="G41" s="88"/>
      <c r="H41" s="88"/>
      <c r="I41" s="88"/>
      <c r="J41" s="88"/>
      <c r="K41" s="88"/>
      <c r="L41" s="88"/>
      <c r="M41" s="88"/>
      <c r="N41" s="79"/>
      <c r="O41" s="79"/>
      <c r="P41" s="79" t="s">
        <v>135</v>
      </c>
      <c r="Q41" s="79"/>
      <c r="R41" s="88"/>
      <c r="S41" s="88"/>
      <c r="T41" s="88"/>
      <c r="U41" s="88"/>
      <c r="V41" s="88"/>
      <c r="W41" s="88"/>
      <c r="X41" s="88"/>
      <c r="Y41" s="88"/>
      <c r="Z41" s="88"/>
      <c r="AA41" s="88"/>
      <c r="AB41" s="88"/>
      <c r="AC41" s="88"/>
      <c r="AD41" s="88"/>
      <c r="AE41" s="88"/>
      <c r="AF41" s="88"/>
      <c r="AG41" s="88"/>
      <c r="AH41" s="79"/>
      <c r="AI41" s="69"/>
      <c r="AJ41" s="38"/>
    </row>
    <row r="42" customFormat="false" ht="30" hidden="false" customHeight="true" outlineLevel="0" collapsed="false">
      <c r="A42" s="82"/>
      <c r="B42" s="82" t="s">
        <v>297</v>
      </c>
      <c r="C42" s="88" t="s">
        <v>1211</v>
      </c>
      <c r="D42" s="88"/>
      <c r="E42" s="88"/>
      <c r="F42" s="88"/>
      <c r="G42" s="88"/>
      <c r="H42" s="88"/>
      <c r="I42" s="88"/>
      <c r="J42" s="88"/>
      <c r="K42" s="88"/>
      <c r="L42" s="88"/>
      <c r="M42" s="88"/>
      <c r="N42" s="79"/>
      <c r="O42" s="79" t="s">
        <v>135</v>
      </c>
      <c r="P42" s="79"/>
      <c r="Q42" s="79"/>
      <c r="R42" s="88"/>
      <c r="S42" s="88"/>
      <c r="T42" s="88"/>
      <c r="U42" s="88"/>
      <c r="V42" s="88"/>
      <c r="W42" s="88"/>
      <c r="X42" s="88"/>
      <c r="Y42" s="88"/>
      <c r="Z42" s="88"/>
      <c r="AA42" s="88"/>
      <c r="AB42" s="88"/>
      <c r="AC42" s="88"/>
      <c r="AD42" s="88"/>
      <c r="AE42" s="88"/>
      <c r="AF42" s="88"/>
      <c r="AG42" s="88"/>
      <c r="AH42" s="79"/>
      <c r="AI42" s="69"/>
      <c r="AJ42" s="38"/>
    </row>
    <row r="43" customFormat="false" ht="30" hidden="false" customHeight="true" outlineLevel="0" collapsed="false">
      <c r="A43" s="82"/>
      <c r="B43" s="82" t="s">
        <v>306</v>
      </c>
      <c r="C43" s="88" t="s">
        <v>1211</v>
      </c>
      <c r="D43" s="88"/>
      <c r="E43" s="88"/>
      <c r="F43" s="88"/>
      <c r="G43" s="88"/>
      <c r="H43" s="88"/>
      <c r="I43" s="88"/>
      <c r="J43" s="88"/>
      <c r="K43" s="88"/>
      <c r="L43" s="88"/>
      <c r="M43" s="88"/>
      <c r="N43" s="79"/>
      <c r="O43" s="79" t="s">
        <v>135</v>
      </c>
      <c r="P43" s="79"/>
      <c r="Q43" s="79"/>
      <c r="R43" s="88"/>
      <c r="S43" s="88"/>
      <c r="T43" s="88"/>
      <c r="U43" s="88"/>
      <c r="V43" s="88"/>
      <c r="W43" s="88"/>
      <c r="X43" s="88"/>
      <c r="Y43" s="88"/>
      <c r="Z43" s="88"/>
      <c r="AA43" s="88"/>
      <c r="AB43" s="88"/>
      <c r="AC43" s="88"/>
      <c r="AD43" s="88"/>
      <c r="AE43" s="88"/>
      <c r="AF43" s="88"/>
      <c r="AG43" s="88"/>
      <c r="AH43" s="79"/>
      <c r="AI43" s="69"/>
      <c r="AJ43" s="38"/>
    </row>
    <row r="44" customFormat="false" ht="30" hidden="false" customHeight="true" outlineLevel="0" collapsed="false">
      <c r="A44" s="82"/>
      <c r="B44" s="82" t="s">
        <v>315</v>
      </c>
      <c r="C44" s="88"/>
      <c r="D44" s="79"/>
      <c r="E44" s="79"/>
      <c r="F44" s="79"/>
      <c r="G44" s="79"/>
      <c r="H44" s="79"/>
      <c r="I44" s="79"/>
      <c r="J44" s="79"/>
      <c r="K44" s="79"/>
      <c r="L44" s="79"/>
      <c r="M44" s="79"/>
      <c r="N44" s="79"/>
      <c r="O44" s="79"/>
      <c r="P44" s="79"/>
      <c r="Q44" s="79" t="s">
        <v>135</v>
      </c>
      <c r="R44" s="79"/>
      <c r="S44" s="79"/>
      <c r="T44" s="79"/>
      <c r="U44" s="79"/>
      <c r="V44" s="79"/>
      <c r="W44" s="79"/>
      <c r="X44" s="79"/>
      <c r="Y44" s="79"/>
      <c r="Z44" s="79"/>
      <c r="AA44" s="79"/>
      <c r="AB44" s="79"/>
      <c r="AC44" s="79"/>
      <c r="AD44" s="79"/>
      <c r="AE44" s="79"/>
      <c r="AF44" s="79"/>
      <c r="AG44" s="79"/>
      <c r="AH44" s="79"/>
      <c r="AI44" s="69"/>
      <c r="AJ44" s="38"/>
    </row>
    <row r="45" customFormat="false" ht="30" hidden="false" customHeight="true" outlineLevel="0" collapsed="false">
      <c r="A45" s="82"/>
      <c r="B45" s="82" t="s">
        <v>323</v>
      </c>
      <c r="C45" s="88"/>
      <c r="D45" s="79"/>
      <c r="E45" s="79"/>
      <c r="F45" s="79"/>
      <c r="G45" s="79"/>
      <c r="H45" s="79"/>
      <c r="I45" s="79"/>
      <c r="J45" s="79"/>
      <c r="K45" s="79"/>
      <c r="L45" s="79"/>
      <c r="M45" s="79"/>
      <c r="N45" s="79"/>
      <c r="O45" s="79" t="s">
        <v>135</v>
      </c>
      <c r="P45" s="79"/>
      <c r="Q45" s="79"/>
      <c r="R45" s="79"/>
      <c r="S45" s="79"/>
      <c r="T45" s="79"/>
      <c r="U45" s="79"/>
      <c r="V45" s="79"/>
      <c r="W45" s="79"/>
      <c r="X45" s="79"/>
      <c r="Y45" s="79"/>
      <c r="Z45" s="79"/>
      <c r="AA45" s="79"/>
      <c r="AB45" s="79"/>
      <c r="AC45" s="79"/>
      <c r="AD45" s="79"/>
      <c r="AE45" s="79"/>
      <c r="AF45" s="79"/>
      <c r="AG45" s="79"/>
      <c r="AH45" s="79"/>
      <c r="AI45" s="69"/>
      <c r="AJ45" s="38"/>
    </row>
    <row r="46" customFormat="false" ht="30" hidden="false" customHeight="true" outlineLevel="0" collapsed="false">
      <c r="A46" s="82"/>
      <c r="B46" s="82" t="s">
        <v>1212</v>
      </c>
      <c r="C46" s="88"/>
      <c r="D46" s="79"/>
      <c r="E46" s="79"/>
      <c r="F46" s="79"/>
      <c r="G46" s="79"/>
      <c r="H46" s="79"/>
      <c r="I46" s="79"/>
      <c r="J46" s="79"/>
      <c r="K46" s="79"/>
      <c r="L46" s="79"/>
      <c r="M46" s="79"/>
      <c r="N46" s="79"/>
      <c r="O46" s="79" t="s">
        <v>135</v>
      </c>
      <c r="P46" s="79"/>
      <c r="Q46" s="79"/>
      <c r="R46" s="79"/>
      <c r="S46" s="79"/>
      <c r="T46" s="79"/>
      <c r="U46" s="79"/>
      <c r="V46" s="79"/>
      <c r="W46" s="79"/>
      <c r="X46" s="79"/>
      <c r="Y46" s="79"/>
      <c r="Z46" s="79"/>
      <c r="AA46" s="79"/>
      <c r="AB46" s="79"/>
      <c r="AC46" s="79"/>
      <c r="AD46" s="79"/>
      <c r="AE46" s="79"/>
      <c r="AF46" s="79"/>
      <c r="AG46" s="79"/>
      <c r="AH46" s="79"/>
      <c r="AI46" s="69"/>
      <c r="AJ46" s="38"/>
    </row>
    <row r="47" customFormat="false" ht="30" hidden="false" customHeight="true" outlineLevel="0" collapsed="false">
      <c r="A47" s="82"/>
      <c r="B47" s="82" t="s">
        <v>1213</v>
      </c>
      <c r="C47" s="88"/>
      <c r="D47" s="79"/>
      <c r="E47" s="79"/>
      <c r="F47" s="79"/>
      <c r="G47" s="79"/>
      <c r="H47" s="79"/>
      <c r="I47" s="79"/>
      <c r="J47" s="79"/>
      <c r="K47" s="79"/>
      <c r="L47" s="79"/>
      <c r="M47" s="79"/>
      <c r="N47" s="79"/>
      <c r="O47" s="79" t="s">
        <v>135</v>
      </c>
      <c r="P47" s="79"/>
      <c r="Q47" s="79"/>
      <c r="R47" s="79"/>
      <c r="S47" s="79"/>
      <c r="T47" s="79"/>
      <c r="U47" s="79"/>
      <c r="V47" s="79"/>
      <c r="W47" s="79"/>
      <c r="X47" s="79"/>
      <c r="Y47" s="79"/>
      <c r="Z47" s="79"/>
      <c r="AA47" s="79"/>
      <c r="AB47" s="79"/>
      <c r="AC47" s="79"/>
      <c r="AD47" s="79"/>
      <c r="AE47" s="79"/>
      <c r="AF47" s="79"/>
      <c r="AG47" s="79"/>
      <c r="AH47" s="79"/>
      <c r="AI47" s="69"/>
      <c r="AJ47" s="38"/>
    </row>
    <row r="48" customFormat="false" ht="30" hidden="false" customHeight="true" outlineLevel="0" collapsed="false">
      <c r="A48" s="82"/>
      <c r="B48" s="82" t="s">
        <v>1214</v>
      </c>
      <c r="C48" s="88"/>
      <c r="D48" s="79"/>
      <c r="E48" s="79"/>
      <c r="F48" s="79"/>
      <c r="G48" s="79"/>
      <c r="H48" s="79"/>
      <c r="I48" s="79"/>
      <c r="J48" s="79"/>
      <c r="K48" s="79"/>
      <c r="L48" s="79"/>
      <c r="M48" s="79"/>
      <c r="N48" s="79"/>
      <c r="O48" s="79"/>
      <c r="P48" s="79"/>
      <c r="Q48" s="79" t="s">
        <v>135</v>
      </c>
      <c r="R48" s="79"/>
      <c r="S48" s="79"/>
      <c r="T48" s="79"/>
      <c r="U48" s="79"/>
      <c r="V48" s="79"/>
      <c r="W48" s="79"/>
      <c r="X48" s="79"/>
      <c r="Y48" s="79"/>
      <c r="Z48" s="79"/>
      <c r="AA48" s="79"/>
      <c r="AB48" s="79"/>
      <c r="AC48" s="79"/>
      <c r="AD48" s="79"/>
      <c r="AE48" s="79"/>
      <c r="AF48" s="79"/>
      <c r="AG48" s="79"/>
      <c r="AH48" s="79"/>
      <c r="AI48" s="69"/>
      <c r="AJ48" s="38"/>
    </row>
    <row r="49" customFormat="false" ht="30" hidden="false" customHeight="true" outlineLevel="0" collapsed="false">
      <c r="A49" s="82"/>
      <c r="B49" s="82" t="s">
        <v>1215</v>
      </c>
      <c r="C49" s="88" t="s">
        <v>1211</v>
      </c>
      <c r="D49" s="79"/>
      <c r="E49" s="79"/>
      <c r="F49" s="79"/>
      <c r="G49" s="79"/>
      <c r="H49" s="79"/>
      <c r="I49" s="79"/>
      <c r="J49" s="79"/>
      <c r="K49" s="79"/>
      <c r="L49" s="79"/>
      <c r="M49" s="79"/>
      <c r="N49" s="79"/>
      <c r="O49" s="79" t="s">
        <v>177</v>
      </c>
      <c r="P49" s="79"/>
      <c r="Q49" s="79"/>
      <c r="R49" s="79"/>
      <c r="S49" s="79"/>
      <c r="T49" s="79"/>
      <c r="U49" s="79"/>
      <c r="V49" s="79"/>
      <c r="W49" s="79"/>
      <c r="X49" s="79"/>
      <c r="Y49" s="79"/>
      <c r="Z49" s="79"/>
      <c r="AA49" s="79"/>
      <c r="AB49" s="79"/>
      <c r="AC49" s="79"/>
      <c r="AD49" s="79"/>
      <c r="AE49" s="79"/>
      <c r="AF49" s="79"/>
      <c r="AG49" s="79"/>
      <c r="AH49" s="79"/>
      <c r="AI49" s="69"/>
      <c r="AJ49" s="38"/>
    </row>
    <row r="50" customFormat="false" ht="30" hidden="false" customHeight="true" outlineLevel="0" collapsed="false">
      <c r="A50" s="82"/>
      <c r="B50" s="82" t="s">
        <v>1216</v>
      </c>
      <c r="C50" s="88"/>
      <c r="D50" s="79"/>
      <c r="E50" s="79"/>
      <c r="F50" s="79"/>
      <c r="G50" s="79"/>
      <c r="H50" s="79"/>
      <c r="I50" s="79"/>
      <c r="J50" s="79"/>
      <c r="K50" s="79"/>
      <c r="L50" s="79"/>
      <c r="M50" s="79"/>
      <c r="N50" s="79"/>
      <c r="O50" s="79"/>
      <c r="P50" s="79"/>
      <c r="Q50" s="79" t="s">
        <v>135</v>
      </c>
      <c r="R50" s="79"/>
      <c r="S50" s="79"/>
      <c r="T50" s="79"/>
      <c r="U50" s="79"/>
      <c r="V50" s="79"/>
      <c r="W50" s="79"/>
      <c r="X50" s="79"/>
      <c r="Y50" s="79"/>
      <c r="Z50" s="79"/>
      <c r="AA50" s="79"/>
      <c r="AB50" s="79"/>
      <c r="AC50" s="79"/>
      <c r="AD50" s="79"/>
      <c r="AE50" s="79"/>
      <c r="AF50" s="79"/>
      <c r="AG50" s="79"/>
      <c r="AH50" s="79"/>
      <c r="AI50" s="69"/>
      <c r="AJ50" s="38"/>
    </row>
    <row r="51" customFormat="false" ht="30" hidden="false" customHeight="true" outlineLevel="0" collapsed="false">
      <c r="A51" s="82"/>
      <c r="B51" s="82" t="s">
        <v>1217</v>
      </c>
      <c r="C51" s="88"/>
      <c r="D51" s="79"/>
      <c r="E51" s="79"/>
      <c r="F51" s="79"/>
      <c r="G51" s="79"/>
      <c r="H51" s="79"/>
      <c r="I51" s="79"/>
      <c r="J51" s="79"/>
      <c r="K51" s="79"/>
      <c r="L51" s="79"/>
      <c r="M51" s="79"/>
      <c r="N51" s="79"/>
      <c r="O51" s="79"/>
      <c r="P51" s="79" t="s">
        <v>135</v>
      </c>
      <c r="Q51" s="79"/>
      <c r="R51" s="79"/>
      <c r="S51" s="79"/>
      <c r="T51" s="79"/>
      <c r="U51" s="79"/>
      <c r="V51" s="79"/>
      <c r="W51" s="79"/>
      <c r="X51" s="79"/>
      <c r="Y51" s="79"/>
      <c r="Z51" s="79"/>
      <c r="AA51" s="79"/>
      <c r="AB51" s="79"/>
      <c r="AC51" s="79"/>
      <c r="AD51" s="79"/>
      <c r="AE51" s="79"/>
      <c r="AF51" s="79"/>
      <c r="AG51" s="79"/>
      <c r="AH51" s="79"/>
      <c r="AI51" s="69"/>
      <c r="AJ51" s="38"/>
    </row>
    <row r="52" customFormat="false" ht="30" hidden="false" customHeight="true" outlineLevel="0" collapsed="false">
      <c r="A52" s="82"/>
      <c r="B52" s="82" t="s">
        <v>1218</v>
      </c>
      <c r="C52" s="88"/>
      <c r="D52" s="79"/>
      <c r="E52" s="79"/>
      <c r="F52" s="79"/>
      <c r="G52" s="79"/>
      <c r="H52" s="79"/>
      <c r="I52" s="79"/>
      <c r="J52" s="79"/>
      <c r="K52" s="79"/>
      <c r="L52" s="79"/>
      <c r="M52" s="79"/>
      <c r="N52" s="79"/>
      <c r="O52" s="79" t="s">
        <v>135</v>
      </c>
      <c r="P52" s="79"/>
      <c r="Q52" s="79"/>
      <c r="R52" s="79"/>
      <c r="S52" s="79"/>
      <c r="T52" s="79"/>
      <c r="U52" s="79"/>
      <c r="V52" s="79"/>
      <c r="W52" s="79"/>
      <c r="X52" s="79"/>
      <c r="Y52" s="79"/>
      <c r="Z52" s="79"/>
      <c r="AA52" s="79"/>
      <c r="AB52" s="79"/>
      <c r="AC52" s="79"/>
      <c r="AD52" s="79"/>
      <c r="AE52" s="79"/>
      <c r="AF52" s="79"/>
      <c r="AG52" s="79"/>
      <c r="AH52" s="79"/>
      <c r="AI52" s="69"/>
      <c r="AJ52" s="38"/>
    </row>
    <row r="53" customFormat="false" ht="30" hidden="false" customHeight="true" outlineLevel="0" collapsed="false">
      <c r="A53" s="82"/>
      <c r="B53" s="82" t="s">
        <v>1219</v>
      </c>
      <c r="C53" s="88"/>
      <c r="D53" s="79"/>
      <c r="E53" s="79"/>
      <c r="F53" s="79"/>
      <c r="G53" s="79"/>
      <c r="H53" s="79"/>
      <c r="I53" s="79"/>
      <c r="J53" s="79"/>
      <c r="K53" s="79"/>
      <c r="L53" s="79"/>
      <c r="M53" s="79"/>
      <c r="N53" s="79"/>
      <c r="O53" s="79" t="s">
        <v>135</v>
      </c>
      <c r="P53" s="79"/>
      <c r="Q53" s="79"/>
      <c r="R53" s="79"/>
      <c r="S53" s="79"/>
      <c r="T53" s="79"/>
      <c r="U53" s="79"/>
      <c r="V53" s="79"/>
      <c r="W53" s="79"/>
      <c r="X53" s="79"/>
      <c r="Y53" s="79"/>
      <c r="Z53" s="79"/>
      <c r="AA53" s="79"/>
      <c r="AB53" s="79"/>
      <c r="AC53" s="79"/>
      <c r="AD53" s="79"/>
      <c r="AE53" s="79"/>
      <c r="AF53" s="79"/>
      <c r="AG53" s="79"/>
      <c r="AH53" s="79"/>
      <c r="AI53" s="69"/>
      <c r="AJ53" s="38"/>
    </row>
    <row r="54" customFormat="false" ht="30" hidden="false" customHeight="true" outlineLevel="0" collapsed="false">
      <c r="A54" s="82"/>
      <c r="B54" s="82" t="s">
        <v>1220</v>
      </c>
      <c r="C54" s="88"/>
      <c r="D54" s="79"/>
      <c r="E54" s="79"/>
      <c r="F54" s="79"/>
      <c r="G54" s="79"/>
      <c r="H54" s="79"/>
      <c r="I54" s="79"/>
      <c r="J54" s="79"/>
      <c r="K54" s="79"/>
      <c r="L54" s="79"/>
      <c r="M54" s="79"/>
      <c r="N54" s="79"/>
      <c r="O54" s="79"/>
      <c r="P54" s="79" t="s">
        <v>135</v>
      </c>
      <c r="Q54" s="79"/>
      <c r="R54" s="79"/>
      <c r="S54" s="79"/>
      <c r="T54" s="79"/>
      <c r="U54" s="79"/>
      <c r="V54" s="79"/>
      <c r="W54" s="79"/>
      <c r="X54" s="79"/>
      <c r="Y54" s="79"/>
      <c r="Z54" s="79"/>
      <c r="AA54" s="79"/>
      <c r="AB54" s="79"/>
      <c r="AC54" s="79"/>
      <c r="AD54" s="79"/>
      <c r="AE54" s="79"/>
      <c r="AF54" s="79"/>
      <c r="AG54" s="79"/>
      <c r="AH54" s="79"/>
      <c r="AI54" s="69"/>
      <c r="AJ54" s="38"/>
    </row>
    <row r="55" customFormat="false" ht="30" hidden="false" customHeight="true" outlineLevel="0" collapsed="false">
      <c r="A55" s="82"/>
      <c r="B55" s="82" t="s">
        <v>1221</v>
      </c>
      <c r="C55" s="88"/>
      <c r="D55" s="79"/>
      <c r="E55" s="79"/>
      <c r="F55" s="79"/>
      <c r="G55" s="79"/>
      <c r="H55" s="79"/>
      <c r="I55" s="79"/>
      <c r="J55" s="79"/>
      <c r="K55" s="79"/>
      <c r="L55" s="79"/>
      <c r="M55" s="79"/>
      <c r="N55" s="79"/>
      <c r="O55" s="79"/>
      <c r="P55" s="79" t="s">
        <v>135</v>
      </c>
      <c r="Q55" s="79"/>
      <c r="R55" s="79"/>
      <c r="S55" s="79"/>
      <c r="T55" s="79"/>
      <c r="U55" s="79"/>
      <c r="V55" s="79"/>
      <c r="W55" s="79"/>
      <c r="X55" s="79"/>
      <c r="Y55" s="79"/>
      <c r="Z55" s="79"/>
      <c r="AA55" s="79"/>
      <c r="AB55" s="79"/>
      <c r="AC55" s="79"/>
      <c r="AD55" s="79"/>
      <c r="AE55" s="79"/>
      <c r="AF55" s="79"/>
      <c r="AG55" s="79"/>
      <c r="AH55" s="79"/>
      <c r="AI55" s="69"/>
      <c r="AJ55" s="38"/>
    </row>
    <row r="56" customFormat="false" ht="30" hidden="false" customHeight="true" outlineLevel="0" collapsed="false">
      <c r="A56" s="82" t="s">
        <v>1222</v>
      </c>
      <c r="B56" s="82" t="s">
        <v>335</v>
      </c>
      <c r="C56" s="88" t="s">
        <v>1223</v>
      </c>
      <c r="D56" s="88"/>
      <c r="E56" s="88"/>
      <c r="F56" s="88"/>
      <c r="G56" s="88"/>
      <c r="H56" s="88"/>
      <c r="I56" s="88"/>
      <c r="J56" s="88"/>
      <c r="K56" s="88"/>
      <c r="L56" s="88"/>
      <c r="M56" s="88"/>
      <c r="N56" s="79"/>
      <c r="O56" s="79" t="s">
        <v>177</v>
      </c>
      <c r="P56" s="79"/>
      <c r="Q56" s="79"/>
      <c r="R56" s="88"/>
      <c r="S56" s="88"/>
      <c r="T56" s="88"/>
      <c r="U56" s="88"/>
      <c r="V56" s="88"/>
      <c r="W56" s="88"/>
      <c r="X56" s="88"/>
      <c r="Y56" s="88"/>
      <c r="Z56" s="88"/>
      <c r="AA56" s="88"/>
      <c r="AB56" s="88"/>
      <c r="AC56" s="88"/>
      <c r="AD56" s="88"/>
      <c r="AE56" s="88"/>
      <c r="AF56" s="88"/>
      <c r="AG56" s="88"/>
      <c r="AH56" s="79"/>
      <c r="AI56" s="69"/>
      <c r="AJ56" s="38"/>
    </row>
    <row r="57" customFormat="false" ht="30" hidden="false" customHeight="true" outlineLevel="0" collapsed="false">
      <c r="A57" s="82"/>
      <c r="B57" s="82" t="s">
        <v>346</v>
      </c>
      <c r="C57" s="88" t="s">
        <v>1223</v>
      </c>
      <c r="D57" s="88"/>
      <c r="E57" s="88"/>
      <c r="F57" s="88"/>
      <c r="G57" s="88"/>
      <c r="H57" s="88"/>
      <c r="I57" s="88"/>
      <c r="J57" s="88"/>
      <c r="K57" s="88"/>
      <c r="L57" s="88"/>
      <c r="M57" s="88"/>
      <c r="N57" s="79"/>
      <c r="O57" s="79" t="s">
        <v>177</v>
      </c>
      <c r="P57" s="79"/>
      <c r="Q57" s="79"/>
      <c r="R57" s="88"/>
      <c r="S57" s="88"/>
      <c r="T57" s="88"/>
      <c r="U57" s="88"/>
      <c r="V57" s="88"/>
      <c r="W57" s="88"/>
      <c r="X57" s="88"/>
      <c r="Y57" s="88"/>
      <c r="Z57" s="88"/>
      <c r="AA57" s="88"/>
      <c r="AB57" s="88"/>
      <c r="AC57" s="88"/>
      <c r="AD57" s="88"/>
      <c r="AE57" s="88"/>
      <c r="AF57" s="88"/>
      <c r="AG57" s="88"/>
      <c r="AH57" s="79"/>
      <c r="AI57" s="69"/>
      <c r="AJ57" s="38"/>
    </row>
    <row r="58" customFormat="false" ht="30" hidden="false" customHeight="true" outlineLevel="0" collapsed="false">
      <c r="A58" s="82"/>
      <c r="B58" s="82" t="s">
        <v>360</v>
      </c>
      <c r="C58" s="88"/>
      <c r="D58" s="88"/>
      <c r="E58" s="88"/>
      <c r="F58" s="88"/>
      <c r="G58" s="88"/>
      <c r="H58" s="88"/>
      <c r="I58" s="88"/>
      <c r="J58" s="88"/>
      <c r="K58" s="88"/>
      <c r="L58" s="88"/>
      <c r="M58" s="88"/>
      <c r="N58" s="79"/>
      <c r="O58" s="79"/>
      <c r="P58" s="79" t="s">
        <v>135</v>
      </c>
      <c r="Q58" s="79"/>
      <c r="R58" s="88"/>
      <c r="S58" s="88"/>
      <c r="T58" s="88"/>
      <c r="U58" s="88"/>
      <c r="V58" s="88"/>
      <c r="W58" s="88"/>
      <c r="X58" s="88"/>
      <c r="Y58" s="88"/>
      <c r="Z58" s="88"/>
      <c r="AA58" s="88"/>
      <c r="AB58" s="88"/>
      <c r="AC58" s="88"/>
      <c r="AD58" s="88"/>
      <c r="AE58" s="88"/>
      <c r="AF58" s="88"/>
      <c r="AG58" s="88"/>
      <c r="AH58" s="79"/>
      <c r="AI58" s="69"/>
      <c r="AJ58" s="38"/>
    </row>
    <row r="59" customFormat="false" ht="30" hidden="false" customHeight="true" outlineLevel="0" collapsed="false">
      <c r="A59" s="82"/>
      <c r="B59" s="82" t="s">
        <v>372</v>
      </c>
      <c r="C59" s="88"/>
      <c r="D59" s="88"/>
      <c r="E59" s="88"/>
      <c r="F59" s="88"/>
      <c r="G59" s="88"/>
      <c r="H59" s="88"/>
      <c r="I59" s="88"/>
      <c r="J59" s="88"/>
      <c r="K59" s="88"/>
      <c r="L59" s="88"/>
      <c r="M59" s="88"/>
      <c r="N59" s="79"/>
      <c r="O59" s="79" t="s">
        <v>135</v>
      </c>
      <c r="P59" s="79"/>
      <c r="Q59" s="79"/>
      <c r="R59" s="88"/>
      <c r="S59" s="88"/>
      <c r="T59" s="88"/>
      <c r="U59" s="88"/>
      <c r="V59" s="88"/>
      <c r="W59" s="88"/>
      <c r="X59" s="88"/>
      <c r="Y59" s="88"/>
      <c r="Z59" s="88"/>
      <c r="AA59" s="88"/>
      <c r="AB59" s="88"/>
      <c r="AC59" s="88"/>
      <c r="AD59" s="88"/>
      <c r="AE59" s="88"/>
      <c r="AF59" s="88"/>
      <c r="AG59" s="88"/>
      <c r="AH59" s="79"/>
      <c r="AI59" s="69"/>
      <c r="AJ59" s="38"/>
    </row>
    <row r="60" customFormat="false" ht="30" hidden="false" customHeight="true" outlineLevel="0" collapsed="false">
      <c r="A60" s="82"/>
      <c r="B60" s="82" t="s">
        <v>384</v>
      </c>
      <c r="C60" s="88"/>
      <c r="D60" s="88"/>
      <c r="E60" s="88"/>
      <c r="F60" s="88"/>
      <c r="G60" s="88"/>
      <c r="H60" s="88"/>
      <c r="I60" s="88"/>
      <c r="J60" s="88"/>
      <c r="K60" s="88"/>
      <c r="L60" s="88"/>
      <c r="M60" s="88"/>
      <c r="N60" s="79"/>
      <c r="O60" s="79"/>
      <c r="P60" s="79" t="s">
        <v>135</v>
      </c>
      <c r="Q60" s="79"/>
      <c r="R60" s="88"/>
      <c r="S60" s="88"/>
      <c r="T60" s="88"/>
      <c r="U60" s="88"/>
      <c r="V60" s="88"/>
      <c r="W60" s="88"/>
      <c r="X60" s="88"/>
      <c r="Y60" s="88"/>
      <c r="Z60" s="88"/>
      <c r="AA60" s="88"/>
      <c r="AB60" s="88"/>
      <c r="AC60" s="88"/>
      <c r="AD60" s="88"/>
      <c r="AE60" s="88"/>
      <c r="AF60" s="88"/>
      <c r="AG60" s="88"/>
      <c r="AH60" s="79"/>
      <c r="AI60" s="69"/>
      <c r="AJ60" s="38"/>
    </row>
    <row r="61" customFormat="false" ht="30" hidden="false" customHeight="true" outlineLevel="0" collapsed="false">
      <c r="A61" s="82"/>
      <c r="B61" s="82" t="s">
        <v>1224</v>
      </c>
      <c r="C61" s="88"/>
      <c r="D61" s="88"/>
      <c r="E61" s="88"/>
      <c r="F61" s="88"/>
      <c r="G61" s="88"/>
      <c r="H61" s="88"/>
      <c r="I61" s="88"/>
      <c r="J61" s="88"/>
      <c r="K61" s="88"/>
      <c r="L61" s="88"/>
      <c r="M61" s="88"/>
      <c r="N61" s="79"/>
      <c r="O61" s="79" t="s">
        <v>135</v>
      </c>
      <c r="P61" s="79"/>
      <c r="Q61" s="79"/>
      <c r="R61" s="88"/>
      <c r="S61" s="88"/>
      <c r="T61" s="88"/>
      <c r="U61" s="88"/>
      <c r="V61" s="88"/>
      <c r="W61" s="88"/>
      <c r="X61" s="88"/>
      <c r="Y61" s="88"/>
      <c r="Z61" s="88"/>
      <c r="AA61" s="88"/>
      <c r="AB61" s="88"/>
      <c r="AC61" s="88"/>
      <c r="AD61" s="88"/>
      <c r="AE61" s="88"/>
      <c r="AF61" s="88"/>
      <c r="AG61" s="88"/>
      <c r="AH61" s="79"/>
      <c r="AI61" s="69"/>
      <c r="AJ61" s="38"/>
    </row>
    <row r="62" customFormat="false" ht="30" hidden="false" customHeight="true" outlineLevel="0" collapsed="false">
      <c r="A62" s="82"/>
      <c r="B62" s="82" t="s">
        <v>1225</v>
      </c>
      <c r="C62" s="88"/>
      <c r="D62" s="88"/>
      <c r="E62" s="88"/>
      <c r="F62" s="88"/>
      <c r="G62" s="88"/>
      <c r="H62" s="88"/>
      <c r="I62" s="88"/>
      <c r="J62" s="88"/>
      <c r="K62" s="88"/>
      <c r="L62" s="88"/>
      <c r="M62" s="88"/>
      <c r="N62" s="79"/>
      <c r="O62" s="79"/>
      <c r="P62" s="79" t="s">
        <v>135</v>
      </c>
      <c r="Q62" s="79"/>
      <c r="R62" s="88"/>
      <c r="S62" s="88"/>
      <c r="T62" s="88"/>
      <c r="U62" s="88"/>
      <c r="V62" s="88"/>
      <c r="W62" s="88"/>
      <c r="X62" s="88"/>
      <c r="Y62" s="88"/>
      <c r="Z62" s="88"/>
      <c r="AA62" s="88"/>
      <c r="AB62" s="88"/>
      <c r="AC62" s="88"/>
      <c r="AD62" s="88"/>
      <c r="AE62" s="88"/>
      <c r="AF62" s="88"/>
      <c r="AG62" s="88"/>
      <c r="AH62" s="79"/>
      <c r="AI62" s="69"/>
      <c r="AJ62" s="38"/>
    </row>
    <row r="63" customFormat="false" ht="30" hidden="false" customHeight="true" outlineLevel="0" collapsed="false">
      <c r="A63" s="82"/>
      <c r="B63" s="82" t="s">
        <v>1226</v>
      </c>
      <c r="C63" s="88" t="s">
        <v>1223</v>
      </c>
      <c r="D63" s="88"/>
      <c r="E63" s="88"/>
      <c r="F63" s="88"/>
      <c r="G63" s="88"/>
      <c r="H63" s="88"/>
      <c r="I63" s="88"/>
      <c r="J63" s="88"/>
      <c r="K63" s="88"/>
      <c r="L63" s="88"/>
      <c r="M63" s="88"/>
      <c r="N63" s="79"/>
      <c r="O63" s="79"/>
      <c r="P63" s="79"/>
      <c r="Q63" s="79" t="s">
        <v>135</v>
      </c>
      <c r="R63" s="88"/>
      <c r="S63" s="88"/>
      <c r="T63" s="88"/>
      <c r="U63" s="88"/>
      <c r="V63" s="88"/>
      <c r="W63" s="88"/>
      <c r="X63" s="88"/>
      <c r="Y63" s="88"/>
      <c r="Z63" s="88"/>
      <c r="AA63" s="88"/>
      <c r="AB63" s="88"/>
      <c r="AC63" s="88"/>
      <c r="AD63" s="88"/>
      <c r="AE63" s="88"/>
      <c r="AF63" s="88"/>
      <c r="AG63" s="88"/>
      <c r="AH63" s="79"/>
      <c r="AI63" s="69"/>
      <c r="AJ63" s="38"/>
    </row>
    <row r="64" customFormat="false" ht="30" hidden="false" customHeight="true" outlineLevel="0" collapsed="false">
      <c r="A64" s="82"/>
      <c r="B64" s="82" t="s">
        <v>1227</v>
      </c>
      <c r="C64" s="79" t="s">
        <v>1223</v>
      </c>
      <c r="D64" s="79"/>
      <c r="E64" s="79"/>
      <c r="F64" s="79"/>
      <c r="G64" s="79"/>
      <c r="H64" s="79"/>
      <c r="I64" s="79"/>
      <c r="J64" s="79"/>
      <c r="K64" s="79"/>
      <c r="L64" s="79"/>
      <c r="M64" s="79"/>
      <c r="N64" s="79"/>
      <c r="O64" s="79" t="s">
        <v>135</v>
      </c>
      <c r="P64" s="79"/>
      <c r="Q64" s="79"/>
      <c r="R64" s="79"/>
      <c r="S64" s="79"/>
      <c r="T64" s="79"/>
      <c r="U64" s="79"/>
      <c r="V64" s="79"/>
      <c r="W64" s="79"/>
      <c r="X64" s="79"/>
      <c r="Y64" s="79"/>
      <c r="Z64" s="79"/>
      <c r="AA64" s="79"/>
      <c r="AB64" s="79"/>
      <c r="AC64" s="79"/>
      <c r="AD64" s="79"/>
      <c r="AE64" s="79"/>
      <c r="AF64" s="79"/>
      <c r="AG64" s="79"/>
      <c r="AH64" s="79"/>
      <c r="AI64" s="69"/>
      <c r="AJ64" s="38"/>
    </row>
    <row r="65" customFormat="false" ht="30" hidden="false" customHeight="true" outlineLevel="0" collapsed="false">
      <c r="A65" s="82"/>
      <c r="B65" s="82" t="s">
        <v>1228</v>
      </c>
      <c r="C65" s="79"/>
      <c r="D65" s="79"/>
      <c r="E65" s="79"/>
      <c r="F65" s="79"/>
      <c r="G65" s="79"/>
      <c r="H65" s="79"/>
      <c r="I65" s="79"/>
      <c r="J65" s="79"/>
      <c r="K65" s="79"/>
      <c r="L65" s="79"/>
      <c r="M65" s="79"/>
      <c r="N65" s="79"/>
      <c r="O65" s="79"/>
      <c r="P65" s="79"/>
      <c r="Q65" s="79" t="s">
        <v>135</v>
      </c>
      <c r="R65" s="79"/>
      <c r="S65" s="79"/>
      <c r="T65" s="79"/>
      <c r="U65" s="79"/>
      <c r="V65" s="79"/>
      <c r="W65" s="79"/>
      <c r="X65" s="79"/>
      <c r="Y65" s="79"/>
      <c r="Z65" s="79"/>
      <c r="AA65" s="79"/>
      <c r="AB65" s="79"/>
      <c r="AC65" s="79"/>
      <c r="AD65" s="79"/>
      <c r="AE65" s="79"/>
      <c r="AF65" s="79"/>
      <c r="AG65" s="79"/>
      <c r="AH65" s="79"/>
      <c r="AI65" s="69"/>
      <c r="AJ65" s="38"/>
    </row>
    <row r="66" customFormat="false" ht="30" hidden="false" customHeight="true" outlineLevel="0" collapsed="false">
      <c r="A66" s="82"/>
      <c r="B66" s="82" t="s">
        <v>1229</v>
      </c>
      <c r="C66" s="79"/>
      <c r="D66" s="79"/>
      <c r="E66" s="79"/>
      <c r="F66" s="79"/>
      <c r="G66" s="79"/>
      <c r="H66" s="79"/>
      <c r="I66" s="79"/>
      <c r="J66" s="79"/>
      <c r="K66" s="79"/>
      <c r="L66" s="79"/>
      <c r="M66" s="79"/>
      <c r="N66" s="79"/>
      <c r="O66" s="79" t="s">
        <v>135</v>
      </c>
      <c r="P66" s="79"/>
      <c r="Q66" s="79"/>
      <c r="R66" s="79"/>
      <c r="S66" s="79"/>
      <c r="T66" s="79"/>
      <c r="U66" s="79"/>
      <c r="V66" s="79"/>
      <c r="W66" s="79"/>
      <c r="X66" s="79"/>
      <c r="Y66" s="79"/>
      <c r="Z66" s="79"/>
      <c r="AA66" s="79"/>
      <c r="AB66" s="79"/>
      <c r="AC66" s="79"/>
      <c r="AD66" s="79"/>
      <c r="AE66" s="79"/>
      <c r="AF66" s="79"/>
      <c r="AG66" s="79"/>
      <c r="AH66" s="79"/>
      <c r="AI66" s="69"/>
      <c r="AJ66" s="38"/>
    </row>
    <row r="67" customFormat="false" ht="30" hidden="false" customHeight="true" outlineLevel="0" collapsed="false">
      <c r="A67" s="82"/>
      <c r="B67" s="82" t="s">
        <v>1230</v>
      </c>
      <c r="C67" s="79"/>
      <c r="D67" s="79"/>
      <c r="E67" s="79"/>
      <c r="F67" s="79"/>
      <c r="G67" s="79"/>
      <c r="H67" s="79"/>
      <c r="I67" s="79"/>
      <c r="J67" s="79"/>
      <c r="K67" s="79"/>
      <c r="L67" s="79"/>
      <c r="M67" s="79"/>
      <c r="N67" s="79"/>
      <c r="O67" s="79"/>
      <c r="P67" s="79" t="s">
        <v>135</v>
      </c>
      <c r="Q67" s="79"/>
      <c r="R67" s="79"/>
      <c r="S67" s="79"/>
      <c r="T67" s="79"/>
      <c r="U67" s="79"/>
      <c r="V67" s="79"/>
      <c r="W67" s="79"/>
      <c r="X67" s="79"/>
      <c r="Y67" s="79"/>
      <c r="Z67" s="79"/>
      <c r="AA67" s="79"/>
      <c r="AB67" s="79"/>
      <c r="AC67" s="79"/>
      <c r="AD67" s="79"/>
      <c r="AE67" s="79"/>
      <c r="AF67" s="79"/>
      <c r="AG67" s="79"/>
      <c r="AH67" s="79"/>
      <c r="AI67" s="69"/>
      <c r="AJ67" s="38"/>
    </row>
    <row r="68" customFormat="false" ht="30" hidden="false" customHeight="true" outlineLevel="0" collapsed="false">
      <c r="A68" s="82"/>
      <c r="B68" s="82" t="s">
        <v>1231</v>
      </c>
      <c r="C68" s="79"/>
      <c r="D68" s="79"/>
      <c r="E68" s="79"/>
      <c r="F68" s="79"/>
      <c r="G68" s="79"/>
      <c r="H68" s="79"/>
      <c r="I68" s="79"/>
      <c r="J68" s="79"/>
      <c r="K68" s="79"/>
      <c r="L68" s="79"/>
      <c r="M68" s="79"/>
      <c r="N68" s="79"/>
      <c r="O68" s="79"/>
      <c r="P68" s="79"/>
      <c r="Q68" s="79" t="s">
        <v>135</v>
      </c>
      <c r="R68" s="79"/>
      <c r="S68" s="79"/>
      <c r="T68" s="79"/>
      <c r="U68" s="79"/>
      <c r="V68" s="79"/>
      <c r="W68" s="79"/>
      <c r="X68" s="79"/>
      <c r="Y68" s="79"/>
      <c r="Z68" s="79"/>
      <c r="AA68" s="79"/>
      <c r="AB68" s="79"/>
      <c r="AC68" s="79"/>
      <c r="AD68" s="79"/>
      <c r="AE68" s="79"/>
      <c r="AF68" s="79"/>
      <c r="AG68" s="79"/>
      <c r="AH68" s="79"/>
      <c r="AI68" s="69"/>
      <c r="AJ68" s="38"/>
    </row>
    <row r="69" customFormat="false" ht="30" hidden="false" customHeight="true" outlineLevel="0" collapsed="false">
      <c r="A69" s="82"/>
      <c r="B69" s="82" t="s">
        <v>1232</v>
      </c>
      <c r="C69" s="79"/>
      <c r="D69" s="79"/>
      <c r="E69" s="79"/>
      <c r="F69" s="79"/>
      <c r="G69" s="79"/>
      <c r="H69" s="79"/>
      <c r="I69" s="79"/>
      <c r="J69" s="79"/>
      <c r="K69" s="79"/>
      <c r="L69" s="79"/>
      <c r="M69" s="79"/>
      <c r="N69" s="79"/>
      <c r="O69" s="79"/>
      <c r="P69" s="79" t="s">
        <v>135</v>
      </c>
      <c r="Q69" s="79"/>
      <c r="R69" s="79"/>
      <c r="S69" s="79"/>
      <c r="T69" s="79"/>
      <c r="U69" s="79"/>
      <c r="V69" s="79"/>
      <c r="W69" s="79"/>
      <c r="X69" s="79"/>
      <c r="Y69" s="79"/>
      <c r="Z69" s="79"/>
      <c r="AA69" s="79"/>
      <c r="AB69" s="79"/>
      <c r="AC69" s="79"/>
      <c r="AD69" s="79"/>
      <c r="AE69" s="79"/>
      <c r="AF69" s="79"/>
      <c r="AG69" s="79"/>
      <c r="AH69" s="79"/>
      <c r="AI69" s="69"/>
      <c r="AJ69" s="38"/>
    </row>
    <row r="70" customFormat="false" ht="30" hidden="false" customHeight="true" outlineLevel="0" collapsed="false">
      <c r="A70" s="82"/>
      <c r="B70" s="82" t="s">
        <v>1233</v>
      </c>
      <c r="C70" s="79"/>
      <c r="D70" s="79"/>
      <c r="E70" s="79"/>
      <c r="F70" s="79"/>
      <c r="G70" s="79"/>
      <c r="H70" s="79"/>
      <c r="I70" s="79"/>
      <c r="J70" s="79"/>
      <c r="K70" s="79"/>
      <c r="L70" s="79"/>
      <c r="M70" s="79"/>
      <c r="N70" s="79"/>
      <c r="O70" s="79" t="s">
        <v>135</v>
      </c>
      <c r="P70" s="79"/>
      <c r="Q70" s="79"/>
      <c r="R70" s="79"/>
      <c r="S70" s="79"/>
      <c r="T70" s="79"/>
      <c r="U70" s="79"/>
      <c r="V70" s="79"/>
      <c r="W70" s="79"/>
      <c r="X70" s="79"/>
      <c r="Y70" s="79"/>
      <c r="Z70" s="79"/>
      <c r="AA70" s="79"/>
      <c r="AB70" s="79"/>
      <c r="AC70" s="79"/>
      <c r="AD70" s="79"/>
      <c r="AE70" s="79"/>
      <c r="AF70" s="79"/>
      <c r="AG70" s="79"/>
      <c r="AH70" s="79"/>
      <c r="AI70" s="69"/>
      <c r="AJ70" s="38"/>
    </row>
    <row r="71" customFormat="false" ht="30" hidden="false" customHeight="true" outlineLevel="0" collapsed="false">
      <c r="A71" s="82" t="s">
        <v>1234</v>
      </c>
      <c r="B71" s="82" t="s">
        <v>396</v>
      </c>
      <c r="C71" s="88" t="s">
        <v>1235</v>
      </c>
      <c r="D71" s="88"/>
      <c r="E71" s="88"/>
      <c r="F71" s="88"/>
      <c r="G71" s="88"/>
      <c r="H71" s="88"/>
      <c r="I71" s="88"/>
      <c r="J71" s="88"/>
      <c r="K71" s="88"/>
      <c r="L71" s="88"/>
      <c r="M71" s="88"/>
      <c r="N71" s="79"/>
      <c r="O71" s="79"/>
      <c r="P71" s="79"/>
      <c r="Q71" s="79" t="s">
        <v>177</v>
      </c>
      <c r="R71" s="88"/>
      <c r="S71" s="88"/>
      <c r="T71" s="88"/>
      <c r="U71" s="88"/>
      <c r="V71" s="88"/>
      <c r="W71" s="88"/>
      <c r="X71" s="88"/>
      <c r="Y71" s="88"/>
      <c r="Z71" s="88"/>
      <c r="AA71" s="88"/>
      <c r="AB71" s="88"/>
      <c r="AC71" s="88"/>
      <c r="AD71" s="88"/>
      <c r="AE71" s="88"/>
      <c r="AF71" s="88"/>
      <c r="AG71" s="88"/>
      <c r="AH71" s="79"/>
      <c r="AI71" s="69"/>
      <c r="AJ71" s="38"/>
    </row>
    <row r="72" customFormat="false" ht="30" hidden="false" customHeight="true" outlineLevel="0" collapsed="false">
      <c r="A72" s="82"/>
      <c r="B72" s="82" t="s">
        <v>408</v>
      </c>
      <c r="C72" s="88" t="s">
        <v>1235</v>
      </c>
      <c r="D72" s="88"/>
      <c r="E72" s="88"/>
      <c r="F72" s="88"/>
      <c r="G72" s="88"/>
      <c r="H72" s="88"/>
      <c r="I72" s="88"/>
      <c r="J72" s="88"/>
      <c r="K72" s="88"/>
      <c r="L72" s="88"/>
      <c r="M72" s="88"/>
      <c r="N72" s="79"/>
      <c r="O72" s="79"/>
      <c r="P72" s="79"/>
      <c r="Q72" s="79" t="s">
        <v>177</v>
      </c>
      <c r="R72" s="88"/>
      <c r="S72" s="88"/>
      <c r="T72" s="88"/>
      <c r="U72" s="88"/>
      <c r="V72" s="88"/>
      <c r="W72" s="88"/>
      <c r="X72" s="88"/>
      <c r="Y72" s="88"/>
      <c r="Z72" s="88"/>
      <c r="AA72" s="88"/>
      <c r="AB72" s="88"/>
      <c r="AC72" s="88"/>
      <c r="AD72" s="88"/>
      <c r="AE72" s="88"/>
      <c r="AF72" s="88"/>
      <c r="AG72" s="88"/>
      <c r="AH72" s="79"/>
      <c r="AI72" s="69"/>
      <c r="AJ72" s="38"/>
    </row>
    <row r="73" customFormat="false" ht="30" hidden="false" customHeight="true" outlineLevel="0" collapsed="false">
      <c r="A73" s="82"/>
      <c r="B73" s="82" t="s">
        <v>1166</v>
      </c>
      <c r="C73" s="88" t="s">
        <v>1235</v>
      </c>
      <c r="D73" s="88"/>
      <c r="E73" s="88"/>
      <c r="F73" s="88"/>
      <c r="G73" s="88"/>
      <c r="H73" s="88"/>
      <c r="I73" s="88"/>
      <c r="J73" s="88"/>
      <c r="K73" s="88"/>
      <c r="L73" s="88"/>
      <c r="M73" s="88"/>
      <c r="N73" s="79"/>
      <c r="O73" s="79"/>
      <c r="P73" s="79"/>
      <c r="Q73" s="79" t="s">
        <v>177</v>
      </c>
      <c r="R73" s="88"/>
      <c r="S73" s="88"/>
      <c r="T73" s="88"/>
      <c r="U73" s="88"/>
      <c r="V73" s="88"/>
      <c r="W73" s="88"/>
      <c r="X73" s="88"/>
      <c r="Y73" s="88"/>
      <c r="Z73" s="88"/>
      <c r="AA73" s="88"/>
      <c r="AB73" s="88"/>
      <c r="AC73" s="88"/>
      <c r="AD73" s="88"/>
      <c r="AE73" s="88"/>
      <c r="AF73" s="88"/>
      <c r="AG73" s="88"/>
      <c r="AH73" s="79"/>
      <c r="AI73" s="69"/>
      <c r="AJ73" s="38"/>
    </row>
    <row r="74" customFormat="false" ht="30" hidden="false" customHeight="true" outlineLevel="0" collapsed="false">
      <c r="A74" s="82"/>
      <c r="B74" s="82" t="s">
        <v>1174</v>
      </c>
      <c r="C74" s="88"/>
      <c r="D74" s="88"/>
      <c r="E74" s="88"/>
      <c r="F74" s="88"/>
      <c r="G74" s="88"/>
      <c r="H74" s="88"/>
      <c r="I74" s="88"/>
      <c r="J74" s="88"/>
      <c r="K74" s="88"/>
      <c r="L74" s="88"/>
      <c r="M74" s="88"/>
      <c r="N74" s="79"/>
      <c r="O74" s="79"/>
      <c r="P74" s="79" t="s">
        <v>135</v>
      </c>
      <c r="Q74" s="79"/>
      <c r="R74" s="88"/>
      <c r="S74" s="88"/>
      <c r="T74" s="88"/>
      <c r="U74" s="88"/>
      <c r="V74" s="88"/>
      <c r="W74" s="88"/>
      <c r="X74" s="88"/>
      <c r="Y74" s="88"/>
      <c r="Z74" s="88"/>
      <c r="AA74" s="88"/>
      <c r="AB74" s="88"/>
      <c r="AC74" s="88"/>
      <c r="AD74" s="88"/>
      <c r="AE74" s="88"/>
      <c r="AF74" s="88"/>
      <c r="AG74" s="88"/>
      <c r="AH74" s="79"/>
      <c r="AI74" s="69"/>
      <c r="AJ74" s="38"/>
    </row>
    <row r="75" customFormat="false" ht="30" hidden="false" customHeight="true" outlineLevel="0" collapsed="false">
      <c r="A75" s="82"/>
      <c r="B75" s="82" t="s">
        <v>1236</v>
      </c>
      <c r="C75" s="88"/>
      <c r="D75" s="88"/>
      <c r="E75" s="88"/>
      <c r="F75" s="88"/>
      <c r="G75" s="88"/>
      <c r="H75" s="88"/>
      <c r="I75" s="88"/>
      <c r="J75" s="88"/>
      <c r="K75" s="88"/>
      <c r="L75" s="88"/>
      <c r="M75" s="88"/>
      <c r="N75" s="79"/>
      <c r="O75" s="79" t="s">
        <v>135</v>
      </c>
      <c r="P75" s="79"/>
      <c r="Q75" s="79"/>
      <c r="R75" s="88"/>
      <c r="S75" s="88"/>
      <c r="T75" s="88"/>
      <c r="U75" s="88"/>
      <c r="V75" s="88"/>
      <c r="W75" s="88"/>
      <c r="X75" s="88"/>
      <c r="Y75" s="88"/>
      <c r="Z75" s="88"/>
      <c r="AA75" s="88"/>
      <c r="AB75" s="88"/>
      <c r="AC75" s="88"/>
      <c r="AD75" s="88"/>
      <c r="AE75" s="88"/>
      <c r="AF75" s="88"/>
      <c r="AG75" s="88"/>
      <c r="AH75" s="79"/>
      <c r="AI75" s="69"/>
      <c r="AJ75" s="38"/>
    </row>
    <row r="76" customFormat="false" ht="30" hidden="false" customHeight="true" outlineLevel="0" collapsed="false">
      <c r="A76" s="82"/>
      <c r="B76" s="82" t="s">
        <v>1237</v>
      </c>
      <c r="C76" s="88"/>
      <c r="D76" s="88"/>
      <c r="E76" s="88"/>
      <c r="F76" s="88"/>
      <c r="G76" s="88"/>
      <c r="H76" s="88"/>
      <c r="I76" s="88"/>
      <c r="J76" s="88"/>
      <c r="K76" s="88"/>
      <c r="L76" s="88"/>
      <c r="M76" s="88"/>
      <c r="N76" s="79"/>
      <c r="O76" s="79"/>
      <c r="P76" s="79" t="s">
        <v>135</v>
      </c>
      <c r="Q76" s="79"/>
      <c r="R76" s="88"/>
      <c r="S76" s="88"/>
      <c r="T76" s="88"/>
      <c r="U76" s="88"/>
      <c r="V76" s="88"/>
      <c r="W76" s="88"/>
      <c r="X76" s="88"/>
      <c r="Y76" s="88"/>
      <c r="Z76" s="88"/>
      <c r="AA76" s="88"/>
      <c r="AB76" s="88"/>
      <c r="AC76" s="88"/>
      <c r="AD76" s="88"/>
      <c r="AE76" s="88"/>
      <c r="AF76" s="88"/>
      <c r="AG76" s="88"/>
      <c r="AH76" s="79"/>
      <c r="AI76" s="69"/>
      <c r="AJ76" s="38"/>
    </row>
    <row r="77" customFormat="false" ht="30" hidden="false" customHeight="true" outlineLevel="0" collapsed="false">
      <c r="A77" s="82"/>
      <c r="B77" s="82" t="s">
        <v>1238</v>
      </c>
      <c r="C77" s="88"/>
      <c r="D77" s="88"/>
      <c r="E77" s="88"/>
      <c r="F77" s="88"/>
      <c r="G77" s="88"/>
      <c r="H77" s="88"/>
      <c r="I77" s="88"/>
      <c r="J77" s="88"/>
      <c r="K77" s="88"/>
      <c r="L77" s="88"/>
      <c r="M77" s="88"/>
      <c r="N77" s="79"/>
      <c r="O77" s="79" t="s">
        <v>135</v>
      </c>
      <c r="P77" s="79"/>
      <c r="Q77" s="79"/>
      <c r="R77" s="88"/>
      <c r="S77" s="88"/>
      <c r="T77" s="88"/>
      <c r="U77" s="88"/>
      <c r="V77" s="88"/>
      <c r="W77" s="88"/>
      <c r="X77" s="88"/>
      <c r="Y77" s="88"/>
      <c r="Z77" s="88"/>
      <c r="AA77" s="88"/>
      <c r="AB77" s="88"/>
      <c r="AC77" s="88"/>
      <c r="AD77" s="88"/>
      <c r="AE77" s="88"/>
      <c r="AF77" s="88"/>
      <c r="AG77" s="88"/>
      <c r="AH77" s="79"/>
      <c r="AI77" s="69"/>
      <c r="AJ77" s="38"/>
    </row>
    <row r="78" customFormat="false" ht="30" hidden="false" customHeight="true" outlineLevel="0" collapsed="false">
      <c r="A78" s="82"/>
      <c r="B78" s="82" t="s">
        <v>1239</v>
      </c>
      <c r="C78" s="88"/>
      <c r="D78" s="88"/>
      <c r="E78" s="88"/>
      <c r="F78" s="88"/>
      <c r="G78" s="88"/>
      <c r="H78" s="88"/>
      <c r="I78" s="88"/>
      <c r="J78" s="88"/>
      <c r="K78" s="88"/>
      <c r="L78" s="88"/>
      <c r="M78" s="88"/>
      <c r="N78" s="79"/>
      <c r="O78" s="79"/>
      <c r="P78" s="79"/>
      <c r="Q78" s="79" t="s">
        <v>135</v>
      </c>
      <c r="R78" s="88"/>
      <c r="S78" s="88"/>
      <c r="T78" s="88"/>
      <c r="U78" s="88"/>
      <c r="V78" s="88"/>
      <c r="W78" s="88"/>
      <c r="X78" s="88"/>
      <c r="Y78" s="88"/>
      <c r="Z78" s="88"/>
      <c r="AA78" s="88"/>
      <c r="AB78" s="88"/>
      <c r="AC78" s="88"/>
      <c r="AD78" s="88"/>
      <c r="AE78" s="88"/>
      <c r="AF78" s="88"/>
      <c r="AG78" s="88"/>
      <c r="AH78" s="79"/>
      <c r="AI78" s="69"/>
      <c r="AJ78" s="38"/>
    </row>
    <row r="79" customFormat="false" ht="30" hidden="false" customHeight="true" outlineLevel="0" collapsed="false">
      <c r="A79" s="82"/>
      <c r="B79" s="82" t="s">
        <v>1240</v>
      </c>
      <c r="C79" s="88"/>
      <c r="D79" s="88"/>
      <c r="E79" s="88"/>
      <c r="F79" s="88"/>
      <c r="G79" s="88"/>
      <c r="H79" s="88"/>
      <c r="I79" s="88"/>
      <c r="J79" s="88"/>
      <c r="K79" s="88"/>
      <c r="L79" s="88"/>
      <c r="M79" s="88"/>
      <c r="N79" s="79"/>
      <c r="O79" s="79" t="s">
        <v>135</v>
      </c>
      <c r="P79" s="79"/>
      <c r="Q79" s="79"/>
      <c r="R79" s="88"/>
      <c r="S79" s="88"/>
      <c r="T79" s="88"/>
      <c r="U79" s="88"/>
      <c r="V79" s="88"/>
      <c r="W79" s="88"/>
      <c r="X79" s="88"/>
      <c r="Y79" s="88"/>
      <c r="Z79" s="88"/>
      <c r="AA79" s="88"/>
      <c r="AB79" s="88"/>
      <c r="AC79" s="88"/>
      <c r="AD79" s="88"/>
      <c r="AE79" s="88"/>
      <c r="AF79" s="88"/>
      <c r="AG79" s="88"/>
      <c r="AH79" s="79"/>
      <c r="AI79" s="69"/>
      <c r="AJ79" s="38"/>
    </row>
    <row r="80" customFormat="false" ht="30" hidden="false" customHeight="true" outlineLevel="0" collapsed="false">
      <c r="A80" s="82"/>
      <c r="B80" s="82" t="s">
        <v>1241</v>
      </c>
      <c r="C80" s="88"/>
      <c r="D80" s="88"/>
      <c r="E80" s="88"/>
      <c r="F80" s="88"/>
      <c r="G80" s="88"/>
      <c r="H80" s="88"/>
      <c r="I80" s="88"/>
      <c r="J80" s="88"/>
      <c r="K80" s="88"/>
      <c r="L80" s="88"/>
      <c r="M80" s="88"/>
      <c r="N80" s="79"/>
      <c r="O80" s="79"/>
      <c r="P80" s="79" t="s">
        <v>135</v>
      </c>
      <c r="Q80" s="79"/>
      <c r="R80" s="88"/>
      <c r="S80" s="88"/>
      <c r="T80" s="88"/>
      <c r="U80" s="88"/>
      <c r="V80" s="88"/>
      <c r="W80" s="88"/>
      <c r="X80" s="88"/>
      <c r="Y80" s="88"/>
      <c r="Z80" s="88"/>
      <c r="AA80" s="88"/>
      <c r="AB80" s="88"/>
      <c r="AC80" s="88"/>
      <c r="AD80" s="88"/>
      <c r="AE80" s="88"/>
      <c r="AF80" s="88"/>
      <c r="AG80" s="88"/>
      <c r="AH80" s="79"/>
      <c r="AI80" s="69"/>
      <c r="AJ80" s="38"/>
    </row>
    <row r="81" customFormat="false" ht="30" hidden="false" customHeight="true" outlineLevel="0" collapsed="false">
      <c r="A81" s="82"/>
      <c r="B81" s="82" t="s">
        <v>1242</v>
      </c>
      <c r="C81" s="88"/>
      <c r="D81" s="88"/>
      <c r="E81" s="88"/>
      <c r="F81" s="88"/>
      <c r="G81" s="88"/>
      <c r="H81" s="88"/>
      <c r="I81" s="88"/>
      <c r="J81" s="88"/>
      <c r="K81" s="88"/>
      <c r="L81" s="88"/>
      <c r="M81" s="88"/>
      <c r="N81" s="79"/>
      <c r="O81" s="79"/>
      <c r="P81" s="79"/>
      <c r="Q81" s="79" t="s">
        <v>135</v>
      </c>
      <c r="R81" s="88"/>
      <c r="S81" s="88"/>
      <c r="T81" s="88"/>
      <c r="U81" s="88"/>
      <c r="V81" s="88"/>
      <c r="W81" s="88"/>
      <c r="X81" s="88"/>
      <c r="Y81" s="88"/>
      <c r="Z81" s="88"/>
      <c r="AA81" s="88"/>
      <c r="AB81" s="88"/>
      <c r="AC81" s="88"/>
      <c r="AD81" s="88"/>
      <c r="AE81" s="88"/>
      <c r="AF81" s="88"/>
      <c r="AG81" s="88"/>
      <c r="AH81" s="79"/>
      <c r="AI81" s="69"/>
      <c r="AJ81" s="38"/>
    </row>
    <row r="82" customFormat="false" ht="30" hidden="false" customHeight="true" outlineLevel="0" collapsed="false">
      <c r="A82" s="82"/>
      <c r="B82" s="82" t="s">
        <v>1243</v>
      </c>
      <c r="C82" s="88"/>
      <c r="D82" s="88"/>
      <c r="E82" s="88"/>
      <c r="F82" s="88"/>
      <c r="G82" s="88"/>
      <c r="H82" s="88"/>
      <c r="I82" s="88"/>
      <c r="J82" s="88"/>
      <c r="K82" s="88"/>
      <c r="L82" s="88"/>
      <c r="M82" s="88"/>
      <c r="N82" s="79"/>
      <c r="O82" s="79"/>
      <c r="P82" s="79" t="s">
        <v>135</v>
      </c>
      <c r="Q82" s="79"/>
      <c r="R82" s="88"/>
      <c r="S82" s="88"/>
      <c r="T82" s="88"/>
      <c r="U82" s="88"/>
      <c r="V82" s="88"/>
      <c r="W82" s="88"/>
      <c r="X82" s="88"/>
      <c r="Y82" s="88"/>
      <c r="Z82" s="88"/>
      <c r="AA82" s="88"/>
      <c r="AB82" s="88"/>
      <c r="AC82" s="88"/>
      <c r="AD82" s="88"/>
      <c r="AE82" s="88"/>
      <c r="AF82" s="88"/>
      <c r="AG82" s="88"/>
      <c r="AH82" s="79"/>
      <c r="AI82" s="69"/>
      <c r="AJ82" s="38"/>
    </row>
    <row r="83" customFormat="false" ht="30" hidden="false" customHeight="true" outlineLevel="0" collapsed="false">
      <c r="A83" s="82"/>
      <c r="B83" s="82" t="s">
        <v>1244</v>
      </c>
      <c r="C83" s="88"/>
      <c r="D83" s="88"/>
      <c r="E83" s="88"/>
      <c r="F83" s="88"/>
      <c r="G83" s="88"/>
      <c r="H83" s="88"/>
      <c r="I83" s="88"/>
      <c r="J83" s="88"/>
      <c r="K83" s="88"/>
      <c r="L83" s="88"/>
      <c r="M83" s="88"/>
      <c r="N83" s="79"/>
      <c r="O83" s="79" t="s">
        <v>135</v>
      </c>
      <c r="P83" s="79"/>
      <c r="Q83" s="79"/>
      <c r="R83" s="88"/>
      <c r="S83" s="88"/>
      <c r="T83" s="88"/>
      <c r="U83" s="88"/>
      <c r="V83" s="88"/>
      <c r="W83" s="88"/>
      <c r="X83" s="88"/>
      <c r="Y83" s="88"/>
      <c r="Z83" s="88"/>
      <c r="AA83" s="88"/>
      <c r="AB83" s="88"/>
      <c r="AC83" s="88"/>
      <c r="AD83" s="88"/>
      <c r="AE83" s="88"/>
      <c r="AF83" s="88"/>
      <c r="AG83" s="88"/>
      <c r="AH83" s="79"/>
      <c r="AI83" s="69"/>
      <c r="AJ83" s="38"/>
    </row>
    <row r="84" customFormat="false" ht="30" hidden="false" customHeight="true" outlineLevel="0" collapsed="false">
      <c r="A84" s="82"/>
      <c r="B84" s="82" t="s">
        <v>1245</v>
      </c>
      <c r="C84" s="88"/>
      <c r="D84" s="88"/>
      <c r="E84" s="88"/>
      <c r="F84" s="88"/>
      <c r="G84" s="88"/>
      <c r="H84" s="88"/>
      <c r="I84" s="88"/>
      <c r="J84" s="88"/>
      <c r="K84" s="88"/>
      <c r="L84" s="88"/>
      <c r="M84" s="88"/>
      <c r="N84" s="79"/>
      <c r="O84" s="79"/>
      <c r="P84" s="79"/>
      <c r="Q84" s="79" t="s">
        <v>135</v>
      </c>
      <c r="R84" s="88"/>
      <c r="S84" s="88"/>
      <c r="T84" s="88"/>
      <c r="U84" s="88"/>
      <c r="V84" s="88"/>
      <c r="W84" s="88"/>
      <c r="X84" s="88"/>
      <c r="Y84" s="88"/>
      <c r="Z84" s="88"/>
      <c r="AA84" s="88"/>
      <c r="AB84" s="88"/>
      <c r="AC84" s="88"/>
      <c r="AD84" s="88"/>
      <c r="AE84" s="88"/>
      <c r="AF84" s="88"/>
      <c r="AG84" s="88"/>
      <c r="AH84" s="79"/>
      <c r="AI84" s="69"/>
      <c r="AJ84" s="38"/>
    </row>
    <row r="85" customFormat="false" ht="30" hidden="false" customHeight="true" outlineLevel="0" collapsed="false">
      <c r="A85" s="82"/>
      <c r="B85" s="82" t="s">
        <v>1246</v>
      </c>
      <c r="C85" s="88"/>
      <c r="D85" s="88"/>
      <c r="E85" s="88"/>
      <c r="F85" s="88"/>
      <c r="G85" s="88"/>
      <c r="H85" s="88"/>
      <c r="I85" s="88"/>
      <c r="J85" s="88"/>
      <c r="K85" s="88"/>
      <c r="L85" s="88"/>
      <c r="M85" s="88"/>
      <c r="N85" s="79"/>
      <c r="O85" s="79"/>
      <c r="P85" s="79" t="s">
        <v>135</v>
      </c>
      <c r="Q85" s="79"/>
      <c r="R85" s="88"/>
      <c r="S85" s="88"/>
      <c r="T85" s="88"/>
      <c r="U85" s="88"/>
      <c r="V85" s="88"/>
      <c r="W85" s="88"/>
      <c r="X85" s="88"/>
      <c r="Y85" s="88"/>
      <c r="Z85" s="88"/>
      <c r="AA85" s="88"/>
      <c r="AB85" s="88"/>
      <c r="AC85" s="88"/>
      <c r="AD85" s="88"/>
      <c r="AE85" s="88"/>
      <c r="AF85" s="88"/>
      <c r="AG85" s="88"/>
      <c r="AH85" s="79"/>
      <c r="AI85" s="69"/>
      <c r="AJ85" s="38"/>
    </row>
    <row r="86" customFormat="false" ht="30" hidden="false" customHeight="true" outlineLevel="0" collapsed="false">
      <c r="A86" s="82" t="s">
        <v>1247</v>
      </c>
      <c r="B86" s="82" t="s">
        <v>418</v>
      </c>
      <c r="C86" s="88" t="s">
        <v>1248</v>
      </c>
      <c r="D86" s="88"/>
      <c r="E86" s="88"/>
      <c r="F86" s="88"/>
      <c r="G86" s="88"/>
      <c r="H86" s="88"/>
      <c r="I86" s="88"/>
      <c r="J86" s="88"/>
      <c r="K86" s="88"/>
      <c r="L86" s="88"/>
      <c r="M86" s="88"/>
      <c r="N86" s="79"/>
      <c r="O86" s="79"/>
      <c r="P86" s="79"/>
      <c r="Q86" s="79" t="s">
        <v>177</v>
      </c>
      <c r="R86" s="88"/>
      <c r="S86" s="88"/>
      <c r="T86" s="88"/>
      <c r="U86" s="88"/>
      <c r="V86" s="88"/>
      <c r="W86" s="88"/>
      <c r="X86" s="88"/>
      <c r="Y86" s="88"/>
      <c r="Z86" s="88"/>
      <c r="AA86" s="88"/>
      <c r="AB86" s="88"/>
      <c r="AC86" s="88"/>
      <c r="AD86" s="88"/>
      <c r="AE86" s="88"/>
      <c r="AF86" s="88"/>
      <c r="AG86" s="88"/>
      <c r="AH86" s="79"/>
      <c r="AI86" s="69"/>
      <c r="AJ86" s="38"/>
    </row>
    <row r="87" customFormat="false" ht="30" hidden="false" customHeight="true" outlineLevel="0" collapsed="false">
      <c r="A87" s="82"/>
      <c r="B87" s="82" t="s">
        <v>431</v>
      </c>
      <c r="C87" s="88" t="s">
        <v>1248</v>
      </c>
      <c r="D87" s="88"/>
      <c r="E87" s="88"/>
      <c r="F87" s="88"/>
      <c r="G87" s="88"/>
      <c r="H87" s="88"/>
      <c r="I87" s="88"/>
      <c r="J87" s="88"/>
      <c r="K87" s="88"/>
      <c r="L87" s="88"/>
      <c r="M87" s="88"/>
      <c r="N87" s="79"/>
      <c r="O87" s="79"/>
      <c r="P87" s="79"/>
      <c r="Q87" s="79" t="s">
        <v>177</v>
      </c>
      <c r="R87" s="88"/>
      <c r="S87" s="88"/>
      <c r="T87" s="88"/>
      <c r="U87" s="88"/>
      <c r="V87" s="88"/>
      <c r="W87" s="88"/>
      <c r="X87" s="88"/>
      <c r="Y87" s="88"/>
      <c r="Z87" s="88"/>
      <c r="AA87" s="88"/>
      <c r="AB87" s="88"/>
      <c r="AC87" s="88"/>
      <c r="AD87" s="88"/>
      <c r="AE87" s="88"/>
      <c r="AF87" s="88"/>
      <c r="AG87" s="88"/>
      <c r="AH87" s="79"/>
      <c r="AI87" s="69"/>
      <c r="AJ87" s="38"/>
    </row>
    <row r="88" customFormat="false" ht="30" hidden="false" customHeight="true" outlineLevel="0" collapsed="false">
      <c r="A88" s="82"/>
      <c r="B88" s="82" t="s">
        <v>442</v>
      </c>
      <c r="C88" s="88" t="s">
        <v>1248</v>
      </c>
      <c r="D88" s="88"/>
      <c r="E88" s="88"/>
      <c r="F88" s="88"/>
      <c r="G88" s="88"/>
      <c r="H88" s="88"/>
      <c r="I88" s="88"/>
      <c r="J88" s="88"/>
      <c r="K88" s="88"/>
      <c r="L88" s="88"/>
      <c r="M88" s="88"/>
      <c r="N88" s="79"/>
      <c r="O88" s="79"/>
      <c r="P88" s="79"/>
      <c r="Q88" s="79" t="s">
        <v>177</v>
      </c>
      <c r="R88" s="88"/>
      <c r="S88" s="88"/>
      <c r="T88" s="88"/>
      <c r="U88" s="88"/>
      <c r="V88" s="88"/>
      <c r="W88" s="88"/>
      <c r="X88" s="88"/>
      <c r="Y88" s="88"/>
      <c r="Z88" s="88"/>
      <c r="AA88" s="88"/>
      <c r="AB88" s="88"/>
      <c r="AC88" s="88"/>
      <c r="AD88" s="88"/>
      <c r="AE88" s="88"/>
      <c r="AF88" s="88"/>
      <c r="AG88" s="88"/>
      <c r="AH88" s="79"/>
      <c r="AI88" s="69"/>
      <c r="AJ88" s="38"/>
    </row>
    <row r="89" customFormat="false" ht="30" hidden="false" customHeight="true" outlineLevel="0" collapsed="false">
      <c r="A89" s="82"/>
      <c r="B89" s="82" t="s">
        <v>456</v>
      </c>
      <c r="C89" s="88"/>
      <c r="D89" s="88"/>
      <c r="E89" s="88"/>
      <c r="F89" s="88"/>
      <c r="G89" s="88"/>
      <c r="H89" s="88"/>
      <c r="I89" s="88"/>
      <c r="J89" s="88"/>
      <c r="K89" s="88"/>
      <c r="L89" s="88"/>
      <c r="M89" s="88"/>
      <c r="N89" s="79"/>
      <c r="O89" s="79" t="s">
        <v>135</v>
      </c>
      <c r="P89" s="79"/>
      <c r="Q89" s="79"/>
      <c r="R89" s="88"/>
      <c r="S89" s="88"/>
      <c r="T89" s="88"/>
      <c r="U89" s="88"/>
      <c r="V89" s="88"/>
      <c r="W89" s="88"/>
      <c r="X89" s="88"/>
      <c r="Y89" s="88"/>
      <c r="Z89" s="88"/>
      <c r="AA89" s="88"/>
      <c r="AB89" s="88"/>
      <c r="AC89" s="88"/>
      <c r="AD89" s="88"/>
      <c r="AE89" s="88"/>
      <c r="AF89" s="88"/>
      <c r="AG89" s="88"/>
      <c r="AH89" s="79"/>
      <c r="AI89" s="69"/>
      <c r="AJ89" s="38"/>
    </row>
    <row r="90" customFormat="false" ht="30" hidden="false" customHeight="true" outlineLevel="0" collapsed="false">
      <c r="A90" s="82"/>
      <c r="B90" s="82" t="s">
        <v>466</v>
      </c>
      <c r="C90" s="88"/>
      <c r="D90" s="88"/>
      <c r="E90" s="88"/>
      <c r="F90" s="88"/>
      <c r="G90" s="88"/>
      <c r="H90" s="88"/>
      <c r="I90" s="88"/>
      <c r="J90" s="88"/>
      <c r="K90" s="88"/>
      <c r="L90" s="88"/>
      <c r="M90" s="88"/>
      <c r="N90" s="79"/>
      <c r="O90" s="79"/>
      <c r="P90" s="79"/>
      <c r="Q90" s="79" t="s">
        <v>135</v>
      </c>
      <c r="R90" s="88"/>
      <c r="S90" s="88"/>
      <c r="T90" s="88"/>
      <c r="U90" s="88"/>
      <c r="V90" s="88"/>
      <c r="W90" s="88"/>
      <c r="X90" s="88"/>
      <c r="Y90" s="88"/>
      <c r="Z90" s="88"/>
      <c r="AA90" s="88"/>
      <c r="AB90" s="88"/>
      <c r="AC90" s="88"/>
      <c r="AD90" s="88"/>
      <c r="AE90" s="88"/>
      <c r="AF90" s="88"/>
      <c r="AG90" s="88"/>
      <c r="AH90" s="79"/>
      <c r="AI90" s="69"/>
      <c r="AJ90" s="38"/>
    </row>
    <row r="91" customFormat="false" ht="30" hidden="false" customHeight="true" outlineLevel="0" collapsed="false">
      <c r="A91" s="82"/>
      <c r="B91" s="82" t="s">
        <v>477</v>
      </c>
      <c r="C91" s="88"/>
      <c r="D91" s="88"/>
      <c r="E91" s="88"/>
      <c r="F91" s="88"/>
      <c r="G91" s="88"/>
      <c r="H91" s="88"/>
      <c r="I91" s="88"/>
      <c r="J91" s="88"/>
      <c r="K91" s="88"/>
      <c r="L91" s="88"/>
      <c r="M91" s="88"/>
      <c r="N91" s="79"/>
      <c r="O91" s="79"/>
      <c r="P91" s="79" t="s">
        <v>135</v>
      </c>
      <c r="Q91" s="79"/>
      <c r="R91" s="88"/>
      <c r="S91" s="88"/>
      <c r="T91" s="88"/>
      <c r="U91" s="88"/>
      <c r="V91" s="88"/>
      <c r="W91" s="88"/>
      <c r="X91" s="88"/>
      <c r="Y91" s="88"/>
      <c r="Z91" s="88"/>
      <c r="AA91" s="88"/>
      <c r="AB91" s="88"/>
      <c r="AC91" s="88"/>
      <c r="AD91" s="88"/>
      <c r="AE91" s="88"/>
      <c r="AF91" s="88"/>
      <c r="AG91" s="88"/>
      <c r="AH91" s="79"/>
      <c r="AI91" s="69"/>
      <c r="AJ91" s="38"/>
    </row>
    <row r="92" customFormat="false" ht="30" hidden="false" customHeight="true" outlineLevel="0" collapsed="false">
      <c r="A92" s="82"/>
      <c r="B92" s="82" t="s">
        <v>486</v>
      </c>
      <c r="C92" s="88"/>
      <c r="D92" s="88"/>
      <c r="E92" s="88"/>
      <c r="F92" s="88"/>
      <c r="G92" s="88"/>
      <c r="H92" s="88"/>
      <c r="I92" s="88"/>
      <c r="J92" s="88"/>
      <c r="K92" s="88"/>
      <c r="L92" s="88"/>
      <c r="M92" s="88"/>
      <c r="N92" s="79"/>
      <c r="O92" s="79" t="s">
        <v>135</v>
      </c>
      <c r="P92" s="79"/>
      <c r="Q92" s="79"/>
      <c r="R92" s="88"/>
      <c r="S92" s="88"/>
      <c r="T92" s="88"/>
      <c r="U92" s="88"/>
      <c r="V92" s="88"/>
      <c r="W92" s="88"/>
      <c r="X92" s="88"/>
      <c r="Y92" s="88"/>
      <c r="Z92" s="88"/>
      <c r="AA92" s="88"/>
      <c r="AB92" s="88"/>
      <c r="AC92" s="88"/>
      <c r="AD92" s="88"/>
      <c r="AE92" s="88"/>
      <c r="AF92" s="88"/>
      <c r="AG92" s="88"/>
      <c r="AH92" s="79"/>
      <c r="AI92" s="69"/>
      <c r="AJ92" s="38"/>
    </row>
    <row r="93" customFormat="false" ht="30" hidden="false" customHeight="true" outlineLevel="0" collapsed="false">
      <c r="A93" s="82"/>
      <c r="B93" s="82" t="s">
        <v>496</v>
      </c>
      <c r="C93" s="88"/>
      <c r="D93" s="88"/>
      <c r="E93" s="88"/>
      <c r="F93" s="88"/>
      <c r="G93" s="88"/>
      <c r="H93" s="88"/>
      <c r="I93" s="88"/>
      <c r="J93" s="88"/>
      <c r="K93" s="88"/>
      <c r="L93" s="88"/>
      <c r="M93" s="88"/>
      <c r="N93" s="79"/>
      <c r="O93" s="79"/>
      <c r="P93" s="79"/>
      <c r="Q93" s="79" t="s">
        <v>135</v>
      </c>
      <c r="R93" s="88"/>
      <c r="S93" s="88"/>
      <c r="T93" s="88"/>
      <c r="U93" s="88"/>
      <c r="V93" s="88"/>
      <c r="W93" s="88"/>
      <c r="X93" s="88"/>
      <c r="Y93" s="88"/>
      <c r="Z93" s="88"/>
      <c r="AA93" s="88"/>
      <c r="AB93" s="88"/>
      <c r="AC93" s="88"/>
      <c r="AD93" s="88"/>
      <c r="AE93" s="88"/>
      <c r="AF93" s="88"/>
      <c r="AG93" s="88"/>
      <c r="AH93" s="79"/>
      <c r="AI93" s="69"/>
      <c r="AJ93" s="38"/>
    </row>
    <row r="94" customFormat="false" ht="30" hidden="false" customHeight="true" outlineLevel="0" collapsed="false">
      <c r="A94" s="82"/>
      <c r="B94" s="82" t="s">
        <v>908</v>
      </c>
      <c r="C94" s="88"/>
      <c r="D94" s="88"/>
      <c r="E94" s="88"/>
      <c r="F94" s="88"/>
      <c r="G94" s="88"/>
      <c r="H94" s="88"/>
      <c r="I94" s="88"/>
      <c r="J94" s="88"/>
      <c r="K94" s="88"/>
      <c r="L94" s="88"/>
      <c r="M94" s="88"/>
      <c r="N94" s="79"/>
      <c r="O94" s="79"/>
      <c r="P94" s="79" t="s">
        <v>135</v>
      </c>
      <c r="Q94" s="79"/>
      <c r="R94" s="88"/>
      <c r="S94" s="88"/>
      <c r="T94" s="88"/>
      <c r="U94" s="88"/>
      <c r="V94" s="88"/>
      <c r="W94" s="88"/>
      <c r="X94" s="88"/>
      <c r="Y94" s="88"/>
      <c r="Z94" s="88"/>
      <c r="AA94" s="88"/>
      <c r="AB94" s="88"/>
      <c r="AC94" s="88"/>
      <c r="AD94" s="88"/>
      <c r="AE94" s="88"/>
      <c r="AF94" s="88"/>
      <c r="AG94" s="88"/>
      <c r="AH94" s="79"/>
      <c r="AI94" s="69"/>
      <c r="AJ94" s="38"/>
    </row>
    <row r="95" customFormat="false" ht="30" hidden="false" customHeight="true" outlineLevel="0" collapsed="false">
      <c r="A95" s="82"/>
      <c r="B95" s="82" t="s">
        <v>1249</v>
      </c>
      <c r="C95" s="88"/>
      <c r="D95" s="88"/>
      <c r="E95" s="88"/>
      <c r="F95" s="88"/>
      <c r="G95" s="88"/>
      <c r="H95" s="88"/>
      <c r="I95" s="88"/>
      <c r="J95" s="88"/>
      <c r="K95" s="88"/>
      <c r="L95" s="88"/>
      <c r="M95" s="88"/>
      <c r="N95" s="79"/>
      <c r="O95" s="79"/>
      <c r="P95" s="79" t="s">
        <v>135</v>
      </c>
      <c r="Q95" s="79"/>
      <c r="R95" s="88"/>
      <c r="S95" s="88"/>
      <c r="T95" s="88"/>
      <c r="U95" s="88"/>
      <c r="V95" s="88"/>
      <c r="W95" s="88"/>
      <c r="X95" s="88"/>
      <c r="Y95" s="88"/>
      <c r="Z95" s="88"/>
      <c r="AA95" s="88"/>
      <c r="AB95" s="88"/>
      <c r="AC95" s="88"/>
      <c r="AD95" s="88"/>
      <c r="AE95" s="88"/>
      <c r="AF95" s="88"/>
      <c r="AG95" s="88"/>
      <c r="AH95" s="79"/>
      <c r="AI95" s="69"/>
      <c r="AJ95" s="38"/>
    </row>
    <row r="96" customFormat="false" ht="30" hidden="false" customHeight="true" outlineLevel="0" collapsed="false">
      <c r="A96" s="82"/>
      <c r="B96" s="82" t="s">
        <v>1250</v>
      </c>
      <c r="C96" s="88"/>
      <c r="D96" s="88"/>
      <c r="E96" s="88"/>
      <c r="F96" s="88"/>
      <c r="G96" s="88"/>
      <c r="H96" s="88"/>
      <c r="I96" s="88"/>
      <c r="J96" s="88"/>
      <c r="K96" s="88"/>
      <c r="L96" s="88"/>
      <c r="M96" s="88"/>
      <c r="N96" s="79"/>
      <c r="O96" s="79" t="s">
        <v>135</v>
      </c>
      <c r="P96" s="79"/>
      <c r="Q96" s="79"/>
      <c r="R96" s="88"/>
      <c r="S96" s="88"/>
      <c r="T96" s="88"/>
      <c r="U96" s="88"/>
      <c r="V96" s="88"/>
      <c r="W96" s="88"/>
      <c r="X96" s="88"/>
      <c r="Y96" s="88"/>
      <c r="Z96" s="88"/>
      <c r="AA96" s="88"/>
      <c r="AB96" s="88"/>
      <c r="AC96" s="88"/>
      <c r="AD96" s="88"/>
      <c r="AE96" s="88"/>
      <c r="AF96" s="88"/>
      <c r="AG96" s="88"/>
      <c r="AH96" s="79"/>
      <c r="AI96" s="69"/>
      <c r="AJ96" s="38"/>
    </row>
    <row r="97" customFormat="false" ht="30" hidden="false" customHeight="true" outlineLevel="0" collapsed="false">
      <c r="A97" s="82"/>
      <c r="B97" s="82" t="s">
        <v>1179</v>
      </c>
      <c r="C97" s="88"/>
      <c r="D97" s="88"/>
      <c r="E97" s="88"/>
      <c r="F97" s="88"/>
      <c r="G97" s="88"/>
      <c r="H97" s="88"/>
      <c r="I97" s="88"/>
      <c r="J97" s="88"/>
      <c r="K97" s="88"/>
      <c r="L97" s="88"/>
      <c r="M97" s="88"/>
      <c r="N97" s="79"/>
      <c r="O97" s="79"/>
      <c r="P97" s="79"/>
      <c r="Q97" s="79" t="s">
        <v>135</v>
      </c>
      <c r="R97" s="88"/>
      <c r="S97" s="88"/>
      <c r="T97" s="88"/>
      <c r="U97" s="88"/>
      <c r="V97" s="88"/>
      <c r="W97" s="88"/>
      <c r="X97" s="88"/>
      <c r="Y97" s="88"/>
      <c r="Z97" s="88"/>
      <c r="AA97" s="88"/>
      <c r="AB97" s="88"/>
      <c r="AC97" s="88"/>
      <c r="AD97" s="88"/>
      <c r="AE97" s="88"/>
      <c r="AF97" s="88"/>
      <c r="AG97" s="88"/>
      <c r="AH97" s="79"/>
      <c r="AI97" s="69"/>
      <c r="AJ97" s="38"/>
    </row>
    <row r="98" customFormat="false" ht="30" hidden="false" customHeight="true" outlineLevel="0" collapsed="false">
      <c r="A98" s="82"/>
      <c r="B98" s="82" t="s">
        <v>1251</v>
      </c>
      <c r="C98" s="88"/>
      <c r="D98" s="88"/>
      <c r="E98" s="88"/>
      <c r="F98" s="88"/>
      <c r="G98" s="88"/>
      <c r="H98" s="88"/>
      <c r="I98" s="88"/>
      <c r="J98" s="88"/>
      <c r="K98" s="88"/>
      <c r="L98" s="88"/>
      <c r="M98" s="88"/>
      <c r="N98" s="79"/>
      <c r="O98" s="79"/>
      <c r="P98" s="79" t="s">
        <v>135</v>
      </c>
      <c r="Q98" s="79"/>
      <c r="R98" s="88"/>
      <c r="S98" s="88"/>
      <c r="T98" s="88"/>
      <c r="U98" s="88"/>
      <c r="V98" s="88"/>
      <c r="W98" s="88"/>
      <c r="X98" s="88"/>
      <c r="Y98" s="88"/>
      <c r="Z98" s="88"/>
      <c r="AA98" s="88"/>
      <c r="AB98" s="88"/>
      <c r="AC98" s="88"/>
      <c r="AD98" s="88"/>
      <c r="AE98" s="88"/>
      <c r="AF98" s="88"/>
      <c r="AG98" s="88"/>
      <c r="AH98" s="79"/>
      <c r="AI98" s="69"/>
      <c r="AJ98" s="38"/>
    </row>
    <row r="99" customFormat="false" ht="30" hidden="false" customHeight="true" outlineLevel="0" collapsed="false">
      <c r="A99" s="82"/>
      <c r="B99" s="82" t="s">
        <v>1252</v>
      </c>
      <c r="C99" s="88"/>
      <c r="D99" s="88"/>
      <c r="E99" s="88"/>
      <c r="F99" s="88"/>
      <c r="G99" s="88"/>
      <c r="H99" s="88"/>
      <c r="I99" s="88"/>
      <c r="J99" s="88"/>
      <c r="K99" s="88"/>
      <c r="L99" s="88"/>
      <c r="M99" s="88"/>
      <c r="N99" s="79"/>
      <c r="O99" s="79" t="s">
        <v>135</v>
      </c>
      <c r="P99" s="79"/>
      <c r="Q99" s="79"/>
      <c r="R99" s="88"/>
      <c r="S99" s="88"/>
      <c r="T99" s="88"/>
      <c r="U99" s="88"/>
      <c r="V99" s="88"/>
      <c r="W99" s="88"/>
      <c r="X99" s="88"/>
      <c r="Y99" s="88"/>
      <c r="Z99" s="88"/>
      <c r="AA99" s="88"/>
      <c r="AB99" s="88"/>
      <c r="AC99" s="88"/>
      <c r="AD99" s="88"/>
      <c r="AE99" s="88"/>
      <c r="AF99" s="88"/>
      <c r="AG99" s="88"/>
      <c r="AH99" s="79"/>
      <c r="AI99" s="69"/>
      <c r="AJ99" s="38"/>
    </row>
    <row r="100" customFormat="false" ht="30" hidden="false" customHeight="true" outlineLevel="0" collapsed="false">
      <c r="A100" s="82"/>
      <c r="B100" s="82" t="s">
        <v>1253</v>
      </c>
      <c r="C100" s="88"/>
      <c r="D100" s="88"/>
      <c r="E100" s="88"/>
      <c r="F100" s="88"/>
      <c r="G100" s="88"/>
      <c r="H100" s="88"/>
      <c r="I100" s="88"/>
      <c r="J100" s="88"/>
      <c r="K100" s="88"/>
      <c r="L100" s="88"/>
      <c r="M100" s="88"/>
      <c r="N100" s="79"/>
      <c r="O100" s="79"/>
      <c r="P100" s="79" t="s">
        <v>135</v>
      </c>
      <c r="Q100" s="79"/>
      <c r="R100" s="88"/>
      <c r="S100" s="88"/>
      <c r="T100" s="88"/>
      <c r="U100" s="88"/>
      <c r="V100" s="88"/>
      <c r="W100" s="88"/>
      <c r="X100" s="88"/>
      <c r="Y100" s="88"/>
      <c r="Z100" s="88"/>
      <c r="AA100" s="88"/>
      <c r="AB100" s="88"/>
      <c r="AC100" s="88"/>
      <c r="AD100" s="88"/>
      <c r="AE100" s="88"/>
      <c r="AF100" s="88"/>
      <c r="AG100" s="88"/>
      <c r="AH100" s="79"/>
      <c r="AI100" s="69"/>
      <c r="AJ100" s="38"/>
    </row>
    <row r="101" customFormat="false" ht="30" hidden="false" customHeight="true" outlineLevel="0" collapsed="false">
      <c r="A101" s="82" t="s">
        <v>1254</v>
      </c>
      <c r="B101" s="82" t="s">
        <v>507</v>
      </c>
      <c r="C101" s="88" t="s">
        <v>1255</v>
      </c>
      <c r="D101" s="88"/>
      <c r="E101" s="88"/>
      <c r="F101" s="88"/>
      <c r="G101" s="88"/>
      <c r="H101" s="88"/>
      <c r="I101" s="88"/>
      <c r="J101" s="88"/>
      <c r="K101" s="88"/>
      <c r="L101" s="88"/>
      <c r="M101" s="88"/>
      <c r="N101" s="79"/>
      <c r="O101" s="79"/>
      <c r="P101" s="79"/>
      <c r="Q101" s="79" t="s">
        <v>177</v>
      </c>
      <c r="R101" s="88"/>
      <c r="S101" s="88"/>
      <c r="T101" s="88"/>
      <c r="U101" s="88"/>
      <c r="V101" s="88"/>
      <c r="W101" s="88"/>
      <c r="X101" s="88"/>
      <c r="Y101" s="88"/>
      <c r="Z101" s="88"/>
      <c r="AA101" s="88"/>
      <c r="AB101" s="88"/>
      <c r="AC101" s="88"/>
      <c r="AD101" s="88"/>
      <c r="AE101" s="88"/>
      <c r="AF101" s="88"/>
      <c r="AG101" s="88"/>
      <c r="AH101" s="79"/>
      <c r="AI101" s="69"/>
      <c r="AJ101" s="38"/>
    </row>
    <row r="102" customFormat="false" ht="30" hidden="false" customHeight="true" outlineLevel="0" collapsed="false">
      <c r="A102" s="82"/>
      <c r="B102" s="82" t="s">
        <v>518</v>
      </c>
      <c r="C102" s="88" t="s">
        <v>1255</v>
      </c>
      <c r="D102" s="88"/>
      <c r="E102" s="88"/>
      <c r="F102" s="88"/>
      <c r="G102" s="88"/>
      <c r="H102" s="88"/>
      <c r="I102" s="88"/>
      <c r="J102" s="88"/>
      <c r="K102" s="88"/>
      <c r="L102" s="88"/>
      <c r="M102" s="88"/>
      <c r="N102" s="79"/>
      <c r="O102" s="79"/>
      <c r="P102" s="79"/>
      <c r="Q102" s="79" t="s">
        <v>177</v>
      </c>
      <c r="R102" s="88"/>
      <c r="S102" s="88"/>
      <c r="T102" s="88"/>
      <c r="U102" s="88"/>
      <c r="V102" s="88"/>
      <c r="W102" s="88"/>
      <c r="X102" s="88"/>
      <c r="Y102" s="88"/>
      <c r="Z102" s="88"/>
      <c r="AA102" s="88"/>
      <c r="AB102" s="88"/>
      <c r="AC102" s="88"/>
      <c r="AD102" s="88"/>
      <c r="AE102" s="88"/>
      <c r="AF102" s="88"/>
      <c r="AG102" s="88"/>
      <c r="AH102" s="79"/>
      <c r="AI102" s="69"/>
      <c r="AJ102" s="38"/>
    </row>
    <row r="103" customFormat="false" ht="30" hidden="false" customHeight="true" outlineLevel="0" collapsed="false">
      <c r="A103" s="82"/>
      <c r="B103" s="82" t="s">
        <v>532</v>
      </c>
      <c r="C103" s="88" t="s">
        <v>1255</v>
      </c>
      <c r="D103" s="88"/>
      <c r="E103" s="88"/>
      <c r="F103" s="88"/>
      <c r="G103" s="88"/>
      <c r="H103" s="88"/>
      <c r="I103" s="88"/>
      <c r="J103" s="88"/>
      <c r="K103" s="88"/>
      <c r="L103" s="88"/>
      <c r="M103" s="88"/>
      <c r="N103" s="79"/>
      <c r="O103" s="79"/>
      <c r="P103" s="79"/>
      <c r="Q103" s="79" t="s">
        <v>177</v>
      </c>
      <c r="R103" s="88"/>
      <c r="S103" s="88"/>
      <c r="T103" s="88"/>
      <c r="U103" s="88"/>
      <c r="V103" s="88"/>
      <c r="W103" s="88"/>
      <c r="X103" s="88"/>
      <c r="Y103" s="88"/>
      <c r="Z103" s="88"/>
      <c r="AA103" s="88"/>
      <c r="AB103" s="88"/>
      <c r="AC103" s="88"/>
      <c r="AD103" s="88"/>
      <c r="AE103" s="88"/>
      <c r="AF103" s="88"/>
      <c r="AG103" s="88"/>
      <c r="AH103" s="79"/>
      <c r="AI103" s="69"/>
      <c r="AJ103" s="38"/>
    </row>
    <row r="104" customFormat="false" ht="30" hidden="false" customHeight="true" outlineLevel="0" collapsed="false">
      <c r="A104" s="82"/>
      <c r="B104" s="82" t="s">
        <v>546</v>
      </c>
      <c r="C104" s="88"/>
      <c r="D104" s="88"/>
      <c r="E104" s="88"/>
      <c r="F104" s="88"/>
      <c r="G104" s="88"/>
      <c r="H104" s="88"/>
      <c r="I104" s="88"/>
      <c r="J104" s="88"/>
      <c r="K104" s="88"/>
      <c r="L104" s="88"/>
      <c r="M104" s="88"/>
      <c r="N104" s="79"/>
      <c r="O104" s="79"/>
      <c r="P104" s="79" t="s">
        <v>135</v>
      </c>
      <c r="Q104" s="79"/>
      <c r="R104" s="88"/>
      <c r="S104" s="88"/>
      <c r="T104" s="88"/>
      <c r="U104" s="88"/>
      <c r="V104" s="88"/>
      <c r="W104" s="88"/>
      <c r="X104" s="88"/>
      <c r="Y104" s="88"/>
      <c r="Z104" s="88"/>
      <c r="AA104" s="88"/>
      <c r="AB104" s="88"/>
      <c r="AC104" s="88"/>
      <c r="AD104" s="88"/>
      <c r="AE104" s="88"/>
      <c r="AF104" s="88"/>
      <c r="AG104" s="88"/>
      <c r="AH104" s="79"/>
      <c r="AI104" s="69"/>
      <c r="AJ104" s="38"/>
    </row>
    <row r="105" customFormat="false" ht="30" hidden="false" customHeight="true" outlineLevel="0" collapsed="false">
      <c r="A105" s="82"/>
      <c r="B105" s="82" t="s">
        <v>561</v>
      </c>
      <c r="C105" s="88"/>
      <c r="D105" s="88"/>
      <c r="E105" s="88"/>
      <c r="F105" s="88"/>
      <c r="G105" s="88"/>
      <c r="H105" s="88"/>
      <c r="I105" s="88"/>
      <c r="J105" s="88"/>
      <c r="K105" s="88"/>
      <c r="L105" s="88"/>
      <c r="M105" s="88"/>
      <c r="N105" s="79"/>
      <c r="O105" s="79"/>
      <c r="P105" s="79" t="s">
        <v>135</v>
      </c>
      <c r="Q105" s="79"/>
      <c r="R105" s="88"/>
      <c r="S105" s="88"/>
      <c r="T105" s="88"/>
      <c r="U105" s="88"/>
      <c r="V105" s="88"/>
      <c r="W105" s="88"/>
      <c r="X105" s="88"/>
      <c r="Y105" s="88"/>
      <c r="Z105" s="88"/>
      <c r="AA105" s="88"/>
      <c r="AB105" s="88"/>
      <c r="AC105" s="88"/>
      <c r="AD105" s="88"/>
      <c r="AE105" s="88"/>
      <c r="AF105" s="88"/>
      <c r="AG105" s="88"/>
      <c r="AH105" s="79"/>
      <c r="AI105" s="69"/>
      <c r="AJ105" s="38"/>
    </row>
    <row r="106" customFormat="false" ht="30" hidden="false" customHeight="true" outlineLevel="0" collapsed="false">
      <c r="A106" s="82"/>
      <c r="B106" s="82" t="s">
        <v>573</v>
      </c>
      <c r="C106" s="88"/>
      <c r="D106" s="88"/>
      <c r="E106" s="88"/>
      <c r="F106" s="88"/>
      <c r="G106" s="88"/>
      <c r="H106" s="88"/>
      <c r="I106" s="88"/>
      <c r="J106" s="88"/>
      <c r="K106" s="88"/>
      <c r="L106" s="88"/>
      <c r="M106" s="88"/>
      <c r="N106" s="79"/>
      <c r="O106" s="79"/>
      <c r="P106" s="79" t="s">
        <v>135</v>
      </c>
      <c r="Q106" s="79"/>
      <c r="R106" s="88"/>
      <c r="S106" s="88"/>
      <c r="T106" s="88"/>
      <c r="U106" s="88"/>
      <c r="V106" s="88"/>
      <c r="W106" s="88"/>
      <c r="X106" s="88"/>
      <c r="Y106" s="88"/>
      <c r="Z106" s="88"/>
      <c r="AA106" s="88"/>
      <c r="AB106" s="88"/>
      <c r="AC106" s="88"/>
      <c r="AD106" s="88"/>
      <c r="AE106" s="88"/>
      <c r="AF106" s="88"/>
      <c r="AG106" s="88"/>
      <c r="AH106" s="79"/>
      <c r="AI106" s="69"/>
      <c r="AJ106" s="38"/>
    </row>
    <row r="107" customFormat="false" ht="30" hidden="false" customHeight="true" outlineLevel="0" collapsed="false">
      <c r="A107" s="82"/>
      <c r="B107" s="82" t="s">
        <v>1256</v>
      </c>
      <c r="C107" s="88"/>
      <c r="D107" s="88"/>
      <c r="E107" s="88"/>
      <c r="F107" s="88"/>
      <c r="G107" s="88"/>
      <c r="H107" s="88"/>
      <c r="I107" s="88"/>
      <c r="J107" s="88"/>
      <c r="K107" s="88"/>
      <c r="L107" s="88"/>
      <c r="M107" s="88"/>
      <c r="N107" s="79"/>
      <c r="O107" s="79"/>
      <c r="P107" s="79" t="s">
        <v>135</v>
      </c>
      <c r="Q107" s="79"/>
      <c r="R107" s="88"/>
      <c r="S107" s="88"/>
      <c r="T107" s="88"/>
      <c r="U107" s="88"/>
      <c r="V107" s="88"/>
      <c r="W107" s="88"/>
      <c r="X107" s="88"/>
      <c r="Y107" s="88"/>
      <c r="Z107" s="88"/>
      <c r="AA107" s="88"/>
      <c r="AB107" s="88"/>
      <c r="AC107" s="88"/>
      <c r="AD107" s="88"/>
      <c r="AE107" s="88"/>
      <c r="AF107" s="88"/>
      <c r="AG107" s="88"/>
      <c r="AH107" s="79"/>
      <c r="AI107" s="69"/>
      <c r="AJ107" s="38"/>
    </row>
    <row r="108" customFormat="false" ht="30" hidden="false" customHeight="true" outlineLevel="0" collapsed="false">
      <c r="A108" s="82"/>
      <c r="B108" s="82" t="s">
        <v>1257</v>
      </c>
      <c r="C108" s="88"/>
      <c r="D108" s="88"/>
      <c r="E108" s="88"/>
      <c r="F108" s="88"/>
      <c r="G108" s="88"/>
      <c r="H108" s="88"/>
      <c r="I108" s="88"/>
      <c r="J108" s="88"/>
      <c r="K108" s="88"/>
      <c r="L108" s="88"/>
      <c r="M108" s="88"/>
      <c r="N108" s="79"/>
      <c r="O108" s="79"/>
      <c r="P108" s="79" t="s">
        <v>135</v>
      </c>
      <c r="Q108" s="79"/>
      <c r="R108" s="88"/>
      <c r="S108" s="88"/>
      <c r="T108" s="88"/>
      <c r="U108" s="88"/>
      <c r="V108" s="88"/>
      <c r="W108" s="88"/>
      <c r="X108" s="88"/>
      <c r="Y108" s="88"/>
      <c r="Z108" s="88"/>
      <c r="AA108" s="88"/>
      <c r="AB108" s="88"/>
      <c r="AC108" s="88"/>
      <c r="AD108" s="88"/>
      <c r="AE108" s="88"/>
      <c r="AF108" s="88"/>
      <c r="AG108" s="88"/>
      <c r="AH108" s="79"/>
      <c r="AI108" s="69"/>
      <c r="AJ108" s="38"/>
    </row>
    <row r="109" customFormat="false" ht="30" hidden="false" customHeight="true" outlineLevel="0" collapsed="false">
      <c r="A109" s="82"/>
      <c r="B109" s="82" t="s">
        <v>1258</v>
      </c>
      <c r="C109" s="88"/>
      <c r="D109" s="88"/>
      <c r="E109" s="88"/>
      <c r="F109" s="88"/>
      <c r="G109" s="88"/>
      <c r="H109" s="88"/>
      <c r="I109" s="88"/>
      <c r="J109" s="88"/>
      <c r="K109" s="88"/>
      <c r="L109" s="88"/>
      <c r="M109" s="88"/>
      <c r="N109" s="79"/>
      <c r="O109" s="79"/>
      <c r="P109" s="79" t="s">
        <v>135</v>
      </c>
      <c r="Q109" s="79"/>
      <c r="R109" s="88"/>
      <c r="S109" s="88"/>
      <c r="T109" s="88"/>
      <c r="U109" s="88"/>
      <c r="V109" s="88"/>
      <c r="W109" s="88"/>
      <c r="X109" s="88"/>
      <c r="Y109" s="88"/>
      <c r="Z109" s="88"/>
      <c r="AA109" s="88"/>
      <c r="AB109" s="88"/>
      <c r="AC109" s="88"/>
      <c r="AD109" s="88"/>
      <c r="AE109" s="88"/>
      <c r="AF109" s="88"/>
      <c r="AG109" s="88"/>
      <c r="AH109" s="79"/>
      <c r="AI109" s="69"/>
      <c r="AJ109" s="38"/>
    </row>
    <row r="110" customFormat="false" ht="30" hidden="false" customHeight="true" outlineLevel="0" collapsed="false">
      <c r="A110" s="82"/>
      <c r="B110" s="82" t="s">
        <v>1259</v>
      </c>
      <c r="C110" s="88"/>
      <c r="D110" s="88"/>
      <c r="E110" s="88"/>
      <c r="F110" s="88"/>
      <c r="G110" s="88"/>
      <c r="H110" s="88"/>
      <c r="I110" s="88"/>
      <c r="J110" s="88"/>
      <c r="K110" s="88"/>
      <c r="L110" s="88"/>
      <c r="M110" s="88"/>
      <c r="N110" s="79"/>
      <c r="O110" s="79"/>
      <c r="P110" s="79" t="s">
        <v>135</v>
      </c>
      <c r="Q110" s="79"/>
      <c r="R110" s="88"/>
      <c r="S110" s="88"/>
      <c r="T110" s="88"/>
      <c r="U110" s="88"/>
      <c r="V110" s="88"/>
      <c r="W110" s="88"/>
      <c r="X110" s="88"/>
      <c r="Y110" s="88"/>
      <c r="Z110" s="88"/>
      <c r="AA110" s="88"/>
      <c r="AB110" s="88"/>
      <c r="AC110" s="88"/>
      <c r="AD110" s="88"/>
      <c r="AE110" s="88"/>
      <c r="AF110" s="88"/>
      <c r="AG110" s="88"/>
      <c r="AH110" s="79"/>
      <c r="AI110" s="69"/>
      <c r="AJ110" s="38"/>
    </row>
    <row r="111" customFormat="false" ht="30" hidden="false" customHeight="true" outlineLevel="0" collapsed="false">
      <c r="A111" s="82"/>
      <c r="B111" s="82" t="s">
        <v>1260</v>
      </c>
      <c r="C111" s="88"/>
      <c r="D111" s="88"/>
      <c r="E111" s="88"/>
      <c r="F111" s="88"/>
      <c r="G111" s="88"/>
      <c r="H111" s="88"/>
      <c r="I111" s="88"/>
      <c r="J111" s="88"/>
      <c r="K111" s="88"/>
      <c r="L111" s="88"/>
      <c r="M111" s="88"/>
      <c r="N111" s="79"/>
      <c r="O111" s="79"/>
      <c r="P111" s="79" t="s">
        <v>135</v>
      </c>
      <c r="Q111" s="79"/>
      <c r="R111" s="88"/>
      <c r="S111" s="88"/>
      <c r="T111" s="88"/>
      <c r="U111" s="88"/>
      <c r="V111" s="88"/>
      <c r="W111" s="88"/>
      <c r="X111" s="88"/>
      <c r="Y111" s="88"/>
      <c r="Z111" s="88"/>
      <c r="AA111" s="88"/>
      <c r="AB111" s="88"/>
      <c r="AC111" s="88"/>
      <c r="AD111" s="88"/>
      <c r="AE111" s="88"/>
      <c r="AF111" s="88"/>
      <c r="AG111" s="88"/>
      <c r="AH111" s="79"/>
      <c r="AI111" s="69"/>
      <c r="AJ111" s="38"/>
    </row>
    <row r="112" customFormat="false" ht="30" hidden="false" customHeight="true" outlineLevel="0" collapsed="false">
      <c r="A112" s="82"/>
      <c r="B112" s="82" t="s">
        <v>1261</v>
      </c>
      <c r="C112" s="88"/>
      <c r="D112" s="88"/>
      <c r="E112" s="88"/>
      <c r="F112" s="88"/>
      <c r="G112" s="88"/>
      <c r="H112" s="88"/>
      <c r="I112" s="88"/>
      <c r="J112" s="88"/>
      <c r="K112" s="88"/>
      <c r="L112" s="88"/>
      <c r="M112" s="88"/>
      <c r="N112" s="79"/>
      <c r="O112" s="79"/>
      <c r="P112" s="79" t="s">
        <v>135</v>
      </c>
      <c r="Q112" s="79"/>
      <c r="R112" s="88"/>
      <c r="S112" s="88"/>
      <c r="T112" s="88"/>
      <c r="U112" s="88"/>
      <c r="V112" s="88"/>
      <c r="W112" s="88"/>
      <c r="X112" s="88"/>
      <c r="Y112" s="88"/>
      <c r="Z112" s="88"/>
      <c r="AA112" s="88"/>
      <c r="AB112" s="88"/>
      <c r="AC112" s="88"/>
      <c r="AD112" s="88"/>
      <c r="AE112" s="88"/>
      <c r="AF112" s="88"/>
      <c r="AG112" s="88"/>
      <c r="AH112" s="79"/>
      <c r="AI112" s="69"/>
      <c r="AJ112" s="38"/>
    </row>
    <row r="113" customFormat="false" ht="30" hidden="false" customHeight="true" outlineLevel="0" collapsed="false">
      <c r="A113" s="82"/>
      <c r="B113" s="82" t="s">
        <v>1262</v>
      </c>
      <c r="C113" s="88"/>
      <c r="D113" s="88"/>
      <c r="E113" s="88"/>
      <c r="F113" s="88"/>
      <c r="G113" s="88"/>
      <c r="H113" s="88"/>
      <c r="I113" s="88"/>
      <c r="J113" s="88"/>
      <c r="K113" s="88"/>
      <c r="L113" s="88"/>
      <c r="M113" s="88"/>
      <c r="N113" s="79"/>
      <c r="O113" s="79"/>
      <c r="P113" s="79" t="s">
        <v>135</v>
      </c>
      <c r="Q113" s="79"/>
      <c r="R113" s="88"/>
      <c r="S113" s="88"/>
      <c r="T113" s="88"/>
      <c r="U113" s="88"/>
      <c r="V113" s="88"/>
      <c r="W113" s="88"/>
      <c r="X113" s="88"/>
      <c r="Y113" s="88"/>
      <c r="Z113" s="88"/>
      <c r="AA113" s="88"/>
      <c r="AB113" s="88"/>
      <c r="AC113" s="88"/>
      <c r="AD113" s="88"/>
      <c r="AE113" s="88"/>
      <c r="AF113" s="88"/>
      <c r="AG113" s="88"/>
      <c r="AH113" s="79"/>
      <c r="AI113" s="69"/>
      <c r="AJ113" s="38"/>
    </row>
    <row r="114" customFormat="false" ht="30" hidden="false" customHeight="true" outlineLevel="0" collapsed="false">
      <c r="A114" s="82"/>
      <c r="B114" s="82" t="s">
        <v>1263</v>
      </c>
      <c r="C114" s="88"/>
      <c r="D114" s="88"/>
      <c r="E114" s="88"/>
      <c r="F114" s="88"/>
      <c r="G114" s="88"/>
      <c r="H114" s="88"/>
      <c r="I114" s="88"/>
      <c r="J114" s="88"/>
      <c r="K114" s="88"/>
      <c r="L114" s="88"/>
      <c r="M114" s="88"/>
      <c r="N114" s="79"/>
      <c r="O114" s="79"/>
      <c r="P114" s="79" t="s">
        <v>135</v>
      </c>
      <c r="Q114" s="79"/>
      <c r="R114" s="88"/>
      <c r="S114" s="88"/>
      <c r="T114" s="88"/>
      <c r="U114" s="88"/>
      <c r="V114" s="88"/>
      <c r="W114" s="88"/>
      <c r="X114" s="88"/>
      <c r="Y114" s="88"/>
      <c r="Z114" s="88"/>
      <c r="AA114" s="88"/>
      <c r="AB114" s="88"/>
      <c r="AC114" s="88"/>
      <c r="AD114" s="88"/>
      <c r="AE114" s="88"/>
      <c r="AF114" s="88"/>
      <c r="AG114" s="88"/>
      <c r="AH114" s="79"/>
      <c r="AI114" s="69"/>
      <c r="AJ114" s="38"/>
    </row>
    <row r="115" customFormat="false" ht="30" hidden="false" customHeight="true" outlineLevel="0" collapsed="false">
      <c r="A115" s="82"/>
      <c r="B115" s="82" t="s">
        <v>1264</v>
      </c>
      <c r="C115" s="88"/>
      <c r="D115" s="88"/>
      <c r="E115" s="88"/>
      <c r="F115" s="88"/>
      <c r="G115" s="88"/>
      <c r="H115" s="88"/>
      <c r="I115" s="88"/>
      <c r="J115" s="88"/>
      <c r="K115" s="88"/>
      <c r="L115" s="88"/>
      <c r="M115" s="88"/>
      <c r="N115" s="79"/>
      <c r="O115" s="79"/>
      <c r="P115" s="79" t="s">
        <v>135</v>
      </c>
      <c r="Q115" s="79"/>
      <c r="R115" s="88"/>
      <c r="S115" s="88"/>
      <c r="T115" s="88"/>
      <c r="U115" s="88"/>
      <c r="V115" s="88"/>
      <c r="W115" s="88"/>
      <c r="X115" s="88"/>
      <c r="Y115" s="88"/>
      <c r="Z115" s="88"/>
      <c r="AA115" s="88"/>
      <c r="AB115" s="88"/>
      <c r="AC115" s="88"/>
      <c r="AD115" s="88"/>
      <c r="AE115" s="88"/>
      <c r="AF115" s="88"/>
      <c r="AG115" s="88"/>
      <c r="AH115" s="79"/>
      <c r="AI115" s="69"/>
      <c r="AJ115" s="38"/>
    </row>
    <row r="116" customFormat="false" ht="30" hidden="false" customHeight="true" outlineLevel="0" collapsed="false">
      <c r="A116" s="82" t="s">
        <v>1265</v>
      </c>
      <c r="B116" s="82" t="s">
        <v>1266</v>
      </c>
      <c r="C116" s="88" t="s">
        <v>1267</v>
      </c>
      <c r="D116" s="88"/>
      <c r="E116" s="88"/>
      <c r="F116" s="88"/>
      <c r="G116" s="88"/>
      <c r="H116" s="88"/>
      <c r="I116" s="88"/>
      <c r="J116" s="88"/>
      <c r="K116" s="88"/>
      <c r="L116" s="88"/>
      <c r="M116" s="88"/>
      <c r="N116" s="79"/>
      <c r="O116" s="79"/>
      <c r="P116" s="79"/>
      <c r="Q116" s="79" t="s">
        <v>177</v>
      </c>
      <c r="R116" s="88"/>
      <c r="S116" s="88"/>
      <c r="T116" s="88"/>
      <c r="U116" s="88"/>
      <c r="V116" s="88"/>
      <c r="W116" s="88"/>
      <c r="X116" s="88"/>
      <c r="Y116" s="88"/>
      <c r="Z116" s="88"/>
      <c r="AA116" s="88"/>
      <c r="AB116" s="88"/>
      <c r="AC116" s="88"/>
      <c r="AD116" s="88"/>
      <c r="AE116" s="88"/>
      <c r="AF116" s="88"/>
      <c r="AG116" s="88"/>
      <c r="AH116" s="79"/>
      <c r="AI116" s="69"/>
      <c r="AJ116" s="38"/>
    </row>
    <row r="117" customFormat="false" ht="30" hidden="false" customHeight="true" outlineLevel="0" collapsed="false">
      <c r="A117" s="82"/>
      <c r="B117" s="82" t="s">
        <v>1268</v>
      </c>
      <c r="C117" s="88" t="s">
        <v>1267</v>
      </c>
      <c r="D117" s="88"/>
      <c r="E117" s="88"/>
      <c r="F117" s="88"/>
      <c r="G117" s="88"/>
      <c r="H117" s="88"/>
      <c r="I117" s="88"/>
      <c r="J117" s="88"/>
      <c r="K117" s="88"/>
      <c r="L117" s="88"/>
      <c r="M117" s="88"/>
      <c r="N117" s="79"/>
      <c r="O117" s="79"/>
      <c r="P117" s="79"/>
      <c r="Q117" s="79" t="s">
        <v>177</v>
      </c>
      <c r="R117" s="88"/>
      <c r="S117" s="88"/>
      <c r="T117" s="88"/>
      <c r="U117" s="88"/>
      <c r="V117" s="88"/>
      <c r="W117" s="88"/>
      <c r="X117" s="88"/>
      <c r="Y117" s="88"/>
      <c r="Z117" s="88"/>
      <c r="AA117" s="88"/>
      <c r="AB117" s="88"/>
      <c r="AC117" s="88"/>
      <c r="AD117" s="88"/>
      <c r="AE117" s="88"/>
      <c r="AF117" s="88"/>
      <c r="AG117" s="88"/>
      <c r="AH117" s="79"/>
      <c r="AI117" s="69"/>
      <c r="AJ117" s="38"/>
    </row>
    <row r="118" customFormat="false" ht="30" hidden="false" customHeight="true" outlineLevel="0" collapsed="false">
      <c r="A118" s="82"/>
      <c r="B118" s="82" t="s">
        <v>1269</v>
      </c>
      <c r="C118" s="88" t="s">
        <v>1267</v>
      </c>
      <c r="D118" s="88"/>
      <c r="E118" s="88"/>
      <c r="F118" s="88"/>
      <c r="G118" s="88"/>
      <c r="H118" s="88"/>
      <c r="I118" s="88"/>
      <c r="J118" s="88"/>
      <c r="K118" s="88"/>
      <c r="L118" s="88"/>
      <c r="M118" s="88"/>
      <c r="N118" s="79"/>
      <c r="O118" s="79"/>
      <c r="P118" s="79"/>
      <c r="Q118" s="79" t="s">
        <v>177</v>
      </c>
      <c r="R118" s="88"/>
      <c r="S118" s="88"/>
      <c r="T118" s="88"/>
      <c r="U118" s="88"/>
      <c r="V118" s="88"/>
      <c r="W118" s="88"/>
      <c r="X118" s="88"/>
      <c r="Y118" s="88"/>
      <c r="Z118" s="88"/>
      <c r="AA118" s="88"/>
      <c r="AB118" s="88"/>
      <c r="AC118" s="88"/>
      <c r="AD118" s="88"/>
      <c r="AE118" s="88"/>
      <c r="AF118" s="88"/>
      <c r="AG118" s="88"/>
      <c r="AH118" s="79"/>
      <c r="AI118" s="69"/>
      <c r="AJ118" s="38"/>
    </row>
    <row r="119" customFormat="false" ht="30" hidden="false" customHeight="true" outlineLevel="0" collapsed="false">
      <c r="A119" s="82"/>
      <c r="B119" s="82" t="s">
        <v>1270</v>
      </c>
      <c r="C119" s="88"/>
      <c r="D119" s="88"/>
      <c r="E119" s="88"/>
      <c r="F119" s="88"/>
      <c r="G119" s="88"/>
      <c r="H119" s="88"/>
      <c r="I119" s="88"/>
      <c r="J119" s="88"/>
      <c r="K119" s="88"/>
      <c r="L119" s="88"/>
      <c r="M119" s="88"/>
      <c r="N119" s="79"/>
      <c r="O119" s="79" t="s">
        <v>135</v>
      </c>
      <c r="P119" s="79"/>
      <c r="Q119" s="79"/>
      <c r="R119" s="88"/>
      <c r="S119" s="88"/>
      <c r="T119" s="88"/>
      <c r="U119" s="88"/>
      <c r="V119" s="88"/>
      <c r="W119" s="88"/>
      <c r="X119" s="88"/>
      <c r="Y119" s="88"/>
      <c r="Z119" s="88"/>
      <c r="AA119" s="88"/>
      <c r="AB119" s="88"/>
      <c r="AC119" s="88"/>
      <c r="AD119" s="88"/>
      <c r="AE119" s="88"/>
      <c r="AF119" s="88"/>
      <c r="AG119" s="88"/>
      <c r="AH119" s="79"/>
      <c r="AI119" s="69"/>
      <c r="AJ119" s="38"/>
    </row>
    <row r="120" customFormat="false" ht="30" hidden="false" customHeight="true" outlineLevel="0" collapsed="false">
      <c r="A120" s="82"/>
      <c r="B120" s="82" t="s">
        <v>1271</v>
      </c>
      <c r="C120" s="88"/>
      <c r="D120" s="88"/>
      <c r="E120" s="88"/>
      <c r="F120" s="88"/>
      <c r="G120" s="88"/>
      <c r="H120" s="88"/>
      <c r="I120" s="88"/>
      <c r="J120" s="88"/>
      <c r="K120" s="88"/>
      <c r="L120" s="88"/>
      <c r="M120" s="88"/>
      <c r="N120" s="79"/>
      <c r="O120" s="79"/>
      <c r="P120" s="79"/>
      <c r="Q120" s="79" t="s">
        <v>135</v>
      </c>
      <c r="R120" s="88"/>
      <c r="S120" s="88"/>
      <c r="T120" s="88"/>
      <c r="U120" s="88"/>
      <c r="V120" s="88"/>
      <c r="W120" s="88"/>
      <c r="X120" s="88"/>
      <c r="Y120" s="88"/>
      <c r="Z120" s="88"/>
      <c r="AA120" s="88"/>
      <c r="AB120" s="88"/>
      <c r="AC120" s="88"/>
      <c r="AD120" s="88"/>
      <c r="AE120" s="88"/>
      <c r="AF120" s="88"/>
      <c r="AG120" s="88"/>
      <c r="AH120" s="79"/>
      <c r="AI120" s="69"/>
      <c r="AJ120" s="38"/>
    </row>
    <row r="121" customFormat="false" ht="30" hidden="false" customHeight="true" outlineLevel="0" collapsed="false">
      <c r="A121" s="82"/>
      <c r="B121" s="82" t="s">
        <v>1272</v>
      </c>
      <c r="C121" s="88"/>
      <c r="D121" s="88"/>
      <c r="E121" s="88"/>
      <c r="F121" s="88"/>
      <c r="G121" s="88"/>
      <c r="H121" s="88"/>
      <c r="I121" s="88"/>
      <c r="J121" s="88"/>
      <c r="K121" s="88"/>
      <c r="L121" s="88"/>
      <c r="M121" s="88"/>
      <c r="N121" s="79"/>
      <c r="O121" s="79" t="s">
        <v>135</v>
      </c>
      <c r="P121" s="79"/>
      <c r="Q121" s="79"/>
      <c r="R121" s="88"/>
      <c r="S121" s="88"/>
      <c r="T121" s="88"/>
      <c r="U121" s="88"/>
      <c r="V121" s="88"/>
      <c r="W121" s="88"/>
      <c r="X121" s="88"/>
      <c r="Y121" s="88"/>
      <c r="Z121" s="88"/>
      <c r="AA121" s="88"/>
      <c r="AB121" s="88"/>
      <c r="AC121" s="88"/>
      <c r="AD121" s="88"/>
      <c r="AE121" s="88"/>
      <c r="AF121" s="88"/>
      <c r="AG121" s="88"/>
      <c r="AH121" s="79"/>
      <c r="AI121" s="69"/>
      <c r="AJ121" s="38"/>
    </row>
    <row r="122" customFormat="false" ht="30" hidden="false" customHeight="true" outlineLevel="0" collapsed="false">
      <c r="A122" s="82"/>
      <c r="B122" s="82" t="s">
        <v>1273</v>
      </c>
      <c r="C122" s="88"/>
      <c r="D122" s="88"/>
      <c r="E122" s="88"/>
      <c r="F122" s="88"/>
      <c r="G122" s="88"/>
      <c r="H122" s="88"/>
      <c r="I122" s="88"/>
      <c r="J122" s="88"/>
      <c r="K122" s="88"/>
      <c r="L122" s="88"/>
      <c r="M122" s="88"/>
      <c r="N122" s="79"/>
      <c r="O122" s="79"/>
      <c r="P122" s="79" t="s">
        <v>135</v>
      </c>
      <c r="Q122" s="79"/>
      <c r="R122" s="88"/>
      <c r="S122" s="88"/>
      <c r="T122" s="88"/>
      <c r="U122" s="88"/>
      <c r="V122" s="88"/>
      <c r="W122" s="88"/>
      <c r="X122" s="88"/>
      <c r="Y122" s="88"/>
      <c r="Z122" s="88"/>
      <c r="AA122" s="88"/>
      <c r="AB122" s="88"/>
      <c r="AC122" s="88"/>
      <c r="AD122" s="88"/>
      <c r="AE122" s="88"/>
      <c r="AF122" s="88"/>
      <c r="AG122" s="88"/>
      <c r="AH122" s="79"/>
      <c r="AI122" s="69"/>
      <c r="AJ122" s="38"/>
    </row>
    <row r="123" customFormat="false" ht="30" hidden="false" customHeight="true" outlineLevel="0" collapsed="false">
      <c r="A123" s="82"/>
      <c r="B123" s="82" t="s">
        <v>1274</v>
      </c>
      <c r="C123" s="88"/>
      <c r="D123" s="88"/>
      <c r="E123" s="88"/>
      <c r="F123" s="88"/>
      <c r="G123" s="88"/>
      <c r="H123" s="88"/>
      <c r="I123" s="88"/>
      <c r="J123" s="88"/>
      <c r="K123" s="88"/>
      <c r="L123" s="88"/>
      <c r="M123" s="88"/>
      <c r="N123" s="79"/>
      <c r="O123" s="79"/>
      <c r="P123" s="79"/>
      <c r="Q123" s="79" t="s">
        <v>135</v>
      </c>
      <c r="R123" s="88"/>
      <c r="S123" s="88"/>
      <c r="T123" s="88"/>
      <c r="U123" s="88"/>
      <c r="V123" s="88"/>
      <c r="W123" s="88"/>
      <c r="X123" s="88"/>
      <c r="Y123" s="88"/>
      <c r="Z123" s="88"/>
      <c r="AA123" s="88"/>
      <c r="AB123" s="88"/>
      <c r="AC123" s="88"/>
      <c r="AD123" s="88"/>
      <c r="AE123" s="88"/>
      <c r="AF123" s="88"/>
      <c r="AG123" s="88"/>
      <c r="AH123" s="79"/>
      <c r="AI123" s="69"/>
      <c r="AJ123" s="38"/>
    </row>
    <row r="124" customFormat="false" ht="30" hidden="false" customHeight="true" outlineLevel="0" collapsed="false">
      <c r="A124" s="82"/>
      <c r="B124" s="82" t="s">
        <v>1275</v>
      </c>
      <c r="C124" s="88"/>
      <c r="D124" s="88"/>
      <c r="E124" s="88"/>
      <c r="F124" s="88"/>
      <c r="G124" s="88"/>
      <c r="H124" s="88"/>
      <c r="I124" s="88"/>
      <c r="J124" s="88"/>
      <c r="K124" s="88"/>
      <c r="L124" s="88"/>
      <c r="M124" s="88"/>
      <c r="N124" s="79"/>
      <c r="O124" s="79"/>
      <c r="P124" s="79" t="s">
        <v>135</v>
      </c>
      <c r="Q124" s="79"/>
      <c r="R124" s="88"/>
      <c r="S124" s="88"/>
      <c r="T124" s="88"/>
      <c r="U124" s="88"/>
      <c r="V124" s="88"/>
      <c r="W124" s="88"/>
      <c r="X124" s="88"/>
      <c r="Y124" s="88"/>
      <c r="Z124" s="88"/>
      <c r="AA124" s="88"/>
      <c r="AB124" s="88"/>
      <c r="AC124" s="88"/>
      <c r="AD124" s="88"/>
      <c r="AE124" s="88"/>
      <c r="AF124" s="88"/>
      <c r="AG124" s="88"/>
      <c r="AH124" s="79"/>
      <c r="AI124" s="69"/>
      <c r="AJ124" s="38"/>
    </row>
    <row r="125" customFormat="false" ht="30" hidden="false" customHeight="true" outlineLevel="0" collapsed="false">
      <c r="A125" s="82"/>
      <c r="B125" s="82" t="s">
        <v>1276</v>
      </c>
      <c r="C125" s="88"/>
      <c r="D125" s="88"/>
      <c r="E125" s="88"/>
      <c r="F125" s="88"/>
      <c r="G125" s="88"/>
      <c r="H125" s="88"/>
      <c r="I125" s="88"/>
      <c r="J125" s="88"/>
      <c r="K125" s="88"/>
      <c r="L125" s="88"/>
      <c r="M125" s="88"/>
      <c r="N125" s="79"/>
      <c r="O125" s="79"/>
      <c r="P125" s="79" t="s">
        <v>135</v>
      </c>
      <c r="Q125" s="79"/>
      <c r="R125" s="88"/>
      <c r="S125" s="88"/>
      <c r="T125" s="88"/>
      <c r="U125" s="88"/>
      <c r="V125" s="88"/>
      <c r="W125" s="88"/>
      <c r="X125" s="88"/>
      <c r="Y125" s="88"/>
      <c r="Z125" s="88"/>
      <c r="AA125" s="88"/>
      <c r="AB125" s="88"/>
      <c r="AC125" s="88"/>
      <c r="AD125" s="88"/>
      <c r="AE125" s="88"/>
      <c r="AF125" s="88"/>
      <c r="AG125" s="88"/>
      <c r="AH125" s="79"/>
      <c r="AI125" s="69"/>
      <c r="AJ125" s="38"/>
    </row>
    <row r="126" customFormat="false" ht="30" hidden="false" customHeight="true" outlineLevel="0" collapsed="false">
      <c r="A126" s="82"/>
      <c r="B126" s="82" t="s">
        <v>1277</v>
      </c>
      <c r="C126" s="88"/>
      <c r="D126" s="88"/>
      <c r="E126" s="88"/>
      <c r="F126" s="88"/>
      <c r="G126" s="88"/>
      <c r="H126" s="88"/>
      <c r="I126" s="88"/>
      <c r="J126" s="88"/>
      <c r="K126" s="88"/>
      <c r="L126" s="88"/>
      <c r="M126" s="88"/>
      <c r="N126" s="79"/>
      <c r="O126" s="79"/>
      <c r="P126" s="79"/>
      <c r="Q126" s="79" t="s">
        <v>135</v>
      </c>
      <c r="R126" s="88"/>
      <c r="S126" s="88"/>
      <c r="T126" s="88"/>
      <c r="U126" s="88"/>
      <c r="V126" s="88"/>
      <c r="W126" s="88"/>
      <c r="X126" s="88"/>
      <c r="Y126" s="88"/>
      <c r="Z126" s="88"/>
      <c r="AA126" s="88"/>
      <c r="AB126" s="88"/>
      <c r="AC126" s="88"/>
      <c r="AD126" s="88"/>
      <c r="AE126" s="88"/>
      <c r="AF126" s="88"/>
      <c r="AG126" s="88"/>
      <c r="AH126" s="79"/>
      <c r="AI126" s="69"/>
      <c r="AJ126" s="38"/>
    </row>
    <row r="127" customFormat="false" ht="30" hidden="false" customHeight="true" outlineLevel="0" collapsed="false">
      <c r="A127" s="82"/>
      <c r="B127" s="82" t="s">
        <v>1278</v>
      </c>
      <c r="C127" s="88"/>
      <c r="D127" s="88"/>
      <c r="E127" s="88"/>
      <c r="F127" s="88"/>
      <c r="G127" s="88"/>
      <c r="H127" s="88"/>
      <c r="I127" s="88"/>
      <c r="J127" s="88"/>
      <c r="K127" s="88"/>
      <c r="L127" s="88"/>
      <c r="M127" s="88"/>
      <c r="N127" s="79"/>
      <c r="O127" s="79" t="s">
        <v>135</v>
      </c>
      <c r="P127" s="79"/>
      <c r="Q127" s="79"/>
      <c r="R127" s="88"/>
      <c r="S127" s="88"/>
      <c r="T127" s="88"/>
      <c r="U127" s="88"/>
      <c r="V127" s="88"/>
      <c r="W127" s="88"/>
      <c r="X127" s="88"/>
      <c r="Y127" s="88"/>
      <c r="Z127" s="88"/>
      <c r="AA127" s="88"/>
      <c r="AB127" s="88"/>
      <c r="AC127" s="88"/>
      <c r="AD127" s="88"/>
      <c r="AE127" s="88"/>
      <c r="AF127" s="88"/>
      <c r="AG127" s="88"/>
      <c r="AH127" s="79"/>
      <c r="AI127" s="69"/>
      <c r="AJ127" s="38"/>
    </row>
    <row r="128" customFormat="false" ht="30" hidden="false" customHeight="true" outlineLevel="0" collapsed="false">
      <c r="A128" s="82"/>
      <c r="B128" s="82" t="s">
        <v>1279</v>
      </c>
      <c r="C128" s="88"/>
      <c r="D128" s="88"/>
      <c r="E128" s="88"/>
      <c r="F128" s="88"/>
      <c r="G128" s="88"/>
      <c r="H128" s="88"/>
      <c r="I128" s="88"/>
      <c r="J128" s="88"/>
      <c r="K128" s="88"/>
      <c r="L128" s="88"/>
      <c r="M128" s="88"/>
      <c r="N128" s="79"/>
      <c r="O128" s="79"/>
      <c r="P128" s="79" t="s">
        <v>135</v>
      </c>
      <c r="Q128" s="79"/>
      <c r="R128" s="88"/>
      <c r="S128" s="88"/>
      <c r="T128" s="88"/>
      <c r="U128" s="88"/>
      <c r="V128" s="88"/>
      <c r="W128" s="88"/>
      <c r="X128" s="88"/>
      <c r="Y128" s="88"/>
      <c r="Z128" s="88"/>
      <c r="AA128" s="88"/>
      <c r="AB128" s="88"/>
      <c r="AC128" s="88"/>
      <c r="AD128" s="88"/>
      <c r="AE128" s="88"/>
      <c r="AF128" s="88"/>
      <c r="AG128" s="88"/>
      <c r="AH128" s="79"/>
      <c r="AI128" s="69"/>
      <c r="AJ128" s="38"/>
    </row>
    <row r="129" customFormat="false" ht="30" hidden="false" customHeight="true" outlineLevel="0" collapsed="false">
      <c r="A129" s="82"/>
      <c r="B129" s="82" t="s">
        <v>1280</v>
      </c>
      <c r="C129" s="88"/>
      <c r="D129" s="88"/>
      <c r="E129" s="88"/>
      <c r="F129" s="88"/>
      <c r="G129" s="88"/>
      <c r="H129" s="88"/>
      <c r="I129" s="88"/>
      <c r="J129" s="88"/>
      <c r="K129" s="88"/>
      <c r="L129" s="88"/>
      <c r="M129" s="88"/>
      <c r="N129" s="79"/>
      <c r="O129" s="79"/>
      <c r="P129" s="79"/>
      <c r="Q129" s="79" t="s">
        <v>135</v>
      </c>
      <c r="R129" s="88"/>
      <c r="S129" s="88"/>
      <c r="T129" s="88"/>
      <c r="U129" s="88"/>
      <c r="V129" s="88"/>
      <c r="W129" s="88"/>
      <c r="X129" s="88"/>
      <c r="Y129" s="88"/>
      <c r="Z129" s="88"/>
      <c r="AA129" s="88"/>
      <c r="AB129" s="88"/>
      <c r="AC129" s="88"/>
      <c r="AD129" s="88"/>
      <c r="AE129" s="88"/>
      <c r="AF129" s="88"/>
      <c r="AG129" s="88"/>
      <c r="AH129" s="79"/>
      <c r="AI129" s="69"/>
      <c r="AJ129" s="38"/>
    </row>
    <row r="130" customFormat="false" ht="30" hidden="false" customHeight="true" outlineLevel="0" collapsed="false">
      <c r="A130" s="82"/>
      <c r="B130" s="82" t="s">
        <v>1281</v>
      </c>
      <c r="C130" s="88"/>
      <c r="D130" s="88"/>
      <c r="E130" s="88"/>
      <c r="F130" s="88"/>
      <c r="G130" s="88"/>
      <c r="H130" s="88"/>
      <c r="I130" s="88"/>
      <c r="J130" s="88"/>
      <c r="K130" s="88"/>
      <c r="L130" s="88"/>
      <c r="M130" s="88"/>
      <c r="N130" s="79"/>
      <c r="O130" s="79"/>
      <c r="P130" s="79"/>
      <c r="Q130" s="79" t="s">
        <v>135</v>
      </c>
      <c r="R130" s="88"/>
      <c r="S130" s="88"/>
      <c r="T130" s="88"/>
      <c r="U130" s="88"/>
      <c r="V130" s="88"/>
      <c r="W130" s="88"/>
      <c r="X130" s="88"/>
      <c r="Y130" s="88"/>
      <c r="Z130" s="88"/>
      <c r="AA130" s="88"/>
      <c r="AB130" s="88"/>
      <c r="AC130" s="88"/>
      <c r="AD130" s="88"/>
      <c r="AE130" s="88"/>
      <c r="AF130" s="88"/>
      <c r="AG130" s="88"/>
      <c r="AH130" s="79"/>
      <c r="AI130" s="69"/>
      <c r="AJ130" s="38"/>
    </row>
    <row r="131" customFormat="false" ht="30" hidden="false" customHeight="true" outlineLevel="0" collapsed="false">
      <c r="A131" s="82" t="s">
        <v>1282</v>
      </c>
      <c r="B131" s="82" t="s">
        <v>1283</v>
      </c>
      <c r="C131" s="88" t="s">
        <v>1284</v>
      </c>
      <c r="D131" s="88"/>
      <c r="E131" s="88"/>
      <c r="F131" s="88"/>
      <c r="G131" s="88"/>
      <c r="H131" s="88"/>
      <c r="I131" s="88"/>
      <c r="J131" s="88"/>
      <c r="K131" s="88"/>
      <c r="L131" s="88"/>
      <c r="M131" s="88"/>
      <c r="N131" s="79"/>
      <c r="O131" s="79"/>
      <c r="P131" s="79"/>
      <c r="Q131" s="79" t="s">
        <v>177</v>
      </c>
      <c r="R131" s="88"/>
      <c r="S131" s="88"/>
      <c r="T131" s="88"/>
      <c r="U131" s="88"/>
      <c r="V131" s="88"/>
      <c r="W131" s="88"/>
      <c r="X131" s="88"/>
      <c r="Y131" s="88"/>
      <c r="Z131" s="88"/>
      <c r="AA131" s="88"/>
      <c r="AB131" s="88"/>
      <c r="AC131" s="88"/>
      <c r="AD131" s="88"/>
      <c r="AE131" s="88"/>
      <c r="AF131" s="88"/>
      <c r="AG131" s="88"/>
      <c r="AH131" s="79"/>
      <c r="AI131" s="69"/>
      <c r="AJ131" s="38"/>
    </row>
    <row r="132" customFormat="false" ht="30" hidden="false" customHeight="true" outlineLevel="0" collapsed="false">
      <c r="A132" s="82"/>
      <c r="B132" s="82" t="s">
        <v>1285</v>
      </c>
      <c r="C132" s="88" t="s">
        <v>1284</v>
      </c>
      <c r="D132" s="88"/>
      <c r="E132" s="88"/>
      <c r="F132" s="88"/>
      <c r="G132" s="88"/>
      <c r="H132" s="88"/>
      <c r="I132" s="88"/>
      <c r="J132" s="88"/>
      <c r="K132" s="88"/>
      <c r="L132" s="88"/>
      <c r="M132" s="88"/>
      <c r="N132" s="79"/>
      <c r="O132" s="79"/>
      <c r="P132" s="79"/>
      <c r="Q132" s="79" t="s">
        <v>177</v>
      </c>
      <c r="R132" s="88"/>
      <c r="S132" s="88"/>
      <c r="T132" s="88"/>
      <c r="U132" s="88"/>
      <c r="V132" s="88"/>
      <c r="W132" s="88"/>
      <c r="X132" s="88"/>
      <c r="Y132" s="88"/>
      <c r="Z132" s="88"/>
      <c r="AA132" s="88"/>
      <c r="AB132" s="88"/>
      <c r="AC132" s="88"/>
      <c r="AD132" s="88"/>
      <c r="AE132" s="88"/>
      <c r="AF132" s="88"/>
      <c r="AG132" s="88"/>
      <c r="AH132" s="79"/>
      <c r="AI132" s="69"/>
      <c r="AJ132" s="38"/>
    </row>
    <row r="133" customFormat="false" ht="30" hidden="false" customHeight="true" outlineLevel="0" collapsed="false">
      <c r="A133" s="82"/>
      <c r="B133" s="82" t="s">
        <v>1286</v>
      </c>
      <c r="C133" s="88" t="s">
        <v>1284</v>
      </c>
      <c r="D133" s="88"/>
      <c r="E133" s="88"/>
      <c r="F133" s="88"/>
      <c r="G133" s="88"/>
      <c r="H133" s="88"/>
      <c r="I133" s="88"/>
      <c r="J133" s="88"/>
      <c r="K133" s="88"/>
      <c r="L133" s="88"/>
      <c r="M133" s="88"/>
      <c r="N133" s="79"/>
      <c r="O133" s="79"/>
      <c r="P133" s="79"/>
      <c r="Q133" s="79" t="s">
        <v>177</v>
      </c>
      <c r="R133" s="88"/>
      <c r="S133" s="88"/>
      <c r="T133" s="88"/>
      <c r="U133" s="88"/>
      <c r="V133" s="88"/>
      <c r="W133" s="88"/>
      <c r="X133" s="88"/>
      <c r="Y133" s="88"/>
      <c r="Z133" s="88"/>
      <c r="AA133" s="88"/>
      <c r="AB133" s="88"/>
      <c r="AC133" s="88"/>
      <c r="AD133" s="88"/>
      <c r="AE133" s="88"/>
      <c r="AF133" s="88"/>
      <c r="AG133" s="88"/>
      <c r="AH133" s="79"/>
      <c r="AI133" s="69"/>
      <c r="AJ133" s="38"/>
    </row>
    <row r="134" customFormat="false" ht="30" hidden="false" customHeight="true" outlineLevel="0" collapsed="false">
      <c r="A134" s="82"/>
      <c r="B134" s="82" t="s">
        <v>1287</v>
      </c>
      <c r="C134" s="88"/>
      <c r="D134" s="88"/>
      <c r="E134" s="88"/>
      <c r="F134" s="88"/>
      <c r="G134" s="88"/>
      <c r="H134" s="88"/>
      <c r="I134" s="88"/>
      <c r="J134" s="88"/>
      <c r="K134" s="88"/>
      <c r="L134" s="88"/>
      <c r="M134" s="88"/>
      <c r="N134" s="79"/>
      <c r="O134" s="79" t="s">
        <v>135</v>
      </c>
      <c r="P134" s="79"/>
      <c r="Q134" s="79"/>
      <c r="R134" s="88"/>
      <c r="S134" s="88"/>
      <c r="T134" s="88"/>
      <c r="U134" s="88"/>
      <c r="V134" s="88"/>
      <c r="W134" s="88"/>
      <c r="X134" s="88"/>
      <c r="Y134" s="88"/>
      <c r="Z134" s="88"/>
      <c r="AA134" s="88"/>
      <c r="AB134" s="88"/>
      <c r="AC134" s="88"/>
      <c r="AD134" s="88"/>
      <c r="AE134" s="88"/>
      <c r="AF134" s="88"/>
      <c r="AG134" s="88"/>
      <c r="AH134" s="79"/>
      <c r="AI134" s="69"/>
      <c r="AJ134" s="38"/>
    </row>
    <row r="135" customFormat="false" ht="30" hidden="false" customHeight="true" outlineLevel="0" collapsed="false">
      <c r="A135" s="82"/>
      <c r="B135" s="82" t="s">
        <v>1288</v>
      </c>
      <c r="C135" s="88"/>
      <c r="D135" s="88"/>
      <c r="E135" s="88"/>
      <c r="F135" s="88"/>
      <c r="G135" s="88"/>
      <c r="H135" s="88"/>
      <c r="I135" s="88"/>
      <c r="J135" s="88"/>
      <c r="K135" s="88"/>
      <c r="L135" s="88"/>
      <c r="M135" s="88"/>
      <c r="N135" s="79"/>
      <c r="O135" s="79"/>
      <c r="P135" s="79" t="s">
        <v>135</v>
      </c>
      <c r="Q135" s="79"/>
      <c r="R135" s="88"/>
      <c r="S135" s="88"/>
      <c r="T135" s="88"/>
      <c r="U135" s="88"/>
      <c r="V135" s="88"/>
      <c r="W135" s="88"/>
      <c r="X135" s="88"/>
      <c r="Y135" s="88"/>
      <c r="Z135" s="88"/>
      <c r="AA135" s="88"/>
      <c r="AB135" s="88"/>
      <c r="AC135" s="88"/>
      <c r="AD135" s="88"/>
      <c r="AE135" s="88"/>
      <c r="AF135" s="88"/>
      <c r="AG135" s="88"/>
      <c r="AH135" s="79"/>
      <c r="AI135" s="69"/>
      <c r="AJ135" s="38"/>
    </row>
    <row r="136" customFormat="false" ht="30" hidden="false" customHeight="true" outlineLevel="0" collapsed="false">
      <c r="A136" s="82"/>
      <c r="B136" s="82" t="s">
        <v>1289</v>
      </c>
      <c r="C136" s="88"/>
      <c r="D136" s="88"/>
      <c r="E136" s="88"/>
      <c r="F136" s="88"/>
      <c r="G136" s="88"/>
      <c r="H136" s="88"/>
      <c r="I136" s="88"/>
      <c r="J136" s="88"/>
      <c r="K136" s="88"/>
      <c r="L136" s="88"/>
      <c r="M136" s="88"/>
      <c r="N136" s="79"/>
      <c r="O136" s="79"/>
      <c r="P136" s="79"/>
      <c r="Q136" s="79" t="s">
        <v>135</v>
      </c>
      <c r="R136" s="88"/>
      <c r="S136" s="88"/>
      <c r="T136" s="88"/>
      <c r="U136" s="88"/>
      <c r="V136" s="88"/>
      <c r="W136" s="88"/>
      <c r="X136" s="88"/>
      <c r="Y136" s="88"/>
      <c r="Z136" s="88"/>
      <c r="AA136" s="88"/>
      <c r="AB136" s="88"/>
      <c r="AC136" s="88"/>
      <c r="AD136" s="88"/>
      <c r="AE136" s="88"/>
      <c r="AF136" s="88"/>
      <c r="AG136" s="88"/>
      <c r="AH136" s="79"/>
      <c r="AI136" s="69"/>
      <c r="AJ136" s="38"/>
    </row>
    <row r="137" customFormat="false" ht="30" hidden="false" customHeight="true" outlineLevel="0" collapsed="false">
      <c r="A137" s="82"/>
      <c r="B137" s="82" t="s">
        <v>1290</v>
      </c>
      <c r="C137" s="88"/>
      <c r="D137" s="88"/>
      <c r="E137" s="88"/>
      <c r="F137" s="88"/>
      <c r="G137" s="88"/>
      <c r="H137" s="88"/>
      <c r="I137" s="88"/>
      <c r="J137" s="88"/>
      <c r="K137" s="88"/>
      <c r="L137" s="88"/>
      <c r="M137" s="88"/>
      <c r="N137" s="79"/>
      <c r="O137" s="79" t="s">
        <v>135</v>
      </c>
      <c r="P137" s="79"/>
      <c r="Q137" s="79"/>
      <c r="R137" s="88"/>
      <c r="S137" s="88"/>
      <c r="T137" s="88"/>
      <c r="U137" s="88"/>
      <c r="V137" s="88"/>
      <c r="W137" s="88"/>
      <c r="X137" s="88"/>
      <c r="Y137" s="88"/>
      <c r="Z137" s="88"/>
      <c r="AA137" s="88"/>
      <c r="AB137" s="88"/>
      <c r="AC137" s="88"/>
      <c r="AD137" s="88"/>
      <c r="AE137" s="88"/>
      <c r="AF137" s="88"/>
      <c r="AG137" s="88"/>
      <c r="AH137" s="79"/>
      <c r="AI137" s="69"/>
      <c r="AJ137" s="38"/>
    </row>
    <row r="138" customFormat="false" ht="30" hidden="false" customHeight="true" outlineLevel="0" collapsed="false">
      <c r="A138" s="82"/>
      <c r="B138" s="82" t="s">
        <v>1291</v>
      </c>
      <c r="C138" s="88"/>
      <c r="D138" s="88"/>
      <c r="E138" s="88"/>
      <c r="F138" s="88"/>
      <c r="G138" s="88"/>
      <c r="H138" s="88"/>
      <c r="I138" s="88"/>
      <c r="J138" s="88"/>
      <c r="K138" s="88"/>
      <c r="L138" s="88"/>
      <c r="M138" s="88"/>
      <c r="N138" s="79"/>
      <c r="O138" s="79"/>
      <c r="P138" s="79" t="s">
        <v>135</v>
      </c>
      <c r="Q138" s="79"/>
      <c r="R138" s="88"/>
      <c r="S138" s="88"/>
      <c r="T138" s="88"/>
      <c r="U138" s="88"/>
      <c r="V138" s="88"/>
      <c r="W138" s="88"/>
      <c r="X138" s="88"/>
      <c r="Y138" s="88"/>
      <c r="Z138" s="88"/>
      <c r="AA138" s="88"/>
      <c r="AB138" s="88"/>
      <c r="AC138" s="88"/>
      <c r="AD138" s="88"/>
      <c r="AE138" s="88"/>
      <c r="AF138" s="88"/>
      <c r="AG138" s="88"/>
      <c r="AH138" s="79"/>
      <c r="AI138" s="69"/>
      <c r="AJ138" s="38"/>
    </row>
    <row r="139" customFormat="false" ht="30" hidden="false" customHeight="true" outlineLevel="0" collapsed="false">
      <c r="A139" s="82"/>
      <c r="B139" s="82" t="s">
        <v>1292</v>
      </c>
      <c r="C139" s="88"/>
      <c r="D139" s="88"/>
      <c r="E139" s="88"/>
      <c r="F139" s="88"/>
      <c r="G139" s="88"/>
      <c r="H139" s="88"/>
      <c r="I139" s="88"/>
      <c r="J139" s="88"/>
      <c r="K139" s="88"/>
      <c r="L139" s="88"/>
      <c r="M139" s="88"/>
      <c r="N139" s="79"/>
      <c r="O139" s="79"/>
      <c r="P139" s="79"/>
      <c r="Q139" s="79" t="s">
        <v>135</v>
      </c>
      <c r="R139" s="88"/>
      <c r="S139" s="88"/>
      <c r="T139" s="88"/>
      <c r="U139" s="88"/>
      <c r="V139" s="88"/>
      <c r="W139" s="88"/>
      <c r="X139" s="88"/>
      <c r="Y139" s="88"/>
      <c r="Z139" s="88"/>
      <c r="AA139" s="88"/>
      <c r="AB139" s="88"/>
      <c r="AC139" s="88"/>
      <c r="AD139" s="88"/>
      <c r="AE139" s="88"/>
      <c r="AF139" s="88"/>
      <c r="AG139" s="88"/>
      <c r="AH139" s="79"/>
      <c r="AI139" s="69"/>
      <c r="AJ139" s="38"/>
    </row>
    <row r="140" customFormat="false" ht="30" hidden="false" customHeight="true" outlineLevel="0" collapsed="false">
      <c r="A140" s="82"/>
      <c r="B140" s="82" t="s">
        <v>1293</v>
      </c>
      <c r="C140" s="88"/>
      <c r="D140" s="88"/>
      <c r="E140" s="88"/>
      <c r="F140" s="88"/>
      <c r="G140" s="88"/>
      <c r="H140" s="88"/>
      <c r="I140" s="88"/>
      <c r="J140" s="88"/>
      <c r="K140" s="88"/>
      <c r="L140" s="88"/>
      <c r="M140" s="88"/>
      <c r="N140" s="79"/>
      <c r="O140" s="79"/>
      <c r="P140" s="79" t="s">
        <v>135</v>
      </c>
      <c r="Q140" s="79"/>
      <c r="R140" s="88"/>
      <c r="S140" s="88"/>
      <c r="T140" s="88"/>
      <c r="U140" s="88"/>
      <c r="V140" s="88"/>
      <c r="W140" s="88"/>
      <c r="X140" s="88"/>
      <c r="Y140" s="88"/>
      <c r="Z140" s="88"/>
      <c r="AA140" s="88"/>
      <c r="AB140" s="88"/>
      <c r="AC140" s="88"/>
      <c r="AD140" s="88"/>
      <c r="AE140" s="88"/>
      <c r="AF140" s="88"/>
      <c r="AG140" s="88"/>
      <c r="AH140" s="79"/>
      <c r="AI140" s="69"/>
      <c r="AJ140" s="38"/>
    </row>
    <row r="141" customFormat="false" ht="30" hidden="false" customHeight="true" outlineLevel="0" collapsed="false">
      <c r="A141" s="82"/>
      <c r="B141" s="82" t="s">
        <v>1294</v>
      </c>
      <c r="C141" s="88"/>
      <c r="D141" s="88"/>
      <c r="E141" s="88"/>
      <c r="F141" s="88"/>
      <c r="G141" s="88"/>
      <c r="H141" s="88"/>
      <c r="I141" s="88"/>
      <c r="J141" s="88"/>
      <c r="K141" s="88"/>
      <c r="L141" s="88"/>
      <c r="M141" s="88"/>
      <c r="N141" s="79"/>
      <c r="O141" s="79" t="s">
        <v>135</v>
      </c>
      <c r="P141" s="79"/>
      <c r="Q141" s="79"/>
      <c r="R141" s="88"/>
      <c r="S141" s="88"/>
      <c r="T141" s="88"/>
      <c r="U141" s="88"/>
      <c r="V141" s="88"/>
      <c r="W141" s="88"/>
      <c r="X141" s="88"/>
      <c r="Y141" s="88"/>
      <c r="Z141" s="88"/>
      <c r="AA141" s="88"/>
      <c r="AB141" s="88"/>
      <c r="AC141" s="88"/>
      <c r="AD141" s="88"/>
      <c r="AE141" s="88"/>
      <c r="AF141" s="88"/>
      <c r="AG141" s="88"/>
      <c r="AH141" s="79"/>
      <c r="AI141" s="69"/>
      <c r="AJ141" s="38"/>
    </row>
    <row r="142" customFormat="false" ht="30" hidden="false" customHeight="true" outlineLevel="0" collapsed="false">
      <c r="A142" s="82"/>
      <c r="B142" s="82" t="s">
        <v>1295</v>
      </c>
      <c r="C142" s="88"/>
      <c r="D142" s="88"/>
      <c r="E142" s="88"/>
      <c r="F142" s="88"/>
      <c r="G142" s="88"/>
      <c r="H142" s="88"/>
      <c r="I142" s="88"/>
      <c r="J142" s="88"/>
      <c r="K142" s="88"/>
      <c r="L142" s="88"/>
      <c r="M142" s="88"/>
      <c r="N142" s="79"/>
      <c r="O142" s="79"/>
      <c r="P142" s="79" t="s">
        <v>135</v>
      </c>
      <c r="Q142" s="79"/>
      <c r="R142" s="88"/>
      <c r="S142" s="88"/>
      <c r="T142" s="88"/>
      <c r="U142" s="88"/>
      <c r="V142" s="88"/>
      <c r="W142" s="88"/>
      <c r="X142" s="88"/>
      <c r="Y142" s="88"/>
      <c r="Z142" s="88"/>
      <c r="AA142" s="88"/>
      <c r="AB142" s="88"/>
      <c r="AC142" s="88"/>
      <c r="AD142" s="88"/>
      <c r="AE142" s="88"/>
      <c r="AF142" s="88"/>
      <c r="AG142" s="88"/>
      <c r="AH142" s="79"/>
      <c r="AI142" s="69"/>
      <c r="AJ142" s="38"/>
    </row>
    <row r="143" customFormat="false" ht="30" hidden="false" customHeight="true" outlineLevel="0" collapsed="false">
      <c r="A143" s="82"/>
      <c r="B143" s="82" t="s">
        <v>1296</v>
      </c>
      <c r="C143" s="88"/>
      <c r="D143" s="88"/>
      <c r="E143" s="88"/>
      <c r="F143" s="88"/>
      <c r="G143" s="88"/>
      <c r="H143" s="88"/>
      <c r="I143" s="88"/>
      <c r="J143" s="88"/>
      <c r="K143" s="88"/>
      <c r="L143" s="88"/>
      <c r="M143" s="88"/>
      <c r="N143" s="79"/>
      <c r="O143" s="79"/>
      <c r="P143" s="79" t="s">
        <v>135</v>
      </c>
      <c r="Q143" s="79"/>
      <c r="R143" s="88"/>
      <c r="S143" s="88"/>
      <c r="T143" s="88"/>
      <c r="U143" s="88"/>
      <c r="V143" s="88"/>
      <c r="W143" s="88"/>
      <c r="X143" s="88"/>
      <c r="Y143" s="88"/>
      <c r="Z143" s="88"/>
      <c r="AA143" s="88"/>
      <c r="AB143" s="88"/>
      <c r="AC143" s="88"/>
      <c r="AD143" s="88"/>
      <c r="AE143" s="88"/>
      <c r="AF143" s="88"/>
      <c r="AG143" s="88"/>
      <c r="AH143" s="79"/>
      <c r="AI143" s="69"/>
      <c r="AJ143" s="38"/>
    </row>
    <row r="144" customFormat="false" ht="30" hidden="false" customHeight="true" outlineLevel="0" collapsed="false">
      <c r="A144" s="82"/>
      <c r="B144" s="82" t="s">
        <v>1297</v>
      </c>
      <c r="C144" s="88"/>
      <c r="D144" s="88"/>
      <c r="E144" s="88"/>
      <c r="F144" s="88"/>
      <c r="G144" s="88"/>
      <c r="H144" s="88"/>
      <c r="I144" s="88"/>
      <c r="J144" s="88"/>
      <c r="K144" s="88"/>
      <c r="L144" s="88"/>
      <c r="M144" s="88"/>
      <c r="N144" s="79"/>
      <c r="O144" s="79"/>
      <c r="P144" s="79"/>
      <c r="Q144" s="79" t="s">
        <v>135</v>
      </c>
      <c r="R144" s="88"/>
      <c r="S144" s="88"/>
      <c r="T144" s="88"/>
      <c r="U144" s="88"/>
      <c r="V144" s="88"/>
      <c r="W144" s="88"/>
      <c r="X144" s="88"/>
      <c r="Y144" s="88"/>
      <c r="Z144" s="88"/>
      <c r="AA144" s="88"/>
      <c r="AB144" s="88"/>
      <c r="AC144" s="88"/>
      <c r="AD144" s="88"/>
      <c r="AE144" s="88"/>
      <c r="AF144" s="88"/>
      <c r="AG144" s="88"/>
      <c r="AH144" s="79"/>
      <c r="AI144" s="69"/>
      <c r="AJ144" s="38"/>
    </row>
    <row r="145" customFormat="false" ht="30" hidden="false" customHeight="true" outlineLevel="0" collapsed="false">
      <c r="A145" s="82"/>
      <c r="B145" s="82" t="s">
        <v>1298</v>
      </c>
      <c r="C145" s="88"/>
      <c r="D145" s="88"/>
      <c r="E145" s="88"/>
      <c r="F145" s="88"/>
      <c r="G145" s="88"/>
      <c r="H145" s="88"/>
      <c r="I145" s="88"/>
      <c r="J145" s="88"/>
      <c r="K145" s="88"/>
      <c r="L145" s="88"/>
      <c r="M145" s="88"/>
      <c r="N145" s="79"/>
      <c r="O145" s="79" t="s">
        <v>135</v>
      </c>
      <c r="P145" s="79"/>
      <c r="Q145" s="79"/>
      <c r="R145" s="88"/>
      <c r="S145" s="88"/>
      <c r="T145" s="88"/>
      <c r="U145" s="88"/>
      <c r="V145" s="88"/>
      <c r="W145" s="88"/>
      <c r="X145" s="88"/>
      <c r="Y145" s="88"/>
      <c r="Z145" s="88"/>
      <c r="AA145" s="88"/>
      <c r="AB145" s="88"/>
      <c r="AC145" s="88"/>
      <c r="AD145" s="88"/>
      <c r="AE145" s="88"/>
      <c r="AF145" s="88"/>
      <c r="AG145" s="88"/>
      <c r="AH145" s="79"/>
      <c r="AI145" s="69"/>
      <c r="AJ145" s="38"/>
    </row>
    <row r="146" customFormat="false" ht="30" hidden="false" customHeight="true" outlineLevel="0" collapsed="false">
      <c r="A146" s="82" t="s">
        <v>1299</v>
      </c>
      <c r="B146" s="82" t="s">
        <v>1300</v>
      </c>
      <c r="C146" s="88" t="s">
        <v>1301</v>
      </c>
      <c r="D146" s="88"/>
      <c r="E146" s="88"/>
      <c r="F146" s="88"/>
      <c r="G146" s="88"/>
      <c r="H146" s="88"/>
      <c r="I146" s="88"/>
      <c r="J146" s="88"/>
      <c r="K146" s="88"/>
      <c r="L146" s="88"/>
      <c r="M146" s="88"/>
      <c r="N146" s="79"/>
      <c r="O146" s="79"/>
      <c r="P146" s="79"/>
      <c r="Q146" s="79" t="s">
        <v>177</v>
      </c>
      <c r="R146" s="88"/>
      <c r="S146" s="88"/>
      <c r="T146" s="88"/>
      <c r="U146" s="88"/>
      <c r="V146" s="88"/>
      <c r="W146" s="88"/>
      <c r="X146" s="88"/>
      <c r="Y146" s="88"/>
      <c r="Z146" s="88"/>
      <c r="AA146" s="88"/>
      <c r="AB146" s="88"/>
      <c r="AC146" s="88"/>
      <c r="AD146" s="88"/>
      <c r="AE146" s="88"/>
      <c r="AF146" s="88"/>
      <c r="AG146" s="88"/>
      <c r="AH146" s="79"/>
      <c r="AI146" s="69"/>
      <c r="AJ146" s="38"/>
    </row>
    <row r="147" customFormat="false" ht="30" hidden="false" customHeight="true" outlineLevel="0" collapsed="false">
      <c r="A147" s="82"/>
      <c r="B147" s="82" t="s">
        <v>1302</v>
      </c>
      <c r="C147" s="88" t="s">
        <v>1301</v>
      </c>
      <c r="D147" s="88"/>
      <c r="E147" s="88"/>
      <c r="F147" s="88"/>
      <c r="G147" s="88"/>
      <c r="H147" s="88"/>
      <c r="I147" s="88"/>
      <c r="J147" s="88"/>
      <c r="K147" s="88"/>
      <c r="L147" s="88"/>
      <c r="M147" s="88"/>
      <c r="N147" s="79"/>
      <c r="O147" s="79"/>
      <c r="P147" s="79"/>
      <c r="Q147" s="79" t="s">
        <v>177</v>
      </c>
      <c r="R147" s="88"/>
      <c r="S147" s="88"/>
      <c r="T147" s="88"/>
      <c r="U147" s="88"/>
      <c r="V147" s="88"/>
      <c r="W147" s="88"/>
      <c r="X147" s="88"/>
      <c r="Y147" s="88"/>
      <c r="Z147" s="88"/>
      <c r="AA147" s="88"/>
      <c r="AB147" s="88"/>
      <c r="AC147" s="88"/>
      <c r="AD147" s="88"/>
      <c r="AE147" s="88"/>
      <c r="AF147" s="88"/>
      <c r="AG147" s="88"/>
      <c r="AH147" s="79"/>
      <c r="AI147" s="69"/>
      <c r="AJ147" s="38"/>
    </row>
    <row r="148" customFormat="false" ht="30" hidden="false" customHeight="true" outlineLevel="0" collapsed="false">
      <c r="A148" s="82"/>
      <c r="B148" s="82" t="s">
        <v>1303</v>
      </c>
      <c r="C148" s="88" t="s">
        <v>1301</v>
      </c>
      <c r="D148" s="88"/>
      <c r="E148" s="88"/>
      <c r="F148" s="88"/>
      <c r="G148" s="88"/>
      <c r="H148" s="88"/>
      <c r="I148" s="88"/>
      <c r="J148" s="88"/>
      <c r="K148" s="88"/>
      <c r="L148" s="88"/>
      <c r="M148" s="88"/>
      <c r="N148" s="79"/>
      <c r="O148" s="79"/>
      <c r="P148" s="79"/>
      <c r="Q148" s="79" t="s">
        <v>177</v>
      </c>
      <c r="R148" s="88"/>
      <c r="S148" s="88"/>
      <c r="T148" s="88"/>
      <c r="U148" s="88"/>
      <c r="V148" s="88"/>
      <c r="W148" s="88"/>
      <c r="X148" s="88"/>
      <c r="Y148" s="88"/>
      <c r="Z148" s="88"/>
      <c r="AA148" s="88"/>
      <c r="AB148" s="88"/>
      <c r="AC148" s="88"/>
      <c r="AD148" s="88"/>
      <c r="AE148" s="88"/>
      <c r="AF148" s="88"/>
      <c r="AG148" s="88"/>
      <c r="AH148" s="79"/>
      <c r="AI148" s="69"/>
      <c r="AJ148" s="38"/>
    </row>
    <row r="149" customFormat="false" ht="30" hidden="false" customHeight="true" outlineLevel="0" collapsed="false">
      <c r="A149" s="82"/>
      <c r="B149" s="82" t="s">
        <v>1304</v>
      </c>
      <c r="C149" s="88"/>
      <c r="D149" s="88"/>
      <c r="E149" s="88"/>
      <c r="F149" s="88"/>
      <c r="G149" s="88"/>
      <c r="H149" s="88"/>
      <c r="I149" s="88"/>
      <c r="J149" s="88"/>
      <c r="K149" s="88"/>
      <c r="L149" s="88"/>
      <c r="M149" s="88"/>
      <c r="N149" s="79"/>
      <c r="O149" s="79"/>
      <c r="P149" s="79" t="s">
        <v>135</v>
      </c>
      <c r="Q149" s="79"/>
      <c r="R149" s="88"/>
      <c r="S149" s="88"/>
      <c r="T149" s="88"/>
      <c r="U149" s="88"/>
      <c r="V149" s="88"/>
      <c r="W149" s="88"/>
      <c r="X149" s="88"/>
      <c r="Y149" s="88"/>
      <c r="Z149" s="88"/>
      <c r="AA149" s="88"/>
      <c r="AB149" s="88"/>
      <c r="AC149" s="88"/>
      <c r="AD149" s="88"/>
      <c r="AE149" s="88"/>
      <c r="AF149" s="88"/>
      <c r="AG149" s="88"/>
      <c r="AH149" s="79"/>
      <c r="AI149" s="69"/>
      <c r="AJ149" s="38"/>
    </row>
    <row r="150" customFormat="false" ht="30" hidden="false" customHeight="true" outlineLevel="0" collapsed="false">
      <c r="A150" s="82"/>
      <c r="B150" s="82" t="s">
        <v>1305</v>
      </c>
      <c r="C150" s="88"/>
      <c r="D150" s="88"/>
      <c r="E150" s="88"/>
      <c r="F150" s="88"/>
      <c r="G150" s="88"/>
      <c r="H150" s="88"/>
      <c r="I150" s="88"/>
      <c r="J150" s="88"/>
      <c r="K150" s="88"/>
      <c r="L150" s="88"/>
      <c r="M150" s="88"/>
      <c r="N150" s="79"/>
      <c r="O150" s="79" t="s">
        <v>135</v>
      </c>
      <c r="P150" s="79"/>
      <c r="Q150" s="79"/>
      <c r="R150" s="88"/>
      <c r="S150" s="88"/>
      <c r="T150" s="88"/>
      <c r="U150" s="88"/>
      <c r="V150" s="88"/>
      <c r="W150" s="88"/>
      <c r="X150" s="88"/>
      <c r="Y150" s="88"/>
      <c r="Z150" s="88"/>
      <c r="AA150" s="88"/>
      <c r="AB150" s="88"/>
      <c r="AC150" s="88"/>
      <c r="AD150" s="88"/>
      <c r="AE150" s="88"/>
      <c r="AF150" s="88"/>
      <c r="AG150" s="88"/>
      <c r="AH150" s="79"/>
      <c r="AI150" s="69"/>
      <c r="AJ150" s="38"/>
    </row>
    <row r="151" customFormat="false" ht="30" hidden="false" customHeight="true" outlineLevel="0" collapsed="false">
      <c r="A151" s="82"/>
      <c r="B151" s="82" t="s">
        <v>1306</v>
      </c>
      <c r="C151" s="88"/>
      <c r="D151" s="88"/>
      <c r="E151" s="88"/>
      <c r="F151" s="88"/>
      <c r="G151" s="88"/>
      <c r="H151" s="88"/>
      <c r="I151" s="88"/>
      <c r="J151" s="88"/>
      <c r="K151" s="88"/>
      <c r="L151" s="88"/>
      <c r="M151" s="88"/>
      <c r="N151" s="79"/>
      <c r="O151" s="79"/>
      <c r="P151" s="79" t="s">
        <v>135</v>
      </c>
      <c r="Q151" s="79"/>
      <c r="R151" s="88"/>
      <c r="S151" s="88"/>
      <c r="T151" s="88"/>
      <c r="U151" s="88"/>
      <c r="V151" s="88"/>
      <c r="W151" s="88"/>
      <c r="X151" s="88"/>
      <c r="Y151" s="88"/>
      <c r="Z151" s="88"/>
      <c r="AA151" s="88"/>
      <c r="AB151" s="88"/>
      <c r="AC151" s="88"/>
      <c r="AD151" s="88"/>
      <c r="AE151" s="88"/>
      <c r="AF151" s="88"/>
      <c r="AG151" s="88"/>
      <c r="AH151" s="79"/>
      <c r="AI151" s="69"/>
      <c r="AJ151" s="38"/>
    </row>
    <row r="152" customFormat="false" ht="30" hidden="false" customHeight="true" outlineLevel="0" collapsed="false">
      <c r="A152" s="82"/>
      <c r="B152" s="82" t="s">
        <v>1307</v>
      </c>
      <c r="C152" s="88"/>
      <c r="D152" s="88"/>
      <c r="E152" s="88"/>
      <c r="F152" s="88"/>
      <c r="G152" s="88"/>
      <c r="H152" s="88"/>
      <c r="I152" s="88"/>
      <c r="J152" s="88"/>
      <c r="K152" s="88"/>
      <c r="L152" s="88"/>
      <c r="M152" s="88"/>
      <c r="N152" s="79"/>
      <c r="O152" s="79"/>
      <c r="P152" s="79" t="s">
        <v>135</v>
      </c>
      <c r="Q152" s="79"/>
      <c r="R152" s="88"/>
      <c r="S152" s="88"/>
      <c r="T152" s="88"/>
      <c r="U152" s="88"/>
      <c r="V152" s="88"/>
      <c r="W152" s="88"/>
      <c r="X152" s="88"/>
      <c r="Y152" s="88"/>
      <c r="Z152" s="88"/>
      <c r="AA152" s="88"/>
      <c r="AB152" s="88"/>
      <c r="AC152" s="88"/>
      <c r="AD152" s="88"/>
      <c r="AE152" s="88"/>
      <c r="AF152" s="88"/>
      <c r="AG152" s="88"/>
      <c r="AH152" s="79"/>
      <c r="AI152" s="69"/>
      <c r="AJ152" s="38"/>
    </row>
    <row r="153" customFormat="false" ht="30" hidden="false" customHeight="true" outlineLevel="0" collapsed="false">
      <c r="A153" s="82"/>
      <c r="B153" s="82" t="s">
        <v>1308</v>
      </c>
      <c r="C153" s="88"/>
      <c r="D153" s="88"/>
      <c r="E153" s="88"/>
      <c r="F153" s="88"/>
      <c r="G153" s="88"/>
      <c r="H153" s="88"/>
      <c r="I153" s="88"/>
      <c r="J153" s="88"/>
      <c r="K153" s="88"/>
      <c r="L153" s="88"/>
      <c r="M153" s="88"/>
      <c r="N153" s="79"/>
      <c r="O153" s="79"/>
      <c r="P153" s="79"/>
      <c r="Q153" s="79" t="s">
        <v>135</v>
      </c>
      <c r="R153" s="88"/>
      <c r="S153" s="88"/>
      <c r="T153" s="88"/>
      <c r="U153" s="88"/>
      <c r="V153" s="88"/>
      <c r="W153" s="88"/>
      <c r="X153" s="88"/>
      <c r="Y153" s="88"/>
      <c r="Z153" s="88"/>
      <c r="AA153" s="88"/>
      <c r="AB153" s="88"/>
      <c r="AC153" s="88"/>
      <c r="AD153" s="88"/>
      <c r="AE153" s="88"/>
      <c r="AF153" s="88"/>
      <c r="AG153" s="88"/>
      <c r="AH153" s="79"/>
      <c r="AI153" s="69"/>
      <c r="AJ153" s="38"/>
    </row>
    <row r="154" customFormat="false" ht="30" hidden="false" customHeight="true" outlineLevel="0" collapsed="false">
      <c r="A154" s="82"/>
      <c r="B154" s="82" t="s">
        <v>1309</v>
      </c>
      <c r="C154" s="88"/>
      <c r="D154" s="88"/>
      <c r="E154" s="88"/>
      <c r="F154" s="88"/>
      <c r="G154" s="88"/>
      <c r="H154" s="88"/>
      <c r="I154" s="88"/>
      <c r="J154" s="88"/>
      <c r="K154" s="88"/>
      <c r="L154" s="88"/>
      <c r="M154" s="88"/>
      <c r="N154" s="79"/>
      <c r="O154" s="79" t="s">
        <v>135</v>
      </c>
      <c r="P154" s="79"/>
      <c r="Q154" s="79"/>
      <c r="R154" s="88"/>
      <c r="S154" s="88"/>
      <c r="T154" s="88"/>
      <c r="U154" s="88"/>
      <c r="V154" s="88"/>
      <c r="W154" s="88"/>
      <c r="X154" s="88"/>
      <c r="Y154" s="88"/>
      <c r="Z154" s="88"/>
      <c r="AA154" s="88"/>
      <c r="AB154" s="88"/>
      <c r="AC154" s="88"/>
      <c r="AD154" s="88"/>
      <c r="AE154" s="88"/>
      <c r="AF154" s="88"/>
      <c r="AG154" s="88"/>
      <c r="AH154" s="79"/>
      <c r="AI154" s="69"/>
      <c r="AJ154" s="38"/>
    </row>
    <row r="155" customFormat="false" ht="30" hidden="false" customHeight="true" outlineLevel="0" collapsed="false">
      <c r="A155" s="82"/>
      <c r="B155" s="82" t="s">
        <v>1310</v>
      </c>
      <c r="C155" s="88"/>
      <c r="D155" s="88"/>
      <c r="E155" s="88"/>
      <c r="F155" s="88"/>
      <c r="G155" s="88"/>
      <c r="H155" s="88"/>
      <c r="I155" s="88"/>
      <c r="J155" s="88"/>
      <c r="K155" s="88"/>
      <c r="L155" s="88"/>
      <c r="M155" s="88"/>
      <c r="N155" s="79"/>
      <c r="O155" s="79"/>
      <c r="P155" s="79" t="s">
        <v>135</v>
      </c>
      <c r="Q155" s="79"/>
      <c r="R155" s="88"/>
      <c r="S155" s="88"/>
      <c r="T155" s="88"/>
      <c r="U155" s="88"/>
      <c r="V155" s="88"/>
      <c r="W155" s="88"/>
      <c r="X155" s="88"/>
      <c r="Y155" s="88"/>
      <c r="Z155" s="88"/>
      <c r="AA155" s="88"/>
      <c r="AB155" s="88"/>
      <c r="AC155" s="88"/>
      <c r="AD155" s="88"/>
      <c r="AE155" s="88"/>
      <c r="AF155" s="88"/>
      <c r="AG155" s="88"/>
      <c r="AH155" s="79"/>
      <c r="AI155" s="69"/>
      <c r="AJ155" s="38"/>
    </row>
    <row r="156" customFormat="false" ht="30" hidden="false" customHeight="true" outlineLevel="0" collapsed="false">
      <c r="A156" s="82"/>
      <c r="B156" s="82" t="s">
        <v>1311</v>
      </c>
      <c r="C156" s="88"/>
      <c r="D156" s="88"/>
      <c r="E156" s="88"/>
      <c r="F156" s="88"/>
      <c r="G156" s="88"/>
      <c r="H156" s="88"/>
      <c r="I156" s="88"/>
      <c r="J156" s="88"/>
      <c r="K156" s="88"/>
      <c r="L156" s="88"/>
      <c r="M156" s="88"/>
      <c r="N156" s="79"/>
      <c r="O156" s="79"/>
      <c r="P156" s="79" t="s">
        <v>135</v>
      </c>
      <c r="Q156" s="79"/>
      <c r="R156" s="88"/>
      <c r="S156" s="88"/>
      <c r="T156" s="88"/>
      <c r="U156" s="88"/>
      <c r="V156" s="88"/>
      <c r="W156" s="88"/>
      <c r="X156" s="88"/>
      <c r="Y156" s="88"/>
      <c r="Z156" s="88"/>
      <c r="AA156" s="88"/>
      <c r="AB156" s="88"/>
      <c r="AC156" s="88"/>
      <c r="AD156" s="88"/>
      <c r="AE156" s="88"/>
      <c r="AF156" s="88"/>
      <c r="AG156" s="88"/>
      <c r="AH156" s="79"/>
      <c r="AI156" s="69"/>
      <c r="AJ156" s="38"/>
    </row>
    <row r="157" customFormat="false" ht="30" hidden="false" customHeight="true" outlineLevel="0" collapsed="false">
      <c r="A157" s="82"/>
      <c r="B157" s="82" t="s">
        <v>1312</v>
      </c>
      <c r="C157" s="88"/>
      <c r="D157" s="88"/>
      <c r="E157" s="88"/>
      <c r="F157" s="88"/>
      <c r="G157" s="88"/>
      <c r="H157" s="88"/>
      <c r="I157" s="88"/>
      <c r="J157" s="88"/>
      <c r="K157" s="88"/>
      <c r="L157" s="88"/>
      <c r="M157" s="88"/>
      <c r="N157" s="79"/>
      <c r="O157" s="79"/>
      <c r="P157" s="79"/>
      <c r="Q157" s="79" t="s">
        <v>135</v>
      </c>
      <c r="R157" s="88"/>
      <c r="S157" s="88"/>
      <c r="T157" s="88"/>
      <c r="U157" s="88"/>
      <c r="V157" s="88"/>
      <c r="W157" s="88"/>
      <c r="X157" s="88"/>
      <c r="Y157" s="88"/>
      <c r="Z157" s="88"/>
      <c r="AA157" s="88"/>
      <c r="AB157" s="88"/>
      <c r="AC157" s="88"/>
      <c r="AD157" s="88"/>
      <c r="AE157" s="88"/>
      <c r="AF157" s="88"/>
      <c r="AG157" s="88"/>
      <c r="AH157" s="79"/>
      <c r="AI157" s="69"/>
      <c r="AJ157" s="38"/>
    </row>
    <row r="158" customFormat="false" ht="30" hidden="false" customHeight="true" outlineLevel="0" collapsed="false">
      <c r="A158" s="82"/>
      <c r="B158" s="82" t="s">
        <v>1313</v>
      </c>
      <c r="C158" s="88"/>
      <c r="D158" s="88"/>
      <c r="E158" s="88"/>
      <c r="F158" s="88"/>
      <c r="G158" s="88"/>
      <c r="H158" s="88"/>
      <c r="I158" s="88"/>
      <c r="J158" s="88"/>
      <c r="K158" s="88"/>
      <c r="L158" s="88"/>
      <c r="M158" s="88"/>
      <c r="N158" s="79"/>
      <c r="O158" s="79"/>
      <c r="P158" s="79"/>
      <c r="Q158" s="79" t="s">
        <v>135</v>
      </c>
      <c r="R158" s="88"/>
      <c r="S158" s="88"/>
      <c r="T158" s="88"/>
      <c r="U158" s="88"/>
      <c r="V158" s="88"/>
      <c r="W158" s="88"/>
      <c r="X158" s="88"/>
      <c r="Y158" s="88"/>
      <c r="Z158" s="88"/>
      <c r="AA158" s="88"/>
      <c r="AB158" s="88"/>
      <c r="AC158" s="88"/>
      <c r="AD158" s="88"/>
      <c r="AE158" s="88"/>
      <c r="AF158" s="88"/>
      <c r="AG158" s="88"/>
      <c r="AH158" s="79"/>
      <c r="AI158" s="69"/>
      <c r="AJ158" s="38"/>
    </row>
    <row r="159" customFormat="false" ht="30" hidden="false" customHeight="true" outlineLevel="0" collapsed="false">
      <c r="A159" s="82"/>
      <c r="B159" s="82" t="s">
        <v>1314</v>
      </c>
      <c r="C159" s="88"/>
      <c r="D159" s="88"/>
      <c r="E159" s="88"/>
      <c r="F159" s="88"/>
      <c r="G159" s="88"/>
      <c r="H159" s="88"/>
      <c r="I159" s="88"/>
      <c r="J159" s="88"/>
      <c r="K159" s="88"/>
      <c r="L159" s="88"/>
      <c r="M159" s="88"/>
      <c r="N159" s="79"/>
      <c r="O159" s="79"/>
      <c r="P159" s="79"/>
      <c r="Q159" s="79" t="s">
        <v>135</v>
      </c>
      <c r="R159" s="88"/>
      <c r="S159" s="88"/>
      <c r="T159" s="88"/>
      <c r="U159" s="88"/>
      <c r="V159" s="88"/>
      <c r="W159" s="88"/>
      <c r="X159" s="88"/>
      <c r="Y159" s="88"/>
      <c r="Z159" s="88"/>
      <c r="AA159" s="88"/>
      <c r="AB159" s="88"/>
      <c r="AC159" s="88"/>
      <c r="AD159" s="88"/>
      <c r="AE159" s="88"/>
      <c r="AF159" s="88"/>
      <c r="AG159" s="88"/>
      <c r="AH159" s="79"/>
      <c r="AI159" s="69"/>
      <c r="AJ159" s="38"/>
    </row>
    <row r="160" customFormat="false" ht="30" hidden="false" customHeight="true" outlineLevel="0" collapsed="false">
      <c r="A160" s="82"/>
      <c r="B160" s="82" t="s">
        <v>1315</v>
      </c>
      <c r="C160" s="88"/>
      <c r="D160" s="88"/>
      <c r="E160" s="88"/>
      <c r="F160" s="88"/>
      <c r="G160" s="88"/>
      <c r="H160" s="88"/>
      <c r="I160" s="88"/>
      <c r="J160" s="88"/>
      <c r="K160" s="88"/>
      <c r="L160" s="88"/>
      <c r="M160" s="88"/>
      <c r="N160" s="79"/>
      <c r="O160" s="79"/>
      <c r="P160" s="79"/>
      <c r="Q160" s="79" t="s">
        <v>135</v>
      </c>
      <c r="R160" s="88"/>
      <c r="S160" s="88"/>
      <c r="T160" s="88"/>
      <c r="U160" s="88"/>
      <c r="V160" s="88"/>
      <c r="W160" s="88"/>
      <c r="X160" s="88"/>
      <c r="Y160" s="88"/>
      <c r="Z160" s="88"/>
      <c r="AA160" s="88"/>
      <c r="AB160" s="88"/>
      <c r="AC160" s="88"/>
      <c r="AD160" s="88"/>
      <c r="AE160" s="88"/>
      <c r="AF160" s="88"/>
      <c r="AG160" s="88"/>
      <c r="AH160" s="79"/>
      <c r="AI160" s="69"/>
      <c r="AJ160" s="38"/>
    </row>
    <row r="161" customFormat="false" ht="14.25" hidden="false" customHeight="false" outlineLevel="0" collapsed="false">
      <c r="AJ161" s="38"/>
    </row>
    <row r="162" customFormat="false" ht="14.25" hidden="false" customHeight="false" outlineLevel="0" collapsed="false">
      <c r="A162" s="38"/>
      <c r="B162" s="38"/>
      <c r="C162" s="38"/>
      <c r="D162" s="38"/>
      <c r="E162" s="38"/>
      <c r="F162" s="38"/>
      <c r="G162" s="38"/>
      <c r="H162" s="38"/>
      <c r="I162" s="38"/>
      <c r="J162" s="38"/>
      <c r="K162" s="38"/>
      <c r="L162" s="38"/>
      <c r="M162" s="38"/>
      <c r="N162" s="38"/>
      <c r="O162" s="167"/>
      <c r="P162" s="167"/>
      <c r="Q162" s="167"/>
      <c r="R162" s="167"/>
      <c r="S162" s="167"/>
      <c r="T162" s="167"/>
      <c r="U162" s="167"/>
      <c r="V162" s="167"/>
      <c r="W162" s="167"/>
      <c r="X162" s="167"/>
      <c r="Y162" s="167"/>
      <c r="Z162" s="167"/>
      <c r="AA162" s="167"/>
      <c r="AB162" s="167"/>
      <c r="AC162" s="167"/>
      <c r="AD162" s="167"/>
      <c r="AE162" s="167"/>
      <c r="AF162" s="167"/>
      <c r="AG162" s="167"/>
      <c r="AH162" s="167"/>
      <c r="AI162" s="167"/>
      <c r="AJ162" s="38"/>
    </row>
    <row r="163" customFormat="false" ht="14.25" hidden="false" customHeight="false" outlineLevel="0" collapsed="false">
      <c r="A163" s="38"/>
      <c r="B163" s="38"/>
      <c r="C163" s="38"/>
      <c r="D163" s="38"/>
      <c r="E163" s="38"/>
      <c r="F163" s="38"/>
      <c r="G163" s="38"/>
      <c r="H163" s="38"/>
      <c r="I163" s="38"/>
      <c r="J163" s="38"/>
      <c r="K163" s="38"/>
      <c r="L163" s="38"/>
      <c r="M163" s="38"/>
      <c r="N163" s="38"/>
      <c r="O163" s="167"/>
      <c r="P163" s="167"/>
      <c r="Q163" s="167"/>
      <c r="R163" s="167"/>
      <c r="S163" s="167"/>
      <c r="T163" s="167"/>
      <c r="U163" s="167"/>
      <c r="V163" s="167"/>
      <c r="W163" s="167"/>
      <c r="X163" s="167"/>
      <c r="Y163" s="167"/>
      <c r="Z163" s="167"/>
      <c r="AA163" s="167"/>
      <c r="AB163" s="167"/>
      <c r="AC163" s="167"/>
      <c r="AD163" s="167"/>
      <c r="AE163" s="167"/>
      <c r="AF163" s="167"/>
      <c r="AG163" s="167"/>
      <c r="AH163" s="167"/>
      <c r="AI163" s="167"/>
      <c r="AJ163" s="38"/>
    </row>
  </sheetData>
  <mergeCells count="49">
    <mergeCell ref="A1:AG1"/>
    <mergeCell ref="A2:AH2"/>
    <mergeCell ref="B4:G4"/>
    <mergeCell ref="B6:C6"/>
    <mergeCell ref="A8:M8"/>
    <mergeCell ref="O8:V8"/>
    <mergeCell ref="W8:AH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11:A25"/>
    <mergeCell ref="A26:A40"/>
    <mergeCell ref="A41:A55"/>
    <mergeCell ref="A56:A70"/>
    <mergeCell ref="A71:A85"/>
    <mergeCell ref="A86:A100"/>
    <mergeCell ref="A101:A115"/>
    <mergeCell ref="A116:A130"/>
    <mergeCell ref="A131:A145"/>
    <mergeCell ref="A146:A160"/>
  </mergeCells>
  <conditionalFormatting sqref="P11:P160">
    <cfRule type="cellIs" priority="2" operator="equal" aboveAverage="0" equalAverage="0" bottom="0" percent="0" rank="0" text="" dxfId="55">
      <formula>"x"</formula>
    </cfRule>
  </conditionalFormatting>
  <conditionalFormatting sqref="Q11:Q160">
    <cfRule type="cellIs" priority="3" operator="equal" aboveAverage="0" equalAverage="0" bottom="0" percent="0" rank="0" text="" dxfId="56">
      <formula>"x"</formula>
    </cfRule>
  </conditionalFormatting>
  <conditionalFormatting sqref="O11:O160">
    <cfRule type="cellIs" priority="4" operator="equal" aboveAverage="0" equalAverage="0" bottom="0" percent="0" rank="0" text="" dxfId="57">
      <formula>"x"</formula>
    </cfRule>
  </conditionalFormatting>
  <conditionalFormatting sqref="AN6:AN7">
    <cfRule type="cellIs" priority="5" operator="equal" aboveAverage="0" equalAverage="0" bottom="0" percent="0" rank="0" text="" dxfId="58">
      <formula>$AN$6</formula>
    </cfRule>
  </conditionalFormatting>
  <dataValidations count="1">
    <dataValidation allowBlank="true" errorStyle="stop" operator="between" showDropDown="false" showErrorMessage="true" showInputMessage="true" sqref="N11:N160 AH11:AH160" type="list">
      <formula1>LEGENDA!$A$46:$A$60</formula1>
      <formula2>0</formula2>
    </dataValidation>
  </dataValidations>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R36"/>
  <sheetViews>
    <sheetView showFormulas="false" showGridLines="false" showRowColHeaders="true" showZeros="true" rightToLeft="false" tabSelected="false" showOutlineSymbols="true" defaultGridColor="true" view="normal" topLeftCell="A1" colorId="64" zoomScale="75" zoomScaleNormal="75" zoomScalePageLayoutView="100" workbookViewId="0">
      <selection pane="topLeft" activeCell="D7" activeCellId="0" sqref="D7"/>
    </sheetView>
  </sheetViews>
  <sheetFormatPr defaultColWidth="8.6796875" defaultRowHeight="14.25" customHeight="true" zeroHeight="false" outlineLevelRow="0" outlineLevelCol="0"/>
  <cols>
    <col collapsed="false" customWidth="true" hidden="false" outlineLevel="0" max="1" min="1" style="0" width="2.88"/>
    <col collapsed="false" customWidth="true" hidden="false" outlineLevel="0" max="2" min="2" style="0" width="3.88"/>
    <col collapsed="false" customWidth="true" hidden="false" outlineLevel="0" max="3" min="3" style="0" width="49.56"/>
    <col collapsed="false" customWidth="true" hidden="false" outlineLevel="0" max="4" min="4" style="0" width="14.33"/>
    <col collapsed="false" customWidth="true" hidden="false" outlineLevel="0" max="5" min="5" style="0" width="9.56"/>
    <col collapsed="false" customWidth="true" hidden="false" outlineLevel="0" max="6" min="6" style="0" width="9.44"/>
    <col collapsed="false" customWidth="true" hidden="false" outlineLevel="0" max="7" min="7" style="0" width="9.56"/>
    <col collapsed="false" customWidth="true" hidden="false" outlineLevel="0" max="18" min="18" style="0" width="2.88"/>
  </cols>
  <sheetData>
    <row r="1" customFormat="false" ht="14.25" hidden="false" customHeight="false" outlineLevel="0" collapsed="false">
      <c r="A1" s="168"/>
      <c r="B1" s="168"/>
      <c r="C1" s="168"/>
      <c r="D1" s="168"/>
      <c r="E1" s="168"/>
      <c r="F1" s="168"/>
      <c r="G1" s="168"/>
      <c r="H1" s="168"/>
      <c r="I1" s="168"/>
      <c r="J1" s="168"/>
      <c r="K1" s="168"/>
      <c r="L1" s="168"/>
      <c r="M1" s="168"/>
      <c r="N1" s="168"/>
      <c r="O1" s="168"/>
      <c r="P1" s="168"/>
      <c r="Q1" s="168"/>
      <c r="R1" s="168"/>
    </row>
    <row r="2" s="171" customFormat="true" ht="33.75" hidden="false" customHeight="true" outlineLevel="0" collapsed="false">
      <c r="A2" s="170"/>
      <c r="B2" s="169" t="s">
        <v>107</v>
      </c>
      <c r="C2" s="169"/>
      <c r="D2" s="169"/>
      <c r="E2" s="169"/>
      <c r="F2" s="169"/>
      <c r="G2" s="169"/>
      <c r="H2" s="169"/>
      <c r="I2" s="169"/>
      <c r="J2" s="169"/>
      <c r="K2" s="169"/>
      <c r="L2" s="169"/>
      <c r="M2" s="169"/>
      <c r="N2" s="169"/>
      <c r="O2" s="169"/>
      <c r="P2" s="169"/>
      <c r="Q2" s="169"/>
      <c r="R2" s="170"/>
    </row>
    <row r="3" customFormat="false" ht="33.75" hidden="false" customHeight="true" outlineLevel="0" collapsed="false">
      <c r="A3" s="168"/>
      <c r="B3" s="172" t="str">
        <f aca="false">'Monitoria Anual - 1'!A2</f>
        <v>Plano de Ação Nacional para a Conservação dos Pequenos Mamíferos de Áreas Florestais - PAN PMAF</v>
      </c>
      <c r="C3" s="172"/>
      <c r="D3" s="172"/>
      <c r="E3" s="172"/>
      <c r="F3" s="172"/>
      <c r="G3" s="172"/>
      <c r="H3" s="172"/>
      <c r="I3" s="172"/>
      <c r="J3" s="172"/>
      <c r="K3" s="172"/>
      <c r="L3" s="172"/>
      <c r="M3" s="172"/>
      <c r="N3" s="172"/>
      <c r="O3" s="172"/>
      <c r="P3" s="172"/>
      <c r="Q3" s="172"/>
      <c r="R3" s="168"/>
    </row>
    <row r="4" customFormat="false" ht="14.25" hidden="false" customHeight="false" outlineLevel="0" collapsed="false">
      <c r="A4" s="168"/>
      <c r="H4" s="173"/>
      <c r="I4" s="173"/>
      <c r="J4" s="173"/>
      <c r="K4" s="173"/>
      <c r="R4" s="168"/>
    </row>
    <row r="5" s="33" customFormat="true" ht="45" hidden="false" customHeight="true" outlineLevel="0" collapsed="false">
      <c r="A5" s="38"/>
      <c r="B5" s="174" t="s">
        <v>582</v>
      </c>
      <c r="C5" s="174"/>
      <c r="D5" s="175" t="str">
        <f aca="false">'Monitoria Anual - 1'!B4</f>
        <v>Proteger as populações das espécies alvo do PAN e seus ambientes, reduzindo os fatores de ameaça, e ampliar e difundir o conhecimento sobre elas, visando a sua conservação</v>
      </c>
      <c r="E5" s="175"/>
      <c r="F5" s="175"/>
      <c r="G5" s="175"/>
      <c r="H5" s="175"/>
      <c r="I5" s="175"/>
      <c r="J5" s="45"/>
      <c r="K5" s="45"/>
      <c r="L5" s="45"/>
      <c r="M5" s="45"/>
      <c r="N5" s="45"/>
      <c r="R5" s="38"/>
    </row>
    <row r="6" customFormat="false" ht="14.25" hidden="false" customHeight="false" outlineLevel="0" collapsed="false">
      <c r="A6" s="168"/>
      <c r="H6" s="173"/>
      <c r="I6" s="173"/>
      <c r="J6" s="173"/>
      <c r="K6" s="173"/>
      <c r="R6" s="168"/>
    </row>
    <row r="7" customFormat="false" ht="26.25" hidden="false" customHeight="true" outlineLevel="0" collapsed="false">
      <c r="A7" s="168"/>
      <c r="B7" s="174" t="s">
        <v>111</v>
      </c>
      <c r="C7" s="174"/>
      <c r="D7" s="433" t="str">
        <f aca="false">'Monitoria Anual - 1'!B6</f>
        <v>29/05/2023 - 31/05/2023</v>
      </c>
      <c r="E7" s="433"/>
      <c r="F7" s="433"/>
      <c r="G7" s="433"/>
      <c r="H7" s="433"/>
      <c r="I7" s="433"/>
      <c r="J7" s="179"/>
      <c r="K7" s="179"/>
      <c r="L7" s="179"/>
      <c r="M7" s="179"/>
      <c r="N7" s="179"/>
      <c r="O7" s="179"/>
      <c r="P7" s="179"/>
      <c r="Q7" s="179"/>
      <c r="R7" s="168"/>
    </row>
    <row r="8" customFormat="false" ht="14.25" hidden="false" customHeight="false" outlineLevel="0" collapsed="false">
      <c r="A8" s="168"/>
      <c r="R8" s="168"/>
    </row>
    <row r="9" customFormat="false" ht="31.5" hidden="false" customHeight="true" outlineLevel="0" collapsed="false">
      <c r="A9" s="168"/>
      <c r="B9" s="169" t="s">
        <v>583</v>
      </c>
      <c r="C9" s="169"/>
      <c r="D9" s="169"/>
      <c r="E9" s="169"/>
      <c r="F9" s="169"/>
      <c r="G9" s="169"/>
      <c r="H9" s="169"/>
      <c r="I9" s="169"/>
      <c r="J9" s="169"/>
      <c r="K9" s="169"/>
      <c r="L9" s="169"/>
      <c r="M9" s="169"/>
      <c r="N9" s="169"/>
      <c r="O9" s="169"/>
      <c r="P9" s="169"/>
      <c r="Q9" s="169"/>
      <c r="R9" s="168"/>
    </row>
    <row r="10" customFormat="false" ht="14.25" hidden="false" customHeight="false" outlineLevel="0" collapsed="false">
      <c r="A10" s="168"/>
      <c r="F10" s="178"/>
      <c r="G10" s="178"/>
      <c r="R10" s="168"/>
    </row>
    <row r="11" customFormat="false" ht="18" hidden="false" customHeight="true" outlineLevel="0" collapsed="false">
      <c r="A11" s="168"/>
      <c r="B11" s="176" t="s">
        <v>584</v>
      </c>
      <c r="C11" s="176"/>
      <c r="D11" s="179"/>
      <c r="E11" s="179"/>
      <c r="F11" s="179"/>
      <c r="G11" s="179"/>
      <c r="H11" s="179"/>
      <c r="I11" s="179"/>
      <c r="J11" s="179"/>
      <c r="K11" s="179"/>
      <c r="L11" s="179"/>
      <c r="M11" s="179"/>
      <c r="N11" s="179"/>
      <c r="O11" s="179"/>
      <c r="P11" s="179"/>
      <c r="Q11" s="179"/>
      <c r="R11" s="168"/>
    </row>
    <row r="12" customFormat="false" ht="14.25" hidden="false" customHeight="false" outlineLevel="0" collapsed="false">
      <c r="A12" s="168"/>
      <c r="F12" s="181"/>
      <c r="R12" s="168"/>
    </row>
    <row r="13" customFormat="false" ht="60.75" hidden="false" customHeight="true" outlineLevel="0" collapsed="false">
      <c r="A13" s="168"/>
      <c r="C13" s="182" t="s">
        <v>1319</v>
      </c>
      <c r="D13" s="182"/>
      <c r="E13" s="182"/>
      <c r="F13" s="183"/>
      <c r="R13" s="168"/>
    </row>
    <row r="14" s="33" customFormat="true" ht="31.5" hidden="false" customHeight="true" outlineLevel="0" collapsed="false">
      <c r="A14" s="38"/>
      <c r="C14" s="184" t="s">
        <v>586</v>
      </c>
      <c r="D14" s="187" t="s">
        <v>587</v>
      </c>
      <c r="E14" s="188" t="s">
        <v>588</v>
      </c>
      <c r="F14" s="189"/>
      <c r="R14" s="38"/>
    </row>
    <row r="15" customFormat="false" ht="15" hidden="false" customHeight="false" outlineLevel="0" collapsed="false">
      <c r="A15" s="168"/>
      <c r="C15" s="434" t="s">
        <v>1320</v>
      </c>
      <c r="D15" s="191" t="n">
        <f aca="false">COUNTA('Monitoria Final'!N11:N160)</f>
        <v>0</v>
      </c>
      <c r="E15" s="192" t="n">
        <f aca="false">D15/$D$18</f>
        <v>0</v>
      </c>
      <c r="F15" s="193"/>
      <c r="R15" s="168"/>
    </row>
    <row r="16" customFormat="false" ht="15" hidden="false" customHeight="false" outlineLevel="0" collapsed="false">
      <c r="A16" s="168"/>
      <c r="C16" s="435" t="s">
        <v>1321</v>
      </c>
      <c r="D16" s="195" t="n">
        <f aca="false">COUNTA('Monitoria Final'!O11:O160)</f>
        <v>45</v>
      </c>
      <c r="E16" s="196" t="n">
        <f aca="false">D16/$D$18</f>
        <v>0.454545454545455</v>
      </c>
      <c r="F16" s="193"/>
      <c r="R16" s="168"/>
    </row>
    <row r="17" customFormat="false" ht="15" hidden="false" customHeight="false" outlineLevel="0" collapsed="false">
      <c r="A17" s="168"/>
      <c r="C17" s="200" t="s">
        <v>1322</v>
      </c>
      <c r="D17" s="202" t="n">
        <f aca="false">COUNTA('Monitoria Final'!P11:P160)</f>
        <v>54</v>
      </c>
      <c r="E17" s="203" t="n">
        <f aca="false">D17/$D$18</f>
        <v>0.545454545454545</v>
      </c>
      <c r="F17" s="193"/>
      <c r="R17" s="168"/>
    </row>
    <row r="18" customFormat="false" ht="14.25" hidden="false" customHeight="false" outlineLevel="0" collapsed="false">
      <c r="A18" s="168"/>
      <c r="C18" s="436" t="s">
        <v>1323</v>
      </c>
      <c r="D18" s="437" t="n">
        <f aca="false">SUM(D15:D17)</f>
        <v>99</v>
      </c>
      <c r="E18" s="438" t="n">
        <f aca="false">SUM(E15:E17)</f>
        <v>1</v>
      </c>
      <c r="F18" s="211"/>
      <c r="R18" s="168"/>
    </row>
    <row r="19" customFormat="false" ht="14.25" hidden="false" customHeight="false" outlineLevel="0" collapsed="false">
      <c r="A19" s="168"/>
      <c r="R19" s="168"/>
    </row>
    <row r="20" customFormat="false" ht="15" hidden="false" customHeight="false" outlineLevel="0" collapsed="false">
      <c r="A20" s="168"/>
      <c r="B20" s="439" t="s">
        <v>600</v>
      </c>
      <c r="C20" s="440"/>
      <c r="D20" s="179"/>
      <c r="E20" s="179"/>
      <c r="F20" s="179"/>
      <c r="G20" s="179"/>
      <c r="H20" s="179"/>
      <c r="I20" s="179"/>
      <c r="J20" s="179"/>
      <c r="K20" s="179"/>
      <c r="L20" s="179"/>
      <c r="M20" s="179"/>
      <c r="N20" s="179"/>
      <c r="O20" s="179"/>
      <c r="P20" s="179"/>
      <c r="Q20" s="179"/>
      <c r="R20" s="168"/>
    </row>
    <row r="21" customFormat="false" ht="15" hidden="false" customHeight="false" outlineLevel="0" collapsed="false">
      <c r="A21" s="168"/>
      <c r="B21" s="214"/>
      <c r="C21" s="214"/>
      <c r="D21" s="214"/>
      <c r="E21" s="214"/>
      <c r="F21" s="214"/>
      <c r="G21" s="214"/>
      <c r="H21" s="214"/>
      <c r="I21" s="214"/>
      <c r="J21" s="214"/>
      <c r="K21" s="214"/>
      <c r="L21" s="214"/>
      <c r="M21" s="214"/>
      <c r="N21" s="214"/>
      <c r="O21" s="214"/>
      <c r="P21" s="214"/>
      <c r="Q21" s="214"/>
      <c r="R21" s="168"/>
    </row>
    <row r="22" customFormat="false" ht="36" hidden="false" customHeight="true" outlineLevel="0" collapsed="false">
      <c r="A22" s="168"/>
      <c r="C22" s="215" t="s">
        <v>601</v>
      </c>
      <c r="D22" s="216" t="n">
        <f aca="false">COUNTA('Monitoria Final'!A11:A160)</f>
        <v>10</v>
      </c>
      <c r="R22" s="168"/>
    </row>
    <row r="23" customFormat="false" ht="14.25" hidden="false" customHeight="false" outlineLevel="0" collapsed="false">
      <c r="A23" s="168"/>
      <c r="R23" s="168"/>
    </row>
    <row r="24" customFormat="false" ht="14.25" hidden="false" customHeight="false" outlineLevel="0" collapsed="false">
      <c r="A24" s="168"/>
      <c r="C24" s="217" t="s">
        <v>602</v>
      </c>
      <c r="D24" s="217" t="s">
        <v>603</v>
      </c>
      <c r="E24" s="220"/>
      <c r="F24" s="441"/>
      <c r="G24" s="223"/>
      <c r="R24" s="168"/>
    </row>
    <row r="25" customFormat="false" ht="14.25" hidden="false" customHeight="false" outlineLevel="0" collapsed="false">
      <c r="A25" s="168"/>
      <c r="C25" s="224" t="s">
        <v>604</v>
      </c>
      <c r="D25" s="225" t="n">
        <f aca="false">SUM(E25:G25)</f>
        <v>10</v>
      </c>
      <c r="E25" s="226" t="n">
        <f aca="false">COUNTA('Monitoria Final'!N11:N25)</f>
        <v>0</v>
      </c>
      <c r="F25" s="227" t="n">
        <f aca="false">COUNTA('Monitoria Final'!O11:O25)</f>
        <v>5</v>
      </c>
      <c r="G25" s="228" t="n">
        <f aca="false">COUNTA('Monitoria Final'!P11:P25)</f>
        <v>5</v>
      </c>
      <c r="R25" s="168"/>
    </row>
    <row r="26" customFormat="false" ht="14.25" hidden="false" customHeight="false" outlineLevel="0" collapsed="false">
      <c r="A26" s="168"/>
      <c r="C26" s="229" t="s">
        <v>605</v>
      </c>
      <c r="D26" s="224" t="n">
        <f aca="false">SUM(E26:G26)</f>
        <v>12</v>
      </c>
      <c r="E26" s="230" t="n">
        <f aca="false">COUNTA('Monitoria Final'!N26:N40)</f>
        <v>0</v>
      </c>
      <c r="F26" s="231" t="n">
        <f aca="false">COUNTA('Monitoria Final'!O26:O40)</f>
        <v>8</v>
      </c>
      <c r="G26" s="232" t="n">
        <f aca="false">COUNTA('Monitoria Final'!P26:P40)</f>
        <v>4</v>
      </c>
      <c r="R26" s="168"/>
    </row>
    <row r="27" customFormat="false" ht="14.25" hidden="false" customHeight="false" outlineLevel="0" collapsed="false">
      <c r="A27" s="168"/>
      <c r="C27" s="229" t="s">
        <v>606</v>
      </c>
      <c r="D27" s="224" t="n">
        <f aca="false">SUM(E27:G27)</f>
        <v>12</v>
      </c>
      <c r="E27" s="230" t="n">
        <f aca="false">COUNTA('Monitoria Final'!N41:N55)</f>
        <v>0</v>
      </c>
      <c r="F27" s="231" t="n">
        <f aca="false">COUNTA('Monitoria Final'!O41:O55)</f>
        <v>8</v>
      </c>
      <c r="G27" s="232" t="n">
        <f aca="false">COUNTA('Monitoria Final'!P41:P55)</f>
        <v>4</v>
      </c>
      <c r="R27" s="168"/>
    </row>
    <row r="28" customFormat="false" ht="14.25" hidden="false" customHeight="false" outlineLevel="0" collapsed="false">
      <c r="A28" s="168"/>
      <c r="C28" s="229" t="s">
        <v>607</v>
      </c>
      <c r="D28" s="224" t="n">
        <f aca="false">SUM(E28:G28)</f>
        <v>12</v>
      </c>
      <c r="E28" s="230" t="n">
        <f aca="false">COUNTA('Monitoria Final'!N56:N70)</f>
        <v>0</v>
      </c>
      <c r="F28" s="231" t="n">
        <f aca="false">COUNTA('Monitoria Final'!O56:O70)</f>
        <v>7</v>
      </c>
      <c r="G28" s="232" t="n">
        <f aca="false">COUNTA('Monitoria Final'!P56:P70)</f>
        <v>5</v>
      </c>
      <c r="R28" s="168"/>
    </row>
    <row r="29" customFormat="false" ht="14.25" hidden="false" customHeight="false" outlineLevel="0" collapsed="false">
      <c r="A29" s="168"/>
      <c r="C29" s="229" t="s">
        <v>608</v>
      </c>
      <c r="D29" s="224" t="n">
        <f aca="false">SUM(E29:G29)</f>
        <v>9</v>
      </c>
      <c r="E29" s="230" t="n">
        <f aca="false">COUNTA('Monitoria Final'!N71:N85)</f>
        <v>0</v>
      </c>
      <c r="F29" s="231" t="n">
        <f aca="false">COUNTA('Monitoria Final'!O71:O85)</f>
        <v>4</v>
      </c>
      <c r="G29" s="232" t="n">
        <f aca="false">COUNTA('Monitoria Final'!P71:P85)</f>
        <v>5</v>
      </c>
      <c r="R29" s="168"/>
    </row>
    <row r="30" customFormat="false" ht="14.25" hidden="false" customHeight="false" outlineLevel="0" collapsed="false">
      <c r="A30" s="168"/>
      <c r="C30" s="229" t="s">
        <v>609</v>
      </c>
      <c r="D30" s="224" t="n">
        <f aca="false">SUM(E30:G30)</f>
        <v>9</v>
      </c>
      <c r="E30" s="230" t="n">
        <f aca="false">COUNTA('Monitoria Final'!N86:N100)</f>
        <v>0</v>
      </c>
      <c r="F30" s="231" t="n">
        <f aca="false">COUNTA('Monitoria Final'!O86:O100)</f>
        <v>4</v>
      </c>
      <c r="G30" s="232" t="n">
        <f aca="false">COUNTA('Monitoria Final'!P86:P100)</f>
        <v>5</v>
      </c>
      <c r="R30" s="168"/>
    </row>
    <row r="31" customFormat="false" ht="14.25" hidden="false" customHeight="false" outlineLevel="0" collapsed="false">
      <c r="A31" s="168"/>
      <c r="C31" s="229" t="s">
        <v>610</v>
      </c>
      <c r="D31" s="224" t="n">
        <f aca="false">SUM(E31:G31)</f>
        <v>12</v>
      </c>
      <c r="E31" s="230" t="n">
        <f aca="false">COUNTA('Monitoria Final'!N101:N115)</f>
        <v>0</v>
      </c>
      <c r="F31" s="231" t="n">
        <f aca="false">COUNTA('Monitoria Final'!O101:O115)</f>
        <v>0</v>
      </c>
      <c r="G31" s="232" t="n">
        <f aca="false">COUNTA('Monitoria Final'!P101:P115)</f>
        <v>12</v>
      </c>
      <c r="R31" s="168"/>
    </row>
    <row r="32" customFormat="false" ht="14.25" hidden="false" customHeight="false" outlineLevel="0" collapsed="false">
      <c r="A32" s="168"/>
      <c r="C32" s="229" t="s">
        <v>1187</v>
      </c>
      <c r="D32" s="224" t="n">
        <f aca="false">SUM(E32:G32)</f>
        <v>7</v>
      </c>
      <c r="E32" s="230" t="n">
        <f aca="false">COUNTA('Monitoria Final'!N116:N130)</f>
        <v>0</v>
      </c>
      <c r="F32" s="231" t="n">
        <f aca="false">COUNTA('Monitoria Final'!O116:O130)</f>
        <v>3</v>
      </c>
      <c r="G32" s="232" t="n">
        <f aca="false">COUNTA('Monitoria Final'!P116:P130)</f>
        <v>4</v>
      </c>
      <c r="R32" s="168"/>
    </row>
    <row r="33" customFormat="false" ht="14.25" hidden="false" customHeight="false" outlineLevel="0" collapsed="false">
      <c r="A33" s="168"/>
      <c r="C33" s="229" t="s">
        <v>1188</v>
      </c>
      <c r="D33" s="224" t="n">
        <f aca="false">SUM(E33:G33)</f>
        <v>9</v>
      </c>
      <c r="E33" s="230" t="n">
        <f aca="false">COUNTA('Monitoria Final'!N131:N145)</f>
        <v>0</v>
      </c>
      <c r="F33" s="231" t="n">
        <f aca="false">COUNTA('Monitoria Final'!O131:O145)</f>
        <v>4</v>
      </c>
      <c r="G33" s="232" t="n">
        <f aca="false">COUNTA('Monitoria Final'!P131:P145)</f>
        <v>5</v>
      </c>
      <c r="R33" s="168"/>
    </row>
    <row r="34" customFormat="false" ht="14.25" hidden="false" customHeight="false" outlineLevel="0" collapsed="false">
      <c r="A34" s="168"/>
      <c r="C34" s="424" t="s">
        <v>1189</v>
      </c>
      <c r="D34" s="425" t="n">
        <f aca="false">SUM(E34:G34)</f>
        <v>7</v>
      </c>
      <c r="E34" s="426" t="n">
        <f aca="false">COUNTA('Monitoria Final'!N146:N160)</f>
        <v>0</v>
      </c>
      <c r="F34" s="427" t="n">
        <f aca="false">COUNTA('Monitoria Final'!O146:O160)</f>
        <v>2</v>
      </c>
      <c r="G34" s="428" t="n">
        <f aca="false">COUNTA('Monitoria Final'!P146:P160)</f>
        <v>5</v>
      </c>
      <c r="R34" s="168"/>
    </row>
    <row r="35" customFormat="false" ht="14.25" hidden="false" customHeight="false" outlineLevel="0" collapsed="false">
      <c r="A35" s="168"/>
      <c r="R35" s="168"/>
    </row>
    <row r="36" customFormat="false" ht="14.25" hidden="false" customHeight="false" outlineLevel="0" collapsed="false">
      <c r="A36" s="168"/>
      <c r="B36" s="168"/>
      <c r="C36" s="168"/>
      <c r="D36" s="168"/>
      <c r="E36" s="168"/>
      <c r="F36" s="168"/>
      <c r="G36" s="168"/>
      <c r="H36" s="168"/>
      <c r="I36" s="168"/>
      <c r="J36" s="168"/>
      <c r="K36" s="168"/>
      <c r="L36" s="168"/>
      <c r="M36" s="168"/>
      <c r="N36" s="168"/>
      <c r="O36" s="168"/>
      <c r="P36" s="168"/>
      <c r="Q36" s="168"/>
      <c r="R36" s="168"/>
    </row>
  </sheetData>
  <sheetProtection algorithmName="SHA-512" hashValue="jkoqtrzjbSgDI3aHsnfTPYl4jkNUlUJI/aIJvrXNJpmLav2d/L5feNvGY2k1r6k4gfWzKP7voRhtDWhpP679aw==" saltValue="VKdpSJGkhquT65XqvvDf9Q==" spinCount="100000" sheet="true" objects="true" scenarios="true"/>
  <mergeCells count="9">
    <mergeCell ref="B2:Q2"/>
    <mergeCell ref="B3:Q3"/>
    <mergeCell ref="B5:C5"/>
    <mergeCell ref="D5:I5"/>
    <mergeCell ref="B7:C7"/>
    <mergeCell ref="D7:I7"/>
    <mergeCell ref="B9:Q9"/>
    <mergeCell ref="B11:C11"/>
    <mergeCell ref="C13:E13"/>
  </mergeCells>
  <conditionalFormatting sqref="E25:G25 F25:G34">
    <cfRule type="cellIs" priority="2" operator="equal" aboveAverage="0" equalAverage="0" bottom="0" percent="0" rank="0" text="" dxfId="59">
      <formula>0</formula>
    </cfRule>
  </conditionalFormatting>
  <printOptions headings="false" gridLines="false" gridLinesSet="true" horizontalCentered="false" verticalCentered="false"/>
  <pageMargins left="0.25" right="0.25"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colBreaks count="1" manualBreakCount="1">
    <brk id="7" man="true" max="65535" min="0"/>
  </colBreaks>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104"/>
  <sheetViews>
    <sheetView showFormulas="false" showGridLines="false" showRowColHeaders="true" showZeros="true" rightToLeft="false" tabSelected="false" showOutlineSymbols="true" defaultGridColor="true" view="normal" topLeftCell="A1" colorId="64" zoomScale="75" zoomScaleNormal="75" zoomScalePageLayoutView="100" workbookViewId="0">
      <selection pane="topLeft" activeCell="J4" activeCellId="0" sqref="J4"/>
    </sheetView>
  </sheetViews>
  <sheetFormatPr defaultColWidth="8.88671875" defaultRowHeight="14.25" customHeight="true" zeroHeight="false" outlineLevelRow="0" outlineLevelCol="0"/>
  <cols>
    <col collapsed="false" customWidth="true" hidden="false" outlineLevel="0" max="1" min="1" style="33" width="72.56"/>
    <col collapsed="false" customWidth="true" hidden="false" outlineLevel="0" max="2" min="2" style="33" width="7.33"/>
    <col collapsed="false" customWidth="true" hidden="false" outlineLevel="0" max="3" min="3" style="33" width="73.44"/>
    <col collapsed="false" customWidth="true" hidden="false" outlineLevel="0" max="4" min="4" style="33" width="18.67"/>
    <col collapsed="false" customWidth="true" hidden="false" outlineLevel="0" max="5" min="5" style="33" width="19.44"/>
    <col collapsed="false" customWidth="true" hidden="false" outlineLevel="0" max="6" min="6" style="33" width="25.67"/>
    <col collapsed="false" customWidth="true" hidden="false" outlineLevel="0" max="7" min="7" style="33" width="27.56"/>
    <col collapsed="false" customWidth="true" hidden="false" outlineLevel="0" max="12" min="8" style="33" width="25.11"/>
    <col collapsed="false" customWidth="true" hidden="false" outlineLevel="0" max="14" min="13" style="33" width="27.67"/>
    <col collapsed="false" customWidth="true" hidden="false" outlineLevel="0" max="20" min="15" style="34" width="26.67"/>
    <col collapsed="false" customWidth="true" hidden="false" outlineLevel="0" max="21" min="21" style="33" width="37.88"/>
    <col collapsed="false" customWidth="true" hidden="false" outlineLevel="0" max="22" min="22" style="33" width="28.67"/>
    <col collapsed="false" customWidth="true" hidden="false" outlineLevel="0" max="23" min="23" style="33" width="40"/>
    <col collapsed="false" customWidth="true" hidden="false" outlineLevel="0" max="25" min="24" style="33" width="26.67"/>
    <col collapsed="false" customWidth="true" hidden="false" outlineLevel="0" max="28" min="26" style="33" width="28.88"/>
    <col collapsed="false" customWidth="true" hidden="false" outlineLevel="0" max="33" min="29" style="33" width="18.67"/>
    <col collapsed="false" customWidth="true" hidden="false" outlineLevel="0" max="34" min="34" style="33" width="23"/>
    <col collapsed="false" customWidth="true" hidden="false" outlineLevel="0" max="35" min="35" style="33" width="18.67"/>
    <col collapsed="false" customWidth="true" hidden="false" outlineLevel="0" max="37" min="36" style="33" width="22.67"/>
    <col collapsed="false" customWidth="true" hidden="false" outlineLevel="0" max="38" min="38" style="33" width="2.67"/>
    <col collapsed="false" customWidth="true" hidden="false" outlineLevel="0" max="39" min="39" style="33" width="7"/>
    <col collapsed="false" customWidth="false" hidden="false" outlineLevel="0" max="42" min="40" style="33" width="8.88"/>
    <col collapsed="false" customWidth="false" hidden="true" outlineLevel="0" max="43" min="43" style="33" width="8.88"/>
    <col collapsed="false" customWidth="false" hidden="false" outlineLevel="0" max="16384" min="44" style="33" width="8.88"/>
  </cols>
  <sheetData>
    <row r="1" customFormat="false" ht="33.75" hidden="false" customHeight="true" outlineLevel="0" collapsed="false">
      <c r="A1" s="35" t="s">
        <v>107</v>
      </c>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7"/>
      <c r="AM1" s="38"/>
    </row>
    <row r="2" customFormat="false" ht="33.75" hidden="false" customHeight="true" outlineLevel="0" collapsed="false">
      <c r="A2" s="39" t="s">
        <v>108</v>
      </c>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40"/>
      <c r="AM2" s="38"/>
    </row>
    <row r="3" customFormat="false" ht="14.25" hidden="false" customHeight="false" outlineLevel="0" collapsed="false">
      <c r="AL3" s="41"/>
      <c r="AM3" s="38"/>
    </row>
    <row r="4" s="33" customFormat="true" ht="45" hidden="false" customHeight="true" outlineLevel="0" collapsed="false">
      <c r="A4" s="42" t="s">
        <v>109</v>
      </c>
      <c r="B4" s="43" t="s">
        <v>110</v>
      </c>
      <c r="C4" s="43"/>
      <c r="D4" s="43"/>
      <c r="E4" s="43"/>
      <c r="F4" s="43"/>
      <c r="G4" s="44"/>
      <c r="H4" s="45"/>
      <c r="I4" s="45"/>
      <c r="J4" s="45"/>
      <c r="K4" s="45"/>
      <c r="L4" s="45"/>
      <c r="M4" s="45"/>
      <c r="N4" s="45"/>
      <c r="O4" s="45"/>
      <c r="P4" s="45"/>
      <c r="Q4" s="45"/>
      <c r="R4" s="45"/>
      <c r="S4" s="45"/>
      <c r="AL4" s="41"/>
      <c r="AM4" s="38"/>
    </row>
    <row r="5" customFormat="false" ht="14.25" hidden="false" customHeight="false" outlineLevel="0" collapsed="false">
      <c r="AL5" s="41"/>
      <c r="AM5" s="38"/>
    </row>
    <row r="6" customFormat="false" ht="27" hidden="false" customHeight="true" outlineLevel="0" collapsed="false">
      <c r="A6" s="42" t="s">
        <v>111</v>
      </c>
      <c r="B6" s="46" t="s">
        <v>112</v>
      </c>
      <c r="C6" s="46"/>
      <c r="M6" s="34"/>
      <c r="N6" s="34"/>
      <c r="AL6" s="41"/>
      <c r="AM6" s="38"/>
      <c r="AQ6" s="47" t="s">
        <v>113</v>
      </c>
    </row>
    <row r="7" customFormat="false" ht="14.25" hidden="false" customHeight="false" outlineLevel="0" collapsed="false">
      <c r="AL7" s="41"/>
      <c r="AM7" s="38"/>
      <c r="AQ7" s="48" t="s">
        <v>114</v>
      </c>
    </row>
    <row r="8" customFormat="false" ht="27" hidden="false" customHeight="true" outlineLevel="0" collapsed="false">
      <c r="A8" s="49" t="s">
        <v>115</v>
      </c>
      <c r="B8" s="49"/>
      <c r="C8" s="49"/>
      <c r="D8" s="49"/>
      <c r="E8" s="49"/>
      <c r="F8" s="49"/>
      <c r="G8" s="49"/>
      <c r="H8" s="49"/>
      <c r="I8" s="49"/>
      <c r="J8" s="49"/>
      <c r="K8" s="49"/>
      <c r="L8" s="49"/>
      <c r="M8" s="49"/>
      <c r="N8" s="50"/>
      <c r="O8" s="51" t="s">
        <v>116</v>
      </c>
      <c r="P8" s="51"/>
      <c r="Q8" s="51"/>
      <c r="R8" s="51"/>
      <c r="S8" s="51"/>
      <c r="T8" s="51"/>
      <c r="U8" s="51"/>
      <c r="V8" s="51"/>
      <c r="W8" s="51"/>
      <c r="X8" s="51"/>
      <c r="Y8" s="51"/>
      <c r="Z8" s="52" t="s">
        <v>117</v>
      </c>
      <c r="AA8" s="52"/>
      <c r="AB8" s="52"/>
      <c r="AC8" s="52"/>
      <c r="AD8" s="52"/>
      <c r="AE8" s="52"/>
      <c r="AF8" s="52"/>
      <c r="AG8" s="52"/>
      <c r="AH8" s="52"/>
      <c r="AI8" s="52"/>
      <c r="AJ8" s="52"/>
      <c r="AK8" s="52"/>
      <c r="AL8" s="53"/>
      <c r="AM8" s="38"/>
    </row>
    <row r="9" customFormat="false" ht="64.5" hidden="false" customHeight="true" outlineLevel="0" collapsed="false">
      <c r="A9" s="54" t="s">
        <v>118</v>
      </c>
      <c r="B9" s="55" t="s">
        <v>119</v>
      </c>
      <c r="C9" s="55" t="s">
        <v>2</v>
      </c>
      <c r="D9" s="55" t="s">
        <v>4</v>
      </c>
      <c r="E9" s="56" t="s">
        <v>6</v>
      </c>
      <c r="F9" s="57" t="s">
        <v>8</v>
      </c>
      <c r="G9" s="57"/>
      <c r="H9" s="55" t="s">
        <v>10</v>
      </c>
      <c r="I9" s="55" t="s">
        <v>14</v>
      </c>
      <c r="J9" s="55" t="s">
        <v>12</v>
      </c>
      <c r="K9" s="58" t="s">
        <v>120</v>
      </c>
      <c r="L9" s="58"/>
      <c r="M9" s="55" t="s">
        <v>20</v>
      </c>
      <c r="N9" s="55" t="s">
        <v>22</v>
      </c>
      <c r="O9" s="59" t="s">
        <v>25</v>
      </c>
      <c r="P9" s="60" t="s">
        <v>27</v>
      </c>
      <c r="Q9" s="61" t="s">
        <v>29</v>
      </c>
      <c r="R9" s="62" t="s">
        <v>31</v>
      </c>
      <c r="S9" s="63" t="s">
        <v>33</v>
      </c>
      <c r="T9" s="64" t="s">
        <v>35</v>
      </c>
      <c r="U9" s="65" t="s">
        <v>41</v>
      </c>
      <c r="V9" s="65" t="s">
        <v>43</v>
      </c>
      <c r="W9" s="65" t="s">
        <v>45</v>
      </c>
      <c r="X9" s="65" t="s">
        <v>47</v>
      </c>
      <c r="Y9" s="66" t="s">
        <v>49</v>
      </c>
      <c r="Z9" s="67" t="s">
        <v>52</v>
      </c>
      <c r="AA9" s="68" t="s">
        <v>54</v>
      </c>
      <c r="AB9" s="68" t="s">
        <v>56</v>
      </c>
      <c r="AC9" s="68" t="s">
        <v>58</v>
      </c>
      <c r="AD9" s="68" t="s">
        <v>60</v>
      </c>
      <c r="AE9" s="68" t="s">
        <v>62</v>
      </c>
      <c r="AF9" s="68" t="s">
        <v>64</v>
      </c>
      <c r="AG9" s="68" t="s">
        <v>66</v>
      </c>
      <c r="AH9" s="68" t="s">
        <v>68</v>
      </c>
      <c r="AI9" s="68" t="s">
        <v>70</v>
      </c>
      <c r="AJ9" s="68" t="s">
        <v>121</v>
      </c>
      <c r="AK9" s="68" t="s">
        <v>74</v>
      </c>
      <c r="AL9" s="69"/>
      <c r="AM9" s="38"/>
    </row>
    <row r="10" customFormat="false" ht="45.75" hidden="false" customHeight="true" outlineLevel="0" collapsed="false">
      <c r="A10" s="54"/>
      <c r="B10" s="55"/>
      <c r="C10" s="55"/>
      <c r="D10" s="55"/>
      <c r="E10" s="56"/>
      <c r="F10" s="70" t="s">
        <v>122</v>
      </c>
      <c r="G10" s="70" t="s">
        <v>123</v>
      </c>
      <c r="H10" s="55"/>
      <c r="I10" s="55"/>
      <c r="J10" s="55"/>
      <c r="K10" s="71" t="s">
        <v>124</v>
      </c>
      <c r="L10" s="71" t="s">
        <v>125</v>
      </c>
      <c r="M10" s="55"/>
      <c r="N10" s="55"/>
      <c r="O10" s="59"/>
      <c r="P10" s="60"/>
      <c r="Q10" s="61"/>
      <c r="R10" s="62"/>
      <c r="S10" s="63"/>
      <c r="T10" s="64"/>
      <c r="U10" s="65"/>
      <c r="V10" s="65"/>
      <c r="W10" s="65"/>
      <c r="X10" s="65"/>
      <c r="Y10" s="66"/>
      <c r="Z10" s="67"/>
      <c r="AA10" s="68"/>
      <c r="AB10" s="68"/>
      <c r="AC10" s="68"/>
      <c r="AD10" s="68"/>
      <c r="AE10" s="68"/>
      <c r="AF10" s="68"/>
      <c r="AG10" s="68"/>
      <c r="AH10" s="68"/>
      <c r="AI10" s="68"/>
      <c r="AJ10" s="68"/>
      <c r="AK10" s="68"/>
      <c r="AL10" s="69"/>
      <c r="AM10" s="38"/>
    </row>
    <row r="11" customFormat="false" ht="30" hidden="false" customHeight="true" outlineLevel="0" collapsed="false">
      <c r="A11" s="72" t="s">
        <v>126</v>
      </c>
      <c r="B11" s="73" t="s">
        <v>127</v>
      </c>
      <c r="C11" s="74" t="s">
        <v>128</v>
      </c>
      <c r="D11" s="74" t="s">
        <v>129</v>
      </c>
      <c r="E11" s="75" t="s">
        <v>130</v>
      </c>
      <c r="F11" s="76" t="n">
        <v>44927</v>
      </c>
      <c r="G11" s="76" t="n">
        <v>45474</v>
      </c>
      <c r="H11" s="76" t="s">
        <v>131</v>
      </c>
      <c r="I11" s="77" t="n">
        <v>0</v>
      </c>
      <c r="J11" s="76" t="s">
        <v>132</v>
      </c>
      <c r="K11" s="78" t="s">
        <v>133</v>
      </c>
      <c r="L11" s="76" t="s">
        <v>134</v>
      </c>
      <c r="M11" s="75"/>
      <c r="N11" s="79"/>
      <c r="O11" s="79"/>
      <c r="P11" s="80" t="s">
        <v>135</v>
      </c>
      <c r="Q11" s="79"/>
      <c r="R11" s="79"/>
      <c r="S11" s="79"/>
      <c r="T11" s="81"/>
      <c r="U11" s="82" t="s">
        <v>136</v>
      </c>
      <c r="V11" s="79"/>
      <c r="W11" s="83" t="s">
        <v>137</v>
      </c>
      <c r="X11" s="84" t="s">
        <v>138</v>
      </c>
      <c r="Y11" s="84"/>
      <c r="Z11" s="79"/>
      <c r="AA11" s="79"/>
      <c r="AB11" s="79"/>
      <c r="AC11" s="85" t="n">
        <v>45231</v>
      </c>
      <c r="AD11" s="85" t="n">
        <v>45597</v>
      </c>
      <c r="AE11" s="84" t="s">
        <v>139</v>
      </c>
      <c r="AF11" s="79"/>
      <c r="AG11" s="84" t="s">
        <v>140</v>
      </c>
      <c r="AH11" s="79"/>
      <c r="AI11" s="84"/>
      <c r="AJ11" s="84" t="s">
        <v>141</v>
      </c>
      <c r="AK11" s="79"/>
      <c r="AL11" s="69"/>
      <c r="AM11" s="38"/>
    </row>
    <row r="12" customFormat="false" ht="30" hidden="false" customHeight="true" outlineLevel="0" collapsed="false">
      <c r="A12" s="72"/>
      <c r="B12" s="82" t="s">
        <v>142</v>
      </c>
      <c r="C12" s="74" t="s">
        <v>143</v>
      </c>
      <c r="D12" s="74" t="s">
        <v>144</v>
      </c>
      <c r="E12" s="75" t="s">
        <v>145</v>
      </c>
      <c r="F12" s="76" t="n">
        <v>45108</v>
      </c>
      <c r="G12" s="76" t="n">
        <v>46569</v>
      </c>
      <c r="H12" s="75" t="s">
        <v>146</v>
      </c>
      <c r="I12" s="77" t="n">
        <v>100000</v>
      </c>
      <c r="J12" s="75" t="s">
        <v>147</v>
      </c>
      <c r="K12" s="75" t="s">
        <v>148</v>
      </c>
      <c r="L12" s="75" t="s">
        <v>149</v>
      </c>
      <c r="M12" s="86" t="s">
        <v>150</v>
      </c>
      <c r="N12" s="79"/>
      <c r="O12" s="79"/>
      <c r="P12" s="87" t="s">
        <v>135</v>
      </c>
      <c r="Q12" s="79"/>
      <c r="R12" s="79"/>
      <c r="S12" s="79"/>
      <c r="T12" s="81"/>
      <c r="U12" s="82" t="s">
        <v>136</v>
      </c>
      <c r="V12" s="88"/>
      <c r="W12" s="83" t="s">
        <v>137</v>
      </c>
      <c r="X12" s="89" t="s">
        <v>151</v>
      </c>
      <c r="Y12" s="83" t="s">
        <v>152</v>
      </c>
      <c r="Z12" s="83" t="s">
        <v>153</v>
      </c>
      <c r="AA12" s="88"/>
      <c r="AB12" s="83" t="s">
        <v>154</v>
      </c>
      <c r="AC12" s="90" t="n">
        <v>45231</v>
      </c>
      <c r="AD12" s="88"/>
      <c r="AE12" s="83" t="s">
        <v>139</v>
      </c>
      <c r="AF12" s="88"/>
      <c r="AG12" s="88"/>
      <c r="AH12" s="82" t="s">
        <v>155</v>
      </c>
      <c r="AI12" s="88"/>
      <c r="AJ12" s="83" t="s">
        <v>156</v>
      </c>
      <c r="AK12" s="79"/>
      <c r="AL12" s="69"/>
      <c r="AM12" s="38"/>
    </row>
    <row r="13" customFormat="false" ht="30" hidden="false" customHeight="true" outlineLevel="0" collapsed="false">
      <c r="A13" s="72"/>
      <c r="B13" s="82" t="s">
        <v>157</v>
      </c>
      <c r="C13" s="86" t="s">
        <v>158</v>
      </c>
      <c r="D13" s="75" t="s">
        <v>159</v>
      </c>
      <c r="E13" s="75" t="s">
        <v>160</v>
      </c>
      <c r="F13" s="76" t="n">
        <v>44927</v>
      </c>
      <c r="G13" s="76" t="n">
        <v>46569</v>
      </c>
      <c r="H13" s="75" t="s">
        <v>161</v>
      </c>
      <c r="I13" s="77" t="n">
        <v>300000</v>
      </c>
      <c r="J13" s="76" t="s">
        <v>162</v>
      </c>
      <c r="K13" s="76" t="s">
        <v>163</v>
      </c>
      <c r="L13" s="76" t="s">
        <v>164</v>
      </c>
      <c r="M13" s="86" t="s">
        <v>165</v>
      </c>
      <c r="N13" s="79"/>
      <c r="O13" s="79"/>
      <c r="P13" s="87"/>
      <c r="Q13" s="79" t="s">
        <v>135</v>
      </c>
      <c r="R13" s="79"/>
      <c r="S13" s="79"/>
      <c r="T13" s="81"/>
      <c r="U13" s="91" t="s">
        <v>166</v>
      </c>
      <c r="V13" s="82"/>
      <c r="W13" s="83"/>
      <c r="X13" s="83" t="s">
        <v>167</v>
      </c>
      <c r="Y13" s="91" t="s">
        <v>168</v>
      </c>
      <c r="Z13" s="88"/>
      <c r="AA13" s="88"/>
      <c r="AB13" s="88"/>
      <c r="AC13" s="90" t="n">
        <v>45231</v>
      </c>
      <c r="AD13" s="88"/>
      <c r="AE13" s="83" t="s">
        <v>169</v>
      </c>
      <c r="AF13" s="88"/>
      <c r="AG13" s="83" t="s">
        <v>170</v>
      </c>
      <c r="AH13" s="88"/>
      <c r="AI13" s="88"/>
      <c r="AJ13" s="88"/>
      <c r="AK13" s="79"/>
      <c r="AL13" s="69"/>
      <c r="AM13" s="38"/>
    </row>
    <row r="14" customFormat="false" ht="30" hidden="false" customHeight="true" outlineLevel="0" collapsed="false">
      <c r="A14" s="72"/>
      <c r="B14" s="82" t="s">
        <v>171</v>
      </c>
      <c r="C14" s="86" t="s">
        <v>172</v>
      </c>
      <c r="D14" s="86" t="s">
        <v>173</v>
      </c>
      <c r="E14" s="75" t="s">
        <v>174</v>
      </c>
      <c r="F14" s="76" t="n">
        <v>44774</v>
      </c>
      <c r="G14" s="76" t="n">
        <v>46569</v>
      </c>
      <c r="H14" s="75" t="s">
        <v>175</v>
      </c>
      <c r="I14" s="77" t="n">
        <v>0</v>
      </c>
      <c r="J14" s="76" t="s">
        <v>176</v>
      </c>
      <c r="K14" s="76"/>
      <c r="L14" s="76" t="s">
        <v>164</v>
      </c>
      <c r="M14" s="75"/>
      <c r="N14" s="79"/>
      <c r="O14" s="79"/>
      <c r="P14" s="87" t="s">
        <v>177</v>
      </c>
      <c r="Q14" s="79"/>
      <c r="R14" s="79"/>
      <c r="S14" s="79"/>
      <c r="T14" s="81"/>
      <c r="U14" s="82" t="s">
        <v>136</v>
      </c>
      <c r="V14" s="88"/>
      <c r="W14" s="92"/>
      <c r="X14" s="89" t="s">
        <v>178</v>
      </c>
      <c r="Y14" s="83" t="s">
        <v>179</v>
      </c>
      <c r="Z14" s="83" t="s">
        <v>180</v>
      </c>
      <c r="AA14" s="88"/>
      <c r="AB14" s="83" t="s">
        <v>181</v>
      </c>
      <c r="AC14" s="90" t="n">
        <v>45231</v>
      </c>
      <c r="AD14" s="88"/>
      <c r="AE14" s="83" t="s">
        <v>182</v>
      </c>
      <c r="AF14" s="88"/>
      <c r="AG14" s="83" t="s">
        <v>139</v>
      </c>
      <c r="AH14" s="83"/>
      <c r="AI14" s="88"/>
      <c r="AJ14" s="83" t="s">
        <v>183</v>
      </c>
      <c r="AK14" s="79"/>
      <c r="AL14" s="69"/>
      <c r="AM14" s="38"/>
    </row>
    <row r="15" customFormat="false" ht="30" hidden="false" customHeight="true" outlineLevel="0" collapsed="false">
      <c r="A15" s="72"/>
      <c r="B15" s="82" t="s">
        <v>184</v>
      </c>
      <c r="C15" s="86" t="s">
        <v>185</v>
      </c>
      <c r="D15" s="75" t="s">
        <v>186</v>
      </c>
      <c r="E15" s="75" t="s">
        <v>187</v>
      </c>
      <c r="F15" s="76" t="n">
        <v>44774</v>
      </c>
      <c r="G15" s="76" t="n">
        <v>46569</v>
      </c>
      <c r="H15" s="75" t="s">
        <v>188</v>
      </c>
      <c r="I15" s="77" t="n">
        <v>400000</v>
      </c>
      <c r="J15" s="76" t="s">
        <v>189</v>
      </c>
      <c r="K15" s="76" t="s">
        <v>190</v>
      </c>
      <c r="L15" s="76"/>
      <c r="M15" s="75"/>
      <c r="N15" s="79"/>
      <c r="O15" s="79"/>
      <c r="P15" s="87"/>
      <c r="Q15" s="79"/>
      <c r="R15" s="79" t="s">
        <v>135</v>
      </c>
      <c r="S15" s="79"/>
      <c r="T15" s="81"/>
      <c r="U15" s="92" t="s">
        <v>191</v>
      </c>
      <c r="V15" s="83" t="s">
        <v>192</v>
      </c>
      <c r="W15" s="88"/>
      <c r="X15" s="83" t="s">
        <v>193</v>
      </c>
      <c r="Y15" s="83" t="s">
        <v>194</v>
      </c>
      <c r="Z15" s="88"/>
      <c r="AA15" s="88"/>
      <c r="AB15" s="88"/>
      <c r="AC15" s="88"/>
      <c r="AD15" s="88"/>
      <c r="AE15" s="88"/>
      <c r="AF15" s="88"/>
      <c r="AG15" s="83" t="s">
        <v>195</v>
      </c>
      <c r="AH15" s="88"/>
      <c r="AI15" s="88"/>
      <c r="AJ15" s="88"/>
      <c r="AK15" s="79"/>
      <c r="AL15" s="69"/>
      <c r="AM15" s="38"/>
    </row>
    <row r="16" customFormat="false" ht="30" hidden="false" customHeight="true" outlineLevel="0" collapsed="false">
      <c r="A16" s="93" t="s">
        <v>196</v>
      </c>
      <c r="B16" s="82" t="s">
        <v>197</v>
      </c>
      <c r="C16" s="94" t="s">
        <v>198</v>
      </c>
      <c r="D16" s="75" t="s">
        <v>199</v>
      </c>
      <c r="E16" s="75" t="s">
        <v>200</v>
      </c>
      <c r="F16" s="95" t="n">
        <v>44774</v>
      </c>
      <c r="G16" s="95" t="n">
        <v>45108</v>
      </c>
      <c r="H16" s="76" t="s">
        <v>201</v>
      </c>
      <c r="I16" s="77" t="n">
        <v>10000</v>
      </c>
      <c r="J16" s="75" t="s">
        <v>202</v>
      </c>
      <c r="K16" s="76"/>
      <c r="L16" s="76" t="s">
        <v>203</v>
      </c>
      <c r="M16" s="75" t="s">
        <v>204</v>
      </c>
      <c r="N16" s="79"/>
      <c r="O16" s="79"/>
      <c r="P16" s="87"/>
      <c r="Q16" s="79"/>
      <c r="R16" s="79" t="s">
        <v>135</v>
      </c>
      <c r="S16" s="79"/>
      <c r="T16" s="81"/>
      <c r="U16" s="91" t="s">
        <v>205</v>
      </c>
      <c r="V16" s="83" t="s">
        <v>206</v>
      </c>
      <c r="W16" s="83"/>
      <c r="X16" s="83" t="s">
        <v>207</v>
      </c>
      <c r="Y16" s="92" t="s">
        <v>208</v>
      </c>
      <c r="Z16" s="88"/>
      <c r="AA16" s="88"/>
      <c r="AB16" s="88"/>
      <c r="AC16" s="88"/>
      <c r="AD16" s="90" t="n">
        <v>45261</v>
      </c>
      <c r="AE16" s="83" t="s">
        <v>209</v>
      </c>
      <c r="AF16" s="88"/>
      <c r="AG16" s="83" t="s">
        <v>210</v>
      </c>
      <c r="AH16" s="88"/>
      <c r="AI16" s="88"/>
      <c r="AJ16" s="83" t="s">
        <v>211</v>
      </c>
      <c r="AK16" s="79"/>
      <c r="AL16" s="69"/>
      <c r="AM16" s="38"/>
    </row>
    <row r="17" customFormat="false" ht="30" hidden="false" customHeight="true" outlineLevel="0" collapsed="false">
      <c r="A17" s="93"/>
      <c r="B17" s="82" t="s">
        <v>212</v>
      </c>
      <c r="C17" s="74" t="s">
        <v>213</v>
      </c>
      <c r="D17" s="75" t="s">
        <v>214</v>
      </c>
      <c r="E17" s="75" t="s">
        <v>200</v>
      </c>
      <c r="F17" s="95" t="n">
        <v>45139</v>
      </c>
      <c r="G17" s="95" t="n">
        <v>45474</v>
      </c>
      <c r="H17" s="75" t="s">
        <v>215</v>
      </c>
      <c r="I17" s="77" t="n">
        <v>0</v>
      </c>
      <c r="J17" s="76" t="s">
        <v>216</v>
      </c>
      <c r="K17" s="75"/>
      <c r="L17" s="76" t="s">
        <v>203</v>
      </c>
      <c r="M17" s="75" t="s">
        <v>217</v>
      </c>
      <c r="N17" s="79"/>
      <c r="O17" s="79"/>
      <c r="P17" s="87"/>
      <c r="Q17" s="79"/>
      <c r="R17" s="79" t="s">
        <v>135</v>
      </c>
      <c r="S17" s="79"/>
      <c r="T17" s="81"/>
      <c r="U17" s="91" t="s">
        <v>218</v>
      </c>
      <c r="V17" s="83" t="s">
        <v>219</v>
      </c>
      <c r="W17" s="88"/>
      <c r="X17" s="83" t="s">
        <v>220</v>
      </c>
      <c r="Y17" s="92" t="s">
        <v>221</v>
      </c>
      <c r="Z17" s="88"/>
      <c r="AA17" s="88"/>
      <c r="AB17" s="88"/>
      <c r="AC17" s="88"/>
      <c r="AD17" s="88"/>
      <c r="AE17" s="83" t="s">
        <v>222</v>
      </c>
      <c r="AF17" s="83"/>
      <c r="AG17" s="83" t="s">
        <v>223</v>
      </c>
      <c r="AH17" s="88"/>
      <c r="AI17" s="88"/>
      <c r="AJ17" s="88"/>
      <c r="AK17" s="79"/>
      <c r="AL17" s="69"/>
      <c r="AM17" s="38"/>
    </row>
    <row r="18" customFormat="false" ht="30" hidden="false" customHeight="true" outlineLevel="0" collapsed="false">
      <c r="A18" s="93"/>
      <c r="B18" s="82" t="s">
        <v>224</v>
      </c>
      <c r="C18" s="74" t="s">
        <v>225</v>
      </c>
      <c r="D18" s="75" t="s">
        <v>226</v>
      </c>
      <c r="E18" s="75" t="s">
        <v>227</v>
      </c>
      <c r="F18" s="95" t="n">
        <v>45139</v>
      </c>
      <c r="G18" s="96" t="n">
        <v>46569</v>
      </c>
      <c r="H18" s="97" t="s">
        <v>228</v>
      </c>
      <c r="I18" s="98" t="s">
        <v>229</v>
      </c>
      <c r="J18" s="76" t="s">
        <v>230</v>
      </c>
      <c r="K18" s="76"/>
      <c r="L18" s="76" t="s">
        <v>203</v>
      </c>
      <c r="M18" s="75" t="s">
        <v>231</v>
      </c>
      <c r="N18" s="79"/>
      <c r="O18" s="79"/>
      <c r="P18" s="87"/>
      <c r="Q18" s="79"/>
      <c r="R18" s="79" t="s">
        <v>135</v>
      </c>
      <c r="S18" s="79"/>
      <c r="T18" s="81"/>
      <c r="U18" s="99" t="s">
        <v>232</v>
      </c>
      <c r="V18" s="79"/>
      <c r="W18" s="84" t="s">
        <v>233</v>
      </c>
      <c r="X18" s="84" t="s">
        <v>234</v>
      </c>
      <c r="Y18" s="84" t="s">
        <v>235</v>
      </c>
      <c r="Z18" s="79"/>
      <c r="AA18" s="79"/>
      <c r="AB18" s="79"/>
      <c r="AC18" s="85" t="n">
        <v>45323</v>
      </c>
      <c r="AD18" s="79"/>
      <c r="AE18" s="79"/>
      <c r="AF18" s="79"/>
      <c r="AG18" s="84" t="s">
        <v>236</v>
      </c>
      <c r="AH18" s="79"/>
      <c r="AI18" s="79"/>
      <c r="AJ18" s="79"/>
      <c r="AK18" s="79"/>
      <c r="AL18" s="69"/>
      <c r="AM18" s="38"/>
    </row>
    <row r="19" customFormat="false" ht="30" hidden="false" customHeight="true" outlineLevel="0" collapsed="false">
      <c r="A19" s="93"/>
      <c r="B19" s="82" t="s">
        <v>237</v>
      </c>
      <c r="C19" s="75" t="s">
        <v>238</v>
      </c>
      <c r="D19" s="75" t="s">
        <v>239</v>
      </c>
      <c r="E19" s="75" t="s">
        <v>240</v>
      </c>
      <c r="F19" s="95" t="n">
        <v>45139</v>
      </c>
      <c r="G19" s="96" t="n">
        <v>46569</v>
      </c>
      <c r="H19" s="75" t="s">
        <v>241</v>
      </c>
      <c r="I19" s="100" t="s">
        <v>242</v>
      </c>
      <c r="J19" s="76" t="s">
        <v>243</v>
      </c>
      <c r="K19" s="76"/>
      <c r="L19" s="76" t="s">
        <v>203</v>
      </c>
      <c r="M19" s="75" t="s">
        <v>244</v>
      </c>
      <c r="N19" s="79"/>
      <c r="O19" s="79"/>
      <c r="P19" s="87" t="s">
        <v>135</v>
      </c>
      <c r="Q19" s="79"/>
      <c r="R19" s="79"/>
      <c r="S19" s="79"/>
      <c r="T19" s="81"/>
      <c r="U19" s="84" t="s">
        <v>245</v>
      </c>
      <c r="V19" s="79"/>
      <c r="W19" s="79"/>
      <c r="X19" s="84" t="s">
        <v>246</v>
      </c>
      <c r="Y19" s="99" t="s">
        <v>247</v>
      </c>
      <c r="Z19" s="79"/>
      <c r="AA19" s="79"/>
      <c r="AB19" s="79"/>
      <c r="AC19" s="79"/>
      <c r="AD19" s="79"/>
      <c r="AE19" s="79"/>
      <c r="AF19" s="79"/>
      <c r="AG19" s="84" t="s">
        <v>248</v>
      </c>
      <c r="AH19" s="79"/>
      <c r="AI19" s="79"/>
      <c r="AJ19" s="79"/>
      <c r="AK19" s="79"/>
      <c r="AL19" s="69"/>
      <c r="AM19" s="38"/>
    </row>
    <row r="20" customFormat="false" ht="30" hidden="false" customHeight="true" outlineLevel="0" collapsed="false">
      <c r="A20" s="93"/>
      <c r="B20" s="82" t="s">
        <v>249</v>
      </c>
      <c r="C20" s="75" t="s">
        <v>250</v>
      </c>
      <c r="D20" s="75" t="s">
        <v>251</v>
      </c>
      <c r="E20" s="75" t="s">
        <v>252</v>
      </c>
      <c r="F20" s="95" t="n">
        <v>45505</v>
      </c>
      <c r="G20" s="96" t="n">
        <v>46569</v>
      </c>
      <c r="H20" s="75" t="s">
        <v>253</v>
      </c>
      <c r="I20" s="77" t="s">
        <v>254</v>
      </c>
      <c r="J20" s="76" t="s">
        <v>255</v>
      </c>
      <c r="K20" s="101" t="s">
        <v>256</v>
      </c>
      <c r="L20" s="76" t="s">
        <v>203</v>
      </c>
      <c r="M20" s="75" t="s">
        <v>257</v>
      </c>
      <c r="N20" s="79"/>
      <c r="O20" s="79" t="s">
        <v>135</v>
      </c>
      <c r="P20" s="87"/>
      <c r="Q20" s="79"/>
      <c r="R20" s="79"/>
      <c r="S20" s="79"/>
      <c r="T20" s="81"/>
      <c r="U20" s="84" t="s">
        <v>258</v>
      </c>
      <c r="V20" s="79"/>
      <c r="W20" s="79"/>
      <c r="X20" s="84" t="s">
        <v>259</v>
      </c>
      <c r="Y20" s="84" t="s">
        <v>260</v>
      </c>
      <c r="Z20" s="79"/>
      <c r="AA20" s="79"/>
      <c r="AB20" s="79"/>
      <c r="AC20" s="85" t="n">
        <v>45323</v>
      </c>
      <c r="AD20" s="79"/>
      <c r="AE20" s="84" t="s">
        <v>140</v>
      </c>
      <c r="AF20" s="79"/>
      <c r="AG20" s="84" t="s">
        <v>261</v>
      </c>
      <c r="AH20" s="79"/>
      <c r="AI20" s="79"/>
      <c r="AJ20" s="79"/>
      <c r="AK20" s="79"/>
      <c r="AL20" s="69"/>
      <c r="AM20" s="38"/>
    </row>
    <row r="21" customFormat="false" ht="30" hidden="false" customHeight="true" outlineLevel="0" collapsed="false">
      <c r="A21" s="93"/>
      <c r="B21" s="82" t="s">
        <v>262</v>
      </c>
      <c r="C21" s="102" t="s">
        <v>263</v>
      </c>
      <c r="D21" s="103" t="s">
        <v>264</v>
      </c>
      <c r="E21" s="86" t="s">
        <v>265</v>
      </c>
      <c r="F21" s="95" t="n">
        <v>45505</v>
      </c>
      <c r="G21" s="96" t="n">
        <v>46569</v>
      </c>
      <c r="H21" s="75" t="s">
        <v>266</v>
      </c>
      <c r="I21" s="104" t="s">
        <v>267</v>
      </c>
      <c r="J21" s="76" t="s">
        <v>268</v>
      </c>
      <c r="K21" s="76"/>
      <c r="L21" s="76" t="s">
        <v>203</v>
      </c>
      <c r="M21" s="75"/>
      <c r="N21" s="79"/>
      <c r="O21" s="79" t="s">
        <v>135</v>
      </c>
      <c r="P21" s="87"/>
      <c r="Q21" s="79"/>
      <c r="R21" s="79"/>
      <c r="S21" s="79"/>
      <c r="T21" s="81"/>
      <c r="U21" s="84" t="s">
        <v>269</v>
      </c>
      <c r="V21" s="79"/>
      <c r="W21" s="79"/>
      <c r="X21" s="84" t="s">
        <v>270</v>
      </c>
      <c r="Y21" s="99" t="s">
        <v>271</v>
      </c>
      <c r="Z21" s="79"/>
      <c r="AA21" s="79"/>
      <c r="AB21" s="79"/>
      <c r="AC21" s="79"/>
      <c r="AD21" s="79"/>
      <c r="AE21" s="79"/>
      <c r="AF21" s="79"/>
      <c r="AG21" s="84" t="s">
        <v>272</v>
      </c>
      <c r="AH21" s="79"/>
      <c r="AI21" s="79"/>
      <c r="AJ21" s="79"/>
      <c r="AK21" s="79"/>
      <c r="AL21" s="69"/>
      <c r="AM21" s="38"/>
    </row>
    <row r="22" customFormat="false" ht="30" hidden="false" customHeight="true" outlineLevel="0" collapsed="false">
      <c r="A22" s="93"/>
      <c r="B22" s="82" t="s">
        <v>273</v>
      </c>
      <c r="C22" s="102" t="s">
        <v>274</v>
      </c>
      <c r="D22" s="86" t="s">
        <v>275</v>
      </c>
      <c r="E22" s="86" t="s">
        <v>276</v>
      </c>
      <c r="F22" s="96" t="n">
        <v>44774</v>
      </c>
      <c r="G22" s="96" t="n">
        <v>45108</v>
      </c>
      <c r="H22" s="86" t="s">
        <v>277</v>
      </c>
      <c r="I22" s="104" t="n">
        <v>1000</v>
      </c>
      <c r="J22" s="76" t="s">
        <v>278</v>
      </c>
      <c r="K22" s="101" t="s">
        <v>279</v>
      </c>
      <c r="L22" s="101"/>
      <c r="M22" s="86"/>
      <c r="N22" s="79"/>
      <c r="O22" s="79"/>
      <c r="P22" s="87" t="s">
        <v>135</v>
      </c>
      <c r="Q22" s="79"/>
      <c r="R22" s="79"/>
      <c r="S22" s="79"/>
      <c r="T22" s="81"/>
      <c r="U22" s="84" t="s">
        <v>280</v>
      </c>
      <c r="V22" s="79"/>
      <c r="W22" s="79"/>
      <c r="X22" s="84" t="s">
        <v>281</v>
      </c>
      <c r="Y22" s="99" t="s">
        <v>282</v>
      </c>
      <c r="Z22" s="79"/>
      <c r="AA22" s="79"/>
      <c r="AB22" s="79"/>
      <c r="AC22" s="85" t="n">
        <v>45505</v>
      </c>
      <c r="AD22" s="85" t="n">
        <v>45870</v>
      </c>
      <c r="AE22" s="79"/>
      <c r="AF22" s="79"/>
      <c r="AG22" s="99" t="s">
        <v>283</v>
      </c>
      <c r="AH22" s="79"/>
      <c r="AI22" s="79"/>
      <c r="AJ22" s="79"/>
      <c r="AK22" s="79"/>
      <c r="AL22" s="69"/>
      <c r="AM22" s="38"/>
    </row>
    <row r="23" customFormat="false" ht="30" hidden="false" customHeight="true" outlineLevel="0" collapsed="false">
      <c r="A23" s="93" t="s">
        <v>284</v>
      </c>
      <c r="B23" s="82" t="s">
        <v>285</v>
      </c>
      <c r="C23" s="105" t="s">
        <v>286</v>
      </c>
      <c r="D23" s="75" t="s">
        <v>287</v>
      </c>
      <c r="E23" s="75" t="s">
        <v>288</v>
      </c>
      <c r="F23" s="76" t="n">
        <v>44774</v>
      </c>
      <c r="G23" s="76" t="n">
        <v>46569</v>
      </c>
      <c r="H23" s="76" t="s">
        <v>289</v>
      </c>
      <c r="I23" s="77" t="n">
        <v>20000</v>
      </c>
      <c r="J23" s="86" t="s">
        <v>290</v>
      </c>
      <c r="K23" s="76" t="s">
        <v>291</v>
      </c>
      <c r="L23" s="75"/>
      <c r="M23" s="75"/>
      <c r="N23" s="79"/>
      <c r="O23" s="79"/>
      <c r="P23" s="87"/>
      <c r="Q23" s="79"/>
      <c r="R23" s="79" t="s">
        <v>135</v>
      </c>
      <c r="S23" s="79"/>
      <c r="T23" s="81"/>
      <c r="U23" s="92" t="s">
        <v>292</v>
      </c>
      <c r="V23" s="83" t="s">
        <v>293</v>
      </c>
      <c r="W23" s="88"/>
      <c r="X23" s="83" t="s">
        <v>294</v>
      </c>
      <c r="Y23" s="83" t="s">
        <v>295</v>
      </c>
      <c r="Z23" s="88"/>
      <c r="AA23" s="88"/>
      <c r="AB23" s="88"/>
      <c r="AC23" s="90"/>
      <c r="AD23" s="88"/>
      <c r="AE23" s="88"/>
      <c r="AF23" s="88"/>
      <c r="AG23" s="83" t="s">
        <v>296</v>
      </c>
      <c r="AH23" s="88"/>
      <c r="AI23" s="88"/>
      <c r="AJ23" s="88"/>
      <c r="AK23" s="79"/>
      <c r="AL23" s="69"/>
      <c r="AM23" s="38"/>
    </row>
    <row r="24" customFormat="false" ht="30" hidden="false" customHeight="true" outlineLevel="0" collapsed="false">
      <c r="A24" s="93"/>
      <c r="B24" s="82" t="s">
        <v>297</v>
      </c>
      <c r="C24" s="106" t="s">
        <v>298</v>
      </c>
      <c r="D24" s="106" t="s">
        <v>299</v>
      </c>
      <c r="E24" s="106" t="s">
        <v>300</v>
      </c>
      <c r="F24" s="76" t="n">
        <v>44774</v>
      </c>
      <c r="G24" s="76" t="n">
        <v>44927</v>
      </c>
      <c r="H24" s="76" t="s">
        <v>289</v>
      </c>
      <c r="I24" s="77" t="n">
        <v>150</v>
      </c>
      <c r="J24" s="76" t="s">
        <v>301</v>
      </c>
      <c r="K24" s="76" t="s">
        <v>302</v>
      </c>
      <c r="L24" s="76"/>
      <c r="M24" s="75" t="s">
        <v>303</v>
      </c>
      <c r="N24" s="79"/>
      <c r="O24" s="79"/>
      <c r="P24" s="87" t="s">
        <v>135</v>
      </c>
      <c r="Q24" s="79"/>
      <c r="R24" s="79"/>
      <c r="S24" s="79"/>
      <c r="T24" s="81"/>
      <c r="U24" s="82" t="s">
        <v>136</v>
      </c>
      <c r="V24" s="88"/>
      <c r="W24" s="83" t="s">
        <v>304</v>
      </c>
      <c r="X24" s="83" t="s">
        <v>305</v>
      </c>
      <c r="Y24" s="107"/>
      <c r="Z24" s="88"/>
      <c r="AA24" s="88"/>
      <c r="AB24" s="88"/>
      <c r="AC24" s="90" t="n">
        <v>45323</v>
      </c>
      <c r="AD24" s="90" t="n">
        <v>45689</v>
      </c>
      <c r="AE24" s="88"/>
      <c r="AF24" s="88"/>
      <c r="AG24" s="83" t="s">
        <v>139</v>
      </c>
      <c r="AH24" s="88"/>
      <c r="AI24" s="88"/>
      <c r="AJ24" s="88"/>
      <c r="AK24" s="79"/>
      <c r="AL24" s="69"/>
      <c r="AM24" s="38"/>
    </row>
    <row r="25" customFormat="false" ht="30" hidden="false" customHeight="true" outlineLevel="0" collapsed="false">
      <c r="A25" s="93"/>
      <c r="B25" s="82" t="s">
        <v>306</v>
      </c>
      <c r="C25" s="106" t="s">
        <v>307</v>
      </c>
      <c r="D25" s="75" t="s">
        <v>308</v>
      </c>
      <c r="E25" s="75" t="s">
        <v>309</v>
      </c>
      <c r="F25" s="76" t="n">
        <v>44774</v>
      </c>
      <c r="G25" s="76" t="n">
        <v>45139</v>
      </c>
      <c r="H25" s="76" t="s">
        <v>289</v>
      </c>
      <c r="I25" s="77" t="n">
        <v>2000</v>
      </c>
      <c r="J25" s="76" t="s">
        <v>310</v>
      </c>
      <c r="K25" s="76" t="s">
        <v>302</v>
      </c>
      <c r="L25" s="76"/>
      <c r="M25" s="75" t="s">
        <v>311</v>
      </c>
      <c r="N25" s="79"/>
      <c r="O25" s="79"/>
      <c r="P25" s="87" t="s">
        <v>135</v>
      </c>
      <c r="Q25" s="79"/>
      <c r="R25" s="79"/>
      <c r="S25" s="79"/>
      <c r="T25" s="81"/>
      <c r="U25" s="83" t="s">
        <v>136</v>
      </c>
      <c r="V25" s="88"/>
      <c r="W25" s="83" t="s">
        <v>312</v>
      </c>
      <c r="X25" s="83" t="s">
        <v>313</v>
      </c>
      <c r="Y25" s="107"/>
      <c r="Z25" s="88"/>
      <c r="AA25" s="88"/>
      <c r="AB25" s="88"/>
      <c r="AC25" s="90" t="n">
        <v>45323</v>
      </c>
      <c r="AD25" s="90" t="n">
        <v>45689</v>
      </c>
      <c r="AE25" s="88"/>
      <c r="AF25" s="88"/>
      <c r="AG25" s="83" t="s">
        <v>314</v>
      </c>
      <c r="AH25" s="88"/>
      <c r="AI25" s="88"/>
      <c r="AJ25" s="88"/>
      <c r="AK25" s="79"/>
      <c r="AL25" s="69"/>
      <c r="AM25" s="38"/>
    </row>
    <row r="26" customFormat="false" ht="30" hidden="false" customHeight="true" outlineLevel="0" collapsed="false">
      <c r="A26" s="93"/>
      <c r="B26" s="82" t="s">
        <v>315</v>
      </c>
      <c r="C26" s="106" t="s">
        <v>316</v>
      </c>
      <c r="D26" s="75" t="s">
        <v>317</v>
      </c>
      <c r="E26" s="75" t="s">
        <v>318</v>
      </c>
      <c r="F26" s="76" t="n">
        <v>44774</v>
      </c>
      <c r="G26" s="76" t="n">
        <v>44927</v>
      </c>
      <c r="H26" s="76" t="s">
        <v>289</v>
      </c>
      <c r="I26" s="77" t="n">
        <v>100</v>
      </c>
      <c r="J26" s="76" t="s">
        <v>319</v>
      </c>
      <c r="K26" s="76" t="s">
        <v>302</v>
      </c>
      <c r="L26" s="75"/>
      <c r="M26" s="75" t="s">
        <v>320</v>
      </c>
      <c r="N26" s="79"/>
      <c r="O26" s="79"/>
      <c r="P26" s="87" t="s">
        <v>135</v>
      </c>
      <c r="Q26" s="79"/>
      <c r="R26" s="79"/>
      <c r="S26" s="79"/>
      <c r="T26" s="81"/>
      <c r="U26" s="73" t="s">
        <v>136</v>
      </c>
      <c r="V26" s="79"/>
      <c r="W26" s="84" t="s">
        <v>321</v>
      </c>
      <c r="X26" s="73"/>
      <c r="Y26" s="99"/>
      <c r="Z26" s="84" t="s">
        <v>322</v>
      </c>
      <c r="AA26" s="79"/>
      <c r="AB26" s="79"/>
      <c r="AC26" s="85" t="n">
        <v>45323</v>
      </c>
      <c r="AD26" s="85" t="n">
        <v>45689</v>
      </c>
      <c r="AE26" s="79"/>
      <c r="AF26" s="79"/>
      <c r="AG26" s="84" t="s">
        <v>139</v>
      </c>
      <c r="AH26" s="79"/>
      <c r="AI26" s="79"/>
      <c r="AJ26" s="79"/>
      <c r="AK26" s="79"/>
      <c r="AL26" s="69"/>
      <c r="AM26" s="38"/>
    </row>
    <row r="27" customFormat="false" ht="30" hidden="false" customHeight="true" outlineLevel="0" collapsed="false">
      <c r="A27" s="93"/>
      <c r="B27" s="82" t="s">
        <v>323</v>
      </c>
      <c r="C27" s="74" t="s">
        <v>324</v>
      </c>
      <c r="D27" s="75" t="s">
        <v>325</v>
      </c>
      <c r="E27" s="75" t="s">
        <v>326</v>
      </c>
      <c r="F27" s="76" t="n">
        <v>44774</v>
      </c>
      <c r="G27" s="76" t="n">
        <v>46569</v>
      </c>
      <c r="H27" s="75" t="s">
        <v>327</v>
      </c>
      <c r="I27" s="77" t="n">
        <v>15000</v>
      </c>
      <c r="J27" s="76" t="s">
        <v>328</v>
      </c>
      <c r="K27" s="76" t="s">
        <v>329</v>
      </c>
      <c r="L27" s="76" t="s">
        <v>330</v>
      </c>
      <c r="M27" s="75"/>
      <c r="N27" s="79"/>
      <c r="O27" s="79"/>
      <c r="P27" s="87"/>
      <c r="Q27" s="79"/>
      <c r="R27" s="79" t="s">
        <v>135</v>
      </c>
      <c r="S27" s="79"/>
      <c r="T27" s="81"/>
      <c r="U27" s="99" t="s">
        <v>331</v>
      </c>
      <c r="V27" s="108" t="s">
        <v>332</v>
      </c>
      <c r="W27" s="79"/>
      <c r="X27" s="84" t="s">
        <v>333</v>
      </c>
      <c r="Y27" s="109"/>
      <c r="Z27" s="79"/>
      <c r="AA27" s="79"/>
      <c r="AB27" s="79"/>
      <c r="AC27" s="85" t="n">
        <v>45323</v>
      </c>
      <c r="AD27" s="85"/>
      <c r="AE27" s="79"/>
      <c r="AF27" s="79"/>
      <c r="AG27" s="79"/>
      <c r="AH27" s="79"/>
      <c r="AI27" s="79"/>
      <c r="AJ27" s="79"/>
      <c r="AK27" s="79"/>
      <c r="AL27" s="69"/>
      <c r="AM27" s="38"/>
    </row>
    <row r="28" customFormat="false" ht="30" hidden="false" customHeight="true" outlineLevel="0" collapsed="false">
      <c r="A28" s="93" t="s">
        <v>334</v>
      </c>
      <c r="B28" s="82" t="s">
        <v>335</v>
      </c>
      <c r="C28" s="74" t="s">
        <v>336</v>
      </c>
      <c r="D28" s="75" t="s">
        <v>337</v>
      </c>
      <c r="E28" s="75" t="s">
        <v>338</v>
      </c>
      <c r="F28" s="76" t="n">
        <v>45139</v>
      </c>
      <c r="G28" s="76" t="n">
        <v>46569</v>
      </c>
      <c r="H28" s="75" t="s">
        <v>339</v>
      </c>
      <c r="I28" s="77" t="n">
        <v>200000</v>
      </c>
      <c r="J28" s="76" t="s">
        <v>340</v>
      </c>
      <c r="K28" s="76" t="s">
        <v>341</v>
      </c>
      <c r="L28" s="76" t="s">
        <v>203</v>
      </c>
      <c r="M28" s="75" t="s">
        <v>342</v>
      </c>
      <c r="N28" s="79"/>
      <c r="O28" s="79"/>
      <c r="P28" s="87" t="s">
        <v>135</v>
      </c>
      <c r="Q28" s="79"/>
      <c r="R28" s="79"/>
      <c r="S28" s="79"/>
      <c r="T28" s="81"/>
      <c r="U28" s="83" t="s">
        <v>343</v>
      </c>
      <c r="V28" s="83"/>
      <c r="W28" s="88"/>
      <c r="X28" s="89" t="s">
        <v>344</v>
      </c>
      <c r="Y28" s="83" t="s">
        <v>345</v>
      </c>
      <c r="Z28" s="88"/>
      <c r="AA28" s="88"/>
      <c r="AB28" s="88"/>
      <c r="AC28" s="88"/>
      <c r="AD28" s="88"/>
      <c r="AE28" s="88"/>
      <c r="AF28" s="88"/>
      <c r="AG28" s="83" t="s">
        <v>296</v>
      </c>
      <c r="AH28" s="88"/>
      <c r="AI28" s="88"/>
      <c r="AJ28" s="88"/>
      <c r="AK28" s="79"/>
      <c r="AL28" s="69"/>
      <c r="AM28" s="38"/>
    </row>
    <row r="29" customFormat="false" ht="30" hidden="false" customHeight="true" outlineLevel="0" collapsed="false">
      <c r="A29" s="93"/>
      <c r="B29" s="82" t="s">
        <v>346</v>
      </c>
      <c r="C29" s="74" t="s">
        <v>347</v>
      </c>
      <c r="D29" s="75" t="s">
        <v>348</v>
      </c>
      <c r="E29" s="75" t="s">
        <v>349</v>
      </c>
      <c r="F29" s="76" t="n">
        <v>44774</v>
      </c>
      <c r="G29" s="76" t="n">
        <v>46569</v>
      </c>
      <c r="H29" s="75" t="s">
        <v>350</v>
      </c>
      <c r="I29" s="77" t="s">
        <v>351</v>
      </c>
      <c r="J29" s="76" t="s">
        <v>352</v>
      </c>
      <c r="K29" s="76" t="s">
        <v>353</v>
      </c>
      <c r="L29" s="76" t="s">
        <v>354</v>
      </c>
      <c r="M29" s="75" t="s">
        <v>355</v>
      </c>
      <c r="N29" s="79"/>
      <c r="O29" s="79"/>
      <c r="P29" s="87"/>
      <c r="Q29" s="79"/>
      <c r="R29" s="79" t="s">
        <v>135</v>
      </c>
      <c r="S29" s="79"/>
      <c r="T29" s="81"/>
      <c r="U29" s="91" t="s">
        <v>356</v>
      </c>
      <c r="V29" s="88"/>
      <c r="W29" s="88"/>
      <c r="X29" s="93" t="s">
        <v>357</v>
      </c>
      <c r="Y29" s="91" t="s">
        <v>358</v>
      </c>
      <c r="Z29" s="88"/>
      <c r="AA29" s="88"/>
      <c r="AB29" s="88"/>
      <c r="AC29" s="88"/>
      <c r="AD29" s="88"/>
      <c r="AE29" s="88"/>
      <c r="AF29" s="88"/>
      <c r="AG29" s="92" t="s">
        <v>359</v>
      </c>
      <c r="AH29" s="88"/>
      <c r="AI29" s="88"/>
      <c r="AJ29" s="88"/>
      <c r="AK29" s="79"/>
      <c r="AL29" s="69"/>
      <c r="AM29" s="38"/>
    </row>
    <row r="30" customFormat="false" ht="30" hidden="false" customHeight="true" outlineLevel="0" collapsed="false">
      <c r="A30" s="93"/>
      <c r="B30" s="82" t="s">
        <v>360</v>
      </c>
      <c r="C30" s="97" t="s">
        <v>361</v>
      </c>
      <c r="D30" s="75" t="s">
        <v>362</v>
      </c>
      <c r="E30" s="75" t="s">
        <v>363</v>
      </c>
      <c r="F30" s="76" t="n">
        <v>44774</v>
      </c>
      <c r="G30" s="76" t="n">
        <v>46569</v>
      </c>
      <c r="H30" s="75" t="s">
        <v>350</v>
      </c>
      <c r="I30" s="77" t="n">
        <v>600000</v>
      </c>
      <c r="J30" s="76" t="s">
        <v>364</v>
      </c>
      <c r="K30" s="76"/>
      <c r="L30" s="76" t="s">
        <v>203</v>
      </c>
      <c r="M30" s="75" t="s">
        <v>365</v>
      </c>
      <c r="N30" s="79"/>
      <c r="O30" s="79"/>
      <c r="P30" s="87"/>
      <c r="Q30" s="79"/>
      <c r="R30" s="79" t="s">
        <v>135</v>
      </c>
      <c r="S30" s="79"/>
      <c r="T30" s="81"/>
      <c r="U30" s="83" t="s">
        <v>366</v>
      </c>
      <c r="V30" s="83" t="s">
        <v>367</v>
      </c>
      <c r="W30" s="110" t="s">
        <v>368</v>
      </c>
      <c r="X30" s="92" t="s">
        <v>369</v>
      </c>
      <c r="Y30" s="111" t="s">
        <v>370</v>
      </c>
      <c r="Z30" s="88"/>
      <c r="AA30" s="88"/>
      <c r="AB30" s="88"/>
      <c r="AC30" s="88"/>
      <c r="AD30" s="88"/>
      <c r="AE30" s="88"/>
      <c r="AF30" s="88"/>
      <c r="AG30" s="83" t="s">
        <v>371</v>
      </c>
      <c r="AH30" s="88"/>
      <c r="AI30" s="88"/>
      <c r="AJ30" s="88"/>
      <c r="AK30" s="79"/>
      <c r="AL30" s="69"/>
      <c r="AM30" s="38"/>
    </row>
    <row r="31" customFormat="false" ht="30" hidden="false" customHeight="true" outlineLevel="0" collapsed="false">
      <c r="A31" s="93"/>
      <c r="B31" s="82" t="s">
        <v>372</v>
      </c>
      <c r="C31" s="74" t="s">
        <v>373</v>
      </c>
      <c r="D31" s="75" t="s">
        <v>374</v>
      </c>
      <c r="E31" s="75" t="s">
        <v>375</v>
      </c>
      <c r="F31" s="76" t="n">
        <v>44774</v>
      </c>
      <c r="G31" s="76" t="n">
        <v>46569</v>
      </c>
      <c r="H31" s="75" t="s">
        <v>339</v>
      </c>
      <c r="I31" s="77" t="n">
        <v>500000</v>
      </c>
      <c r="J31" s="76" t="s">
        <v>376</v>
      </c>
      <c r="K31" s="76"/>
      <c r="L31" s="76" t="s">
        <v>203</v>
      </c>
      <c r="M31" s="75" t="s">
        <v>377</v>
      </c>
      <c r="N31" s="79"/>
      <c r="O31" s="79"/>
      <c r="P31" s="87"/>
      <c r="Q31" s="79" t="s">
        <v>177</v>
      </c>
      <c r="R31" s="79"/>
      <c r="S31" s="79"/>
      <c r="T31" s="81"/>
      <c r="U31" s="92" t="s">
        <v>378</v>
      </c>
      <c r="V31" s="83"/>
      <c r="W31" s="83" t="s">
        <v>379</v>
      </c>
      <c r="X31" s="112" t="s">
        <v>380</v>
      </c>
      <c r="Y31" s="83" t="s">
        <v>381</v>
      </c>
      <c r="Z31" s="88"/>
      <c r="AA31" s="88"/>
      <c r="AB31" s="88"/>
      <c r="AC31" s="88"/>
      <c r="AD31" s="88"/>
      <c r="AE31" s="83" t="s">
        <v>209</v>
      </c>
      <c r="AF31" s="88"/>
      <c r="AG31" s="83" t="s">
        <v>382</v>
      </c>
      <c r="AH31" s="88"/>
      <c r="AI31" s="88"/>
      <c r="AJ31" s="83" t="s">
        <v>383</v>
      </c>
      <c r="AK31" s="79"/>
      <c r="AL31" s="69"/>
      <c r="AM31" s="38"/>
    </row>
    <row r="32" customFormat="false" ht="30" hidden="false" customHeight="true" outlineLevel="0" collapsed="false">
      <c r="A32" s="93"/>
      <c r="B32" s="82" t="s">
        <v>384</v>
      </c>
      <c r="C32" s="74" t="s">
        <v>385</v>
      </c>
      <c r="D32" s="75" t="s">
        <v>386</v>
      </c>
      <c r="E32" s="75" t="s">
        <v>387</v>
      </c>
      <c r="F32" s="76" t="n">
        <v>44774</v>
      </c>
      <c r="G32" s="76" t="n">
        <v>46569</v>
      </c>
      <c r="H32" s="106" t="s">
        <v>388</v>
      </c>
      <c r="I32" s="77" t="n">
        <v>6000</v>
      </c>
      <c r="J32" s="76" t="s">
        <v>389</v>
      </c>
      <c r="K32" s="76" t="s">
        <v>390</v>
      </c>
      <c r="L32" s="76"/>
      <c r="M32" s="75"/>
      <c r="N32" s="79"/>
      <c r="O32" s="79"/>
      <c r="P32" s="87"/>
      <c r="Q32" s="79"/>
      <c r="R32" s="79" t="s">
        <v>135</v>
      </c>
      <c r="S32" s="79"/>
      <c r="T32" s="81"/>
      <c r="U32" s="113" t="s">
        <v>391</v>
      </c>
      <c r="V32" s="91" t="s">
        <v>392</v>
      </c>
      <c r="W32" s="88"/>
      <c r="X32" s="83" t="s">
        <v>393</v>
      </c>
      <c r="Y32" s="88"/>
      <c r="Z32" s="88"/>
      <c r="AA32" s="88"/>
      <c r="AB32" s="88"/>
      <c r="AC32" s="88"/>
      <c r="AD32" s="88"/>
      <c r="AE32" s="88"/>
      <c r="AF32" s="88"/>
      <c r="AG32" s="83" t="s">
        <v>394</v>
      </c>
      <c r="AH32" s="88"/>
      <c r="AI32" s="88"/>
      <c r="AJ32" s="88"/>
      <c r="AK32" s="79"/>
      <c r="AL32" s="69"/>
      <c r="AM32" s="38"/>
    </row>
    <row r="33" customFormat="false" ht="30" hidden="false" customHeight="true" outlineLevel="0" collapsed="false">
      <c r="A33" s="93" t="s">
        <v>395</v>
      </c>
      <c r="B33" s="82" t="s">
        <v>396</v>
      </c>
      <c r="C33" s="74" t="s">
        <v>397</v>
      </c>
      <c r="D33" s="75" t="s">
        <v>398</v>
      </c>
      <c r="E33" s="75" t="s">
        <v>399</v>
      </c>
      <c r="F33" s="76" t="n">
        <v>44774</v>
      </c>
      <c r="G33" s="76" t="n">
        <v>46569</v>
      </c>
      <c r="H33" s="76" t="s">
        <v>400</v>
      </c>
      <c r="I33" s="77" t="n">
        <v>500000</v>
      </c>
      <c r="J33" s="76" t="s">
        <v>401</v>
      </c>
      <c r="K33" s="114"/>
      <c r="L33" s="76" t="s">
        <v>402</v>
      </c>
      <c r="M33" s="74" t="s">
        <v>403</v>
      </c>
      <c r="N33" s="79"/>
      <c r="O33" s="73"/>
      <c r="P33" s="73" t="s">
        <v>135</v>
      </c>
      <c r="Q33" s="73"/>
      <c r="R33" s="73"/>
      <c r="S33" s="73"/>
      <c r="T33" s="81"/>
      <c r="U33" s="82" t="s">
        <v>136</v>
      </c>
      <c r="V33" s="82"/>
      <c r="W33" s="83" t="s">
        <v>404</v>
      </c>
      <c r="X33" s="83" t="s">
        <v>405</v>
      </c>
      <c r="Y33" s="92" t="s">
        <v>406</v>
      </c>
      <c r="Z33" s="82"/>
      <c r="AA33" s="82"/>
      <c r="AB33" s="82"/>
      <c r="AC33" s="115" t="n">
        <v>45170</v>
      </c>
      <c r="AD33" s="82"/>
      <c r="AE33" s="83"/>
      <c r="AF33" s="116"/>
      <c r="AG33" s="83" t="s">
        <v>407</v>
      </c>
      <c r="AH33" s="82"/>
      <c r="AI33" s="82"/>
      <c r="AJ33" s="82"/>
      <c r="AK33" s="79"/>
      <c r="AL33" s="69"/>
      <c r="AM33" s="38"/>
    </row>
    <row r="34" customFormat="false" ht="30" hidden="false" customHeight="true" outlineLevel="0" collapsed="false">
      <c r="A34" s="93"/>
      <c r="B34" s="82" t="s">
        <v>408</v>
      </c>
      <c r="C34" s="75" t="s">
        <v>409</v>
      </c>
      <c r="D34" s="75" t="s">
        <v>410</v>
      </c>
      <c r="E34" s="75" t="s">
        <v>411</v>
      </c>
      <c r="F34" s="76" t="n">
        <v>44774</v>
      </c>
      <c r="G34" s="76" t="n">
        <v>46569</v>
      </c>
      <c r="H34" s="101" t="s">
        <v>253</v>
      </c>
      <c r="I34" s="104" t="n">
        <v>50000</v>
      </c>
      <c r="J34" s="86" t="s">
        <v>412</v>
      </c>
      <c r="K34" s="117"/>
      <c r="L34" s="76" t="s">
        <v>402</v>
      </c>
      <c r="M34" s="117"/>
      <c r="N34" s="79"/>
      <c r="O34" s="73"/>
      <c r="P34" s="73"/>
      <c r="Q34" s="73"/>
      <c r="R34" s="73" t="s">
        <v>135</v>
      </c>
      <c r="S34" s="118"/>
      <c r="T34" s="81"/>
      <c r="U34" s="119" t="s">
        <v>413</v>
      </c>
      <c r="V34" s="120"/>
      <c r="W34" s="82"/>
      <c r="X34" s="83" t="s">
        <v>414</v>
      </c>
      <c r="Y34" s="83" t="s">
        <v>415</v>
      </c>
      <c r="Z34" s="82"/>
      <c r="AA34" s="82"/>
      <c r="AB34" s="82"/>
      <c r="AC34" s="115" t="n">
        <v>45170</v>
      </c>
      <c r="AD34" s="82"/>
      <c r="AE34" s="83" t="s">
        <v>140</v>
      </c>
      <c r="AF34" s="82"/>
      <c r="AG34" s="83" t="s">
        <v>416</v>
      </c>
      <c r="AH34" s="82"/>
      <c r="AI34" s="82"/>
      <c r="AJ34" s="82"/>
      <c r="AK34" s="79"/>
      <c r="AL34" s="69"/>
      <c r="AM34" s="38"/>
    </row>
    <row r="35" customFormat="false" ht="30" hidden="false" customHeight="true" outlineLevel="0" collapsed="false">
      <c r="A35" s="93" t="s">
        <v>417</v>
      </c>
      <c r="B35" s="82" t="s">
        <v>418</v>
      </c>
      <c r="C35" s="86" t="s">
        <v>419</v>
      </c>
      <c r="D35" s="75" t="s">
        <v>420</v>
      </c>
      <c r="E35" s="75" t="s">
        <v>421</v>
      </c>
      <c r="F35" s="76" t="n">
        <v>44774</v>
      </c>
      <c r="G35" s="76" t="n">
        <v>46569</v>
      </c>
      <c r="H35" s="76" t="s">
        <v>422</v>
      </c>
      <c r="I35" s="77" t="n">
        <v>500000</v>
      </c>
      <c r="J35" s="76" t="s">
        <v>423</v>
      </c>
      <c r="K35" s="75"/>
      <c r="L35" s="75" t="s">
        <v>424</v>
      </c>
      <c r="M35" s="75" t="s">
        <v>425</v>
      </c>
      <c r="N35" s="79"/>
      <c r="O35" s="79"/>
      <c r="P35" s="87"/>
      <c r="Q35" s="79"/>
      <c r="R35" s="121" t="s">
        <v>135</v>
      </c>
      <c r="S35" s="88"/>
      <c r="T35" s="81"/>
      <c r="U35" s="122" t="s">
        <v>426</v>
      </c>
      <c r="V35" s="88"/>
      <c r="W35" s="111" t="s">
        <v>427</v>
      </c>
      <c r="X35" s="83" t="s">
        <v>428</v>
      </c>
      <c r="Y35" s="83" t="s">
        <v>429</v>
      </c>
      <c r="Z35" s="88"/>
      <c r="AA35" s="88"/>
      <c r="AB35" s="88"/>
      <c r="AC35" s="88"/>
      <c r="AD35" s="88"/>
      <c r="AE35" s="83" t="s">
        <v>416</v>
      </c>
      <c r="AF35" s="88"/>
      <c r="AG35" s="83" t="s">
        <v>430</v>
      </c>
      <c r="AH35" s="88"/>
      <c r="AI35" s="88"/>
      <c r="AJ35" s="88"/>
      <c r="AK35" s="79"/>
      <c r="AL35" s="69"/>
      <c r="AM35" s="38"/>
    </row>
    <row r="36" customFormat="false" ht="30" hidden="false" customHeight="true" outlineLevel="0" collapsed="false">
      <c r="A36" s="93"/>
      <c r="B36" s="82" t="s">
        <v>431</v>
      </c>
      <c r="C36" s="86" t="s">
        <v>432</v>
      </c>
      <c r="D36" s="75" t="s">
        <v>433</v>
      </c>
      <c r="E36" s="75" t="s">
        <v>421</v>
      </c>
      <c r="F36" s="76" t="n">
        <v>44774</v>
      </c>
      <c r="G36" s="76" t="n">
        <v>46569</v>
      </c>
      <c r="H36" s="123" t="s">
        <v>434</v>
      </c>
      <c r="I36" s="77" t="n">
        <v>500000</v>
      </c>
      <c r="J36" s="76" t="s">
        <v>435</v>
      </c>
      <c r="K36" s="101" t="s">
        <v>436</v>
      </c>
      <c r="L36" s="75" t="s">
        <v>424</v>
      </c>
      <c r="M36" s="75" t="s">
        <v>437</v>
      </c>
      <c r="N36" s="79"/>
      <c r="O36" s="79"/>
      <c r="P36" s="87"/>
      <c r="Q36" s="79"/>
      <c r="R36" s="79" t="s">
        <v>135</v>
      </c>
      <c r="S36" s="79"/>
      <c r="T36" s="81"/>
      <c r="U36" s="124" t="s">
        <v>438</v>
      </c>
      <c r="V36" s="84"/>
      <c r="W36" s="125"/>
      <c r="X36" s="83" t="s">
        <v>439</v>
      </c>
      <c r="Y36" s="83" t="s">
        <v>440</v>
      </c>
      <c r="Z36" s="88"/>
      <c r="AA36" s="88"/>
      <c r="AB36" s="88"/>
      <c r="AC36" s="88"/>
      <c r="AD36" s="88"/>
      <c r="AE36" s="88"/>
      <c r="AF36" s="88"/>
      <c r="AG36" s="107" t="s">
        <v>441</v>
      </c>
      <c r="AH36" s="88"/>
      <c r="AI36" s="88"/>
      <c r="AJ36" s="88"/>
      <c r="AK36" s="79"/>
      <c r="AL36" s="69"/>
      <c r="AM36" s="38"/>
    </row>
    <row r="37" customFormat="false" ht="30" hidden="false" customHeight="true" outlineLevel="0" collapsed="false">
      <c r="A37" s="93"/>
      <c r="B37" s="82" t="s">
        <v>442</v>
      </c>
      <c r="C37" s="126" t="s">
        <v>443</v>
      </c>
      <c r="D37" s="126" t="s">
        <v>444</v>
      </c>
      <c r="E37" s="126" t="s">
        <v>445</v>
      </c>
      <c r="F37" s="127" t="n">
        <v>45139</v>
      </c>
      <c r="G37" s="128" t="n">
        <v>46569</v>
      </c>
      <c r="H37" s="126" t="s">
        <v>446</v>
      </c>
      <c r="I37" s="129" t="n">
        <v>300000</v>
      </c>
      <c r="J37" s="128" t="s">
        <v>447</v>
      </c>
      <c r="K37" s="128"/>
      <c r="L37" s="126" t="s">
        <v>424</v>
      </c>
      <c r="M37" s="126" t="s">
        <v>448</v>
      </c>
      <c r="N37" s="79"/>
      <c r="O37" s="130"/>
      <c r="P37" s="130"/>
      <c r="Q37" s="130"/>
      <c r="R37" s="131" t="s">
        <v>135</v>
      </c>
      <c r="S37" s="130"/>
      <c r="T37" s="81"/>
      <c r="U37" s="93" t="s">
        <v>449</v>
      </c>
      <c r="V37" s="132"/>
      <c r="W37" s="133"/>
      <c r="X37" s="93" t="s">
        <v>450</v>
      </c>
      <c r="Y37" s="89" t="s">
        <v>451</v>
      </c>
      <c r="Z37" s="93" t="s">
        <v>452</v>
      </c>
      <c r="AA37" s="134" t="s">
        <v>453</v>
      </c>
      <c r="AB37" s="135"/>
      <c r="AC37" s="135"/>
      <c r="AD37" s="135"/>
      <c r="AE37" s="93" t="s">
        <v>454</v>
      </c>
      <c r="AF37" s="135"/>
      <c r="AG37" s="93" t="s">
        <v>455</v>
      </c>
      <c r="AH37" s="135"/>
      <c r="AI37" s="135"/>
      <c r="AJ37" s="135"/>
      <c r="AK37" s="79"/>
      <c r="AL37" s="69"/>
      <c r="AM37" s="38"/>
    </row>
    <row r="38" customFormat="false" ht="30" hidden="false" customHeight="true" outlineLevel="0" collapsed="false">
      <c r="A38" s="93"/>
      <c r="B38" s="82" t="s">
        <v>456</v>
      </c>
      <c r="C38" s="106" t="s">
        <v>457</v>
      </c>
      <c r="D38" s="106" t="s">
        <v>458</v>
      </c>
      <c r="E38" s="123" t="s">
        <v>459</v>
      </c>
      <c r="F38" s="76" t="n">
        <v>44774</v>
      </c>
      <c r="G38" s="136" t="n">
        <v>46569</v>
      </c>
      <c r="H38" s="86" t="s">
        <v>460</v>
      </c>
      <c r="I38" s="104" t="n">
        <v>5000</v>
      </c>
      <c r="J38" s="101" t="s">
        <v>461</v>
      </c>
      <c r="K38" s="101"/>
      <c r="L38" s="75" t="s">
        <v>424</v>
      </c>
      <c r="M38" s="137"/>
      <c r="N38" s="79"/>
      <c r="O38" s="88"/>
      <c r="P38" s="138"/>
      <c r="Q38" s="88"/>
      <c r="R38" s="139" t="s">
        <v>135</v>
      </c>
      <c r="S38" s="140"/>
      <c r="T38" s="81"/>
      <c r="U38" s="141" t="s">
        <v>462</v>
      </c>
      <c r="V38" s="138"/>
      <c r="W38" s="88"/>
      <c r="X38" s="83" t="s">
        <v>463</v>
      </c>
      <c r="Y38" s="88"/>
      <c r="Z38" s="88"/>
      <c r="AA38" s="88"/>
      <c r="AB38" s="88"/>
      <c r="AC38" s="88"/>
      <c r="AD38" s="88"/>
      <c r="AE38" s="83" t="s">
        <v>464</v>
      </c>
      <c r="AF38" s="88"/>
      <c r="AG38" s="83" t="s">
        <v>465</v>
      </c>
      <c r="AH38" s="88"/>
      <c r="AI38" s="88"/>
      <c r="AJ38" s="88"/>
      <c r="AK38" s="79"/>
      <c r="AL38" s="69"/>
      <c r="AM38" s="38"/>
    </row>
    <row r="39" customFormat="false" ht="30" hidden="false" customHeight="true" outlineLevel="0" collapsed="false">
      <c r="A39" s="93"/>
      <c r="B39" s="82" t="s">
        <v>466</v>
      </c>
      <c r="C39" s="142" t="s">
        <v>467</v>
      </c>
      <c r="D39" s="143" t="s">
        <v>468</v>
      </c>
      <c r="E39" s="143" t="s">
        <v>469</v>
      </c>
      <c r="F39" s="144" t="n">
        <v>44774</v>
      </c>
      <c r="G39" s="145" t="n">
        <v>46569</v>
      </c>
      <c r="H39" s="143" t="s">
        <v>202</v>
      </c>
      <c r="I39" s="146" t="n">
        <v>110000</v>
      </c>
      <c r="J39" s="145" t="s">
        <v>470</v>
      </c>
      <c r="K39" s="145"/>
      <c r="L39" s="143" t="s">
        <v>424</v>
      </c>
      <c r="M39" s="143" t="s">
        <v>471</v>
      </c>
      <c r="N39" s="79"/>
      <c r="O39" s="79"/>
      <c r="P39" s="87" t="s">
        <v>177</v>
      </c>
      <c r="Q39" s="79"/>
      <c r="R39" s="79"/>
      <c r="S39" s="147"/>
      <c r="T39" s="81"/>
      <c r="U39" s="119" t="s">
        <v>472</v>
      </c>
      <c r="V39" s="148"/>
      <c r="W39" s="84" t="s">
        <v>473</v>
      </c>
      <c r="X39" s="84" t="s">
        <v>474</v>
      </c>
      <c r="Y39" s="99" t="s">
        <v>475</v>
      </c>
      <c r="Z39" s="79"/>
      <c r="AA39" s="79"/>
      <c r="AB39" s="79"/>
      <c r="AC39" s="85" t="n">
        <v>45505</v>
      </c>
      <c r="AD39" s="79"/>
      <c r="AE39" s="79"/>
      <c r="AF39" s="79"/>
      <c r="AG39" s="84" t="s">
        <v>476</v>
      </c>
      <c r="AH39" s="79"/>
      <c r="AI39" s="79"/>
      <c r="AJ39" s="79"/>
      <c r="AK39" s="79"/>
      <c r="AL39" s="69"/>
      <c r="AM39" s="38"/>
    </row>
    <row r="40" customFormat="false" ht="30" hidden="false" customHeight="true" outlineLevel="0" collapsed="false">
      <c r="A40" s="93"/>
      <c r="B40" s="82" t="s">
        <v>477</v>
      </c>
      <c r="C40" s="102" t="s">
        <v>478</v>
      </c>
      <c r="D40" s="86" t="s">
        <v>479</v>
      </c>
      <c r="E40" s="75" t="s">
        <v>480</v>
      </c>
      <c r="F40" s="95" t="n">
        <v>45505</v>
      </c>
      <c r="G40" s="76" t="n">
        <v>46569</v>
      </c>
      <c r="H40" s="75" t="s">
        <v>253</v>
      </c>
      <c r="I40" s="77" t="n">
        <v>200000</v>
      </c>
      <c r="J40" s="76" t="s">
        <v>481</v>
      </c>
      <c r="K40" s="76"/>
      <c r="L40" s="75" t="s">
        <v>424</v>
      </c>
      <c r="M40" s="75" t="s">
        <v>482</v>
      </c>
      <c r="N40" s="79"/>
      <c r="O40" s="79" t="s">
        <v>135</v>
      </c>
      <c r="P40" s="87"/>
      <c r="Q40" s="79"/>
      <c r="R40" s="79"/>
      <c r="S40" s="147"/>
      <c r="T40" s="81"/>
      <c r="U40" s="149"/>
      <c r="V40" s="138"/>
      <c r="W40" s="88"/>
      <c r="X40" s="82" t="s">
        <v>483</v>
      </c>
      <c r="Y40" s="83" t="s">
        <v>484</v>
      </c>
      <c r="Z40" s="88"/>
      <c r="AA40" s="88"/>
      <c r="AB40" s="88"/>
      <c r="AC40" s="88"/>
      <c r="AD40" s="88"/>
      <c r="AE40" s="83" t="s">
        <v>140</v>
      </c>
      <c r="AF40" s="88"/>
      <c r="AG40" s="83" t="s">
        <v>485</v>
      </c>
      <c r="AH40" s="88"/>
      <c r="AI40" s="88"/>
      <c r="AJ40" s="88"/>
      <c r="AK40" s="79"/>
      <c r="AL40" s="69"/>
      <c r="AM40" s="38"/>
    </row>
    <row r="41" customFormat="false" ht="30" hidden="false" customHeight="true" outlineLevel="0" collapsed="false">
      <c r="A41" s="93"/>
      <c r="B41" s="82" t="s">
        <v>486</v>
      </c>
      <c r="C41" s="86" t="s">
        <v>487</v>
      </c>
      <c r="D41" s="75" t="s">
        <v>488</v>
      </c>
      <c r="E41" s="97" t="s">
        <v>489</v>
      </c>
      <c r="F41" s="76" t="n">
        <v>44774</v>
      </c>
      <c r="G41" s="76" t="n">
        <v>46569</v>
      </c>
      <c r="H41" s="75" t="s">
        <v>401</v>
      </c>
      <c r="I41" s="77" t="n">
        <v>300000</v>
      </c>
      <c r="J41" s="76" t="s">
        <v>490</v>
      </c>
      <c r="K41" s="76"/>
      <c r="L41" s="75" t="s">
        <v>424</v>
      </c>
      <c r="M41" s="75" t="s">
        <v>482</v>
      </c>
      <c r="N41" s="79"/>
      <c r="O41" s="79"/>
      <c r="P41" s="87"/>
      <c r="Q41" s="79" t="s">
        <v>177</v>
      </c>
      <c r="R41" s="79"/>
      <c r="S41" s="79"/>
      <c r="T41" s="81"/>
      <c r="U41" s="84" t="s">
        <v>491</v>
      </c>
      <c r="V41" s="88"/>
      <c r="W41" s="83" t="s">
        <v>492</v>
      </c>
      <c r="X41" s="83" t="s">
        <v>493</v>
      </c>
      <c r="Y41" s="83" t="s">
        <v>494</v>
      </c>
      <c r="Z41" s="88"/>
      <c r="AA41" s="88"/>
      <c r="AB41" s="88"/>
      <c r="AC41" s="88"/>
      <c r="AD41" s="88"/>
      <c r="AE41" s="88"/>
      <c r="AF41" s="88"/>
      <c r="AG41" s="83" t="s">
        <v>495</v>
      </c>
      <c r="AH41" s="88"/>
      <c r="AI41" s="88"/>
      <c r="AJ41" s="88"/>
      <c r="AK41" s="79"/>
      <c r="AL41" s="69"/>
      <c r="AM41" s="38"/>
    </row>
    <row r="42" customFormat="false" ht="30" hidden="false" customHeight="true" outlineLevel="0" collapsed="false">
      <c r="A42" s="93"/>
      <c r="B42" s="82" t="s">
        <v>496</v>
      </c>
      <c r="C42" s="74" t="s">
        <v>497</v>
      </c>
      <c r="D42" s="75" t="s">
        <v>498</v>
      </c>
      <c r="E42" s="75" t="s">
        <v>499</v>
      </c>
      <c r="F42" s="76" t="n">
        <v>44774</v>
      </c>
      <c r="G42" s="95" t="n">
        <v>45108</v>
      </c>
      <c r="H42" s="75" t="s">
        <v>228</v>
      </c>
      <c r="I42" s="77" t="n">
        <v>20000</v>
      </c>
      <c r="J42" s="76" t="s">
        <v>241</v>
      </c>
      <c r="K42" s="76"/>
      <c r="L42" s="76" t="s">
        <v>500</v>
      </c>
      <c r="M42" s="75" t="s">
        <v>501</v>
      </c>
      <c r="N42" s="79"/>
      <c r="O42" s="79"/>
      <c r="P42" s="87" t="s">
        <v>135</v>
      </c>
      <c r="Q42" s="79"/>
      <c r="R42" s="79"/>
      <c r="S42" s="79"/>
      <c r="T42" s="81"/>
      <c r="U42" s="83" t="s">
        <v>136</v>
      </c>
      <c r="V42" s="88"/>
      <c r="W42" s="83" t="s">
        <v>502</v>
      </c>
      <c r="X42" s="83" t="s">
        <v>503</v>
      </c>
      <c r="Y42" s="91" t="s">
        <v>504</v>
      </c>
      <c r="Z42" s="88"/>
      <c r="AA42" s="88"/>
      <c r="AB42" s="88"/>
      <c r="AC42" s="90" t="n">
        <v>45323</v>
      </c>
      <c r="AD42" s="90" t="n">
        <v>45689</v>
      </c>
      <c r="AE42" s="88"/>
      <c r="AF42" s="88"/>
      <c r="AG42" s="93" t="s">
        <v>505</v>
      </c>
      <c r="AH42" s="88"/>
      <c r="AI42" s="88"/>
      <c r="AJ42" s="88"/>
      <c r="AK42" s="79"/>
      <c r="AL42" s="69"/>
      <c r="AM42" s="38"/>
    </row>
    <row r="43" customFormat="false" ht="30" hidden="false" customHeight="true" outlineLevel="0" collapsed="false">
      <c r="A43" s="83" t="s">
        <v>506</v>
      </c>
      <c r="B43" s="82" t="s">
        <v>507</v>
      </c>
      <c r="C43" s="102" t="s">
        <v>508</v>
      </c>
      <c r="D43" s="75" t="s">
        <v>509</v>
      </c>
      <c r="E43" s="75" t="s">
        <v>510</v>
      </c>
      <c r="F43" s="76" t="n">
        <v>44774</v>
      </c>
      <c r="G43" s="76" t="n">
        <v>46569</v>
      </c>
      <c r="H43" s="75" t="s">
        <v>228</v>
      </c>
      <c r="I43" s="104" t="n">
        <v>150000</v>
      </c>
      <c r="J43" s="77" t="s">
        <v>511</v>
      </c>
      <c r="K43" s="76"/>
      <c r="L43" s="76"/>
      <c r="M43" s="75"/>
      <c r="N43" s="79"/>
      <c r="O43" s="79"/>
      <c r="P43" s="87" t="s">
        <v>135</v>
      </c>
      <c r="Q43" s="79"/>
      <c r="R43" s="79"/>
      <c r="S43" s="79"/>
      <c r="T43" s="81"/>
      <c r="U43" s="82" t="s">
        <v>136</v>
      </c>
      <c r="V43" s="88"/>
      <c r="W43" s="83" t="s">
        <v>512</v>
      </c>
      <c r="X43" s="82" t="s">
        <v>483</v>
      </c>
      <c r="Y43" s="92" t="s">
        <v>513</v>
      </c>
      <c r="Z43" s="88"/>
      <c r="AA43" s="88"/>
      <c r="AB43" s="88"/>
      <c r="AC43" s="90" t="n">
        <v>45413</v>
      </c>
      <c r="AD43" s="88"/>
      <c r="AE43" s="83" t="s">
        <v>514</v>
      </c>
      <c r="AF43" s="140"/>
      <c r="AG43" s="83" t="s">
        <v>515</v>
      </c>
      <c r="AH43" s="111" t="s">
        <v>516</v>
      </c>
      <c r="AI43" s="83" t="s">
        <v>517</v>
      </c>
      <c r="AJ43" s="88"/>
      <c r="AK43" s="79"/>
      <c r="AL43" s="69"/>
      <c r="AM43" s="38"/>
    </row>
    <row r="44" customFormat="false" ht="30" hidden="false" customHeight="true" outlineLevel="0" collapsed="false">
      <c r="A44" s="83"/>
      <c r="B44" s="82" t="s">
        <v>518</v>
      </c>
      <c r="C44" s="75" t="s">
        <v>519</v>
      </c>
      <c r="D44" s="86" t="s">
        <v>520</v>
      </c>
      <c r="E44" s="86" t="s">
        <v>521</v>
      </c>
      <c r="F44" s="150" t="n">
        <v>44927</v>
      </c>
      <c r="G44" s="76" t="n">
        <v>46569</v>
      </c>
      <c r="H44" s="101" t="s">
        <v>131</v>
      </c>
      <c r="I44" s="104" t="n">
        <v>500000</v>
      </c>
      <c r="J44" s="76" t="s">
        <v>522</v>
      </c>
      <c r="K44" s="76" t="s">
        <v>523</v>
      </c>
      <c r="L44" s="101" t="s">
        <v>524</v>
      </c>
      <c r="M44" s="104" t="s">
        <v>525</v>
      </c>
      <c r="N44" s="79"/>
      <c r="O44" s="79"/>
      <c r="P44" s="87" t="s">
        <v>135</v>
      </c>
      <c r="Q44" s="79"/>
      <c r="R44" s="79"/>
      <c r="S44" s="79"/>
      <c r="T44" s="81"/>
      <c r="U44" s="82" t="s">
        <v>136</v>
      </c>
      <c r="V44" s="88"/>
      <c r="W44" s="83" t="s">
        <v>526</v>
      </c>
      <c r="X44" s="83" t="s">
        <v>527</v>
      </c>
      <c r="Y44" s="83" t="s">
        <v>528</v>
      </c>
      <c r="Z44" s="83" t="s">
        <v>529</v>
      </c>
      <c r="AA44" s="83" t="s">
        <v>530</v>
      </c>
      <c r="AB44" s="88"/>
      <c r="AC44" s="90" t="n">
        <v>45292</v>
      </c>
      <c r="AD44" s="88"/>
      <c r="AE44" s="83"/>
      <c r="AF44" s="88"/>
      <c r="AG44" s="79"/>
      <c r="AH44" s="83" t="s">
        <v>531</v>
      </c>
      <c r="AI44" s="88"/>
      <c r="AJ44" s="88"/>
      <c r="AK44" s="79"/>
      <c r="AL44" s="69"/>
      <c r="AM44" s="38"/>
    </row>
    <row r="45" customFormat="false" ht="30" hidden="false" customHeight="true" outlineLevel="0" collapsed="false">
      <c r="A45" s="83"/>
      <c r="B45" s="82" t="s">
        <v>532</v>
      </c>
      <c r="C45" s="74" t="s">
        <v>533</v>
      </c>
      <c r="D45" s="75" t="s">
        <v>534</v>
      </c>
      <c r="E45" s="75" t="s">
        <v>535</v>
      </c>
      <c r="F45" s="76" t="n">
        <v>44774</v>
      </c>
      <c r="G45" s="76" t="n">
        <v>45839</v>
      </c>
      <c r="H45" s="76" t="s">
        <v>536</v>
      </c>
      <c r="I45" s="77" t="n">
        <v>250000</v>
      </c>
      <c r="J45" s="76" t="s">
        <v>537</v>
      </c>
      <c r="K45" s="76" t="s">
        <v>538</v>
      </c>
      <c r="L45" s="76" t="s">
        <v>539</v>
      </c>
      <c r="M45" s="86" t="s">
        <v>540</v>
      </c>
      <c r="N45" s="79"/>
      <c r="O45" s="79"/>
      <c r="P45" s="87"/>
      <c r="Q45" s="79"/>
      <c r="R45" s="79" t="s">
        <v>135</v>
      </c>
      <c r="S45" s="79"/>
      <c r="T45" s="81"/>
      <c r="U45" s="92" t="s">
        <v>541</v>
      </c>
      <c r="V45" s="83"/>
      <c r="W45" s="83" t="s">
        <v>542</v>
      </c>
      <c r="X45" s="82" t="s">
        <v>483</v>
      </c>
      <c r="Y45" s="92" t="s">
        <v>543</v>
      </c>
      <c r="Z45" s="88"/>
      <c r="AA45" s="88"/>
      <c r="AB45" s="88"/>
      <c r="AC45" s="88"/>
      <c r="AD45" s="90" t="n">
        <v>46569</v>
      </c>
      <c r="AE45" s="88"/>
      <c r="AF45" s="88"/>
      <c r="AG45" s="83" t="s">
        <v>139</v>
      </c>
      <c r="AH45" s="83" t="s">
        <v>544</v>
      </c>
      <c r="AI45" s="88"/>
      <c r="AJ45" s="82" t="s">
        <v>545</v>
      </c>
      <c r="AK45" s="79"/>
      <c r="AL45" s="69"/>
      <c r="AM45" s="38"/>
    </row>
    <row r="46" customFormat="false" ht="30" hidden="false" customHeight="true" outlineLevel="0" collapsed="false">
      <c r="A46" s="83"/>
      <c r="B46" s="82" t="s">
        <v>546</v>
      </c>
      <c r="C46" s="74" t="s">
        <v>547</v>
      </c>
      <c r="D46" s="75" t="s">
        <v>548</v>
      </c>
      <c r="E46" s="97" t="s">
        <v>549</v>
      </c>
      <c r="F46" s="76" t="n">
        <v>44774</v>
      </c>
      <c r="G46" s="76" t="n">
        <v>46569</v>
      </c>
      <c r="H46" s="75" t="s">
        <v>400</v>
      </c>
      <c r="I46" s="104" t="s">
        <v>550</v>
      </c>
      <c r="J46" s="106" t="s">
        <v>551</v>
      </c>
      <c r="K46" s="76" t="s">
        <v>552</v>
      </c>
      <c r="L46" s="76"/>
      <c r="M46" s="104" t="s">
        <v>553</v>
      </c>
      <c r="N46" s="79"/>
      <c r="O46" s="79"/>
      <c r="P46" s="87"/>
      <c r="Q46" s="79"/>
      <c r="R46" s="79" t="s">
        <v>135</v>
      </c>
      <c r="S46" s="79"/>
      <c r="T46" s="81"/>
      <c r="U46" s="83" t="s">
        <v>554</v>
      </c>
      <c r="V46" s="83"/>
      <c r="W46" s="83" t="s">
        <v>555</v>
      </c>
      <c r="X46" s="83" t="s">
        <v>556</v>
      </c>
      <c r="Y46" s="83" t="s">
        <v>557</v>
      </c>
      <c r="Z46" s="83" t="s">
        <v>558</v>
      </c>
      <c r="AA46" s="83" t="s">
        <v>559</v>
      </c>
      <c r="AB46" s="88"/>
      <c r="AC46" s="90"/>
      <c r="AD46" s="88"/>
      <c r="AE46" s="88"/>
      <c r="AF46" s="88"/>
      <c r="AG46" s="83" t="s">
        <v>560</v>
      </c>
      <c r="AH46" s="88"/>
      <c r="AI46" s="88"/>
      <c r="AJ46" s="88"/>
      <c r="AK46" s="79"/>
      <c r="AL46" s="69"/>
      <c r="AM46" s="38"/>
    </row>
    <row r="47" customFormat="false" ht="30" hidden="false" customHeight="true" outlineLevel="0" collapsed="false">
      <c r="A47" s="83"/>
      <c r="B47" s="82" t="s">
        <v>561</v>
      </c>
      <c r="C47" s="74" t="s">
        <v>562</v>
      </c>
      <c r="D47" s="75" t="s">
        <v>563</v>
      </c>
      <c r="E47" s="75" t="s">
        <v>564</v>
      </c>
      <c r="F47" s="76" t="n">
        <v>44774</v>
      </c>
      <c r="G47" s="76" t="n">
        <v>46569</v>
      </c>
      <c r="H47" s="76" t="s">
        <v>536</v>
      </c>
      <c r="I47" s="77" t="n">
        <v>5000</v>
      </c>
      <c r="J47" s="76" t="s">
        <v>565</v>
      </c>
      <c r="K47" s="76" t="s">
        <v>566</v>
      </c>
      <c r="L47" s="76" t="s">
        <v>539</v>
      </c>
      <c r="M47" s="75"/>
      <c r="N47" s="79"/>
      <c r="O47" s="79"/>
      <c r="P47" s="87" t="s">
        <v>135</v>
      </c>
      <c r="Q47" s="79"/>
      <c r="R47" s="79"/>
      <c r="S47" s="79"/>
      <c r="T47" s="81"/>
      <c r="U47" s="83" t="s">
        <v>136</v>
      </c>
      <c r="V47" s="88"/>
      <c r="W47" s="83" t="s">
        <v>567</v>
      </c>
      <c r="X47" s="82" t="s">
        <v>483</v>
      </c>
      <c r="Y47" s="83" t="s">
        <v>568</v>
      </c>
      <c r="Z47" s="88"/>
      <c r="AA47" s="88"/>
      <c r="AB47" s="88"/>
      <c r="AC47" s="96" t="n">
        <v>45505</v>
      </c>
      <c r="AD47" s="88"/>
      <c r="AE47" s="88"/>
      <c r="AF47" s="88"/>
      <c r="AG47" s="88"/>
      <c r="AH47" s="88"/>
      <c r="AI47" s="88"/>
      <c r="AJ47" s="88"/>
      <c r="AK47" s="79"/>
      <c r="AL47" s="69"/>
      <c r="AM47" s="38"/>
    </row>
    <row r="48" customFormat="false" ht="14.25" hidden="false" customHeight="false" outlineLevel="0" collapsed="false">
      <c r="AM48" s="38"/>
    </row>
    <row r="49" customFormat="false" ht="14.25" hidden="false" customHeight="false" outlineLevel="0" collapsed="false">
      <c r="B49" s="151"/>
      <c r="AL49" s="152"/>
      <c r="AM49" s="38"/>
    </row>
    <row r="50" customFormat="false" ht="14.25" hidden="false" customHeight="false" outlineLevel="0" collapsed="false">
      <c r="AL50" s="152"/>
      <c r="AM50" s="38"/>
    </row>
    <row r="51" customFormat="false" ht="26.25" hidden="false" customHeight="true" outlineLevel="0" collapsed="false">
      <c r="A51" s="153" t="s">
        <v>569</v>
      </c>
      <c r="B51" s="153"/>
      <c r="C51" s="153"/>
      <c r="D51" s="153"/>
      <c r="E51" s="153"/>
      <c r="F51" s="153"/>
      <c r="G51" s="153"/>
      <c r="H51" s="153"/>
      <c r="I51" s="153"/>
      <c r="J51" s="153"/>
      <c r="K51" s="153"/>
      <c r="L51" s="153"/>
      <c r="M51" s="153"/>
      <c r="N51" s="153"/>
      <c r="AM51" s="38"/>
    </row>
    <row r="52" customFormat="false" ht="26.25" hidden="false" customHeight="true" outlineLevel="0" collapsed="false">
      <c r="A52" s="154"/>
      <c r="B52" s="155"/>
      <c r="C52" s="155"/>
      <c r="D52" s="156"/>
      <c r="E52" s="156"/>
      <c r="F52" s="156"/>
      <c r="G52" s="156"/>
      <c r="H52" s="156"/>
      <c r="I52" s="156"/>
      <c r="J52" s="156"/>
      <c r="K52" s="156"/>
      <c r="L52" s="156"/>
      <c r="M52" s="156"/>
      <c r="N52" s="156"/>
      <c r="O52" s="156"/>
      <c r="AM52" s="38"/>
    </row>
    <row r="53" customFormat="false" ht="43.5" hidden="false" customHeight="true" outlineLevel="0" collapsed="false">
      <c r="A53" s="157" t="s">
        <v>570</v>
      </c>
      <c r="B53" s="158"/>
      <c r="C53" s="159" t="n">
        <f aca="false">COUNTA(C57:C65,C69:C77,C81:C89,C93:C101)</f>
        <v>1</v>
      </c>
      <c r="AM53" s="38"/>
    </row>
    <row r="54" customFormat="false" ht="14.25" hidden="false" customHeight="false" outlineLevel="0" collapsed="false">
      <c r="AM54" s="38"/>
    </row>
    <row r="55" customFormat="false" ht="15.75" hidden="false" customHeight="true" outlineLevel="0" collapsed="false">
      <c r="A55" s="160" t="s">
        <v>571</v>
      </c>
      <c r="B55" s="161" t="s">
        <v>119</v>
      </c>
      <c r="C55" s="161" t="s">
        <v>2</v>
      </c>
      <c r="D55" s="161" t="s">
        <v>4</v>
      </c>
      <c r="E55" s="162" t="s">
        <v>6</v>
      </c>
      <c r="F55" s="161" t="s">
        <v>8</v>
      </c>
      <c r="G55" s="161"/>
      <c r="H55" s="161" t="s">
        <v>10</v>
      </c>
      <c r="I55" s="161" t="s">
        <v>14</v>
      </c>
      <c r="J55" s="163" t="s">
        <v>12</v>
      </c>
      <c r="K55" s="163" t="s">
        <v>120</v>
      </c>
      <c r="L55" s="163"/>
      <c r="M55" s="163" t="s">
        <v>20</v>
      </c>
      <c r="N55" s="163" t="s">
        <v>22</v>
      </c>
      <c r="O55" s="164"/>
      <c r="AM55" s="38"/>
    </row>
    <row r="56" customFormat="false" ht="15" hidden="false" customHeight="false" outlineLevel="0" collapsed="false">
      <c r="A56" s="160"/>
      <c r="B56" s="161"/>
      <c r="C56" s="161"/>
      <c r="D56" s="161"/>
      <c r="E56" s="162"/>
      <c r="F56" s="165" t="s">
        <v>122</v>
      </c>
      <c r="G56" s="165" t="s">
        <v>123</v>
      </c>
      <c r="H56" s="161"/>
      <c r="I56" s="161"/>
      <c r="J56" s="163"/>
      <c r="K56" s="166" t="s">
        <v>124</v>
      </c>
      <c r="L56" s="166" t="s">
        <v>572</v>
      </c>
      <c r="M56" s="163"/>
      <c r="N56" s="163"/>
      <c r="O56" s="33"/>
      <c r="AM56" s="38"/>
    </row>
    <row r="57" customFormat="false" ht="124.6" hidden="false" customHeight="false" outlineLevel="0" collapsed="false">
      <c r="A57" s="83" t="s">
        <v>506</v>
      </c>
      <c r="B57" s="82" t="s">
        <v>573</v>
      </c>
      <c r="C57" s="83" t="s">
        <v>574</v>
      </c>
      <c r="D57" s="82" t="s">
        <v>575</v>
      </c>
      <c r="E57" s="83" t="s">
        <v>576</v>
      </c>
      <c r="F57" s="90" t="n">
        <v>45170</v>
      </c>
      <c r="G57" s="90" t="n">
        <v>45413</v>
      </c>
      <c r="H57" s="83" t="s">
        <v>577</v>
      </c>
      <c r="I57" s="82" t="n">
        <v>0</v>
      </c>
      <c r="J57" s="84" t="s">
        <v>578</v>
      </c>
      <c r="K57" s="84" t="s">
        <v>579</v>
      </c>
      <c r="L57" s="79"/>
      <c r="M57" s="84" t="s">
        <v>580</v>
      </c>
      <c r="N57" s="79"/>
      <c r="O57" s="33"/>
      <c r="AM57" s="38"/>
    </row>
    <row r="58" customFormat="false" ht="14.25" hidden="false" customHeight="false" outlineLevel="0" collapsed="false">
      <c r="A58" s="82"/>
      <c r="B58" s="82"/>
      <c r="C58" s="88"/>
      <c r="D58" s="88"/>
      <c r="E58" s="88"/>
      <c r="F58" s="88"/>
      <c r="G58" s="88"/>
      <c r="H58" s="88"/>
      <c r="I58" s="88"/>
      <c r="J58" s="88"/>
      <c r="K58" s="88"/>
      <c r="L58" s="88"/>
      <c r="M58" s="88"/>
      <c r="N58" s="79"/>
      <c r="O58" s="33"/>
      <c r="AM58" s="38"/>
    </row>
    <row r="59" customFormat="false" ht="14.25" hidden="false" customHeight="false" outlineLevel="0" collapsed="false">
      <c r="A59" s="82"/>
      <c r="B59" s="82"/>
      <c r="C59" s="88"/>
      <c r="D59" s="88"/>
      <c r="E59" s="88"/>
      <c r="F59" s="88"/>
      <c r="G59" s="88"/>
      <c r="H59" s="88"/>
      <c r="I59" s="88"/>
      <c r="J59" s="88"/>
      <c r="K59" s="88"/>
      <c r="L59" s="88"/>
      <c r="M59" s="88"/>
      <c r="N59" s="79"/>
      <c r="O59" s="33"/>
      <c r="AM59" s="38"/>
    </row>
    <row r="60" customFormat="false" ht="14.25" hidden="false" customHeight="false" outlineLevel="0" collapsed="false">
      <c r="A60" s="82"/>
      <c r="B60" s="82"/>
      <c r="C60" s="88"/>
      <c r="D60" s="88"/>
      <c r="E60" s="88"/>
      <c r="F60" s="88"/>
      <c r="G60" s="88"/>
      <c r="H60" s="88"/>
      <c r="I60" s="88"/>
      <c r="J60" s="88"/>
      <c r="K60" s="88"/>
      <c r="L60" s="88"/>
      <c r="M60" s="88"/>
      <c r="N60" s="79"/>
      <c r="O60" s="33"/>
      <c r="AM60" s="38"/>
    </row>
    <row r="61" customFormat="false" ht="14.25" hidden="false" customHeight="false" outlineLevel="0" collapsed="false">
      <c r="A61" s="82"/>
      <c r="B61" s="82"/>
      <c r="C61" s="88"/>
      <c r="D61" s="88"/>
      <c r="E61" s="88"/>
      <c r="F61" s="88"/>
      <c r="G61" s="88"/>
      <c r="H61" s="88"/>
      <c r="I61" s="88"/>
      <c r="J61" s="88"/>
      <c r="K61" s="88"/>
      <c r="L61" s="88"/>
      <c r="M61" s="88"/>
      <c r="N61" s="79"/>
      <c r="O61" s="33"/>
      <c r="AM61" s="38"/>
    </row>
    <row r="62" customFormat="false" ht="14.25" hidden="false" customHeight="false" outlineLevel="0" collapsed="false">
      <c r="A62" s="82"/>
      <c r="B62" s="82"/>
      <c r="C62" s="88"/>
      <c r="D62" s="88"/>
      <c r="E62" s="88"/>
      <c r="F62" s="88"/>
      <c r="G62" s="88"/>
      <c r="H62" s="88"/>
      <c r="I62" s="88"/>
      <c r="J62" s="88"/>
      <c r="K62" s="88"/>
      <c r="L62" s="88"/>
      <c r="M62" s="88"/>
      <c r="N62" s="79"/>
      <c r="O62" s="33"/>
      <c r="AM62" s="38"/>
    </row>
    <row r="63" customFormat="false" ht="14.25" hidden="false" customHeight="false" outlineLevel="0" collapsed="false">
      <c r="A63" s="82"/>
      <c r="B63" s="82"/>
      <c r="C63" s="88"/>
      <c r="D63" s="88"/>
      <c r="E63" s="88"/>
      <c r="F63" s="88"/>
      <c r="G63" s="88"/>
      <c r="H63" s="88"/>
      <c r="I63" s="88"/>
      <c r="J63" s="88"/>
      <c r="K63" s="88"/>
      <c r="L63" s="88"/>
      <c r="M63" s="88"/>
      <c r="N63" s="79"/>
      <c r="O63" s="33"/>
      <c r="AM63" s="38"/>
    </row>
    <row r="64" customFormat="false" ht="14.25" hidden="false" customHeight="false" outlineLevel="0" collapsed="false">
      <c r="A64" s="82"/>
      <c r="B64" s="82"/>
      <c r="C64" s="88"/>
      <c r="D64" s="88"/>
      <c r="E64" s="88"/>
      <c r="F64" s="88"/>
      <c r="G64" s="88"/>
      <c r="H64" s="88"/>
      <c r="I64" s="88"/>
      <c r="J64" s="88"/>
      <c r="K64" s="88"/>
      <c r="L64" s="88"/>
      <c r="M64" s="88"/>
      <c r="N64" s="79"/>
      <c r="O64" s="33"/>
      <c r="AM64" s="38"/>
    </row>
    <row r="65" customFormat="false" ht="14.25" hidden="false" customHeight="false" outlineLevel="0" collapsed="false">
      <c r="A65" s="82"/>
      <c r="B65" s="82"/>
      <c r="C65" s="88"/>
      <c r="D65" s="88"/>
      <c r="E65" s="88"/>
      <c r="F65" s="88"/>
      <c r="G65" s="88"/>
      <c r="H65" s="88"/>
      <c r="I65" s="88"/>
      <c r="J65" s="88"/>
      <c r="K65" s="88"/>
      <c r="L65" s="88"/>
      <c r="M65" s="88"/>
      <c r="N65" s="79"/>
      <c r="O65" s="33"/>
      <c r="AM65" s="38"/>
    </row>
    <row r="66" customFormat="false" ht="14.25" hidden="false" customHeight="false" outlineLevel="0" collapsed="false">
      <c r="AM66" s="38"/>
    </row>
    <row r="67" customFormat="false" ht="15.75" hidden="false" customHeight="true" outlineLevel="0" collapsed="false">
      <c r="A67" s="160" t="s">
        <v>571</v>
      </c>
      <c r="B67" s="161" t="s">
        <v>119</v>
      </c>
      <c r="C67" s="161" t="s">
        <v>2</v>
      </c>
      <c r="D67" s="161" t="s">
        <v>4</v>
      </c>
      <c r="E67" s="162" t="s">
        <v>6</v>
      </c>
      <c r="F67" s="161" t="s">
        <v>8</v>
      </c>
      <c r="G67" s="161"/>
      <c r="H67" s="161" t="s">
        <v>10</v>
      </c>
      <c r="I67" s="161" t="s">
        <v>14</v>
      </c>
      <c r="J67" s="161" t="s">
        <v>12</v>
      </c>
      <c r="K67" s="163" t="s">
        <v>120</v>
      </c>
      <c r="L67" s="163"/>
      <c r="M67" s="161" t="s">
        <v>20</v>
      </c>
      <c r="N67" s="163" t="s">
        <v>22</v>
      </c>
      <c r="O67" s="164"/>
      <c r="AM67" s="38"/>
    </row>
    <row r="68" customFormat="false" ht="15" hidden="false" customHeight="true" outlineLevel="0" collapsed="false">
      <c r="A68" s="160"/>
      <c r="B68" s="161"/>
      <c r="C68" s="161"/>
      <c r="D68" s="161"/>
      <c r="E68" s="162"/>
      <c r="F68" s="165" t="s">
        <v>122</v>
      </c>
      <c r="G68" s="165" t="s">
        <v>123</v>
      </c>
      <c r="H68" s="161"/>
      <c r="I68" s="161"/>
      <c r="J68" s="161"/>
      <c r="K68" s="166" t="s">
        <v>124</v>
      </c>
      <c r="L68" s="166" t="s">
        <v>572</v>
      </c>
      <c r="M68" s="161"/>
      <c r="N68" s="163"/>
      <c r="O68" s="33"/>
      <c r="AM68" s="38"/>
    </row>
    <row r="69" customFormat="false" ht="14.25" hidden="false" customHeight="false" outlineLevel="0" collapsed="false">
      <c r="A69" s="82"/>
      <c r="B69" s="82"/>
      <c r="C69" s="88"/>
      <c r="D69" s="88"/>
      <c r="E69" s="88"/>
      <c r="F69" s="88"/>
      <c r="G69" s="88"/>
      <c r="H69" s="88"/>
      <c r="I69" s="88"/>
      <c r="J69" s="79"/>
      <c r="K69" s="79"/>
      <c r="L69" s="79"/>
      <c r="M69" s="79"/>
      <c r="N69" s="79"/>
      <c r="O69" s="33"/>
      <c r="AM69" s="38"/>
    </row>
    <row r="70" customFormat="false" ht="14.25" hidden="false" customHeight="false" outlineLevel="0" collapsed="false">
      <c r="A70" s="82"/>
      <c r="B70" s="82"/>
      <c r="C70" s="88"/>
      <c r="D70" s="88"/>
      <c r="E70" s="88"/>
      <c r="F70" s="88"/>
      <c r="G70" s="88"/>
      <c r="H70" s="88"/>
      <c r="I70" s="88"/>
      <c r="J70" s="88"/>
      <c r="K70" s="88"/>
      <c r="L70" s="88"/>
      <c r="M70" s="88"/>
      <c r="N70" s="79"/>
      <c r="O70" s="33"/>
      <c r="AM70" s="38"/>
    </row>
    <row r="71" customFormat="false" ht="14.25" hidden="false" customHeight="false" outlineLevel="0" collapsed="false">
      <c r="A71" s="82"/>
      <c r="B71" s="82"/>
      <c r="C71" s="88"/>
      <c r="D71" s="88"/>
      <c r="E71" s="88"/>
      <c r="F71" s="88"/>
      <c r="G71" s="88"/>
      <c r="H71" s="88"/>
      <c r="I71" s="88"/>
      <c r="J71" s="88"/>
      <c r="K71" s="88"/>
      <c r="L71" s="88"/>
      <c r="M71" s="88"/>
      <c r="N71" s="79"/>
      <c r="O71" s="33"/>
      <c r="AM71" s="38"/>
    </row>
    <row r="72" customFormat="false" ht="14.25" hidden="false" customHeight="false" outlineLevel="0" collapsed="false">
      <c r="A72" s="82"/>
      <c r="B72" s="82"/>
      <c r="C72" s="88"/>
      <c r="D72" s="88"/>
      <c r="E72" s="88"/>
      <c r="F72" s="88"/>
      <c r="G72" s="88"/>
      <c r="H72" s="88"/>
      <c r="I72" s="88"/>
      <c r="J72" s="88"/>
      <c r="K72" s="88"/>
      <c r="L72" s="88"/>
      <c r="M72" s="88"/>
      <c r="N72" s="79"/>
      <c r="O72" s="33"/>
      <c r="AM72" s="38"/>
    </row>
    <row r="73" customFormat="false" ht="14.25" hidden="false" customHeight="false" outlineLevel="0" collapsed="false">
      <c r="A73" s="82"/>
      <c r="B73" s="82"/>
      <c r="C73" s="88"/>
      <c r="D73" s="88"/>
      <c r="E73" s="88"/>
      <c r="F73" s="88"/>
      <c r="G73" s="88"/>
      <c r="H73" s="88"/>
      <c r="I73" s="88"/>
      <c r="J73" s="88"/>
      <c r="K73" s="88"/>
      <c r="L73" s="88"/>
      <c r="M73" s="88"/>
      <c r="N73" s="79"/>
      <c r="O73" s="33"/>
      <c r="AM73" s="38"/>
    </row>
    <row r="74" customFormat="false" ht="14.25" hidden="false" customHeight="false" outlineLevel="0" collapsed="false">
      <c r="A74" s="82"/>
      <c r="B74" s="82"/>
      <c r="C74" s="88"/>
      <c r="D74" s="88"/>
      <c r="E74" s="88"/>
      <c r="F74" s="88"/>
      <c r="G74" s="88"/>
      <c r="H74" s="88"/>
      <c r="I74" s="88"/>
      <c r="J74" s="88"/>
      <c r="K74" s="88"/>
      <c r="L74" s="88"/>
      <c r="M74" s="88"/>
      <c r="N74" s="79"/>
      <c r="O74" s="33"/>
      <c r="AM74" s="38"/>
    </row>
    <row r="75" customFormat="false" ht="14.25" hidden="false" customHeight="false" outlineLevel="0" collapsed="false">
      <c r="A75" s="82"/>
      <c r="B75" s="82"/>
      <c r="C75" s="88"/>
      <c r="D75" s="88"/>
      <c r="E75" s="88"/>
      <c r="F75" s="88"/>
      <c r="G75" s="88"/>
      <c r="H75" s="88"/>
      <c r="I75" s="88"/>
      <c r="J75" s="88"/>
      <c r="K75" s="88"/>
      <c r="L75" s="88"/>
      <c r="M75" s="88"/>
      <c r="N75" s="79"/>
      <c r="O75" s="33"/>
      <c r="AM75" s="38"/>
    </row>
    <row r="76" customFormat="false" ht="14.25" hidden="false" customHeight="false" outlineLevel="0" collapsed="false">
      <c r="A76" s="82"/>
      <c r="B76" s="82"/>
      <c r="C76" s="88"/>
      <c r="D76" s="88"/>
      <c r="E76" s="88"/>
      <c r="F76" s="88"/>
      <c r="G76" s="88"/>
      <c r="H76" s="88"/>
      <c r="I76" s="88"/>
      <c r="J76" s="88"/>
      <c r="K76" s="88"/>
      <c r="L76" s="88"/>
      <c r="M76" s="88"/>
      <c r="N76" s="79"/>
      <c r="O76" s="33"/>
      <c r="AM76" s="38"/>
    </row>
    <row r="77" customFormat="false" ht="14.25" hidden="false" customHeight="false" outlineLevel="0" collapsed="false">
      <c r="A77" s="82"/>
      <c r="B77" s="82"/>
      <c r="C77" s="88"/>
      <c r="D77" s="88"/>
      <c r="E77" s="88"/>
      <c r="F77" s="88"/>
      <c r="G77" s="88"/>
      <c r="H77" s="88"/>
      <c r="I77" s="88"/>
      <c r="J77" s="88"/>
      <c r="K77" s="88"/>
      <c r="L77" s="88"/>
      <c r="M77" s="88"/>
      <c r="N77" s="79"/>
      <c r="O77" s="33"/>
      <c r="AM77" s="38"/>
    </row>
    <row r="78" customFormat="false" ht="14.25" hidden="false" customHeight="false" outlineLevel="0" collapsed="false">
      <c r="AM78" s="38"/>
    </row>
    <row r="79" customFormat="false" ht="15.75" hidden="false" customHeight="true" outlineLevel="0" collapsed="false">
      <c r="A79" s="160" t="s">
        <v>571</v>
      </c>
      <c r="B79" s="161" t="s">
        <v>119</v>
      </c>
      <c r="C79" s="161" t="s">
        <v>2</v>
      </c>
      <c r="D79" s="161" t="s">
        <v>4</v>
      </c>
      <c r="E79" s="162" t="s">
        <v>6</v>
      </c>
      <c r="F79" s="161" t="s">
        <v>8</v>
      </c>
      <c r="G79" s="161"/>
      <c r="H79" s="161" t="s">
        <v>10</v>
      </c>
      <c r="I79" s="161" t="s">
        <v>14</v>
      </c>
      <c r="J79" s="161" t="s">
        <v>12</v>
      </c>
      <c r="K79" s="163" t="s">
        <v>120</v>
      </c>
      <c r="L79" s="163"/>
      <c r="M79" s="161" t="s">
        <v>20</v>
      </c>
      <c r="N79" s="163" t="s">
        <v>22</v>
      </c>
      <c r="O79" s="164"/>
      <c r="AM79" s="38"/>
    </row>
    <row r="80" customFormat="false" ht="15" hidden="false" customHeight="true" outlineLevel="0" collapsed="false">
      <c r="A80" s="160"/>
      <c r="B80" s="161"/>
      <c r="C80" s="161"/>
      <c r="D80" s="161"/>
      <c r="E80" s="162"/>
      <c r="F80" s="165" t="s">
        <v>122</v>
      </c>
      <c r="G80" s="165" t="s">
        <v>123</v>
      </c>
      <c r="H80" s="161"/>
      <c r="I80" s="161"/>
      <c r="J80" s="161"/>
      <c r="K80" s="166" t="s">
        <v>124</v>
      </c>
      <c r="L80" s="166" t="s">
        <v>572</v>
      </c>
      <c r="M80" s="161"/>
      <c r="N80" s="163"/>
      <c r="O80" s="33"/>
      <c r="AM80" s="38"/>
    </row>
    <row r="81" customFormat="false" ht="15" hidden="false" customHeight="true" outlineLevel="0" collapsed="false">
      <c r="A81" s="82"/>
      <c r="B81" s="82"/>
      <c r="C81" s="88"/>
      <c r="D81" s="88"/>
      <c r="E81" s="88"/>
      <c r="F81" s="88"/>
      <c r="G81" s="88"/>
      <c r="H81" s="88"/>
      <c r="I81" s="88"/>
      <c r="J81" s="79"/>
      <c r="K81" s="79"/>
      <c r="L81" s="79"/>
      <c r="M81" s="79"/>
      <c r="N81" s="79"/>
      <c r="O81" s="33"/>
      <c r="AM81" s="38"/>
    </row>
    <row r="82" customFormat="false" ht="14.25" hidden="false" customHeight="false" outlineLevel="0" collapsed="false">
      <c r="A82" s="82"/>
      <c r="B82" s="82"/>
      <c r="C82" s="88"/>
      <c r="D82" s="88"/>
      <c r="E82" s="88"/>
      <c r="F82" s="88"/>
      <c r="G82" s="88"/>
      <c r="H82" s="88"/>
      <c r="I82" s="88"/>
      <c r="J82" s="88"/>
      <c r="K82" s="88"/>
      <c r="L82" s="88"/>
      <c r="M82" s="88"/>
      <c r="N82" s="79"/>
      <c r="O82" s="33"/>
      <c r="AM82" s="38"/>
    </row>
    <row r="83" customFormat="false" ht="14.25" hidden="false" customHeight="false" outlineLevel="0" collapsed="false">
      <c r="A83" s="82"/>
      <c r="B83" s="82"/>
      <c r="C83" s="88"/>
      <c r="D83" s="88"/>
      <c r="E83" s="88"/>
      <c r="F83" s="88"/>
      <c r="G83" s="88"/>
      <c r="H83" s="88"/>
      <c r="I83" s="88"/>
      <c r="J83" s="88"/>
      <c r="K83" s="88"/>
      <c r="L83" s="88"/>
      <c r="M83" s="88"/>
      <c r="N83" s="79"/>
      <c r="O83" s="33"/>
      <c r="AM83" s="38"/>
    </row>
    <row r="84" customFormat="false" ht="14.25" hidden="false" customHeight="false" outlineLevel="0" collapsed="false">
      <c r="A84" s="82"/>
      <c r="B84" s="82"/>
      <c r="C84" s="88"/>
      <c r="D84" s="88"/>
      <c r="E84" s="88"/>
      <c r="F84" s="88"/>
      <c r="G84" s="88"/>
      <c r="H84" s="88"/>
      <c r="I84" s="88"/>
      <c r="J84" s="88"/>
      <c r="K84" s="88"/>
      <c r="L84" s="88"/>
      <c r="M84" s="88"/>
      <c r="N84" s="79"/>
      <c r="O84" s="33"/>
      <c r="AM84" s="38"/>
    </row>
    <row r="85" customFormat="false" ht="14.25" hidden="false" customHeight="false" outlineLevel="0" collapsed="false">
      <c r="A85" s="82"/>
      <c r="B85" s="82"/>
      <c r="C85" s="88"/>
      <c r="D85" s="88"/>
      <c r="E85" s="88"/>
      <c r="F85" s="88"/>
      <c r="G85" s="88"/>
      <c r="H85" s="88"/>
      <c r="I85" s="88"/>
      <c r="J85" s="88"/>
      <c r="K85" s="88"/>
      <c r="L85" s="88"/>
      <c r="M85" s="88"/>
      <c r="N85" s="79"/>
      <c r="O85" s="33"/>
      <c r="AM85" s="38"/>
    </row>
    <row r="86" customFormat="false" ht="14.25" hidden="false" customHeight="false" outlineLevel="0" collapsed="false">
      <c r="A86" s="82"/>
      <c r="B86" s="82"/>
      <c r="C86" s="88"/>
      <c r="D86" s="88"/>
      <c r="E86" s="88"/>
      <c r="F86" s="88"/>
      <c r="G86" s="88"/>
      <c r="H86" s="88"/>
      <c r="I86" s="88"/>
      <c r="J86" s="88"/>
      <c r="K86" s="88"/>
      <c r="L86" s="88"/>
      <c r="M86" s="88"/>
      <c r="N86" s="79"/>
      <c r="O86" s="33"/>
      <c r="AM86" s="38"/>
    </row>
    <row r="87" customFormat="false" ht="14.25" hidden="false" customHeight="false" outlineLevel="0" collapsed="false">
      <c r="A87" s="82"/>
      <c r="B87" s="82"/>
      <c r="C87" s="88"/>
      <c r="D87" s="88"/>
      <c r="E87" s="88"/>
      <c r="F87" s="88"/>
      <c r="G87" s="88"/>
      <c r="H87" s="88"/>
      <c r="I87" s="88"/>
      <c r="J87" s="88"/>
      <c r="K87" s="88"/>
      <c r="L87" s="88"/>
      <c r="M87" s="88"/>
      <c r="N87" s="79"/>
      <c r="O87" s="33"/>
      <c r="AM87" s="38"/>
    </row>
    <row r="88" customFormat="false" ht="14.25" hidden="false" customHeight="false" outlineLevel="0" collapsed="false">
      <c r="A88" s="82"/>
      <c r="B88" s="82"/>
      <c r="C88" s="88"/>
      <c r="D88" s="88"/>
      <c r="E88" s="88"/>
      <c r="F88" s="88"/>
      <c r="G88" s="88"/>
      <c r="H88" s="88"/>
      <c r="I88" s="88"/>
      <c r="J88" s="88"/>
      <c r="K88" s="88"/>
      <c r="L88" s="88"/>
      <c r="M88" s="88"/>
      <c r="N88" s="79"/>
      <c r="O88" s="33"/>
      <c r="AM88" s="38"/>
    </row>
    <row r="89" customFormat="false" ht="14.25" hidden="false" customHeight="false" outlineLevel="0" collapsed="false">
      <c r="A89" s="82"/>
      <c r="B89" s="82"/>
      <c r="C89" s="88"/>
      <c r="D89" s="88"/>
      <c r="E89" s="88"/>
      <c r="F89" s="88"/>
      <c r="G89" s="88"/>
      <c r="H89" s="88"/>
      <c r="I89" s="88"/>
      <c r="J89" s="88"/>
      <c r="K89" s="88"/>
      <c r="L89" s="88"/>
      <c r="M89" s="88"/>
      <c r="N89" s="79"/>
      <c r="O89" s="33"/>
      <c r="AM89" s="38"/>
    </row>
    <row r="90" customFormat="false" ht="14.25" hidden="false" customHeight="false" outlineLevel="0" collapsed="false">
      <c r="AM90" s="38"/>
    </row>
    <row r="91" customFormat="false" ht="15.75" hidden="false" customHeight="true" outlineLevel="0" collapsed="false">
      <c r="A91" s="160" t="s">
        <v>581</v>
      </c>
      <c r="B91" s="161" t="s">
        <v>119</v>
      </c>
      <c r="C91" s="161" t="s">
        <v>2</v>
      </c>
      <c r="D91" s="161" t="s">
        <v>4</v>
      </c>
      <c r="E91" s="162" t="s">
        <v>6</v>
      </c>
      <c r="F91" s="161" t="s">
        <v>8</v>
      </c>
      <c r="G91" s="161"/>
      <c r="H91" s="161" t="s">
        <v>10</v>
      </c>
      <c r="I91" s="161" t="s">
        <v>14</v>
      </c>
      <c r="J91" s="161" t="s">
        <v>12</v>
      </c>
      <c r="K91" s="163" t="s">
        <v>120</v>
      </c>
      <c r="L91" s="163"/>
      <c r="M91" s="161" t="s">
        <v>20</v>
      </c>
      <c r="N91" s="163" t="s">
        <v>22</v>
      </c>
      <c r="O91" s="164"/>
      <c r="AM91" s="38"/>
    </row>
    <row r="92" customFormat="false" ht="15" hidden="false" customHeight="false" outlineLevel="0" collapsed="false">
      <c r="A92" s="160"/>
      <c r="B92" s="161"/>
      <c r="C92" s="161"/>
      <c r="D92" s="161"/>
      <c r="E92" s="162"/>
      <c r="F92" s="165" t="s">
        <v>122</v>
      </c>
      <c r="G92" s="165" t="s">
        <v>123</v>
      </c>
      <c r="H92" s="161"/>
      <c r="I92" s="161"/>
      <c r="J92" s="161"/>
      <c r="K92" s="166" t="s">
        <v>124</v>
      </c>
      <c r="L92" s="166" t="s">
        <v>572</v>
      </c>
      <c r="M92" s="161"/>
      <c r="N92" s="163"/>
      <c r="O92" s="33"/>
      <c r="AM92" s="38"/>
    </row>
    <row r="93" customFormat="false" ht="14.25" hidden="false" customHeight="false" outlineLevel="0" collapsed="false">
      <c r="A93" s="82"/>
      <c r="B93" s="82"/>
      <c r="C93" s="88"/>
      <c r="D93" s="88"/>
      <c r="E93" s="88"/>
      <c r="F93" s="88"/>
      <c r="G93" s="88"/>
      <c r="H93" s="88"/>
      <c r="I93" s="88"/>
      <c r="J93" s="79"/>
      <c r="K93" s="79"/>
      <c r="L93" s="79"/>
      <c r="M93" s="79"/>
      <c r="N93" s="79"/>
      <c r="O93" s="33"/>
      <c r="AM93" s="38"/>
    </row>
    <row r="94" customFormat="false" ht="14.25" hidden="false" customHeight="false" outlineLevel="0" collapsed="false">
      <c r="A94" s="82"/>
      <c r="B94" s="82"/>
      <c r="C94" s="88"/>
      <c r="D94" s="88"/>
      <c r="E94" s="88"/>
      <c r="F94" s="88"/>
      <c r="G94" s="88"/>
      <c r="H94" s="88"/>
      <c r="I94" s="88"/>
      <c r="J94" s="88"/>
      <c r="K94" s="88"/>
      <c r="L94" s="88"/>
      <c r="M94" s="88"/>
      <c r="N94" s="79"/>
      <c r="O94" s="33"/>
      <c r="AM94" s="38"/>
    </row>
    <row r="95" customFormat="false" ht="14.25" hidden="false" customHeight="false" outlineLevel="0" collapsed="false">
      <c r="A95" s="82"/>
      <c r="B95" s="82"/>
      <c r="C95" s="88"/>
      <c r="D95" s="88"/>
      <c r="E95" s="88"/>
      <c r="F95" s="88"/>
      <c r="G95" s="88"/>
      <c r="H95" s="88"/>
      <c r="I95" s="88"/>
      <c r="J95" s="88"/>
      <c r="K95" s="88"/>
      <c r="L95" s="88"/>
      <c r="M95" s="88"/>
      <c r="N95" s="79"/>
      <c r="O95" s="33"/>
      <c r="AM95" s="38"/>
    </row>
    <row r="96" customFormat="false" ht="14.25" hidden="false" customHeight="false" outlineLevel="0" collapsed="false">
      <c r="A96" s="82"/>
      <c r="B96" s="82"/>
      <c r="C96" s="88"/>
      <c r="D96" s="88"/>
      <c r="E96" s="88"/>
      <c r="F96" s="88"/>
      <c r="G96" s="88"/>
      <c r="H96" s="88"/>
      <c r="I96" s="88"/>
      <c r="J96" s="88"/>
      <c r="K96" s="88"/>
      <c r="L96" s="88"/>
      <c r="M96" s="88"/>
      <c r="N96" s="79"/>
      <c r="O96" s="33"/>
      <c r="AM96" s="38"/>
    </row>
    <row r="97" customFormat="false" ht="14.25" hidden="false" customHeight="false" outlineLevel="0" collapsed="false">
      <c r="A97" s="82"/>
      <c r="B97" s="82"/>
      <c r="C97" s="88"/>
      <c r="D97" s="88"/>
      <c r="E97" s="88"/>
      <c r="F97" s="88"/>
      <c r="G97" s="88"/>
      <c r="H97" s="88"/>
      <c r="I97" s="88"/>
      <c r="J97" s="88"/>
      <c r="K97" s="88"/>
      <c r="L97" s="88"/>
      <c r="M97" s="88"/>
      <c r="N97" s="79"/>
      <c r="O97" s="33"/>
      <c r="AM97" s="38"/>
    </row>
    <row r="98" customFormat="false" ht="14.25" hidden="false" customHeight="false" outlineLevel="0" collapsed="false">
      <c r="A98" s="82"/>
      <c r="B98" s="82"/>
      <c r="C98" s="88"/>
      <c r="D98" s="88"/>
      <c r="E98" s="88"/>
      <c r="F98" s="88"/>
      <c r="G98" s="88"/>
      <c r="H98" s="88"/>
      <c r="I98" s="88"/>
      <c r="J98" s="88"/>
      <c r="K98" s="88"/>
      <c r="L98" s="88"/>
      <c r="M98" s="88"/>
      <c r="N98" s="79"/>
      <c r="O98" s="33"/>
      <c r="AM98" s="38"/>
    </row>
    <row r="99" customFormat="false" ht="14.25" hidden="false" customHeight="false" outlineLevel="0" collapsed="false">
      <c r="A99" s="82"/>
      <c r="B99" s="82"/>
      <c r="C99" s="88"/>
      <c r="D99" s="88"/>
      <c r="E99" s="88"/>
      <c r="F99" s="88"/>
      <c r="G99" s="88"/>
      <c r="H99" s="88"/>
      <c r="I99" s="88"/>
      <c r="J99" s="88"/>
      <c r="K99" s="88"/>
      <c r="L99" s="88"/>
      <c r="M99" s="88"/>
      <c r="N99" s="79"/>
      <c r="O99" s="33"/>
      <c r="AM99" s="38"/>
    </row>
    <row r="100" customFormat="false" ht="14.25" hidden="false" customHeight="false" outlineLevel="0" collapsed="false">
      <c r="A100" s="82"/>
      <c r="B100" s="82"/>
      <c r="C100" s="88"/>
      <c r="D100" s="88"/>
      <c r="E100" s="88"/>
      <c r="F100" s="88"/>
      <c r="G100" s="88"/>
      <c r="H100" s="88"/>
      <c r="I100" s="88"/>
      <c r="J100" s="88"/>
      <c r="K100" s="88"/>
      <c r="L100" s="88"/>
      <c r="M100" s="88"/>
      <c r="N100" s="79"/>
      <c r="O100" s="33"/>
      <c r="AM100" s="38"/>
    </row>
    <row r="101" customFormat="false" ht="14.25" hidden="false" customHeight="false" outlineLevel="0" collapsed="false">
      <c r="A101" s="82"/>
      <c r="B101" s="82"/>
      <c r="C101" s="88"/>
      <c r="D101" s="88"/>
      <c r="E101" s="88"/>
      <c r="F101" s="88"/>
      <c r="G101" s="88"/>
      <c r="H101" s="88"/>
      <c r="I101" s="88"/>
      <c r="J101" s="88"/>
      <c r="K101" s="88"/>
      <c r="L101" s="88"/>
      <c r="M101" s="88"/>
      <c r="N101" s="79"/>
      <c r="O101" s="33"/>
      <c r="AM101" s="38"/>
    </row>
    <row r="102" customFormat="false" ht="14.25" hidden="false" customHeight="false" outlineLevel="0" collapsed="false">
      <c r="A102" s="151"/>
      <c r="B102" s="151"/>
      <c r="O102" s="33"/>
      <c r="AM102" s="38"/>
    </row>
    <row r="103" customFormat="false" ht="14.25" hidden="false" customHeight="false" outlineLevel="0" collapsed="false">
      <c r="A103" s="38"/>
      <c r="B103" s="38"/>
      <c r="C103" s="38"/>
      <c r="D103" s="38"/>
      <c r="E103" s="38"/>
      <c r="F103" s="38"/>
      <c r="G103" s="38"/>
      <c r="H103" s="38"/>
      <c r="I103" s="38"/>
      <c r="J103" s="38"/>
      <c r="K103" s="38"/>
      <c r="L103" s="38"/>
      <c r="M103" s="38"/>
      <c r="N103" s="38"/>
      <c r="O103" s="167"/>
      <c r="P103" s="167"/>
      <c r="Q103" s="167"/>
      <c r="R103" s="167"/>
      <c r="S103" s="167"/>
      <c r="T103" s="167"/>
      <c r="U103" s="167"/>
      <c r="V103" s="167"/>
      <c r="W103" s="167"/>
      <c r="X103" s="167"/>
      <c r="Y103" s="167"/>
      <c r="Z103" s="167"/>
      <c r="AA103" s="167"/>
      <c r="AB103" s="167"/>
      <c r="AC103" s="167"/>
      <c r="AD103" s="167"/>
      <c r="AE103" s="167"/>
      <c r="AF103" s="167"/>
      <c r="AG103" s="167"/>
      <c r="AH103" s="167"/>
      <c r="AI103" s="167"/>
      <c r="AJ103" s="167"/>
      <c r="AK103" s="167"/>
      <c r="AL103" s="38"/>
      <c r="AM103" s="38"/>
    </row>
    <row r="104" customFormat="false" ht="14.25" hidden="false" customHeight="false" outlineLevel="0" collapsed="false">
      <c r="A104" s="38"/>
      <c r="B104" s="38"/>
      <c r="C104" s="38"/>
      <c r="D104" s="38"/>
      <c r="E104" s="38"/>
      <c r="F104" s="38"/>
      <c r="G104" s="38"/>
      <c r="H104" s="38"/>
      <c r="I104" s="38"/>
      <c r="J104" s="38"/>
      <c r="K104" s="38"/>
      <c r="L104" s="38"/>
      <c r="M104" s="38"/>
      <c r="N104" s="38"/>
      <c r="O104" s="167"/>
      <c r="P104" s="167"/>
      <c r="Q104" s="167"/>
      <c r="R104" s="167"/>
      <c r="S104" s="167"/>
      <c r="T104" s="167"/>
      <c r="U104" s="167"/>
      <c r="V104" s="167"/>
      <c r="W104" s="167"/>
      <c r="X104" s="167"/>
      <c r="Y104" s="167"/>
      <c r="Z104" s="167"/>
      <c r="AA104" s="167"/>
      <c r="AB104" s="167"/>
      <c r="AC104" s="167"/>
      <c r="AD104" s="167"/>
      <c r="AE104" s="167"/>
      <c r="AF104" s="167"/>
      <c r="AG104" s="167"/>
      <c r="AH104" s="167"/>
      <c r="AI104" s="167"/>
      <c r="AJ104" s="167"/>
      <c r="AK104" s="167"/>
      <c r="AL104" s="38"/>
      <c r="AM104" s="38"/>
    </row>
  </sheetData>
  <mergeCells count="96">
    <mergeCell ref="A1:AJ1"/>
    <mergeCell ref="B6:C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15"/>
    <mergeCell ref="A16:A22"/>
    <mergeCell ref="A23:A27"/>
    <mergeCell ref="A28:A32"/>
    <mergeCell ref="A33:A34"/>
    <mergeCell ref="A35:A42"/>
    <mergeCell ref="A43:A47"/>
    <mergeCell ref="A51:N51"/>
    <mergeCell ref="A55:A56"/>
    <mergeCell ref="B55:B56"/>
    <mergeCell ref="C55:C56"/>
    <mergeCell ref="D55:D56"/>
    <mergeCell ref="E55:E56"/>
    <mergeCell ref="F55:G55"/>
    <mergeCell ref="H55:H56"/>
    <mergeCell ref="I55:I56"/>
    <mergeCell ref="J55:J56"/>
    <mergeCell ref="K55:L55"/>
    <mergeCell ref="M55:M56"/>
    <mergeCell ref="N55:N56"/>
    <mergeCell ref="A67:A68"/>
    <mergeCell ref="B67:B68"/>
    <mergeCell ref="C67:C68"/>
    <mergeCell ref="D67:D68"/>
    <mergeCell ref="E67:E68"/>
    <mergeCell ref="F67:G67"/>
    <mergeCell ref="H67:H68"/>
    <mergeCell ref="I67:I68"/>
    <mergeCell ref="J67:J68"/>
    <mergeCell ref="K67:L67"/>
    <mergeCell ref="M67:M68"/>
    <mergeCell ref="N67:N68"/>
    <mergeCell ref="A79:A80"/>
    <mergeCell ref="B79:B80"/>
    <mergeCell ref="C79:C80"/>
    <mergeCell ref="D79:D80"/>
    <mergeCell ref="E79:E80"/>
    <mergeCell ref="F79:G79"/>
    <mergeCell ref="H79:H80"/>
    <mergeCell ref="I79:I80"/>
    <mergeCell ref="J79:J80"/>
    <mergeCell ref="K79:L79"/>
    <mergeCell ref="M79:M80"/>
    <mergeCell ref="N79:N80"/>
    <mergeCell ref="A91:A92"/>
    <mergeCell ref="B91:B92"/>
    <mergeCell ref="C91:C92"/>
    <mergeCell ref="D91:D92"/>
    <mergeCell ref="E91:E92"/>
    <mergeCell ref="F91:G91"/>
    <mergeCell ref="H91:H92"/>
    <mergeCell ref="I91:I92"/>
    <mergeCell ref="J91:J92"/>
    <mergeCell ref="K91:L91"/>
    <mergeCell ref="M91:M92"/>
    <mergeCell ref="N91:N92"/>
  </mergeCells>
  <conditionalFormatting sqref="S11:S47">
    <cfRule type="cellIs" priority="2" operator="equal" aboveAverage="0" equalAverage="0" bottom="0" percent="0" rank="0" text="" dxfId="0">
      <formula>"x"</formula>
    </cfRule>
  </conditionalFormatting>
  <conditionalFormatting sqref="R11:R47">
    <cfRule type="cellIs" priority="3" operator="equal" aboveAverage="0" equalAverage="0" bottom="0" percent="0" rank="0" text="" dxfId="1">
      <formula>"x"</formula>
    </cfRule>
  </conditionalFormatting>
  <conditionalFormatting sqref="Q11:Q47">
    <cfRule type="cellIs" priority="4" operator="equal" aboveAverage="0" equalAverage="0" bottom="0" percent="0" rank="0" text="" dxfId="2">
      <formula>"x"</formula>
    </cfRule>
  </conditionalFormatting>
  <conditionalFormatting sqref="P11:P47">
    <cfRule type="cellIs" priority="5" operator="equal" aboveAverage="0" equalAverage="0" bottom="0" percent="0" rank="0" text="" dxfId="3">
      <formula>"x"</formula>
    </cfRule>
  </conditionalFormatting>
  <conditionalFormatting sqref="O11:O47">
    <cfRule type="cellIs" priority="6" operator="equal" aboveAverage="0" equalAverage="0" bottom="0" percent="0" rank="0" text="" dxfId="4">
      <formula>"x"</formula>
    </cfRule>
  </conditionalFormatting>
  <conditionalFormatting sqref="T11:T47">
    <cfRule type="cellIs" priority="7" operator="equal" aboveAverage="0" equalAverage="0" bottom="0" percent="0" rank="0" text="" dxfId="5">
      <formula>$AQ$7</formula>
    </cfRule>
    <cfRule type="cellIs" priority="8" operator="equal" aboveAverage="0" equalAverage="0" bottom="0" percent="0" rank="0" text="" dxfId="6">
      <formula>$AQ$6</formula>
    </cfRule>
  </conditionalFormatting>
  <conditionalFormatting sqref="AQ6:AQ7">
    <cfRule type="cellIs" priority="9" operator="equal" aboveAverage="0" equalAverage="0" bottom="0" percent="0" rank="0" text="" dxfId="7">
      <formula>$AQ$6</formula>
    </cfRule>
  </conditionalFormatting>
  <dataValidations count="2">
    <dataValidation allowBlank="true" errorStyle="stop" operator="between" showDropDown="false" showErrorMessage="true" showInputMessage="true" sqref="T11:T47" type="list">
      <formula1>$AQ$6:$AQ$7</formula1>
      <formula2>0</formula2>
    </dataValidation>
    <dataValidation allowBlank="true" errorStyle="stop" operator="between" showDropDown="false" showErrorMessage="true" showInputMessage="true" sqref="N11:N47 AK11:AK47 N57:N65 N69:N77 N81:N89 N93:N102" type="list">
      <formula1>LEGENDA!$A$46:$A$60</formula1>
      <formula2>0</formula2>
    </dataValidation>
  </dataValidations>
  <hyperlinks>
    <hyperlink ref="V27" r:id="rId1" display="https://doi.org/10.1016/j.gecco.2023.e02620"/>
  </hyperlinks>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D44"/>
  <sheetViews>
    <sheetView showFormulas="false" showGridLines="false" showRowColHeaders="true" showZeros="true" rightToLeft="false" tabSelected="false" showOutlineSymbols="true" defaultGridColor="true" view="normal" topLeftCell="A8" colorId="64" zoomScale="75" zoomScaleNormal="75" zoomScalePageLayoutView="100" workbookViewId="0">
      <selection pane="topLeft" activeCell="Y29" activeCellId="0" sqref="Y29"/>
    </sheetView>
  </sheetViews>
  <sheetFormatPr defaultColWidth="8.6796875" defaultRowHeight="14.25" customHeight="true" zeroHeight="false" outlineLevelRow="0" outlineLevelCol="0"/>
  <cols>
    <col collapsed="false" customWidth="true" hidden="false" outlineLevel="0" max="1" min="1" style="0" width="2.88"/>
    <col collapsed="false" customWidth="true" hidden="false" outlineLevel="0" max="2" min="2" style="0" width="3.88"/>
    <col collapsed="false" customWidth="true" hidden="false" outlineLevel="0" max="3" min="3" style="0" width="53"/>
    <col collapsed="false" customWidth="true" hidden="false" outlineLevel="0" max="4" min="4" style="0" width="12"/>
    <col collapsed="false" customWidth="true" hidden="false" outlineLevel="0" max="5" min="5" style="0" width="7.44"/>
    <col collapsed="false" customWidth="true" hidden="false" outlineLevel="0" max="6" min="6" style="0" width="12"/>
    <col collapsed="false" customWidth="true" hidden="false" outlineLevel="0" max="7" min="7" style="0" width="8.11"/>
    <col collapsed="false" customWidth="true" hidden="false" outlineLevel="0" max="8" min="8" style="0" width="9.11"/>
    <col collapsed="false" customWidth="true" hidden="false" outlineLevel="0" max="24" min="24" style="0" width="2.88"/>
    <col collapsed="false" customWidth="true" hidden="true" outlineLevel="0" max="26" min="26" style="0" width="11.53"/>
    <col collapsed="false" customWidth="true" hidden="true" outlineLevel="0" max="28" min="27" style="0" width="4.11"/>
    <col collapsed="false" customWidth="true" hidden="false" outlineLevel="0" max="29" min="29" style="0" width="4.11"/>
  </cols>
  <sheetData>
    <row r="1" customFormat="false" ht="14.25" hidden="false" customHeight="false" outlineLevel="0" collapsed="false">
      <c r="A1" s="168"/>
      <c r="B1" s="169" t="s">
        <v>107</v>
      </c>
      <c r="C1" s="169"/>
      <c r="D1" s="169"/>
      <c r="E1" s="169"/>
      <c r="F1" s="169"/>
      <c r="G1" s="169"/>
      <c r="H1" s="169"/>
      <c r="I1" s="169"/>
      <c r="J1" s="169"/>
      <c r="K1" s="169"/>
      <c r="L1" s="169"/>
      <c r="M1" s="169"/>
      <c r="N1" s="169"/>
      <c r="O1" s="169"/>
      <c r="P1" s="169"/>
      <c r="Q1" s="169"/>
      <c r="R1" s="169"/>
      <c r="S1" s="169"/>
      <c r="T1" s="169"/>
      <c r="U1" s="169"/>
      <c r="V1" s="169"/>
      <c r="W1" s="169"/>
      <c r="X1" s="168"/>
    </row>
    <row r="2" s="171" customFormat="true" ht="21" hidden="false" customHeight="true" outlineLevel="0" collapsed="false">
      <c r="A2" s="170"/>
      <c r="B2" s="169"/>
      <c r="C2" s="169"/>
      <c r="D2" s="169"/>
      <c r="E2" s="169"/>
      <c r="F2" s="169"/>
      <c r="G2" s="169"/>
      <c r="H2" s="169"/>
      <c r="I2" s="169"/>
      <c r="J2" s="169"/>
      <c r="K2" s="169"/>
      <c r="L2" s="169"/>
      <c r="M2" s="169"/>
      <c r="N2" s="169"/>
      <c r="O2" s="169"/>
      <c r="P2" s="169"/>
      <c r="Q2" s="169"/>
      <c r="R2" s="169"/>
      <c r="S2" s="169"/>
      <c r="T2" s="169"/>
      <c r="U2" s="169"/>
      <c r="V2" s="169"/>
      <c r="W2" s="169"/>
      <c r="X2" s="170"/>
    </row>
    <row r="3" customFormat="false" ht="33.75" hidden="false" customHeight="true" outlineLevel="0" collapsed="false">
      <c r="A3" s="168"/>
      <c r="B3" s="172" t="str">
        <f aca="false">'Monitoria Anual - 1'!A2</f>
        <v>Plano de Ação Nacional para a Conservação dos Pequenos Mamíferos de Áreas Florestais - PAN PMAF</v>
      </c>
      <c r="C3" s="172"/>
      <c r="D3" s="172"/>
      <c r="E3" s="172"/>
      <c r="F3" s="172"/>
      <c r="G3" s="172"/>
      <c r="H3" s="172"/>
      <c r="I3" s="172"/>
      <c r="J3" s="172"/>
      <c r="K3" s="172"/>
      <c r="L3" s="172"/>
      <c r="M3" s="172"/>
      <c r="N3" s="172"/>
      <c r="O3" s="172"/>
      <c r="P3" s="172"/>
      <c r="Q3" s="172"/>
      <c r="R3" s="172"/>
      <c r="S3" s="172"/>
      <c r="T3" s="172"/>
      <c r="U3" s="172"/>
      <c r="V3" s="172"/>
      <c r="W3" s="172"/>
      <c r="X3" s="168"/>
    </row>
    <row r="4" customFormat="false" ht="14.25" hidden="false" customHeight="false" outlineLevel="0" collapsed="false">
      <c r="A4" s="168"/>
      <c r="J4" s="173"/>
      <c r="K4" s="173"/>
      <c r="L4" s="173"/>
      <c r="M4" s="173"/>
      <c r="N4" s="173"/>
      <c r="O4" s="173"/>
      <c r="X4" s="168"/>
    </row>
    <row r="5" s="33" customFormat="true" ht="45" hidden="false" customHeight="true" outlineLevel="0" collapsed="false">
      <c r="A5" s="38"/>
      <c r="B5" s="174" t="s">
        <v>582</v>
      </c>
      <c r="C5" s="174"/>
      <c r="D5" s="175" t="str">
        <f aca="false">'Monitoria Anual - 1'!B4</f>
        <v>Proteger as populações das espécies alvo do PAN e seus ambientes, reduzindo os fatores de ameaça, e ampliar e difundir o conhecimento sobre elas, visando a sua conservação</v>
      </c>
      <c r="E5" s="175"/>
      <c r="F5" s="175"/>
      <c r="G5" s="175"/>
      <c r="H5" s="175"/>
      <c r="I5" s="175"/>
      <c r="J5" s="175"/>
      <c r="K5" s="175"/>
      <c r="L5" s="175"/>
      <c r="M5" s="175"/>
      <c r="N5" s="45"/>
      <c r="O5" s="45"/>
      <c r="P5" s="45"/>
      <c r="Q5" s="45"/>
      <c r="R5" s="45"/>
      <c r="X5" s="38"/>
    </row>
    <row r="6" customFormat="false" ht="14.25" hidden="false" customHeight="false" outlineLevel="0" collapsed="false">
      <c r="A6" s="168"/>
      <c r="J6" s="173"/>
      <c r="K6" s="173"/>
      <c r="L6" s="173"/>
      <c r="M6" s="173"/>
      <c r="N6" s="173"/>
      <c r="O6" s="173"/>
      <c r="X6" s="168"/>
    </row>
    <row r="7" customFormat="false" ht="26.25" hidden="false" customHeight="true" outlineLevel="0" collapsed="false">
      <c r="A7" s="168"/>
      <c r="B7" s="174" t="s">
        <v>111</v>
      </c>
      <c r="C7" s="174"/>
      <c r="D7" s="176" t="str">
        <f aca="false">'Monitoria Anual - 1'!B6</f>
        <v>29/05/2023 - 31/05/2023</v>
      </c>
      <c r="E7" s="176"/>
      <c r="F7" s="176"/>
      <c r="G7" s="176"/>
      <c r="H7" s="33"/>
      <c r="I7" s="177"/>
      <c r="J7" s="173"/>
      <c r="K7" s="173"/>
      <c r="L7" s="173"/>
      <c r="M7" s="173"/>
      <c r="N7" s="173"/>
      <c r="O7" s="173"/>
      <c r="X7" s="168"/>
    </row>
    <row r="8" customFormat="false" ht="14.25" hidden="false" customHeight="false" outlineLevel="0" collapsed="false">
      <c r="A8" s="168"/>
      <c r="X8" s="168"/>
    </row>
    <row r="9" customFormat="false" ht="31.5" hidden="false" customHeight="true" outlineLevel="0" collapsed="false">
      <c r="A9" s="168"/>
      <c r="B9" s="169" t="s">
        <v>583</v>
      </c>
      <c r="C9" s="169"/>
      <c r="D9" s="169"/>
      <c r="E9" s="169"/>
      <c r="F9" s="169"/>
      <c r="G9" s="169"/>
      <c r="H9" s="169"/>
      <c r="I9" s="169"/>
      <c r="J9" s="169"/>
      <c r="K9" s="169"/>
      <c r="L9" s="169"/>
      <c r="M9" s="169"/>
      <c r="N9" s="169"/>
      <c r="O9" s="169"/>
      <c r="P9" s="169"/>
      <c r="Q9" s="169"/>
      <c r="R9" s="169"/>
      <c r="S9" s="169"/>
      <c r="T9" s="169"/>
      <c r="U9" s="169"/>
      <c r="V9" s="169"/>
      <c r="W9" s="169"/>
      <c r="X9" s="168"/>
    </row>
    <row r="10" customFormat="false" ht="14.25" hidden="false" customHeight="false" outlineLevel="0" collapsed="false">
      <c r="A10" s="168"/>
      <c r="G10" s="178"/>
      <c r="H10" s="178"/>
      <c r="I10" s="178"/>
      <c r="X10" s="168"/>
    </row>
    <row r="11" customFormat="false" ht="15" hidden="false" customHeight="false" outlineLevel="0" collapsed="false">
      <c r="A11" s="168"/>
      <c r="B11" s="176" t="s">
        <v>584</v>
      </c>
      <c r="C11" s="176"/>
      <c r="D11" s="179"/>
      <c r="E11" s="179"/>
      <c r="F11" s="179"/>
      <c r="G11" s="179"/>
      <c r="H11" s="179"/>
      <c r="I11" s="179"/>
      <c r="J11" s="179"/>
      <c r="K11" s="179"/>
      <c r="L11" s="179"/>
      <c r="M11" s="179"/>
      <c r="N11" s="179"/>
      <c r="O11" s="179"/>
      <c r="P11" s="179"/>
      <c r="Q11" s="179"/>
      <c r="R11" s="179"/>
      <c r="S11" s="179"/>
      <c r="T11" s="179"/>
      <c r="U11" s="179"/>
      <c r="V11" s="179"/>
      <c r="W11" s="179"/>
      <c r="X11" s="168"/>
    </row>
    <row r="12" customFormat="false" ht="14.25" hidden="false" customHeight="false" outlineLevel="0" collapsed="false">
      <c r="A12" s="168"/>
      <c r="F12" s="180"/>
      <c r="G12" s="180"/>
      <c r="H12" s="181"/>
      <c r="X12" s="168"/>
    </row>
    <row r="13" customFormat="false" ht="33.75" hidden="false" customHeight="true" outlineLevel="0" collapsed="false">
      <c r="A13" s="168"/>
      <c r="C13" s="182" t="s">
        <v>585</v>
      </c>
      <c r="D13" s="182"/>
      <c r="E13" s="182"/>
      <c r="F13" s="182"/>
      <c r="G13" s="182"/>
      <c r="H13" s="183"/>
      <c r="X13" s="168"/>
    </row>
    <row r="14" s="33" customFormat="true" ht="34.5" hidden="false" customHeight="true" outlineLevel="0" collapsed="false">
      <c r="A14" s="38"/>
      <c r="C14" s="184" t="s">
        <v>586</v>
      </c>
      <c r="D14" s="185" t="s">
        <v>587</v>
      </c>
      <c r="E14" s="186" t="s">
        <v>588</v>
      </c>
      <c r="F14" s="187" t="s">
        <v>589</v>
      </c>
      <c r="G14" s="188" t="s">
        <v>588</v>
      </c>
      <c r="H14" s="189"/>
      <c r="X14" s="38"/>
    </row>
    <row r="15" customFormat="false" ht="15" hidden="false" customHeight="false" outlineLevel="0" collapsed="false">
      <c r="A15" s="168"/>
      <c r="C15" s="190" t="s">
        <v>590</v>
      </c>
      <c r="D15" s="191"/>
      <c r="E15" s="192"/>
      <c r="F15" s="191" t="n">
        <f aca="false">COUNTA('Monitoria Anual - 1'!T11:T887)</f>
        <v>0</v>
      </c>
      <c r="G15" s="192" t="n">
        <f aca="false">F15/$F$22</f>
        <v>0</v>
      </c>
      <c r="H15" s="193"/>
      <c r="X15" s="168"/>
    </row>
    <row r="16" customFormat="false" ht="15" hidden="false" customHeight="false" outlineLevel="0" collapsed="false">
      <c r="A16" s="168"/>
      <c r="C16" s="194" t="s">
        <v>591</v>
      </c>
      <c r="D16" s="195" t="n">
        <f aca="false">COUNTA('Monitoria Anual - 1'!O11:O887)</f>
        <v>3</v>
      </c>
      <c r="E16" s="196" t="n">
        <f aca="false">D16/$D$22</f>
        <v>0.0810810810810811</v>
      </c>
      <c r="F16" s="195" t="n">
        <f aca="false">D16-AB16</f>
        <v>3</v>
      </c>
      <c r="G16" s="196" t="n">
        <f aca="false">F16/$F$22</f>
        <v>0.0789473684210526</v>
      </c>
      <c r="H16" s="193"/>
      <c r="X16" s="168"/>
      <c r="Z16" s="0" t="n">
        <f aca="false">COUNTIFS('Monitoria Anual - 1'!O:O,"x",'Monitoria Anual - 1'!T:T,"Excluída")</f>
        <v>0</v>
      </c>
      <c r="AA16" s="0" t="n">
        <f aca="false">COUNTIFS('Monitoria Anual - 1'!O:O,"x",'Monitoria Anual - 1'!T:T,"Agrupada")</f>
        <v>0</v>
      </c>
      <c r="AB16" s="0" t="n">
        <f aca="false">Z16+AA16</f>
        <v>0</v>
      </c>
    </row>
    <row r="17" customFormat="false" ht="15" hidden="false" customHeight="false" outlineLevel="0" collapsed="false">
      <c r="A17" s="168"/>
      <c r="C17" s="197" t="s">
        <v>592</v>
      </c>
      <c r="D17" s="195" t="n">
        <f aca="false">COUNTA('Monitoria Anual - 1'!P11:P887)</f>
        <v>15</v>
      </c>
      <c r="E17" s="196" t="n">
        <f aca="false">D17/$D$22</f>
        <v>0.405405405405405</v>
      </c>
      <c r="F17" s="195" t="n">
        <f aca="false">D17-AB17</f>
        <v>15</v>
      </c>
      <c r="G17" s="196" t="n">
        <f aca="false">F17/$F$22</f>
        <v>0.394736842105263</v>
      </c>
      <c r="H17" s="193"/>
      <c r="X17" s="168"/>
      <c r="Z17" s="0" t="n">
        <f aca="false" t="array" ref="Z17:Z17">COUNTIFS('Monitoria Anual - 1'!P:P,"x",'Monitoria Anual - 1'!T:T,"Excluída")</f>
        <v>0</v>
      </c>
      <c r="AA17" s="0" t="n">
        <f aca="false" t="array" ref="AA17:AA17">COUNTIFS('Monitoria Anual - 1'!P:P,"x",'Monitoria Anual - 1'!T:T,"Agrupada")</f>
        <v>0</v>
      </c>
      <c r="AB17" s="0" t="n">
        <f aca="false">Z17+AA17</f>
        <v>0</v>
      </c>
    </row>
    <row r="18" customFormat="false" ht="15" hidden="false" customHeight="false" outlineLevel="0" collapsed="false">
      <c r="A18" s="168"/>
      <c r="C18" s="198" t="s">
        <v>593</v>
      </c>
      <c r="D18" s="195" t="n">
        <f aca="false">COUNTA('Monitoria Anual - 1'!Q11:Q887)</f>
        <v>3</v>
      </c>
      <c r="E18" s="196" t="n">
        <f aca="false">D18/$D$22</f>
        <v>0.0810810810810811</v>
      </c>
      <c r="F18" s="195" t="n">
        <f aca="false">D18-AB18</f>
        <v>3</v>
      </c>
      <c r="G18" s="196" t="n">
        <f aca="false">F18/$F$22</f>
        <v>0.0789473684210526</v>
      </c>
      <c r="H18" s="193"/>
      <c r="X18" s="168"/>
      <c r="Z18" s="0" t="n">
        <f aca="false" t="array" ref="Z18:Z18">COUNTIFS('Monitoria Anual - 1'!Q:Q,"x",'Monitoria Anual - 1'!T:T,"Excluída")</f>
        <v>0</v>
      </c>
      <c r="AA18" s="0" t="n">
        <f aca="false" t="array" ref="AA18:AA18">COUNTIFS('Monitoria Anual - 1'!Q:Q,"x",'Monitoria Anual - 1'!T:T,"Agrupada")</f>
        <v>0</v>
      </c>
      <c r="AB18" s="0" t="n">
        <f aca="false">Z18+AA18</f>
        <v>0</v>
      </c>
    </row>
    <row r="19" customFormat="false" ht="15" hidden="false" customHeight="false" outlineLevel="0" collapsed="false">
      <c r="A19" s="168"/>
      <c r="C19" s="199" t="s">
        <v>594</v>
      </c>
      <c r="D19" s="195" t="n">
        <f aca="false">COUNTA('Monitoria Anual - 1'!R11:R887)</f>
        <v>16</v>
      </c>
      <c r="E19" s="196" t="n">
        <f aca="false">D19/$D$22</f>
        <v>0.432432432432432</v>
      </c>
      <c r="F19" s="195" t="n">
        <f aca="false">D19-AB19</f>
        <v>16</v>
      </c>
      <c r="G19" s="196" t="n">
        <f aca="false">F19/$F$22</f>
        <v>0.421052631578947</v>
      </c>
      <c r="H19" s="193"/>
      <c r="X19" s="168"/>
      <c r="Z19" s="0" t="n">
        <f aca="false" t="array" ref="Z19:Z19">COUNTIFS('Monitoria Anual - 1'!R:R,"x",'Monitoria Anual - 1'!T:T,"Excluída")</f>
        <v>0</v>
      </c>
      <c r="AA19" s="0" t="n">
        <f aca="false" t="array" ref="AA19:AA19">COUNTIFS('Monitoria Anual - 1'!R:R,"x",'Monitoria Anual - 1'!T:T,"Agrupada")</f>
        <v>0</v>
      </c>
      <c r="AB19" s="0" t="n">
        <f aca="false">Z19+AA19</f>
        <v>0</v>
      </c>
    </row>
    <row r="20" customFormat="false" ht="15" hidden="false" customHeight="false" outlineLevel="0" collapsed="false">
      <c r="A20" s="168"/>
      <c r="C20" s="200" t="s">
        <v>595</v>
      </c>
      <c r="D20" s="195" t="n">
        <f aca="false">COUNTA('Monitoria Anual - 1'!S11:S887)</f>
        <v>0</v>
      </c>
      <c r="E20" s="196" t="n">
        <f aca="false">D20/$D$22</f>
        <v>0</v>
      </c>
      <c r="F20" s="195" t="n">
        <f aca="false">D20-AB20</f>
        <v>0</v>
      </c>
      <c r="G20" s="196" t="n">
        <f aca="false">F20/$F$22</f>
        <v>0</v>
      </c>
      <c r="H20" s="193"/>
      <c r="X20" s="168"/>
      <c r="Z20" s="0" t="n">
        <f aca="false" t="array" ref="Z20:Z20">COUNTIFS('Monitoria Anual - 1'!S:S,"x",'Monitoria Anual - 1'!T:T,"Excluída")</f>
        <v>0</v>
      </c>
      <c r="AA20" s="0" t="n">
        <f aca="false" t="array" ref="AA20:AA20">COUNTIFS('Monitoria Anual - 1'!S:S,"x",'Monitoria Anual - 1'!T:T,"Agrupada")</f>
        <v>0</v>
      </c>
      <c r="AB20" s="0" t="n">
        <f aca="false">Z20+AA20</f>
        <v>0</v>
      </c>
    </row>
    <row r="21" customFormat="false" ht="15" hidden="false" customHeight="false" outlineLevel="0" collapsed="false">
      <c r="A21" s="168"/>
      <c r="C21" s="201" t="s">
        <v>596</v>
      </c>
      <c r="D21" s="202"/>
      <c r="E21" s="203"/>
      <c r="F21" s="202" t="n">
        <f aca="false">'Monitoria Anual - 1'!C53</f>
        <v>1</v>
      </c>
      <c r="G21" s="203" t="n">
        <f aca="false">F21/$F$22</f>
        <v>0.0263157894736842</v>
      </c>
      <c r="H21" s="193"/>
      <c r="X21" s="168"/>
    </row>
    <row r="22" customFormat="false" ht="15" hidden="false" customHeight="false" outlineLevel="0" collapsed="false">
      <c r="A22" s="168"/>
      <c r="C22" s="204" t="s">
        <v>597</v>
      </c>
      <c r="D22" s="205" t="n">
        <f aca="false">SUM(D16:D20)</f>
        <v>37</v>
      </c>
      <c r="E22" s="206" t="n">
        <f aca="false">SUM(E15:E21)</f>
        <v>1</v>
      </c>
      <c r="F22" s="207" t="n">
        <f aca="false">SUM(F16:F21)</f>
        <v>38</v>
      </c>
      <c r="G22" s="208" t="n">
        <f aca="false">SUM(G16:G21)</f>
        <v>1</v>
      </c>
      <c r="H22" s="193"/>
      <c r="X22" s="168"/>
    </row>
    <row r="23" customFormat="false" ht="14.25" hidden="false" customHeight="false" outlineLevel="0" collapsed="false">
      <c r="A23" s="168"/>
      <c r="C23" s="209" t="s">
        <v>598</v>
      </c>
      <c r="D23" s="210" t="n">
        <f aca="false">COUNTIF('Monitoria Anual - 1'!T11:T887,"Agrupada")</f>
        <v>0</v>
      </c>
      <c r="E23" s="210"/>
      <c r="F23" s="210"/>
      <c r="G23" s="210"/>
      <c r="H23" s="211"/>
      <c r="X23" s="168"/>
    </row>
    <row r="24" customFormat="false" ht="14.25" hidden="false" customHeight="false" outlineLevel="0" collapsed="false">
      <c r="A24" s="168"/>
      <c r="C24" s="212" t="s">
        <v>599</v>
      </c>
      <c r="D24" s="213" t="n">
        <f aca="false">COUNTIF('Monitoria Anual - 1'!T11:T48,"Excluída")</f>
        <v>0</v>
      </c>
      <c r="E24" s="213"/>
      <c r="F24" s="213"/>
      <c r="G24" s="213"/>
      <c r="X24" s="168"/>
    </row>
    <row r="25" customFormat="false" ht="14.25" hidden="false" customHeight="false" outlineLevel="0" collapsed="false">
      <c r="A25" s="168"/>
      <c r="X25" s="168"/>
    </row>
    <row r="26" customFormat="false" ht="14.25" hidden="false" customHeight="false" outlineLevel="0" collapsed="false">
      <c r="A26" s="168"/>
      <c r="X26" s="168"/>
    </row>
    <row r="27" customFormat="false" ht="15" hidden="false" customHeight="false" outlineLevel="0" collapsed="false">
      <c r="A27" s="168"/>
      <c r="B27" s="176" t="s">
        <v>600</v>
      </c>
      <c r="C27" s="176"/>
      <c r="D27" s="179"/>
      <c r="E27" s="179"/>
      <c r="F27" s="179"/>
      <c r="G27" s="179"/>
      <c r="X27" s="168"/>
    </row>
    <row r="28" customFormat="false" ht="15" hidden="false" customHeight="false" outlineLevel="0" collapsed="false">
      <c r="A28" s="168"/>
      <c r="B28" s="179"/>
      <c r="C28" s="214"/>
      <c r="D28" s="214"/>
      <c r="E28" s="214"/>
      <c r="F28" s="214"/>
      <c r="G28" s="214"/>
      <c r="H28" s="179"/>
      <c r="I28" s="179"/>
      <c r="J28" s="179"/>
      <c r="K28" s="179"/>
      <c r="L28" s="179"/>
      <c r="M28" s="179"/>
      <c r="N28" s="179"/>
      <c r="O28" s="179"/>
      <c r="P28" s="179"/>
      <c r="Q28" s="179"/>
      <c r="R28" s="179"/>
      <c r="S28" s="179"/>
      <c r="T28" s="179"/>
      <c r="U28" s="179"/>
      <c r="V28" s="179"/>
      <c r="W28" s="179"/>
      <c r="X28" s="168"/>
    </row>
    <row r="29" customFormat="false" ht="15" hidden="false" customHeight="false" outlineLevel="0" collapsed="false">
      <c r="A29" s="168"/>
      <c r="B29" s="214"/>
      <c r="C29" s="215" t="s">
        <v>601</v>
      </c>
      <c r="D29" s="216" t="n">
        <f aca="false">COUNTA('Monitoria Anual - 1'!A11:A47)</f>
        <v>7</v>
      </c>
      <c r="H29" s="214"/>
      <c r="I29" s="214"/>
      <c r="J29" s="214"/>
      <c r="K29" s="214"/>
      <c r="L29" s="214"/>
      <c r="M29" s="214"/>
      <c r="N29" s="214"/>
      <c r="O29" s="214"/>
      <c r="P29" s="214"/>
      <c r="Q29" s="214"/>
      <c r="R29" s="214"/>
      <c r="S29" s="214"/>
      <c r="T29" s="214"/>
      <c r="U29" s="214"/>
      <c r="V29" s="214"/>
      <c r="W29" s="214"/>
      <c r="X29" s="168"/>
    </row>
    <row r="30" customFormat="false" ht="14.25" hidden="false" customHeight="false" outlineLevel="0" collapsed="false">
      <c r="A30" s="168"/>
      <c r="X30" s="168"/>
    </row>
    <row r="31" customFormat="false" ht="14.25" hidden="false" customHeight="false" outlineLevel="0" collapsed="false">
      <c r="A31" s="168"/>
      <c r="C31" s="217" t="s">
        <v>602</v>
      </c>
      <c r="D31" s="217" t="s">
        <v>603</v>
      </c>
      <c r="E31" s="218"/>
      <c r="F31" s="219"/>
      <c r="G31" s="220"/>
      <c r="H31" s="221"/>
      <c r="I31" s="222"/>
      <c r="J31" s="223"/>
      <c r="W31" s="1"/>
      <c r="X31" s="168"/>
    </row>
    <row r="32" customFormat="false" ht="14.25" hidden="false" customHeight="false" outlineLevel="0" collapsed="false">
      <c r="A32" s="168"/>
      <c r="C32" s="224" t="s">
        <v>604</v>
      </c>
      <c r="D32" s="225" t="n">
        <f aca="false">SUM(F32:J32)</f>
        <v>5</v>
      </c>
      <c r="E32" s="226" t="n">
        <f aca="false">COUNTA('Monitoria Anual - 1'!T11:T15)</f>
        <v>0</v>
      </c>
      <c r="F32" s="227" t="n">
        <f aca="false">COUNTA('Monitoria Anual - 1'!O11:O15)</f>
        <v>0</v>
      </c>
      <c r="G32" s="227" t="n">
        <f aca="false">COUNTA('Monitoria Anual - 1'!P11:P15)</f>
        <v>3</v>
      </c>
      <c r="H32" s="227" t="n">
        <f aca="false">COUNTA('Monitoria Anual - 1'!Q11:Q15)</f>
        <v>1</v>
      </c>
      <c r="I32" s="227" t="n">
        <f aca="false">COUNTA('Monitoria Anual - 1'!R11:R15)</f>
        <v>1</v>
      </c>
      <c r="J32" s="228" t="n">
        <f aca="false">COUNTA('Monitoria Anual - 1'!S11:S15)</f>
        <v>0</v>
      </c>
      <c r="W32" s="1"/>
      <c r="X32" s="168"/>
    </row>
    <row r="33" customFormat="false" ht="14.25" hidden="false" customHeight="false" outlineLevel="0" collapsed="false">
      <c r="A33" s="168"/>
      <c r="C33" s="229" t="s">
        <v>605</v>
      </c>
      <c r="D33" s="224" t="n">
        <f aca="false">SUM(F33:J33)</f>
        <v>7</v>
      </c>
      <c r="E33" s="230" t="n">
        <f aca="false">COUNTA('Monitoria Anual - 1'!T16:T22)</f>
        <v>0</v>
      </c>
      <c r="F33" s="231" t="n">
        <f aca="false">COUNTA('Monitoria Anual - 1'!O16:O22)</f>
        <v>2</v>
      </c>
      <c r="G33" s="231" t="n">
        <f aca="false">COUNTA('Monitoria Anual - 1'!P16:P22)</f>
        <v>2</v>
      </c>
      <c r="H33" s="231" t="n">
        <f aca="false">COUNTA('Monitoria Anual - 1'!Q16:Q22)</f>
        <v>0</v>
      </c>
      <c r="I33" s="231" t="n">
        <f aca="false">COUNTA('Monitoria Anual - 1'!R16:R22)</f>
        <v>3</v>
      </c>
      <c r="J33" s="232" t="n">
        <f aca="false">COUNTA('Monitoria Anual - 1'!S16:S22)</f>
        <v>0</v>
      </c>
      <c r="W33" s="1"/>
      <c r="X33" s="168"/>
    </row>
    <row r="34" customFormat="false" ht="14.25" hidden="false" customHeight="false" outlineLevel="0" collapsed="false">
      <c r="A34" s="168"/>
      <c r="C34" s="229" t="s">
        <v>606</v>
      </c>
      <c r="D34" s="224" t="n">
        <f aca="false">SUM(F34:J34)</f>
        <v>5</v>
      </c>
      <c r="E34" s="230" t="n">
        <f aca="false">COUNTA('Monitoria Anual - 1'!T23:T27)</f>
        <v>0</v>
      </c>
      <c r="F34" s="231" t="n">
        <f aca="false">COUNTA('Monitoria Anual - 1'!O23:O27)</f>
        <v>0</v>
      </c>
      <c r="G34" s="231" t="n">
        <f aca="false">COUNTA('Monitoria Anual - 1'!P23:P27)</f>
        <v>3</v>
      </c>
      <c r="H34" s="231" t="n">
        <f aca="false">COUNTA('Monitoria Anual - 1'!Q23:Q27)</f>
        <v>0</v>
      </c>
      <c r="I34" s="231" t="n">
        <f aca="false">COUNTA('Monitoria Anual - 1'!R23:R27)</f>
        <v>2</v>
      </c>
      <c r="J34" s="232" t="n">
        <f aca="false">COUNTA('Monitoria Anual - 1'!S23:S27)</f>
        <v>0</v>
      </c>
      <c r="W34" s="1"/>
      <c r="X34" s="168"/>
    </row>
    <row r="35" customFormat="false" ht="14.25" hidden="false" customHeight="false" outlineLevel="0" collapsed="false">
      <c r="A35" s="168"/>
      <c r="C35" s="229" t="s">
        <v>607</v>
      </c>
      <c r="D35" s="224" t="n">
        <f aca="false">SUM(F35:J35)</f>
        <v>5</v>
      </c>
      <c r="E35" s="230" t="n">
        <f aca="false">COUNTA('Monitoria Anual - 1'!T28:T32)</f>
        <v>0</v>
      </c>
      <c r="F35" s="231" t="n">
        <f aca="false">COUNTA('Monitoria Anual - 1'!O28:O32)</f>
        <v>0</v>
      </c>
      <c r="G35" s="231" t="n">
        <f aca="false">COUNTA('Monitoria Anual - 1'!P28:P32)</f>
        <v>1</v>
      </c>
      <c r="H35" s="231" t="n">
        <f aca="false">COUNTA('Monitoria Anual - 1'!Q28:Q32)</f>
        <v>1</v>
      </c>
      <c r="I35" s="231" t="n">
        <f aca="false">COUNTA('Monitoria Anual - 1'!R28:R32)</f>
        <v>3</v>
      </c>
      <c r="J35" s="232" t="n">
        <f aca="false">COUNTA('Monitoria Anual - 1'!S28:S32)</f>
        <v>0</v>
      </c>
      <c r="W35" s="1"/>
      <c r="X35" s="168"/>
    </row>
    <row r="36" customFormat="false" ht="14.25" hidden="false" customHeight="false" outlineLevel="0" collapsed="false">
      <c r="A36" s="168"/>
      <c r="C36" s="229" t="s">
        <v>608</v>
      </c>
      <c r="D36" s="224" t="n">
        <f aca="false">SUM(F36:J36)</f>
        <v>2</v>
      </c>
      <c r="E36" s="230" t="n">
        <f aca="false">COUNTA('Monitoria Anual - 1'!T33:T34)</f>
        <v>0</v>
      </c>
      <c r="F36" s="231" t="n">
        <f aca="false">COUNTA('Monitoria Anual - 1'!O33:O34)</f>
        <v>0</v>
      </c>
      <c r="G36" s="231" t="n">
        <f aca="false">COUNTA('Monitoria Anual - 1'!P33:P34)</f>
        <v>1</v>
      </c>
      <c r="H36" s="231" t="n">
        <f aca="false">COUNTA('Monitoria Anual - 1'!Q33:Q34)</f>
        <v>0</v>
      </c>
      <c r="I36" s="231" t="n">
        <f aca="false">COUNTA('Monitoria Anual - 1'!R33:R34)</f>
        <v>1</v>
      </c>
      <c r="J36" s="232" t="n">
        <f aca="false">COUNTA('Monitoria Anual - 1'!S33:S34)</f>
        <v>0</v>
      </c>
      <c r="W36" s="1"/>
      <c r="X36" s="168"/>
    </row>
    <row r="37" customFormat="false" ht="14.25" hidden="false" customHeight="false" outlineLevel="0" collapsed="false">
      <c r="A37" s="168"/>
      <c r="C37" s="229" t="s">
        <v>609</v>
      </c>
      <c r="D37" s="224" t="n">
        <f aca="false">SUM(F37:J37)</f>
        <v>8</v>
      </c>
      <c r="E37" s="230" t="n">
        <f aca="false">COUNTA('Monitoria Anual - 1'!T35:T42)</f>
        <v>0</v>
      </c>
      <c r="F37" s="231" t="n">
        <f aca="false">COUNTA('Monitoria Anual - 1'!O35:O42)</f>
        <v>1</v>
      </c>
      <c r="G37" s="231" t="n">
        <f aca="false">COUNTA('Monitoria Anual - 1'!P35:P42)</f>
        <v>2</v>
      </c>
      <c r="H37" s="231" t="n">
        <f aca="false">COUNTA('Monitoria Anual - 1'!Q35:Q42)</f>
        <v>1</v>
      </c>
      <c r="I37" s="231" t="n">
        <f aca="false">COUNTA('Monitoria Anual - 1'!R35:R42)</f>
        <v>4</v>
      </c>
      <c r="J37" s="232" t="n">
        <f aca="false">COUNTA('Monitoria Anual - 1'!S35:S42)</f>
        <v>0</v>
      </c>
      <c r="W37" s="1"/>
      <c r="X37" s="168"/>
    </row>
    <row r="38" customFormat="false" ht="14.25" hidden="false" customHeight="false" outlineLevel="0" collapsed="false">
      <c r="A38" s="168"/>
      <c r="C38" s="229" t="s">
        <v>610</v>
      </c>
      <c r="D38" s="224" t="n">
        <f aca="false">SUM(F38:J38)</f>
        <v>5</v>
      </c>
      <c r="E38" s="230" t="n">
        <f aca="false">COUNTA('Monitoria Anual - 1'!T43:T47)</f>
        <v>0</v>
      </c>
      <c r="F38" s="231" t="n">
        <f aca="false">COUNTA('Monitoria Anual - 1'!O43:O47)</f>
        <v>0</v>
      </c>
      <c r="G38" s="231" t="n">
        <f aca="false">COUNTA('Monitoria Anual - 1'!P43:P47)</f>
        <v>3</v>
      </c>
      <c r="H38" s="231" t="n">
        <f aca="false">COUNTA('Monitoria Anual - 1'!Q43:Q47)</f>
        <v>0</v>
      </c>
      <c r="I38" s="231" t="n">
        <f aca="false">COUNTA('Monitoria Anual - 1'!R43:R47)</f>
        <v>2</v>
      </c>
      <c r="J38" s="232" t="n">
        <f aca="false">COUNTA('Monitoria Anual - 1'!S43:S47)</f>
        <v>0</v>
      </c>
      <c r="W38" s="1"/>
      <c r="X38" s="168"/>
    </row>
    <row r="39" customFormat="false" ht="14.25" hidden="false" customHeight="false" outlineLevel="0" collapsed="false">
      <c r="A39" s="168"/>
      <c r="X39" s="168"/>
    </row>
    <row r="40" customFormat="false" ht="14.25" hidden="false" customHeight="false" outlineLevel="0" collapsed="false">
      <c r="A40" s="168"/>
      <c r="B40" s="168"/>
      <c r="C40" s="168"/>
      <c r="D40" s="168"/>
      <c r="E40" s="168"/>
      <c r="F40" s="168"/>
      <c r="G40" s="168"/>
      <c r="H40" s="168"/>
      <c r="I40" s="168"/>
      <c r="J40" s="168"/>
      <c r="K40" s="168"/>
      <c r="L40" s="168"/>
      <c r="M40" s="168"/>
      <c r="N40" s="168"/>
      <c r="O40" s="168"/>
      <c r="P40" s="168"/>
      <c r="Q40" s="168"/>
      <c r="R40" s="168"/>
      <c r="S40" s="168"/>
      <c r="T40" s="168"/>
      <c r="U40" s="168"/>
      <c r="V40" s="168"/>
      <c r="W40" s="168"/>
      <c r="X40" s="168"/>
    </row>
    <row r="42" customFormat="false" ht="14.25" hidden="false" customHeight="false" outlineLevel="0" collapsed="false">
      <c r="A42" s="233"/>
      <c r="B42" s="233"/>
      <c r="C42" s="233"/>
      <c r="D42" s="233"/>
      <c r="E42" s="233"/>
      <c r="F42" s="233"/>
      <c r="G42" s="233"/>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row>
    <row r="43" customFormat="false" ht="14.25" hidden="false" customHeight="false" outlineLevel="0" collapsed="false">
      <c r="A43" s="233"/>
      <c r="B43" s="233"/>
      <c r="C43" s="233"/>
      <c r="D43" s="233"/>
      <c r="E43" s="233"/>
      <c r="F43" s="233"/>
      <c r="G43" s="233"/>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row>
    <row r="44" customFormat="false" ht="14.25" hidden="false" customHeight="false" outlineLevel="0" collapsed="false">
      <c r="A44" s="233"/>
      <c r="B44" s="233"/>
      <c r="C44" s="233"/>
      <c r="D44" s="233"/>
      <c r="E44" s="233"/>
      <c r="F44" s="233"/>
      <c r="G44" s="233"/>
      <c r="H44" s="233"/>
      <c r="I44" s="233"/>
      <c r="J44" s="233"/>
      <c r="K44" s="233"/>
      <c r="L44" s="233"/>
      <c r="M44" s="233"/>
      <c r="N44" s="233"/>
      <c r="O44" s="233"/>
      <c r="P44" s="233"/>
      <c r="Q44" s="233"/>
      <c r="R44" s="233"/>
      <c r="S44" s="233"/>
      <c r="T44" s="233"/>
      <c r="U44" s="233"/>
      <c r="V44" s="233"/>
      <c r="W44" s="233"/>
      <c r="X44" s="233"/>
      <c r="Y44" s="233"/>
      <c r="Z44" s="233"/>
      <c r="AA44" s="233"/>
      <c r="AB44" s="233"/>
      <c r="AC44" s="233"/>
      <c r="AD44" s="233"/>
    </row>
  </sheetData>
  <sheetProtection algorithmName="SHA-512" hashValue="umSAd4Zu0TvJ5MrQtYRagd34356hgBbLnO/S+FEUGxgDLIshJK2PaHp2hGkdGal1g87uz4i5mCDmLwWGAYnffw==" saltValue="MKSI25kP4ilWyHrNC51tHQ==" spinCount="100000" sheet="true" objects="true" scenarios="true"/>
  <protectedRanges>
    <protectedRange name="Intervalo1" algorithmName="SHA-512" hashValue="zzhv/Dq6/XQDdy4PArewFSu9VLQOsBZ9SvRQwEaPRryxU9jlfehRY4wDYvbp7yw2VZjtzuEFQ9mRoLL/NIyBnw==" saltValue="sDMcZXVTWsRsrO+dPIlxTA==" spinCount="100000" sqref="A39:AD44 A1:AD38"/>
  </protectedRanges>
  <mergeCells count="13">
    <mergeCell ref="B1:W2"/>
    <mergeCell ref="B3:W3"/>
    <mergeCell ref="B5:C5"/>
    <mergeCell ref="D5:M5"/>
    <mergeCell ref="B7:C7"/>
    <mergeCell ref="D7:G7"/>
    <mergeCell ref="B9:W9"/>
    <mergeCell ref="B11:C11"/>
    <mergeCell ref="F12:G12"/>
    <mergeCell ref="C13:G13"/>
    <mergeCell ref="D23:G23"/>
    <mergeCell ref="D24:G24"/>
    <mergeCell ref="B27:C27"/>
  </mergeCells>
  <conditionalFormatting sqref="E32:F32 F32:J38">
    <cfRule type="cellIs" priority="2" operator="equal" aboveAverage="0" equalAverage="0" bottom="0" percent="0" rank="0" text="" dxfId="8">
      <formula>0</formula>
    </cfRule>
  </conditionalFormatting>
  <printOptions headings="false" gridLines="false" gridLinesSet="true" horizontalCentered="false" verticalCentered="false"/>
  <pageMargins left="0.25" right="0.25"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colBreaks count="1" manualBreakCount="1">
    <brk id="11" man="true" max="65535" min="0"/>
  </colBreaks>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105"/>
  <sheetViews>
    <sheetView showFormulas="false" showGridLines="false" showRowColHeaders="true" showZeros="true" rightToLeft="false" tabSelected="false" showOutlineSymbols="true" defaultGridColor="true" view="normal" topLeftCell="A1" colorId="64" zoomScale="75" zoomScaleNormal="75" zoomScalePageLayoutView="100" workbookViewId="0">
      <selection pane="topLeft" activeCell="U24" activeCellId="0" sqref="U24"/>
    </sheetView>
  </sheetViews>
  <sheetFormatPr defaultColWidth="8.88671875" defaultRowHeight="14.25" customHeight="true" zeroHeight="false" outlineLevelRow="0" outlineLevelCol="0"/>
  <cols>
    <col collapsed="false" customWidth="true" hidden="false" outlineLevel="0" max="1" min="1" style="33" width="36.88"/>
    <col collapsed="false" customWidth="true" hidden="false" outlineLevel="0" max="2" min="2" style="33" width="7.33"/>
    <col collapsed="false" customWidth="true" hidden="false" outlineLevel="0" max="3" min="3" style="33" width="44.56"/>
    <col collapsed="false" customWidth="true" hidden="false" outlineLevel="0" max="4" min="4" style="33" width="18.67"/>
    <col collapsed="false" customWidth="true" hidden="false" outlineLevel="0" max="5" min="5" style="33" width="19.44"/>
    <col collapsed="false" customWidth="true" hidden="false" outlineLevel="0" max="6" min="6" style="33" width="25.67"/>
    <col collapsed="false" customWidth="true" hidden="false" outlineLevel="0" max="7" min="7" style="33" width="27.56"/>
    <col collapsed="false" customWidth="true" hidden="false" outlineLevel="0" max="12" min="8" style="33" width="25.11"/>
    <col collapsed="false" customWidth="true" hidden="false" outlineLevel="0" max="14" min="13" style="33" width="27.67"/>
    <col collapsed="false" customWidth="true" hidden="false" outlineLevel="0" max="20" min="15" style="34" width="26.67"/>
    <col collapsed="false" customWidth="true" hidden="false" outlineLevel="0" max="21" min="21" style="33" width="37.88"/>
    <col collapsed="false" customWidth="true" hidden="false" outlineLevel="0" max="22" min="22" style="33" width="28.67"/>
    <col collapsed="false" customWidth="true" hidden="false" outlineLevel="0" max="23" min="23" style="33" width="40"/>
    <col collapsed="false" customWidth="true" hidden="false" outlineLevel="0" max="25" min="24" style="33" width="26.67"/>
    <col collapsed="false" customWidth="true" hidden="false" outlineLevel="0" max="28" min="26" style="33" width="28.88"/>
    <col collapsed="false" customWidth="true" hidden="false" outlineLevel="0" max="33" min="29" style="33" width="18.67"/>
    <col collapsed="false" customWidth="true" hidden="false" outlineLevel="0" max="34" min="34" style="33" width="23"/>
    <col collapsed="false" customWidth="true" hidden="false" outlineLevel="0" max="35" min="35" style="33" width="18.67"/>
    <col collapsed="false" customWidth="true" hidden="false" outlineLevel="0" max="37" min="36" style="33" width="22.67"/>
    <col collapsed="false" customWidth="true" hidden="false" outlineLevel="0" max="38" min="38" style="33" width="2.67"/>
    <col collapsed="false" customWidth="true" hidden="false" outlineLevel="0" max="39" min="39" style="33" width="7"/>
    <col collapsed="false" customWidth="false" hidden="false" outlineLevel="0" max="42" min="40" style="33" width="8.88"/>
    <col collapsed="false" customWidth="false" hidden="true" outlineLevel="0" max="43" min="43" style="33" width="8.88"/>
    <col collapsed="false" customWidth="false" hidden="false" outlineLevel="0" max="16384" min="44" style="33" width="8.88"/>
  </cols>
  <sheetData>
    <row r="1" customFormat="false" ht="19.7" hidden="false" customHeight="false" outlineLevel="0" collapsed="false">
      <c r="A1" s="35" t="s">
        <v>107</v>
      </c>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7"/>
      <c r="AM1" s="38"/>
    </row>
    <row r="2" customFormat="false" ht="19.7" hidden="false" customHeight="false" outlineLevel="0" collapsed="false">
      <c r="A2" s="234" t="str">
        <f aca="false">'Monitoria Anual - 1'!A2</f>
        <v>Plano de Ação Nacional para a Conservação dos Pequenos Mamíferos de Áreas Florestais - PAN PMAF</v>
      </c>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4"/>
      <c r="AK2" s="234"/>
      <c r="AL2" s="40"/>
      <c r="AM2" s="38"/>
    </row>
    <row r="3" customFormat="false" ht="14.25" hidden="false" customHeight="false" outlineLevel="0" collapsed="false">
      <c r="AL3" s="41"/>
      <c r="AM3" s="38"/>
    </row>
    <row r="4" s="33" customFormat="true" ht="17.35" hidden="false" customHeight="false" outlineLevel="0" collapsed="false">
      <c r="A4" s="42" t="s">
        <v>109</v>
      </c>
      <c r="B4" s="43" t="str">
        <f aca="false">'Monitoria Anual - 1'!B4</f>
        <v>Proteger as populações das espécies alvo do PAN e seus ambientes, reduzindo os fatores de ameaça, e ampliar e difundir o conhecimento sobre elas, visando a sua conservação</v>
      </c>
      <c r="C4" s="43"/>
      <c r="D4" s="43"/>
      <c r="E4" s="43"/>
      <c r="F4" s="43"/>
      <c r="G4" s="44"/>
      <c r="H4" s="45"/>
      <c r="I4" s="45"/>
      <c r="J4" s="45"/>
      <c r="K4" s="45"/>
      <c r="L4" s="45"/>
      <c r="M4" s="45"/>
      <c r="N4" s="45"/>
      <c r="O4" s="45"/>
      <c r="P4" s="45"/>
      <c r="Q4" s="45"/>
      <c r="R4" s="45"/>
      <c r="S4" s="45"/>
      <c r="AL4" s="41"/>
      <c r="AM4" s="38"/>
    </row>
    <row r="5" customFormat="false" ht="14.25" hidden="false" customHeight="false" outlineLevel="0" collapsed="false">
      <c r="AL5" s="41"/>
      <c r="AM5" s="38"/>
    </row>
    <row r="6" customFormat="false" ht="17.35" hidden="false" customHeight="false" outlineLevel="0" collapsed="false">
      <c r="A6" s="42" t="s">
        <v>111</v>
      </c>
      <c r="B6" s="235" t="s">
        <v>611</v>
      </c>
      <c r="C6" s="235"/>
      <c r="M6" s="34"/>
      <c r="N6" s="34"/>
      <c r="AL6" s="41"/>
      <c r="AM6" s="38"/>
      <c r="AQ6" s="47" t="s">
        <v>113</v>
      </c>
    </row>
    <row r="7" customFormat="false" ht="14.25" hidden="false" customHeight="false" outlineLevel="0" collapsed="false">
      <c r="AL7" s="41"/>
      <c r="AM7" s="38"/>
      <c r="AQ7" s="48" t="s">
        <v>114</v>
      </c>
    </row>
    <row r="8" customFormat="false" ht="15" hidden="false" customHeight="false" outlineLevel="0" collapsed="false">
      <c r="A8" s="49" t="s">
        <v>115</v>
      </c>
      <c r="B8" s="49"/>
      <c r="C8" s="49"/>
      <c r="D8" s="49"/>
      <c r="E8" s="49"/>
      <c r="F8" s="49"/>
      <c r="G8" s="49"/>
      <c r="H8" s="49"/>
      <c r="I8" s="49"/>
      <c r="J8" s="49"/>
      <c r="K8" s="49"/>
      <c r="L8" s="49"/>
      <c r="M8" s="49"/>
      <c r="N8" s="50"/>
      <c r="O8" s="51" t="s">
        <v>116</v>
      </c>
      <c r="P8" s="51"/>
      <c r="Q8" s="51"/>
      <c r="R8" s="51"/>
      <c r="S8" s="51"/>
      <c r="T8" s="51"/>
      <c r="U8" s="51"/>
      <c r="V8" s="51"/>
      <c r="W8" s="51"/>
      <c r="X8" s="51"/>
      <c r="Y8" s="51"/>
      <c r="Z8" s="52" t="s">
        <v>117</v>
      </c>
      <c r="AA8" s="52"/>
      <c r="AB8" s="52"/>
      <c r="AC8" s="52"/>
      <c r="AD8" s="52"/>
      <c r="AE8" s="52"/>
      <c r="AF8" s="52"/>
      <c r="AG8" s="52"/>
      <c r="AH8" s="52"/>
      <c r="AI8" s="52"/>
      <c r="AJ8" s="52"/>
      <c r="AK8" s="52"/>
      <c r="AL8" s="53"/>
      <c r="AM8" s="38"/>
    </row>
    <row r="9" customFormat="false" ht="15" hidden="false" customHeight="true" outlineLevel="0" collapsed="false">
      <c r="A9" s="54" t="s">
        <v>118</v>
      </c>
      <c r="B9" s="55" t="s">
        <v>119</v>
      </c>
      <c r="C9" s="55" t="s">
        <v>2</v>
      </c>
      <c r="D9" s="55" t="s">
        <v>4</v>
      </c>
      <c r="E9" s="56" t="s">
        <v>6</v>
      </c>
      <c r="F9" s="57" t="s">
        <v>8</v>
      </c>
      <c r="G9" s="57"/>
      <c r="H9" s="55" t="s">
        <v>10</v>
      </c>
      <c r="I9" s="55" t="s">
        <v>14</v>
      </c>
      <c r="J9" s="55" t="s">
        <v>12</v>
      </c>
      <c r="K9" s="58" t="s">
        <v>120</v>
      </c>
      <c r="L9" s="58"/>
      <c r="M9" s="55" t="s">
        <v>20</v>
      </c>
      <c r="N9" s="55" t="s">
        <v>22</v>
      </c>
      <c r="O9" s="59" t="s">
        <v>25</v>
      </c>
      <c r="P9" s="60" t="s">
        <v>27</v>
      </c>
      <c r="Q9" s="61" t="s">
        <v>29</v>
      </c>
      <c r="R9" s="62" t="s">
        <v>31</v>
      </c>
      <c r="S9" s="63" t="s">
        <v>33</v>
      </c>
      <c r="T9" s="64" t="s">
        <v>35</v>
      </c>
      <c r="U9" s="65" t="s">
        <v>41</v>
      </c>
      <c r="V9" s="65" t="s">
        <v>43</v>
      </c>
      <c r="W9" s="65" t="s">
        <v>45</v>
      </c>
      <c r="X9" s="65" t="s">
        <v>47</v>
      </c>
      <c r="Y9" s="66" t="s">
        <v>49</v>
      </c>
      <c r="Z9" s="67" t="s">
        <v>52</v>
      </c>
      <c r="AA9" s="68" t="s">
        <v>54</v>
      </c>
      <c r="AB9" s="68" t="s">
        <v>56</v>
      </c>
      <c r="AC9" s="68" t="s">
        <v>58</v>
      </c>
      <c r="AD9" s="68" t="s">
        <v>60</v>
      </c>
      <c r="AE9" s="68" t="s">
        <v>62</v>
      </c>
      <c r="AF9" s="68" t="s">
        <v>64</v>
      </c>
      <c r="AG9" s="68" t="s">
        <v>66</v>
      </c>
      <c r="AH9" s="68" t="s">
        <v>68</v>
      </c>
      <c r="AI9" s="68" t="s">
        <v>70</v>
      </c>
      <c r="AJ9" s="68" t="s">
        <v>121</v>
      </c>
      <c r="AK9" s="68" t="s">
        <v>74</v>
      </c>
      <c r="AL9" s="69"/>
      <c r="AM9" s="38"/>
    </row>
    <row r="10" customFormat="false" ht="15" hidden="false" customHeight="false" outlineLevel="0" collapsed="false">
      <c r="A10" s="54"/>
      <c r="B10" s="55"/>
      <c r="C10" s="55"/>
      <c r="D10" s="55"/>
      <c r="E10" s="56"/>
      <c r="F10" s="70" t="s">
        <v>122</v>
      </c>
      <c r="G10" s="70" t="s">
        <v>123</v>
      </c>
      <c r="H10" s="55"/>
      <c r="I10" s="55"/>
      <c r="J10" s="55"/>
      <c r="K10" s="71" t="s">
        <v>124</v>
      </c>
      <c r="L10" s="71" t="s">
        <v>125</v>
      </c>
      <c r="M10" s="55"/>
      <c r="N10" s="55"/>
      <c r="O10" s="59"/>
      <c r="P10" s="60"/>
      <c r="Q10" s="61"/>
      <c r="R10" s="62"/>
      <c r="S10" s="63"/>
      <c r="T10" s="64"/>
      <c r="U10" s="65"/>
      <c r="V10" s="65"/>
      <c r="W10" s="65"/>
      <c r="X10" s="65"/>
      <c r="Y10" s="66"/>
      <c r="Z10" s="67"/>
      <c r="AA10" s="68"/>
      <c r="AB10" s="68"/>
      <c r="AC10" s="68"/>
      <c r="AD10" s="68"/>
      <c r="AE10" s="68"/>
      <c r="AF10" s="68"/>
      <c r="AG10" s="68"/>
      <c r="AH10" s="68"/>
      <c r="AI10" s="68"/>
      <c r="AJ10" s="68"/>
      <c r="AK10" s="68"/>
      <c r="AL10" s="69"/>
      <c r="AM10" s="38"/>
    </row>
    <row r="11" customFormat="false" ht="225.35" hidden="false" customHeight="true" outlineLevel="0" collapsed="false">
      <c r="A11" s="236" t="s">
        <v>126</v>
      </c>
      <c r="B11" s="73" t="s">
        <v>127</v>
      </c>
      <c r="C11" s="237" t="s">
        <v>128</v>
      </c>
      <c r="D11" s="238" t="s">
        <v>612</v>
      </c>
      <c r="E11" s="238" t="s">
        <v>130</v>
      </c>
      <c r="F11" s="239" t="n">
        <v>45231</v>
      </c>
      <c r="G11" s="239" t="n">
        <v>45597</v>
      </c>
      <c r="H11" s="238" t="s">
        <v>138</v>
      </c>
      <c r="I11" s="238" t="n">
        <v>0</v>
      </c>
      <c r="J11" s="238" t="s">
        <v>613</v>
      </c>
      <c r="K11" s="240" t="s">
        <v>614</v>
      </c>
      <c r="L11" s="237" t="s">
        <v>524</v>
      </c>
      <c r="M11" s="238" t="s">
        <v>615</v>
      </c>
      <c r="N11" s="241"/>
      <c r="O11" s="242"/>
      <c r="P11" s="243"/>
      <c r="Q11" s="244" t="s">
        <v>135</v>
      </c>
      <c r="R11" s="242"/>
      <c r="S11" s="242"/>
      <c r="T11" s="245"/>
      <c r="U11" s="246" t="s">
        <v>616</v>
      </c>
      <c r="V11" s="247" t="s">
        <v>617</v>
      </c>
      <c r="W11" s="247" t="s">
        <v>618</v>
      </c>
      <c r="X11" s="248" t="s">
        <v>619</v>
      </c>
      <c r="Y11" s="247" t="s">
        <v>620</v>
      </c>
      <c r="Z11" s="249" t="s">
        <v>617</v>
      </c>
      <c r="AA11" s="250" t="s">
        <v>617</v>
      </c>
      <c r="AB11" s="250" t="s">
        <v>617</v>
      </c>
      <c r="AC11" s="250" t="s">
        <v>617</v>
      </c>
      <c r="AD11" s="251" t="n">
        <v>45962</v>
      </c>
      <c r="AE11" s="247" t="s">
        <v>621</v>
      </c>
      <c r="AF11" s="250" t="s">
        <v>617</v>
      </c>
      <c r="AG11" s="247" t="s">
        <v>622</v>
      </c>
      <c r="AH11" s="250" t="s">
        <v>617</v>
      </c>
      <c r="AI11" s="250" t="s">
        <v>617</v>
      </c>
      <c r="AJ11" s="250" t="s">
        <v>617</v>
      </c>
      <c r="AK11" s="242"/>
      <c r="AL11" s="69"/>
      <c r="AM11" s="38"/>
    </row>
    <row r="12" customFormat="false" ht="225.35" hidden="false" customHeight="false" outlineLevel="0" collapsed="false">
      <c r="A12" s="236"/>
      <c r="B12" s="82" t="s">
        <v>142</v>
      </c>
      <c r="C12" s="252" t="s">
        <v>623</v>
      </c>
      <c r="D12" s="253" t="s">
        <v>144</v>
      </c>
      <c r="E12" s="253" t="s">
        <v>154</v>
      </c>
      <c r="F12" s="254" t="n">
        <v>45231</v>
      </c>
      <c r="G12" s="254" t="n">
        <v>46569</v>
      </c>
      <c r="H12" s="253" t="s">
        <v>138</v>
      </c>
      <c r="I12" s="255" t="n">
        <v>100000</v>
      </c>
      <c r="J12" s="253" t="s">
        <v>624</v>
      </c>
      <c r="K12" s="238" t="s">
        <v>625</v>
      </c>
      <c r="L12" s="253" t="s">
        <v>149</v>
      </c>
      <c r="M12" s="256" t="s">
        <v>626</v>
      </c>
      <c r="N12" s="241"/>
      <c r="O12" s="242"/>
      <c r="P12" s="244" t="s">
        <v>135</v>
      </c>
      <c r="Q12" s="244"/>
      <c r="R12" s="242"/>
      <c r="S12" s="242"/>
      <c r="T12" s="245"/>
      <c r="U12" s="246" t="s">
        <v>627</v>
      </c>
      <c r="V12" s="250" t="s">
        <v>617</v>
      </c>
      <c r="W12" s="247" t="s">
        <v>628</v>
      </c>
      <c r="X12" s="247" t="s">
        <v>629</v>
      </c>
      <c r="Y12" s="257" t="s">
        <v>630</v>
      </c>
      <c r="Z12" s="249" t="s">
        <v>617</v>
      </c>
      <c r="AA12" s="250" t="s">
        <v>617</v>
      </c>
      <c r="AB12" s="250" t="s">
        <v>617</v>
      </c>
      <c r="AC12" s="251" t="n">
        <v>45627</v>
      </c>
      <c r="AD12" s="250" t="s">
        <v>617</v>
      </c>
      <c r="AE12" s="247" t="s">
        <v>621</v>
      </c>
      <c r="AF12" s="250" t="s">
        <v>617</v>
      </c>
      <c r="AG12" s="247" t="s">
        <v>631</v>
      </c>
      <c r="AH12" s="250" t="s">
        <v>617</v>
      </c>
      <c r="AI12" s="250" t="s">
        <v>617</v>
      </c>
      <c r="AJ12" s="250" t="s">
        <v>617</v>
      </c>
      <c r="AK12" s="242"/>
      <c r="AL12" s="69"/>
      <c r="AM12" s="38"/>
    </row>
    <row r="13" customFormat="false" ht="270.1" hidden="false" customHeight="false" outlineLevel="0" collapsed="false">
      <c r="A13" s="236"/>
      <c r="B13" s="82" t="s">
        <v>157</v>
      </c>
      <c r="C13" s="258" t="s">
        <v>632</v>
      </c>
      <c r="D13" s="253" t="s">
        <v>159</v>
      </c>
      <c r="E13" s="253" t="s">
        <v>633</v>
      </c>
      <c r="F13" s="254" t="n">
        <v>45231</v>
      </c>
      <c r="G13" s="254" t="n">
        <v>46569</v>
      </c>
      <c r="H13" s="253" t="s">
        <v>634</v>
      </c>
      <c r="I13" s="255" t="n">
        <v>300000</v>
      </c>
      <c r="J13" s="253" t="s">
        <v>635</v>
      </c>
      <c r="K13" s="253" t="s">
        <v>163</v>
      </c>
      <c r="L13" s="253" t="s">
        <v>164</v>
      </c>
      <c r="M13" s="256" t="s">
        <v>636</v>
      </c>
      <c r="N13" s="241"/>
      <c r="O13" s="242"/>
      <c r="P13" s="244"/>
      <c r="Q13" s="244" t="s">
        <v>135</v>
      </c>
      <c r="R13" s="242"/>
      <c r="S13" s="242"/>
      <c r="T13" s="245"/>
      <c r="U13" s="246" t="s">
        <v>637</v>
      </c>
      <c r="V13" s="247" t="s">
        <v>638</v>
      </c>
      <c r="W13" s="247" t="s">
        <v>639</v>
      </c>
      <c r="X13" s="247" t="s">
        <v>640</v>
      </c>
      <c r="Y13" s="248" t="s">
        <v>641</v>
      </c>
      <c r="Z13" s="249" t="s">
        <v>617</v>
      </c>
      <c r="AA13" s="250" t="s">
        <v>617</v>
      </c>
      <c r="AB13" s="250" t="s">
        <v>617</v>
      </c>
      <c r="AC13" s="250" t="s">
        <v>617</v>
      </c>
      <c r="AD13" s="250" t="s">
        <v>617</v>
      </c>
      <c r="AE13" s="250" t="s">
        <v>617</v>
      </c>
      <c r="AF13" s="250" t="s">
        <v>617</v>
      </c>
      <c r="AG13" s="247" t="s">
        <v>642</v>
      </c>
      <c r="AH13" s="250" t="s">
        <v>617</v>
      </c>
      <c r="AI13" s="250" t="s">
        <v>617</v>
      </c>
      <c r="AJ13" s="250" t="s">
        <v>617</v>
      </c>
      <c r="AK13" s="242"/>
      <c r="AL13" s="69"/>
      <c r="AM13" s="38"/>
    </row>
    <row r="14" customFormat="false" ht="158.2" hidden="false" customHeight="false" outlineLevel="0" collapsed="false">
      <c r="A14" s="236"/>
      <c r="B14" s="82" t="s">
        <v>171</v>
      </c>
      <c r="C14" s="252" t="s">
        <v>180</v>
      </c>
      <c r="D14" s="253" t="s">
        <v>173</v>
      </c>
      <c r="E14" s="253" t="s">
        <v>181</v>
      </c>
      <c r="F14" s="254" t="n">
        <v>45231</v>
      </c>
      <c r="G14" s="254" t="n">
        <v>46569</v>
      </c>
      <c r="H14" s="253" t="s">
        <v>643</v>
      </c>
      <c r="I14" s="253" t="n">
        <v>0</v>
      </c>
      <c r="J14" s="253" t="s">
        <v>644</v>
      </c>
      <c r="K14" s="253" t="s">
        <v>617</v>
      </c>
      <c r="L14" s="253" t="s">
        <v>645</v>
      </c>
      <c r="M14" s="253" t="s">
        <v>183</v>
      </c>
      <c r="N14" s="241"/>
      <c r="O14" s="242"/>
      <c r="P14" s="244" t="s">
        <v>135</v>
      </c>
      <c r="Q14" s="244"/>
      <c r="R14" s="242"/>
      <c r="S14" s="242"/>
      <c r="T14" s="245"/>
      <c r="U14" s="246" t="s">
        <v>646</v>
      </c>
      <c r="V14" s="247" t="s">
        <v>647</v>
      </c>
      <c r="W14" s="257" t="s">
        <v>648</v>
      </c>
      <c r="X14" s="246" t="s">
        <v>649</v>
      </c>
      <c r="Y14" s="257" t="s">
        <v>650</v>
      </c>
      <c r="Z14" s="249" t="s">
        <v>617</v>
      </c>
      <c r="AA14" s="250" t="s">
        <v>617</v>
      </c>
      <c r="AB14" s="250" t="s">
        <v>617</v>
      </c>
      <c r="AC14" s="251" t="n">
        <v>45627</v>
      </c>
      <c r="AD14" s="250" t="s">
        <v>617</v>
      </c>
      <c r="AE14" s="250" t="s">
        <v>617</v>
      </c>
      <c r="AF14" s="250" t="s">
        <v>617</v>
      </c>
      <c r="AG14" s="247" t="s">
        <v>651</v>
      </c>
      <c r="AH14" s="250" t="s">
        <v>617</v>
      </c>
      <c r="AI14" s="250" t="s">
        <v>617</v>
      </c>
      <c r="AJ14" s="250" t="s">
        <v>617</v>
      </c>
      <c r="AK14" s="242"/>
      <c r="AL14" s="69"/>
      <c r="AM14" s="38"/>
    </row>
    <row r="15" customFormat="false" ht="281.3" hidden="false" customHeight="false" outlineLevel="0" collapsed="false">
      <c r="A15" s="236"/>
      <c r="B15" s="82" t="s">
        <v>184</v>
      </c>
      <c r="C15" s="258" t="s">
        <v>652</v>
      </c>
      <c r="D15" s="253" t="s">
        <v>186</v>
      </c>
      <c r="E15" s="253" t="s">
        <v>187</v>
      </c>
      <c r="F15" s="254" t="n">
        <v>44774</v>
      </c>
      <c r="G15" s="254" t="n">
        <v>46569</v>
      </c>
      <c r="H15" s="253" t="s">
        <v>188</v>
      </c>
      <c r="I15" s="255" t="n">
        <v>400000</v>
      </c>
      <c r="J15" s="253" t="s">
        <v>653</v>
      </c>
      <c r="K15" s="253" t="s">
        <v>190</v>
      </c>
      <c r="L15" s="253" t="s">
        <v>617</v>
      </c>
      <c r="M15" s="253" t="s">
        <v>617</v>
      </c>
      <c r="N15" s="241"/>
      <c r="O15" s="242"/>
      <c r="P15" s="244"/>
      <c r="Q15" s="244"/>
      <c r="R15" s="242" t="s">
        <v>135</v>
      </c>
      <c r="S15" s="242"/>
      <c r="T15" s="245"/>
      <c r="U15" s="246" t="s">
        <v>654</v>
      </c>
      <c r="V15" s="247" t="s">
        <v>655</v>
      </c>
      <c r="W15" s="248" t="s">
        <v>656</v>
      </c>
      <c r="X15" s="247" t="s">
        <v>657</v>
      </c>
      <c r="Y15" s="259" t="s">
        <v>617</v>
      </c>
      <c r="Z15" s="249" t="s">
        <v>617</v>
      </c>
      <c r="AA15" s="250" t="s">
        <v>617</v>
      </c>
      <c r="AB15" s="250" t="s">
        <v>617</v>
      </c>
      <c r="AC15" s="250" t="s">
        <v>617</v>
      </c>
      <c r="AD15" s="250" t="s">
        <v>617</v>
      </c>
      <c r="AE15" s="247" t="s">
        <v>658</v>
      </c>
      <c r="AF15" s="250" t="s">
        <v>617</v>
      </c>
      <c r="AG15" s="247" t="s">
        <v>659</v>
      </c>
      <c r="AH15" s="250" t="s">
        <v>617</v>
      </c>
      <c r="AI15" s="250" t="s">
        <v>617</v>
      </c>
      <c r="AJ15" s="250" t="s">
        <v>617</v>
      </c>
      <c r="AK15" s="242"/>
      <c r="AL15" s="69"/>
      <c r="AM15" s="38"/>
    </row>
    <row r="16" s="41" customFormat="true" ht="202.95" hidden="false" customHeight="true" outlineLevel="0" collapsed="false">
      <c r="A16" s="91" t="s">
        <v>196</v>
      </c>
      <c r="B16" s="260" t="s">
        <v>197</v>
      </c>
      <c r="C16" s="261" t="s">
        <v>198</v>
      </c>
      <c r="D16" s="238" t="s">
        <v>199</v>
      </c>
      <c r="E16" s="238" t="s">
        <v>200</v>
      </c>
      <c r="F16" s="262" t="n">
        <v>44774</v>
      </c>
      <c r="G16" s="239" t="n">
        <v>45261</v>
      </c>
      <c r="H16" s="238" t="s">
        <v>660</v>
      </c>
      <c r="I16" s="263" t="n">
        <v>10000</v>
      </c>
      <c r="J16" s="238" t="s">
        <v>661</v>
      </c>
      <c r="K16" s="238" t="s">
        <v>617</v>
      </c>
      <c r="L16" s="238" t="s">
        <v>203</v>
      </c>
      <c r="M16" s="238" t="s">
        <v>662</v>
      </c>
      <c r="N16" s="241"/>
      <c r="O16" s="242"/>
      <c r="P16" s="244"/>
      <c r="Q16" s="244"/>
      <c r="R16" s="242"/>
      <c r="S16" s="242" t="s">
        <v>135</v>
      </c>
      <c r="T16" s="245"/>
      <c r="U16" s="264" t="s">
        <v>663</v>
      </c>
      <c r="V16" s="248" t="s">
        <v>664</v>
      </c>
      <c r="W16" s="248" t="s">
        <v>665</v>
      </c>
      <c r="X16" s="248" t="s">
        <v>666</v>
      </c>
      <c r="Y16" s="248" t="s">
        <v>667</v>
      </c>
      <c r="Z16" s="259" t="s">
        <v>617</v>
      </c>
      <c r="AA16" s="259" t="s">
        <v>617</v>
      </c>
      <c r="AB16" s="259" t="s">
        <v>617</v>
      </c>
      <c r="AC16" s="259" t="s">
        <v>617</v>
      </c>
      <c r="AD16" s="259" t="s">
        <v>617</v>
      </c>
      <c r="AE16" s="259" t="s">
        <v>617</v>
      </c>
      <c r="AF16" s="259" t="s">
        <v>617</v>
      </c>
      <c r="AG16" s="259" t="s">
        <v>617</v>
      </c>
      <c r="AH16" s="259" t="s">
        <v>617</v>
      </c>
      <c r="AI16" s="259" t="s">
        <v>617</v>
      </c>
      <c r="AJ16" s="259" t="s">
        <v>617</v>
      </c>
      <c r="AK16" s="242"/>
      <c r="AL16" s="69"/>
    </row>
    <row r="17" s="41" customFormat="true" ht="258.95" hidden="false" customHeight="false" outlineLevel="0" collapsed="false">
      <c r="A17" s="91"/>
      <c r="B17" s="260" t="s">
        <v>212</v>
      </c>
      <c r="C17" s="252" t="s">
        <v>668</v>
      </c>
      <c r="D17" s="253" t="s">
        <v>214</v>
      </c>
      <c r="E17" s="253" t="s">
        <v>200</v>
      </c>
      <c r="F17" s="254" t="n">
        <v>45139</v>
      </c>
      <c r="G17" s="254" t="n">
        <v>45474</v>
      </c>
      <c r="H17" s="253" t="s">
        <v>660</v>
      </c>
      <c r="I17" s="253" t="n">
        <v>0</v>
      </c>
      <c r="J17" s="253" t="s">
        <v>669</v>
      </c>
      <c r="K17" s="265" t="s">
        <v>617</v>
      </c>
      <c r="L17" s="253" t="s">
        <v>203</v>
      </c>
      <c r="M17" s="253" t="s">
        <v>217</v>
      </c>
      <c r="N17" s="241"/>
      <c r="O17" s="242"/>
      <c r="P17" s="244"/>
      <c r="Q17" s="244"/>
      <c r="R17" s="242" t="s">
        <v>135</v>
      </c>
      <c r="S17" s="242"/>
      <c r="T17" s="245"/>
      <c r="U17" s="266" t="s">
        <v>670</v>
      </c>
      <c r="V17" s="247" t="s">
        <v>671</v>
      </c>
      <c r="W17" s="247" t="s">
        <v>672</v>
      </c>
      <c r="X17" s="247" t="s">
        <v>673</v>
      </c>
      <c r="Y17" s="247" t="s">
        <v>674</v>
      </c>
      <c r="Z17" s="250" t="s">
        <v>617</v>
      </c>
      <c r="AA17" s="250" t="s">
        <v>617</v>
      </c>
      <c r="AB17" s="250" t="s">
        <v>617</v>
      </c>
      <c r="AC17" s="250" t="s">
        <v>617</v>
      </c>
      <c r="AD17" s="251" t="n">
        <v>45627</v>
      </c>
      <c r="AE17" s="250" t="s">
        <v>617</v>
      </c>
      <c r="AF17" s="250" t="s">
        <v>617</v>
      </c>
      <c r="AG17" s="247" t="s">
        <v>675</v>
      </c>
      <c r="AH17" s="250" t="s">
        <v>617</v>
      </c>
      <c r="AI17" s="250" t="s">
        <v>617</v>
      </c>
      <c r="AJ17" s="250" t="s">
        <v>617</v>
      </c>
      <c r="AK17" s="242"/>
      <c r="AL17" s="69"/>
    </row>
    <row r="18" s="41" customFormat="true" ht="228.35" hidden="false" customHeight="false" outlineLevel="0" collapsed="false">
      <c r="A18" s="91"/>
      <c r="B18" s="260" t="s">
        <v>224</v>
      </c>
      <c r="C18" s="252" t="s">
        <v>225</v>
      </c>
      <c r="D18" s="253" t="s">
        <v>226</v>
      </c>
      <c r="E18" s="253" t="s">
        <v>227</v>
      </c>
      <c r="F18" s="254" t="n">
        <v>45323</v>
      </c>
      <c r="G18" s="267" t="n">
        <v>46569</v>
      </c>
      <c r="H18" s="240" t="s">
        <v>228</v>
      </c>
      <c r="I18" s="268" t="n">
        <v>30000</v>
      </c>
      <c r="J18" s="256" t="s">
        <v>676</v>
      </c>
      <c r="K18" s="265" t="s">
        <v>617</v>
      </c>
      <c r="L18" s="253" t="s">
        <v>203</v>
      </c>
      <c r="M18" s="253" t="s">
        <v>231</v>
      </c>
      <c r="N18" s="241"/>
      <c r="O18" s="242"/>
      <c r="P18" s="244"/>
      <c r="Q18" s="244" t="s">
        <v>135</v>
      </c>
      <c r="R18" s="242"/>
      <c r="S18" s="242"/>
      <c r="T18" s="245"/>
      <c r="U18" s="246" t="s">
        <v>677</v>
      </c>
      <c r="V18" s="250" t="s">
        <v>617</v>
      </c>
      <c r="W18" s="247" t="s">
        <v>678</v>
      </c>
      <c r="X18" s="247" t="s">
        <v>679</v>
      </c>
      <c r="Y18" s="247" t="s">
        <v>680</v>
      </c>
      <c r="Z18" s="250" t="s">
        <v>617</v>
      </c>
      <c r="AA18" s="250" t="s">
        <v>617</v>
      </c>
      <c r="AB18" s="250" t="s">
        <v>617</v>
      </c>
      <c r="AC18" s="250" t="s">
        <v>617</v>
      </c>
      <c r="AD18" s="250" t="s">
        <v>617</v>
      </c>
      <c r="AE18" s="250" t="s">
        <v>617</v>
      </c>
      <c r="AF18" s="250" t="s">
        <v>617</v>
      </c>
      <c r="AG18" s="247" t="s">
        <v>681</v>
      </c>
      <c r="AH18" s="250" t="s">
        <v>617</v>
      </c>
      <c r="AI18" s="250" t="s">
        <v>617</v>
      </c>
      <c r="AJ18" s="250" t="s">
        <v>617</v>
      </c>
      <c r="AK18" s="242"/>
      <c r="AL18" s="69"/>
    </row>
    <row r="19" s="41" customFormat="true" ht="216.4" hidden="false" customHeight="false" outlineLevel="0" collapsed="false">
      <c r="A19" s="91"/>
      <c r="B19" s="260" t="s">
        <v>237</v>
      </c>
      <c r="C19" s="252" t="s">
        <v>238</v>
      </c>
      <c r="D19" s="253" t="s">
        <v>239</v>
      </c>
      <c r="E19" s="253" t="s">
        <v>240</v>
      </c>
      <c r="F19" s="254" t="n">
        <v>45139</v>
      </c>
      <c r="G19" s="267" t="n">
        <v>46569</v>
      </c>
      <c r="H19" s="269" t="s">
        <v>241</v>
      </c>
      <c r="I19" s="256" t="s">
        <v>682</v>
      </c>
      <c r="J19" s="256" t="s">
        <v>683</v>
      </c>
      <c r="K19" s="265" t="s">
        <v>617</v>
      </c>
      <c r="L19" s="253" t="s">
        <v>203</v>
      </c>
      <c r="M19" s="253" t="s">
        <v>684</v>
      </c>
      <c r="N19" s="241"/>
      <c r="O19" s="242"/>
      <c r="P19" s="244" t="s">
        <v>135</v>
      </c>
      <c r="Q19" s="244"/>
      <c r="R19" s="242"/>
      <c r="S19" s="242"/>
      <c r="T19" s="245"/>
      <c r="U19" s="257" t="s">
        <v>685</v>
      </c>
      <c r="V19" s="270" t="s">
        <v>617</v>
      </c>
      <c r="W19" s="271" t="s">
        <v>686</v>
      </c>
      <c r="X19" s="271" t="s">
        <v>687</v>
      </c>
      <c r="Y19" s="271" t="s">
        <v>688</v>
      </c>
      <c r="Z19" s="250" t="s">
        <v>617</v>
      </c>
      <c r="AA19" s="250" t="s">
        <v>617</v>
      </c>
      <c r="AB19" s="250" t="s">
        <v>617</v>
      </c>
      <c r="AC19" s="251" t="n">
        <v>45505</v>
      </c>
      <c r="AD19" s="250" t="s">
        <v>617</v>
      </c>
      <c r="AE19" s="250" t="s">
        <v>617</v>
      </c>
      <c r="AF19" s="250" t="s">
        <v>617</v>
      </c>
      <c r="AG19" s="247" t="s">
        <v>689</v>
      </c>
      <c r="AH19" s="250" t="s">
        <v>617</v>
      </c>
      <c r="AI19" s="250" t="s">
        <v>617</v>
      </c>
      <c r="AJ19" s="247" t="s">
        <v>690</v>
      </c>
      <c r="AK19" s="242"/>
      <c r="AL19" s="69"/>
    </row>
    <row r="20" s="41" customFormat="true" ht="214.15" hidden="false" customHeight="false" outlineLevel="0" collapsed="false">
      <c r="A20" s="91"/>
      <c r="B20" s="260" t="s">
        <v>249</v>
      </c>
      <c r="C20" s="252" t="s">
        <v>250</v>
      </c>
      <c r="D20" s="253" t="s">
        <v>251</v>
      </c>
      <c r="E20" s="253" t="s">
        <v>252</v>
      </c>
      <c r="F20" s="254" t="n">
        <v>45323</v>
      </c>
      <c r="G20" s="254" t="n">
        <v>46569</v>
      </c>
      <c r="H20" s="256" t="s">
        <v>691</v>
      </c>
      <c r="I20" s="272" t="n">
        <v>20000</v>
      </c>
      <c r="J20" s="256" t="s">
        <v>692</v>
      </c>
      <c r="K20" s="256" t="s">
        <v>256</v>
      </c>
      <c r="L20" s="253" t="s">
        <v>203</v>
      </c>
      <c r="M20" s="253" t="s">
        <v>257</v>
      </c>
      <c r="N20" s="241"/>
      <c r="O20" s="242"/>
      <c r="P20" s="244" t="s">
        <v>135</v>
      </c>
      <c r="Q20" s="244"/>
      <c r="R20" s="242"/>
      <c r="S20" s="242"/>
      <c r="T20" s="245"/>
      <c r="U20" s="273" t="s">
        <v>693</v>
      </c>
      <c r="V20" s="266" t="s">
        <v>694</v>
      </c>
      <c r="W20" s="248" t="s">
        <v>695</v>
      </c>
      <c r="X20" s="248" t="s">
        <v>696</v>
      </c>
      <c r="Y20" s="248" t="s">
        <v>697</v>
      </c>
      <c r="Z20" s="250" t="s">
        <v>617</v>
      </c>
      <c r="AA20" s="250" t="s">
        <v>617</v>
      </c>
      <c r="AB20" s="250" t="s">
        <v>617</v>
      </c>
      <c r="AC20" s="251" t="n">
        <v>45627</v>
      </c>
      <c r="AD20" s="250" t="s">
        <v>617</v>
      </c>
      <c r="AE20" s="247" t="s">
        <v>698</v>
      </c>
      <c r="AF20" s="250" t="s">
        <v>617</v>
      </c>
      <c r="AG20" s="247" t="s">
        <v>699</v>
      </c>
      <c r="AH20" s="250" t="s">
        <v>617</v>
      </c>
      <c r="AI20" s="250" t="s">
        <v>617</v>
      </c>
      <c r="AJ20" s="250" t="s">
        <v>617</v>
      </c>
      <c r="AK20" s="242"/>
      <c r="AL20" s="69"/>
    </row>
    <row r="21" s="41" customFormat="true" ht="158.2" hidden="false" customHeight="false" outlineLevel="0" collapsed="false">
      <c r="A21" s="91"/>
      <c r="B21" s="260" t="s">
        <v>262</v>
      </c>
      <c r="C21" s="258" t="s">
        <v>263</v>
      </c>
      <c r="D21" s="240" t="s">
        <v>264</v>
      </c>
      <c r="E21" s="258" t="s">
        <v>265</v>
      </c>
      <c r="F21" s="254" t="n">
        <v>45505</v>
      </c>
      <c r="G21" s="267" t="n">
        <v>46569</v>
      </c>
      <c r="H21" s="256" t="s">
        <v>266</v>
      </c>
      <c r="I21" s="256" t="s">
        <v>267</v>
      </c>
      <c r="J21" s="256" t="s">
        <v>700</v>
      </c>
      <c r="K21" s="253" t="s">
        <v>617</v>
      </c>
      <c r="L21" s="253" t="s">
        <v>203</v>
      </c>
      <c r="M21" s="253" t="s">
        <v>617</v>
      </c>
      <c r="N21" s="241"/>
      <c r="O21" s="242" t="s">
        <v>135</v>
      </c>
      <c r="P21" s="244"/>
      <c r="Q21" s="244"/>
      <c r="R21" s="242"/>
      <c r="S21" s="242"/>
      <c r="T21" s="245"/>
      <c r="U21" s="246" t="s">
        <v>701</v>
      </c>
      <c r="V21" s="247" t="s">
        <v>702</v>
      </c>
      <c r="W21" s="247" t="s">
        <v>703</v>
      </c>
      <c r="X21" s="247" t="s">
        <v>643</v>
      </c>
      <c r="Y21" s="247" t="s">
        <v>704</v>
      </c>
      <c r="Z21" s="250" t="s">
        <v>617</v>
      </c>
      <c r="AA21" s="250" t="s">
        <v>617</v>
      </c>
      <c r="AB21" s="250" t="s">
        <v>617</v>
      </c>
      <c r="AC21" s="250" t="s">
        <v>617</v>
      </c>
      <c r="AD21" s="250" t="s">
        <v>617</v>
      </c>
      <c r="AE21" s="247" t="s">
        <v>705</v>
      </c>
      <c r="AF21" s="250" t="s">
        <v>617</v>
      </c>
      <c r="AG21" s="247" t="s">
        <v>706</v>
      </c>
      <c r="AH21" s="250" t="s">
        <v>617</v>
      </c>
      <c r="AI21" s="250" t="s">
        <v>617</v>
      </c>
      <c r="AJ21" s="247" t="s">
        <v>707</v>
      </c>
      <c r="AK21" s="242"/>
      <c r="AL21" s="69"/>
    </row>
    <row r="22" s="41" customFormat="true" ht="292.5" hidden="false" customHeight="false" outlineLevel="0" collapsed="false">
      <c r="A22" s="91"/>
      <c r="B22" s="260" t="s">
        <v>273</v>
      </c>
      <c r="C22" s="258" t="s">
        <v>274</v>
      </c>
      <c r="D22" s="269" t="s">
        <v>275</v>
      </c>
      <c r="E22" s="256" t="s">
        <v>276</v>
      </c>
      <c r="F22" s="254" t="n">
        <v>45505</v>
      </c>
      <c r="G22" s="254" t="n">
        <v>45870</v>
      </c>
      <c r="H22" s="256" t="s">
        <v>277</v>
      </c>
      <c r="I22" s="272" t="n">
        <v>1000</v>
      </c>
      <c r="J22" s="256" t="s">
        <v>708</v>
      </c>
      <c r="K22" s="253" t="s">
        <v>279</v>
      </c>
      <c r="L22" s="265" t="s">
        <v>617</v>
      </c>
      <c r="M22" s="265" t="s">
        <v>617</v>
      </c>
      <c r="N22" s="241"/>
      <c r="O22" s="242" t="s">
        <v>135</v>
      </c>
      <c r="P22" s="244"/>
      <c r="Q22" s="244"/>
      <c r="R22" s="242"/>
      <c r="S22" s="242"/>
      <c r="T22" s="245"/>
      <c r="U22" s="246" t="s">
        <v>709</v>
      </c>
      <c r="V22" s="247" t="s">
        <v>710</v>
      </c>
      <c r="W22" s="250" t="s">
        <v>617</v>
      </c>
      <c r="X22" s="247" t="s">
        <v>711</v>
      </c>
      <c r="Y22" s="247" t="s">
        <v>712</v>
      </c>
      <c r="Z22" s="247" t="s">
        <v>713</v>
      </c>
      <c r="AA22" s="250" t="s">
        <v>714</v>
      </c>
      <c r="AB22" s="247" t="s">
        <v>715</v>
      </c>
      <c r="AC22" s="250" t="s">
        <v>617</v>
      </c>
      <c r="AD22" s="250" t="s">
        <v>617</v>
      </c>
      <c r="AE22" s="250" t="s">
        <v>617</v>
      </c>
      <c r="AF22" s="250" t="s">
        <v>617</v>
      </c>
      <c r="AG22" s="247" t="s">
        <v>716</v>
      </c>
      <c r="AH22" s="250" t="s">
        <v>617</v>
      </c>
      <c r="AI22" s="250" t="s">
        <v>617</v>
      </c>
      <c r="AJ22" s="250" t="s">
        <v>617</v>
      </c>
      <c r="AK22" s="242"/>
      <c r="AL22" s="69"/>
    </row>
    <row r="23" s="41" customFormat="true" ht="415.65" hidden="false" customHeight="true" outlineLevel="0" collapsed="false">
      <c r="A23" s="91" t="s">
        <v>284</v>
      </c>
      <c r="B23" s="260" t="s">
        <v>285</v>
      </c>
      <c r="C23" s="237" t="s">
        <v>286</v>
      </c>
      <c r="D23" s="238" t="s">
        <v>717</v>
      </c>
      <c r="E23" s="238" t="s">
        <v>288</v>
      </c>
      <c r="F23" s="239" t="n">
        <v>44774</v>
      </c>
      <c r="G23" s="239" t="n">
        <v>46569</v>
      </c>
      <c r="H23" s="269" t="s">
        <v>289</v>
      </c>
      <c r="I23" s="274" t="n">
        <v>20000</v>
      </c>
      <c r="J23" s="269" t="s">
        <v>718</v>
      </c>
      <c r="K23" s="238" t="s">
        <v>291</v>
      </c>
      <c r="L23" s="238" t="s">
        <v>617</v>
      </c>
      <c r="M23" s="238" t="s">
        <v>617</v>
      </c>
      <c r="N23" s="241"/>
      <c r="O23" s="242"/>
      <c r="P23" s="244"/>
      <c r="Q23" s="244"/>
      <c r="R23" s="242" t="s">
        <v>135</v>
      </c>
      <c r="S23" s="242"/>
      <c r="T23" s="245"/>
      <c r="U23" s="266" t="s">
        <v>719</v>
      </c>
      <c r="V23" s="248" t="s">
        <v>720</v>
      </c>
      <c r="W23" s="259" t="s">
        <v>721</v>
      </c>
      <c r="X23" s="248" t="s">
        <v>722</v>
      </c>
      <c r="Y23" s="248" t="s">
        <v>723</v>
      </c>
      <c r="Z23" s="248" t="s">
        <v>724</v>
      </c>
      <c r="AA23" s="259" t="s">
        <v>617</v>
      </c>
      <c r="AB23" s="259" t="s">
        <v>617</v>
      </c>
      <c r="AC23" s="259" t="s">
        <v>617</v>
      </c>
      <c r="AD23" s="259" t="s">
        <v>617</v>
      </c>
      <c r="AE23" s="275" t="s">
        <v>617</v>
      </c>
      <c r="AF23" s="259" t="s">
        <v>617</v>
      </c>
      <c r="AG23" s="248" t="s">
        <v>725</v>
      </c>
      <c r="AH23" s="259" t="s">
        <v>617</v>
      </c>
      <c r="AI23" s="259" t="s">
        <v>617</v>
      </c>
      <c r="AJ23" s="259" t="s">
        <v>617</v>
      </c>
      <c r="AK23" s="242"/>
      <c r="AL23" s="69"/>
    </row>
    <row r="24" s="41" customFormat="true" ht="192.5" hidden="false" customHeight="false" outlineLevel="0" collapsed="false">
      <c r="A24" s="91"/>
      <c r="B24" s="260" t="s">
        <v>297</v>
      </c>
      <c r="C24" s="258" t="s">
        <v>298</v>
      </c>
      <c r="D24" s="256" t="s">
        <v>299</v>
      </c>
      <c r="E24" s="256" t="s">
        <v>300</v>
      </c>
      <c r="F24" s="254" t="n">
        <v>45323</v>
      </c>
      <c r="G24" s="254" t="n">
        <v>45689</v>
      </c>
      <c r="H24" s="256" t="s">
        <v>289</v>
      </c>
      <c r="I24" s="256" t="n">
        <v>150</v>
      </c>
      <c r="J24" s="256" t="s">
        <v>726</v>
      </c>
      <c r="K24" s="253" t="s">
        <v>302</v>
      </c>
      <c r="L24" s="253" t="s">
        <v>617</v>
      </c>
      <c r="M24" s="256" t="s">
        <v>727</v>
      </c>
      <c r="N24" s="241"/>
      <c r="O24" s="242"/>
      <c r="P24" s="244" t="s">
        <v>135</v>
      </c>
      <c r="Q24" s="244"/>
      <c r="R24" s="242"/>
      <c r="S24" s="242"/>
      <c r="T24" s="276" t="s">
        <v>113</v>
      </c>
      <c r="U24" s="277" t="s">
        <v>728</v>
      </c>
      <c r="V24" s="278" t="s">
        <v>617</v>
      </c>
      <c r="W24" s="279" t="s">
        <v>729</v>
      </c>
      <c r="X24" s="279" t="s">
        <v>643</v>
      </c>
      <c r="Y24" s="250" t="s">
        <v>617</v>
      </c>
      <c r="Z24" s="250" t="s">
        <v>617</v>
      </c>
      <c r="AA24" s="250" t="s">
        <v>617</v>
      </c>
      <c r="AB24" s="250" t="s">
        <v>617</v>
      </c>
      <c r="AC24" s="250" t="s">
        <v>617</v>
      </c>
      <c r="AD24" s="250" t="s">
        <v>617</v>
      </c>
      <c r="AE24" s="250" t="s">
        <v>617</v>
      </c>
      <c r="AF24" s="250" t="s">
        <v>617</v>
      </c>
      <c r="AG24" s="247" t="s">
        <v>617</v>
      </c>
      <c r="AH24" s="250" t="s">
        <v>617</v>
      </c>
      <c r="AI24" s="250" t="s">
        <v>617</v>
      </c>
      <c r="AJ24" s="250" t="s">
        <v>617</v>
      </c>
      <c r="AK24" s="242"/>
      <c r="AL24" s="69"/>
    </row>
    <row r="25" s="41" customFormat="true" ht="91" hidden="false" customHeight="false" outlineLevel="0" collapsed="false">
      <c r="A25" s="91"/>
      <c r="B25" s="260" t="s">
        <v>306</v>
      </c>
      <c r="C25" s="258" t="s">
        <v>307</v>
      </c>
      <c r="D25" s="253" t="s">
        <v>308</v>
      </c>
      <c r="E25" s="253" t="s">
        <v>309</v>
      </c>
      <c r="F25" s="254" t="n">
        <v>45323</v>
      </c>
      <c r="G25" s="254" t="n">
        <v>45689</v>
      </c>
      <c r="H25" s="256" t="s">
        <v>289</v>
      </c>
      <c r="I25" s="272" t="n">
        <v>2000</v>
      </c>
      <c r="J25" s="256" t="s">
        <v>730</v>
      </c>
      <c r="K25" s="253" t="s">
        <v>302</v>
      </c>
      <c r="L25" s="253" t="s">
        <v>617</v>
      </c>
      <c r="M25" s="253" t="s">
        <v>311</v>
      </c>
      <c r="N25" s="241"/>
      <c r="O25" s="242"/>
      <c r="P25" s="244" t="s">
        <v>135</v>
      </c>
      <c r="Q25" s="244"/>
      <c r="R25" s="242"/>
      <c r="S25" s="242"/>
      <c r="T25" s="245"/>
      <c r="U25" s="266" t="s">
        <v>731</v>
      </c>
      <c r="V25" s="250" t="s">
        <v>617</v>
      </c>
      <c r="W25" s="247" t="s">
        <v>729</v>
      </c>
      <c r="X25" s="247" t="s">
        <v>643</v>
      </c>
      <c r="Y25" s="271" t="s">
        <v>732</v>
      </c>
      <c r="Z25" s="280" t="s">
        <v>617</v>
      </c>
      <c r="AA25" s="250" t="s">
        <v>617</v>
      </c>
      <c r="AB25" s="250" t="s">
        <v>617</v>
      </c>
      <c r="AC25" s="281" t="n">
        <v>45689</v>
      </c>
      <c r="AD25" s="251" t="n">
        <v>46054</v>
      </c>
      <c r="AE25" s="250" t="s">
        <v>617</v>
      </c>
      <c r="AF25" s="250" t="s">
        <v>617</v>
      </c>
      <c r="AG25" s="271" t="s">
        <v>733</v>
      </c>
      <c r="AH25" s="250" t="s">
        <v>617</v>
      </c>
      <c r="AI25" s="250" t="s">
        <v>617</v>
      </c>
      <c r="AJ25" s="250" t="s">
        <v>617</v>
      </c>
      <c r="AK25" s="242"/>
      <c r="AL25" s="69"/>
    </row>
    <row r="26" s="41" customFormat="true" ht="370.85" hidden="false" customHeight="false" outlineLevel="0" collapsed="false">
      <c r="A26" s="91"/>
      <c r="B26" s="260" t="s">
        <v>315</v>
      </c>
      <c r="C26" s="258" t="s">
        <v>734</v>
      </c>
      <c r="D26" s="253" t="s">
        <v>317</v>
      </c>
      <c r="E26" s="253" t="s">
        <v>318</v>
      </c>
      <c r="F26" s="254" t="n">
        <v>45323</v>
      </c>
      <c r="G26" s="254" t="n">
        <v>45689</v>
      </c>
      <c r="H26" s="256" t="s">
        <v>289</v>
      </c>
      <c r="I26" s="256" t="n">
        <v>100</v>
      </c>
      <c r="J26" s="256" t="s">
        <v>138</v>
      </c>
      <c r="K26" s="253" t="s">
        <v>302</v>
      </c>
      <c r="L26" s="253" t="s">
        <v>617</v>
      </c>
      <c r="M26" s="253" t="s">
        <v>735</v>
      </c>
      <c r="N26" s="241"/>
      <c r="O26" s="242"/>
      <c r="P26" s="244" t="s">
        <v>135</v>
      </c>
      <c r="Q26" s="244"/>
      <c r="R26" s="242"/>
      <c r="S26" s="242"/>
      <c r="T26" s="245"/>
      <c r="U26" s="246" t="s">
        <v>736</v>
      </c>
      <c r="V26" s="250" t="s">
        <v>617</v>
      </c>
      <c r="W26" s="247" t="s">
        <v>729</v>
      </c>
      <c r="X26" s="282" t="s">
        <v>643</v>
      </c>
      <c r="Y26" s="264" t="s">
        <v>737</v>
      </c>
      <c r="Z26" s="248" t="s">
        <v>738</v>
      </c>
      <c r="AA26" s="247" t="s">
        <v>739</v>
      </c>
      <c r="AB26" s="250" t="s">
        <v>617</v>
      </c>
      <c r="AC26" s="251" t="n">
        <v>45689</v>
      </c>
      <c r="AD26" s="251" t="n">
        <v>46054</v>
      </c>
      <c r="AE26" s="250" t="s">
        <v>617</v>
      </c>
      <c r="AF26" s="283" t="s">
        <v>617</v>
      </c>
      <c r="AG26" s="266" t="s">
        <v>740</v>
      </c>
      <c r="AH26" s="250" t="s">
        <v>617</v>
      </c>
      <c r="AI26" s="250" t="s">
        <v>617</v>
      </c>
      <c r="AJ26" s="247" t="s">
        <v>741</v>
      </c>
      <c r="AK26" s="242"/>
      <c r="AL26" s="69"/>
    </row>
    <row r="27" s="41" customFormat="true" ht="202.95" hidden="false" customHeight="false" outlineLevel="0" collapsed="false">
      <c r="A27" s="91"/>
      <c r="B27" s="260" t="s">
        <v>323</v>
      </c>
      <c r="C27" s="252" t="s">
        <v>324</v>
      </c>
      <c r="D27" s="253" t="s">
        <v>325</v>
      </c>
      <c r="E27" s="253" t="s">
        <v>326</v>
      </c>
      <c r="F27" s="254" t="n">
        <v>45323</v>
      </c>
      <c r="G27" s="254" t="n">
        <v>46569</v>
      </c>
      <c r="H27" s="256" t="s">
        <v>327</v>
      </c>
      <c r="I27" s="272" t="n">
        <v>15000</v>
      </c>
      <c r="J27" s="256" t="s">
        <v>328</v>
      </c>
      <c r="K27" s="253" t="s">
        <v>329</v>
      </c>
      <c r="L27" s="253" t="s">
        <v>330</v>
      </c>
      <c r="M27" s="253" t="s">
        <v>617</v>
      </c>
      <c r="N27" s="241"/>
      <c r="O27" s="242"/>
      <c r="P27" s="244"/>
      <c r="Q27" s="244"/>
      <c r="R27" s="242" t="s">
        <v>135</v>
      </c>
      <c r="S27" s="242"/>
      <c r="T27" s="245"/>
      <c r="U27" s="246" t="s">
        <v>742</v>
      </c>
      <c r="V27" s="247" t="s">
        <v>743</v>
      </c>
      <c r="W27" s="271" t="s">
        <v>744</v>
      </c>
      <c r="X27" s="282" t="s">
        <v>745</v>
      </c>
      <c r="Y27" s="266" t="s">
        <v>746</v>
      </c>
      <c r="Z27" s="250" t="s">
        <v>617</v>
      </c>
      <c r="AA27" s="250" t="s">
        <v>617</v>
      </c>
      <c r="AB27" s="250" t="s">
        <v>617</v>
      </c>
      <c r="AC27" s="250" t="s">
        <v>617</v>
      </c>
      <c r="AD27" s="250" t="s">
        <v>617</v>
      </c>
      <c r="AE27" s="250" t="s">
        <v>617</v>
      </c>
      <c r="AF27" s="250" t="s">
        <v>617</v>
      </c>
      <c r="AG27" s="250" t="s">
        <v>617</v>
      </c>
      <c r="AH27" s="250" t="s">
        <v>617</v>
      </c>
      <c r="AI27" s="250" t="s">
        <v>617</v>
      </c>
      <c r="AJ27" s="250" t="s">
        <v>617</v>
      </c>
      <c r="AK27" s="242"/>
      <c r="AL27" s="69"/>
    </row>
    <row r="28" s="41" customFormat="true" ht="661.9" hidden="false" customHeight="true" outlineLevel="0" collapsed="false">
      <c r="A28" s="91" t="s">
        <v>334</v>
      </c>
      <c r="B28" s="260" t="s">
        <v>335</v>
      </c>
      <c r="C28" s="237" t="s">
        <v>336</v>
      </c>
      <c r="D28" s="238" t="s">
        <v>337</v>
      </c>
      <c r="E28" s="238" t="s">
        <v>338</v>
      </c>
      <c r="F28" s="238" t="s">
        <v>747</v>
      </c>
      <c r="G28" s="239" t="n">
        <v>46569</v>
      </c>
      <c r="H28" s="269" t="s">
        <v>339</v>
      </c>
      <c r="I28" s="274" t="n">
        <v>200000</v>
      </c>
      <c r="J28" s="269" t="s">
        <v>748</v>
      </c>
      <c r="K28" s="238" t="s">
        <v>341</v>
      </c>
      <c r="L28" s="238" t="s">
        <v>203</v>
      </c>
      <c r="M28" s="238" t="s">
        <v>342</v>
      </c>
      <c r="N28" s="241"/>
      <c r="O28" s="242"/>
      <c r="P28" s="244"/>
      <c r="Q28" s="244" t="s">
        <v>135</v>
      </c>
      <c r="R28" s="242"/>
      <c r="S28" s="242"/>
      <c r="T28" s="245"/>
      <c r="U28" s="264" t="s">
        <v>749</v>
      </c>
      <c r="V28" s="284" t="s">
        <v>617</v>
      </c>
      <c r="W28" s="266" t="s">
        <v>750</v>
      </c>
      <c r="X28" s="248" t="s">
        <v>751</v>
      </c>
      <c r="Y28" s="247" t="s">
        <v>752</v>
      </c>
      <c r="Z28" s="259" t="s">
        <v>617</v>
      </c>
      <c r="AA28" s="259" t="s">
        <v>617</v>
      </c>
      <c r="AB28" s="259" t="s">
        <v>617</v>
      </c>
      <c r="AC28" s="259" t="s">
        <v>617</v>
      </c>
      <c r="AD28" s="259" t="s">
        <v>617</v>
      </c>
      <c r="AE28" s="259" t="s">
        <v>617</v>
      </c>
      <c r="AF28" s="259" t="s">
        <v>617</v>
      </c>
      <c r="AG28" s="248" t="s">
        <v>753</v>
      </c>
      <c r="AH28" s="259" t="s">
        <v>617</v>
      </c>
      <c r="AI28" s="259" t="s">
        <v>617</v>
      </c>
      <c r="AJ28" s="259" t="s">
        <v>617</v>
      </c>
      <c r="AK28" s="242"/>
      <c r="AL28" s="69"/>
    </row>
    <row r="29" s="41" customFormat="true" ht="471.6" hidden="false" customHeight="false" outlineLevel="0" collapsed="false">
      <c r="A29" s="91"/>
      <c r="B29" s="260" t="s">
        <v>346</v>
      </c>
      <c r="C29" s="258" t="s">
        <v>754</v>
      </c>
      <c r="D29" s="253" t="s">
        <v>348</v>
      </c>
      <c r="E29" s="253" t="s">
        <v>349</v>
      </c>
      <c r="F29" s="253" t="s">
        <v>755</v>
      </c>
      <c r="G29" s="254" t="n">
        <v>46569</v>
      </c>
      <c r="H29" s="256" t="s">
        <v>350</v>
      </c>
      <c r="I29" s="272" t="n">
        <v>1800000</v>
      </c>
      <c r="J29" s="256" t="s">
        <v>756</v>
      </c>
      <c r="K29" s="253" t="s">
        <v>353</v>
      </c>
      <c r="L29" s="253" t="s">
        <v>757</v>
      </c>
      <c r="M29" s="253" t="s">
        <v>355</v>
      </c>
      <c r="N29" s="241"/>
      <c r="O29" s="242"/>
      <c r="P29" s="244"/>
      <c r="Q29" s="244"/>
      <c r="R29" s="242" t="s">
        <v>135</v>
      </c>
      <c r="S29" s="242"/>
      <c r="T29" s="245"/>
      <c r="U29" s="285" t="s">
        <v>758</v>
      </c>
      <c r="V29" s="266" t="s">
        <v>759</v>
      </c>
      <c r="W29" s="247" t="s">
        <v>760</v>
      </c>
      <c r="X29" s="247" t="s">
        <v>761</v>
      </c>
      <c r="Y29" s="247" t="s">
        <v>762</v>
      </c>
      <c r="Z29" s="250" t="s">
        <v>617</v>
      </c>
      <c r="AA29" s="250" t="s">
        <v>617</v>
      </c>
      <c r="AB29" s="250" t="s">
        <v>617</v>
      </c>
      <c r="AC29" s="250" t="s">
        <v>617</v>
      </c>
      <c r="AD29" s="250" t="s">
        <v>617</v>
      </c>
      <c r="AE29" s="250" t="s">
        <v>617</v>
      </c>
      <c r="AF29" s="250" t="s">
        <v>617</v>
      </c>
      <c r="AG29" s="247" t="s">
        <v>763</v>
      </c>
      <c r="AH29" s="250" t="s">
        <v>617</v>
      </c>
      <c r="AI29" s="250" t="s">
        <v>617</v>
      </c>
      <c r="AJ29" s="250" t="s">
        <v>617</v>
      </c>
      <c r="AK29" s="242"/>
      <c r="AL29" s="69"/>
    </row>
    <row r="30" s="41" customFormat="true" ht="204.45" hidden="false" customHeight="false" outlineLevel="0" collapsed="false">
      <c r="A30" s="91"/>
      <c r="B30" s="260" t="s">
        <v>360</v>
      </c>
      <c r="C30" s="286" t="s">
        <v>764</v>
      </c>
      <c r="D30" s="252" t="s">
        <v>362</v>
      </c>
      <c r="E30" s="253" t="s">
        <v>363</v>
      </c>
      <c r="F30" s="253" t="s">
        <v>755</v>
      </c>
      <c r="G30" s="254" t="n">
        <v>46569</v>
      </c>
      <c r="H30" s="256" t="s">
        <v>350</v>
      </c>
      <c r="I30" s="272" t="n">
        <v>600000</v>
      </c>
      <c r="J30" s="256" t="s">
        <v>765</v>
      </c>
      <c r="K30" s="253" t="s">
        <v>617</v>
      </c>
      <c r="L30" s="253" t="s">
        <v>203</v>
      </c>
      <c r="M30" s="253" t="s">
        <v>766</v>
      </c>
      <c r="N30" s="241"/>
      <c r="O30" s="242"/>
      <c r="P30" s="244"/>
      <c r="Q30" s="244"/>
      <c r="R30" s="242" t="s">
        <v>135</v>
      </c>
      <c r="S30" s="242"/>
      <c r="T30" s="245"/>
      <c r="U30" s="266" t="s">
        <v>767</v>
      </c>
      <c r="V30" s="257" t="s">
        <v>768</v>
      </c>
      <c r="W30" s="246" t="s">
        <v>617</v>
      </c>
      <c r="X30" s="247" t="s">
        <v>769</v>
      </c>
      <c r="Y30" s="247" t="s">
        <v>770</v>
      </c>
      <c r="Z30" s="250" t="s">
        <v>617</v>
      </c>
      <c r="AA30" s="250" t="s">
        <v>617</v>
      </c>
      <c r="AB30" s="250" t="s">
        <v>617</v>
      </c>
      <c r="AC30" s="250" t="s">
        <v>617</v>
      </c>
      <c r="AD30" s="250" t="s">
        <v>617</v>
      </c>
      <c r="AE30" s="250" t="s">
        <v>617</v>
      </c>
      <c r="AF30" s="250" t="s">
        <v>617</v>
      </c>
      <c r="AG30" s="247" t="s">
        <v>771</v>
      </c>
      <c r="AH30" s="250" t="s">
        <v>617</v>
      </c>
      <c r="AI30" s="250" t="s">
        <v>617</v>
      </c>
      <c r="AJ30" s="250" t="s">
        <v>617</v>
      </c>
      <c r="AK30" s="242"/>
      <c r="AL30" s="69"/>
    </row>
    <row r="31" s="41" customFormat="true" ht="740.25" hidden="false" customHeight="false" outlineLevel="0" collapsed="false">
      <c r="A31" s="91"/>
      <c r="B31" s="260" t="s">
        <v>372</v>
      </c>
      <c r="C31" s="237" t="s">
        <v>373</v>
      </c>
      <c r="D31" s="253" t="s">
        <v>374</v>
      </c>
      <c r="E31" s="253" t="s">
        <v>375</v>
      </c>
      <c r="F31" s="253" t="s">
        <v>755</v>
      </c>
      <c r="G31" s="254" t="n">
        <v>46569</v>
      </c>
      <c r="H31" s="256" t="s">
        <v>660</v>
      </c>
      <c r="I31" s="272" t="n">
        <v>500000</v>
      </c>
      <c r="J31" s="256" t="s">
        <v>772</v>
      </c>
      <c r="K31" s="253" t="s">
        <v>617</v>
      </c>
      <c r="L31" s="253" t="s">
        <v>203</v>
      </c>
      <c r="M31" s="253" t="s">
        <v>773</v>
      </c>
      <c r="N31" s="241"/>
      <c r="O31" s="242"/>
      <c r="P31" s="244"/>
      <c r="Q31" s="244"/>
      <c r="R31" s="242" t="s">
        <v>135</v>
      </c>
      <c r="S31" s="242"/>
      <c r="T31" s="245"/>
      <c r="U31" s="246" t="s">
        <v>774</v>
      </c>
      <c r="V31" s="248" t="s">
        <v>775</v>
      </c>
      <c r="W31" s="247" t="s">
        <v>776</v>
      </c>
      <c r="X31" s="247" t="s">
        <v>777</v>
      </c>
      <c r="Y31" s="271" t="s">
        <v>778</v>
      </c>
      <c r="Z31" s="250" t="s">
        <v>617</v>
      </c>
      <c r="AA31" s="250" t="s">
        <v>617</v>
      </c>
      <c r="AB31" s="247" t="s">
        <v>779</v>
      </c>
      <c r="AC31" s="250" t="s">
        <v>617</v>
      </c>
      <c r="AD31" s="250" t="s">
        <v>617</v>
      </c>
      <c r="AE31" s="250" t="s">
        <v>617</v>
      </c>
      <c r="AF31" s="250" t="s">
        <v>617</v>
      </c>
      <c r="AG31" s="247" t="s">
        <v>780</v>
      </c>
      <c r="AH31" s="250" t="s">
        <v>617</v>
      </c>
      <c r="AI31" s="250" t="s">
        <v>617</v>
      </c>
      <c r="AJ31" s="250" t="s">
        <v>617</v>
      </c>
      <c r="AK31" s="242"/>
      <c r="AL31" s="69"/>
    </row>
    <row r="32" s="41" customFormat="true" ht="583.55" hidden="false" customHeight="false" outlineLevel="0" collapsed="false">
      <c r="A32" s="91"/>
      <c r="B32" s="260" t="s">
        <v>384</v>
      </c>
      <c r="C32" s="252" t="s">
        <v>385</v>
      </c>
      <c r="D32" s="253" t="s">
        <v>386</v>
      </c>
      <c r="E32" s="253" t="s">
        <v>387</v>
      </c>
      <c r="F32" s="253" t="s">
        <v>755</v>
      </c>
      <c r="G32" s="254" t="n">
        <v>46569</v>
      </c>
      <c r="H32" s="256" t="s">
        <v>388</v>
      </c>
      <c r="I32" s="272" t="n">
        <v>6000</v>
      </c>
      <c r="J32" s="256" t="s">
        <v>781</v>
      </c>
      <c r="K32" s="253" t="s">
        <v>390</v>
      </c>
      <c r="L32" s="253" t="s">
        <v>617</v>
      </c>
      <c r="M32" s="253" t="s">
        <v>617</v>
      </c>
      <c r="N32" s="241"/>
      <c r="O32" s="242"/>
      <c r="P32" s="244"/>
      <c r="Q32" s="244"/>
      <c r="R32" s="242" t="s">
        <v>135</v>
      </c>
      <c r="S32" s="242"/>
      <c r="T32" s="245"/>
      <c r="U32" s="246" t="s">
        <v>782</v>
      </c>
      <c r="V32" s="247" t="s">
        <v>783</v>
      </c>
      <c r="W32" s="247" t="s">
        <v>784</v>
      </c>
      <c r="X32" s="257" t="s">
        <v>401</v>
      </c>
      <c r="Y32" s="266" t="s">
        <v>617</v>
      </c>
      <c r="Z32" s="250" t="s">
        <v>617</v>
      </c>
      <c r="AA32" s="250" t="s">
        <v>617</v>
      </c>
      <c r="AB32" s="250" t="s">
        <v>617</v>
      </c>
      <c r="AC32" s="250" t="s">
        <v>617</v>
      </c>
      <c r="AD32" s="250" t="s">
        <v>617</v>
      </c>
      <c r="AE32" s="250" t="s">
        <v>617</v>
      </c>
      <c r="AF32" s="250" t="s">
        <v>617</v>
      </c>
      <c r="AG32" s="250" t="s">
        <v>617</v>
      </c>
      <c r="AH32" s="250" t="s">
        <v>617</v>
      </c>
      <c r="AI32" s="250" t="s">
        <v>617</v>
      </c>
      <c r="AJ32" s="250" t="s">
        <v>617</v>
      </c>
      <c r="AK32" s="242"/>
      <c r="AL32" s="69"/>
    </row>
    <row r="33" s="41" customFormat="true" ht="455.95" hidden="false" customHeight="true" outlineLevel="0" collapsed="false">
      <c r="A33" s="92" t="s">
        <v>785</v>
      </c>
      <c r="B33" s="260" t="s">
        <v>396</v>
      </c>
      <c r="C33" s="237" t="s">
        <v>397</v>
      </c>
      <c r="D33" s="238" t="s">
        <v>398</v>
      </c>
      <c r="E33" s="238" t="s">
        <v>399</v>
      </c>
      <c r="F33" s="239" t="n">
        <v>45170</v>
      </c>
      <c r="G33" s="239" t="n">
        <v>46569</v>
      </c>
      <c r="H33" s="269" t="s">
        <v>400</v>
      </c>
      <c r="I33" s="274" t="n">
        <v>500000</v>
      </c>
      <c r="J33" s="269" t="s">
        <v>786</v>
      </c>
      <c r="K33" s="287" t="s">
        <v>617</v>
      </c>
      <c r="L33" s="238" t="s">
        <v>402</v>
      </c>
      <c r="M33" s="238" t="s">
        <v>787</v>
      </c>
      <c r="N33" s="241"/>
      <c r="O33" s="242"/>
      <c r="P33" s="244" t="s">
        <v>135</v>
      </c>
      <c r="Q33" s="244"/>
      <c r="R33" s="242"/>
      <c r="S33" s="242"/>
      <c r="T33" s="245"/>
      <c r="U33" s="266" t="s">
        <v>788</v>
      </c>
      <c r="V33" s="250" t="s">
        <v>617</v>
      </c>
      <c r="W33" s="257" t="s">
        <v>789</v>
      </c>
      <c r="X33" s="266" t="s">
        <v>790</v>
      </c>
      <c r="Y33" s="247" t="s">
        <v>791</v>
      </c>
      <c r="Z33" s="247" t="s">
        <v>792</v>
      </c>
      <c r="AA33" s="250" t="s">
        <v>617</v>
      </c>
      <c r="AB33" s="250" t="s">
        <v>617</v>
      </c>
      <c r="AC33" s="251" t="n">
        <v>45505</v>
      </c>
      <c r="AD33" s="250" t="s">
        <v>617</v>
      </c>
      <c r="AE33" s="250" t="s">
        <v>617</v>
      </c>
      <c r="AF33" s="250" t="s">
        <v>617</v>
      </c>
      <c r="AG33" s="247" t="s">
        <v>793</v>
      </c>
      <c r="AH33" s="250" t="s">
        <v>617</v>
      </c>
      <c r="AI33" s="250" t="s">
        <v>617</v>
      </c>
      <c r="AJ33" s="250" t="s">
        <v>617</v>
      </c>
      <c r="AK33" s="242"/>
      <c r="AL33" s="69"/>
    </row>
    <row r="34" customFormat="false" ht="228.35" hidden="false" customHeight="false" outlineLevel="0" collapsed="false">
      <c r="A34" s="92"/>
      <c r="B34" s="82" t="s">
        <v>408</v>
      </c>
      <c r="C34" s="252" t="s">
        <v>409</v>
      </c>
      <c r="D34" s="253" t="s">
        <v>410</v>
      </c>
      <c r="E34" s="253" t="s">
        <v>411</v>
      </c>
      <c r="F34" s="254" t="n">
        <v>45170</v>
      </c>
      <c r="G34" s="254" t="n">
        <v>46569</v>
      </c>
      <c r="H34" s="256" t="s">
        <v>794</v>
      </c>
      <c r="I34" s="272" t="n">
        <v>50000</v>
      </c>
      <c r="J34" s="256" t="s">
        <v>795</v>
      </c>
      <c r="K34" s="288" t="s">
        <v>617</v>
      </c>
      <c r="L34" s="253" t="s">
        <v>402</v>
      </c>
      <c r="M34" s="288" t="s">
        <v>617</v>
      </c>
      <c r="N34" s="241"/>
      <c r="O34" s="242"/>
      <c r="P34" s="244"/>
      <c r="Q34" s="244" t="s">
        <v>135</v>
      </c>
      <c r="R34" s="242"/>
      <c r="S34" s="242"/>
      <c r="T34" s="245"/>
      <c r="U34" s="246" t="s">
        <v>796</v>
      </c>
      <c r="V34" s="289" t="s">
        <v>617</v>
      </c>
      <c r="W34" s="266" t="s">
        <v>797</v>
      </c>
      <c r="X34" s="257" t="s">
        <v>798</v>
      </c>
      <c r="Y34" s="266" t="s">
        <v>799</v>
      </c>
      <c r="Z34" s="259" t="s">
        <v>617</v>
      </c>
      <c r="AA34" s="259" t="s">
        <v>617</v>
      </c>
      <c r="AB34" s="259" t="s">
        <v>617</v>
      </c>
      <c r="AC34" s="259" t="s">
        <v>617</v>
      </c>
      <c r="AD34" s="259" t="s">
        <v>617</v>
      </c>
      <c r="AE34" s="248" t="s">
        <v>800</v>
      </c>
      <c r="AF34" s="259" t="s">
        <v>617</v>
      </c>
      <c r="AG34" s="248" t="s">
        <v>801</v>
      </c>
      <c r="AH34" s="290"/>
      <c r="AI34" s="290"/>
      <c r="AJ34" s="290"/>
      <c r="AK34" s="242"/>
      <c r="AL34" s="69"/>
      <c r="AM34" s="38"/>
    </row>
    <row r="35" customFormat="false" ht="326.1" hidden="false" customHeight="true" outlineLevel="0" collapsed="false">
      <c r="A35" s="291" t="s">
        <v>417</v>
      </c>
      <c r="B35" s="82" t="s">
        <v>418</v>
      </c>
      <c r="C35" s="261" t="s">
        <v>419</v>
      </c>
      <c r="D35" s="238" t="s">
        <v>802</v>
      </c>
      <c r="E35" s="238" t="s">
        <v>421</v>
      </c>
      <c r="F35" s="239" t="n">
        <v>44774</v>
      </c>
      <c r="G35" s="239" t="n">
        <v>46569</v>
      </c>
      <c r="H35" s="269" t="s">
        <v>483</v>
      </c>
      <c r="I35" s="274" t="n">
        <v>500000</v>
      </c>
      <c r="J35" s="269" t="s">
        <v>803</v>
      </c>
      <c r="K35" s="238" t="s">
        <v>617</v>
      </c>
      <c r="L35" s="238" t="s">
        <v>424</v>
      </c>
      <c r="M35" s="238" t="s">
        <v>804</v>
      </c>
      <c r="N35" s="241"/>
      <c r="O35" s="242"/>
      <c r="P35" s="244"/>
      <c r="Q35" s="244"/>
      <c r="R35" s="242" t="s">
        <v>135</v>
      </c>
      <c r="S35" s="242"/>
      <c r="T35" s="245"/>
      <c r="U35" s="246" t="s">
        <v>805</v>
      </c>
      <c r="V35" s="248" t="s">
        <v>617</v>
      </c>
      <c r="W35" s="257" t="s">
        <v>806</v>
      </c>
      <c r="X35" s="266" t="s">
        <v>807</v>
      </c>
      <c r="Y35" s="248" t="s">
        <v>808</v>
      </c>
      <c r="Z35" s="248" t="s">
        <v>809</v>
      </c>
      <c r="AA35" s="248" t="s">
        <v>325</v>
      </c>
      <c r="AB35" s="259" t="s">
        <v>617</v>
      </c>
      <c r="AC35" s="259" t="s">
        <v>617</v>
      </c>
      <c r="AD35" s="259" t="s">
        <v>617</v>
      </c>
      <c r="AE35" s="259" t="s">
        <v>617</v>
      </c>
      <c r="AF35" s="259" t="s">
        <v>617</v>
      </c>
      <c r="AG35" s="257" t="s">
        <v>810</v>
      </c>
      <c r="AH35" s="292" t="s">
        <v>617</v>
      </c>
      <c r="AI35" s="259" t="s">
        <v>617</v>
      </c>
      <c r="AJ35" s="259" t="s">
        <v>617</v>
      </c>
      <c r="AK35" s="242"/>
      <c r="AL35" s="69"/>
      <c r="AM35" s="38"/>
    </row>
    <row r="36" customFormat="false" ht="460.4" hidden="false" customHeight="false" outlineLevel="0" collapsed="false">
      <c r="A36" s="291"/>
      <c r="B36" s="82" t="s">
        <v>431</v>
      </c>
      <c r="C36" s="258" t="s">
        <v>811</v>
      </c>
      <c r="D36" s="253" t="s">
        <v>802</v>
      </c>
      <c r="E36" s="253" t="s">
        <v>421</v>
      </c>
      <c r="F36" s="254" t="n">
        <v>44774</v>
      </c>
      <c r="G36" s="254" t="n">
        <v>46569</v>
      </c>
      <c r="H36" s="256" t="s">
        <v>812</v>
      </c>
      <c r="I36" s="272" t="n">
        <v>500000</v>
      </c>
      <c r="J36" s="256" t="s">
        <v>813</v>
      </c>
      <c r="K36" s="256" t="s">
        <v>814</v>
      </c>
      <c r="L36" s="253" t="s">
        <v>424</v>
      </c>
      <c r="M36" s="253" t="s">
        <v>815</v>
      </c>
      <c r="N36" s="241"/>
      <c r="O36" s="242"/>
      <c r="P36" s="244"/>
      <c r="Q36" s="244"/>
      <c r="R36" s="242" t="s">
        <v>135</v>
      </c>
      <c r="S36" s="242"/>
      <c r="T36" s="245"/>
      <c r="U36" s="246" t="s">
        <v>816</v>
      </c>
      <c r="V36" s="257" t="s">
        <v>817</v>
      </c>
      <c r="W36" s="266" t="s">
        <v>818</v>
      </c>
      <c r="X36" s="247" t="s">
        <v>819</v>
      </c>
      <c r="Y36" s="250" t="s">
        <v>617</v>
      </c>
      <c r="Z36" s="250" t="s">
        <v>617</v>
      </c>
      <c r="AA36" s="250" t="s">
        <v>617</v>
      </c>
      <c r="AB36" s="250" t="s">
        <v>617</v>
      </c>
      <c r="AC36" s="250" t="s">
        <v>617</v>
      </c>
      <c r="AD36" s="250" t="s">
        <v>617</v>
      </c>
      <c r="AE36" s="250" t="s">
        <v>617</v>
      </c>
      <c r="AF36" s="250" t="s">
        <v>617</v>
      </c>
      <c r="AG36" s="248" t="s">
        <v>820</v>
      </c>
      <c r="AH36" s="247" t="s">
        <v>821</v>
      </c>
      <c r="AI36" s="250" t="s">
        <v>617</v>
      </c>
      <c r="AJ36" s="250" t="s">
        <v>617</v>
      </c>
      <c r="AK36" s="242"/>
      <c r="AL36" s="69"/>
      <c r="AM36" s="38"/>
    </row>
    <row r="37" customFormat="false" ht="372.35" hidden="false" customHeight="false" outlineLevel="0" collapsed="false">
      <c r="A37" s="291"/>
      <c r="B37" s="82" t="s">
        <v>442</v>
      </c>
      <c r="C37" s="293" t="s">
        <v>452</v>
      </c>
      <c r="D37" s="294" t="s">
        <v>453</v>
      </c>
      <c r="E37" s="294" t="s">
        <v>445</v>
      </c>
      <c r="F37" s="295" t="n">
        <v>45139</v>
      </c>
      <c r="G37" s="295" t="n">
        <v>46569</v>
      </c>
      <c r="H37" s="296" t="s">
        <v>822</v>
      </c>
      <c r="I37" s="297" t="n">
        <v>300000</v>
      </c>
      <c r="J37" s="296" t="s">
        <v>823</v>
      </c>
      <c r="K37" s="294" t="s">
        <v>617</v>
      </c>
      <c r="L37" s="294" t="s">
        <v>424</v>
      </c>
      <c r="M37" s="294" t="s">
        <v>824</v>
      </c>
      <c r="N37" s="241"/>
      <c r="O37" s="242"/>
      <c r="P37" s="244"/>
      <c r="Q37" s="244"/>
      <c r="R37" s="242" t="s">
        <v>135</v>
      </c>
      <c r="S37" s="242"/>
      <c r="T37" s="245"/>
      <c r="U37" s="270" t="s">
        <v>825</v>
      </c>
      <c r="V37" s="298" t="s">
        <v>617</v>
      </c>
      <c r="W37" s="257" t="s">
        <v>826</v>
      </c>
      <c r="X37" s="270" t="s">
        <v>827</v>
      </c>
      <c r="Y37" s="271" t="s">
        <v>828</v>
      </c>
      <c r="Z37" s="280" t="s">
        <v>617</v>
      </c>
      <c r="AA37" s="280" t="s">
        <v>617</v>
      </c>
      <c r="AB37" s="280" t="s">
        <v>617</v>
      </c>
      <c r="AC37" s="280" t="s">
        <v>617</v>
      </c>
      <c r="AD37" s="280" t="s">
        <v>617</v>
      </c>
      <c r="AE37" s="280" t="s">
        <v>617</v>
      </c>
      <c r="AF37" s="280" t="s">
        <v>617</v>
      </c>
      <c r="AG37" s="257" t="s">
        <v>829</v>
      </c>
      <c r="AH37" s="299" t="s">
        <v>617</v>
      </c>
      <c r="AI37" s="280" t="s">
        <v>617</v>
      </c>
      <c r="AJ37" s="280" t="s">
        <v>617</v>
      </c>
      <c r="AK37" s="242"/>
      <c r="AL37" s="69"/>
      <c r="AM37" s="38"/>
    </row>
    <row r="38" customFormat="false" ht="326.1" hidden="false" customHeight="false" outlineLevel="0" collapsed="false">
      <c r="A38" s="291"/>
      <c r="B38" s="82" t="s">
        <v>456</v>
      </c>
      <c r="C38" s="261" t="s">
        <v>457</v>
      </c>
      <c r="D38" s="269" t="s">
        <v>458</v>
      </c>
      <c r="E38" s="269" t="s">
        <v>830</v>
      </c>
      <c r="F38" s="239" t="n">
        <v>44774</v>
      </c>
      <c r="G38" s="239" t="n">
        <v>46569</v>
      </c>
      <c r="H38" s="269" t="s">
        <v>228</v>
      </c>
      <c r="I38" s="274" t="n">
        <v>5000</v>
      </c>
      <c r="J38" s="269" t="s">
        <v>831</v>
      </c>
      <c r="K38" s="269" t="s">
        <v>617</v>
      </c>
      <c r="L38" s="238" t="s">
        <v>424</v>
      </c>
      <c r="M38" s="269" t="s">
        <v>617</v>
      </c>
      <c r="N38" s="241"/>
      <c r="O38" s="242"/>
      <c r="P38" s="244"/>
      <c r="Q38" s="244"/>
      <c r="R38" s="242" t="s">
        <v>135</v>
      </c>
      <c r="S38" s="242"/>
      <c r="T38" s="245"/>
      <c r="U38" s="266" t="s">
        <v>832</v>
      </c>
      <c r="V38" s="248" t="s">
        <v>833</v>
      </c>
      <c r="W38" s="248" t="s">
        <v>834</v>
      </c>
      <c r="X38" s="248" t="s">
        <v>835</v>
      </c>
      <c r="Y38" s="248" t="s">
        <v>836</v>
      </c>
      <c r="Z38" s="259" t="s">
        <v>617</v>
      </c>
      <c r="AA38" s="259" t="s">
        <v>617</v>
      </c>
      <c r="AB38" s="259" t="s">
        <v>617</v>
      </c>
      <c r="AC38" s="259" t="s">
        <v>617</v>
      </c>
      <c r="AD38" s="259" t="s">
        <v>617</v>
      </c>
      <c r="AE38" s="259" t="s">
        <v>617</v>
      </c>
      <c r="AF38" s="300" t="s">
        <v>617</v>
      </c>
      <c r="AG38" s="266" t="s">
        <v>837</v>
      </c>
      <c r="AH38" s="259" t="s">
        <v>617</v>
      </c>
      <c r="AI38" s="259" t="s">
        <v>617</v>
      </c>
      <c r="AJ38" s="259" t="s">
        <v>617</v>
      </c>
      <c r="AK38" s="242"/>
      <c r="AL38" s="69"/>
      <c r="AM38" s="38"/>
    </row>
    <row r="39" customFormat="false" ht="314.9" hidden="false" customHeight="false" outlineLevel="0" collapsed="false">
      <c r="A39" s="291"/>
      <c r="B39" s="82" t="s">
        <v>466</v>
      </c>
      <c r="C39" s="252" t="s">
        <v>467</v>
      </c>
      <c r="D39" s="253" t="s">
        <v>468</v>
      </c>
      <c r="E39" s="253" t="s">
        <v>469</v>
      </c>
      <c r="F39" s="254" t="n">
        <v>45505</v>
      </c>
      <c r="G39" s="254" t="n">
        <v>46569</v>
      </c>
      <c r="H39" s="253" t="s">
        <v>202</v>
      </c>
      <c r="I39" s="255" t="n">
        <v>110000</v>
      </c>
      <c r="J39" s="256" t="s">
        <v>838</v>
      </c>
      <c r="K39" s="253" t="s">
        <v>617</v>
      </c>
      <c r="L39" s="253" t="s">
        <v>424</v>
      </c>
      <c r="M39" s="253" t="s">
        <v>839</v>
      </c>
      <c r="N39" s="241"/>
      <c r="O39" s="242" t="s">
        <v>135</v>
      </c>
      <c r="P39" s="244"/>
      <c r="Q39" s="244"/>
      <c r="R39" s="242"/>
      <c r="S39" s="242"/>
      <c r="T39" s="245"/>
      <c r="U39" s="249" t="s">
        <v>617</v>
      </c>
      <c r="V39" s="250" t="s">
        <v>617</v>
      </c>
      <c r="W39" s="250" t="s">
        <v>617</v>
      </c>
      <c r="X39" s="247" t="s">
        <v>840</v>
      </c>
      <c r="Y39" s="247" t="s">
        <v>841</v>
      </c>
      <c r="Z39" s="250" t="s">
        <v>617</v>
      </c>
      <c r="AA39" s="250" t="s">
        <v>617</v>
      </c>
      <c r="AB39" s="250" t="s">
        <v>617</v>
      </c>
      <c r="AC39" s="250" t="s">
        <v>617</v>
      </c>
      <c r="AD39" s="250" t="s">
        <v>617</v>
      </c>
      <c r="AE39" s="247" t="s">
        <v>842</v>
      </c>
      <c r="AF39" s="250" t="s">
        <v>617</v>
      </c>
      <c r="AG39" s="247" t="s">
        <v>843</v>
      </c>
      <c r="AH39" s="257" t="s">
        <v>844</v>
      </c>
      <c r="AI39" s="249" t="s">
        <v>617</v>
      </c>
      <c r="AJ39" s="257" t="s">
        <v>845</v>
      </c>
      <c r="AK39" s="242"/>
      <c r="AL39" s="69"/>
      <c r="AM39" s="38"/>
    </row>
    <row r="40" customFormat="false" ht="438.05" hidden="false" customHeight="false" outlineLevel="0" collapsed="false">
      <c r="A40" s="291"/>
      <c r="B40" s="82" t="s">
        <v>477</v>
      </c>
      <c r="C40" s="258" t="s">
        <v>478</v>
      </c>
      <c r="D40" s="256" t="s">
        <v>846</v>
      </c>
      <c r="E40" s="253" t="s">
        <v>480</v>
      </c>
      <c r="F40" s="254" t="n">
        <v>45505</v>
      </c>
      <c r="G40" s="254" t="n">
        <v>46569</v>
      </c>
      <c r="H40" s="253" t="s">
        <v>794</v>
      </c>
      <c r="I40" s="255" t="n">
        <v>200000</v>
      </c>
      <c r="J40" s="256" t="s">
        <v>847</v>
      </c>
      <c r="K40" s="253" t="s">
        <v>617</v>
      </c>
      <c r="L40" s="253" t="s">
        <v>424</v>
      </c>
      <c r="M40" s="253" t="s">
        <v>482</v>
      </c>
      <c r="N40" s="241"/>
      <c r="O40" s="242" t="s">
        <v>135</v>
      </c>
      <c r="P40" s="244"/>
      <c r="Q40" s="244"/>
      <c r="R40" s="242"/>
      <c r="S40" s="242"/>
      <c r="T40" s="245"/>
      <c r="U40" s="246" t="s">
        <v>848</v>
      </c>
      <c r="V40" s="247" t="s">
        <v>617</v>
      </c>
      <c r="W40" s="257" t="s">
        <v>849</v>
      </c>
      <c r="X40" s="246" t="s">
        <v>850</v>
      </c>
      <c r="Y40" s="271" t="s">
        <v>851</v>
      </c>
      <c r="Z40" s="250" t="s">
        <v>617</v>
      </c>
      <c r="AA40" s="250" t="s">
        <v>617</v>
      </c>
      <c r="AB40" s="250" t="s">
        <v>617</v>
      </c>
      <c r="AC40" s="250" t="s">
        <v>617</v>
      </c>
      <c r="AD40" s="250" t="s">
        <v>617</v>
      </c>
      <c r="AE40" s="257" t="s">
        <v>852</v>
      </c>
      <c r="AF40" s="249" t="s">
        <v>617</v>
      </c>
      <c r="AG40" s="250" t="s">
        <v>617</v>
      </c>
      <c r="AH40" s="259" t="s">
        <v>617</v>
      </c>
      <c r="AI40" s="250" t="s">
        <v>617</v>
      </c>
      <c r="AJ40" s="259" t="s">
        <v>617</v>
      </c>
      <c r="AK40" s="242"/>
      <c r="AL40" s="69"/>
      <c r="AM40" s="38"/>
    </row>
    <row r="41" customFormat="false" ht="113.4" hidden="false" customHeight="false" outlineLevel="0" collapsed="false">
      <c r="A41" s="291"/>
      <c r="B41" s="82" t="s">
        <v>486</v>
      </c>
      <c r="C41" s="258" t="s">
        <v>853</v>
      </c>
      <c r="D41" s="253" t="s">
        <v>488</v>
      </c>
      <c r="E41" s="286" t="s">
        <v>489</v>
      </c>
      <c r="F41" s="301" t="n">
        <v>44774</v>
      </c>
      <c r="G41" s="254" t="n">
        <v>46569</v>
      </c>
      <c r="H41" s="256" t="s">
        <v>401</v>
      </c>
      <c r="I41" s="272" t="n">
        <v>300000</v>
      </c>
      <c r="J41" s="256" t="s">
        <v>854</v>
      </c>
      <c r="K41" s="253" t="s">
        <v>617</v>
      </c>
      <c r="L41" s="253" t="s">
        <v>424</v>
      </c>
      <c r="M41" s="253" t="s">
        <v>482</v>
      </c>
      <c r="N41" s="241"/>
      <c r="O41" s="242"/>
      <c r="P41" s="244"/>
      <c r="Q41" s="244"/>
      <c r="R41" s="242" t="s">
        <v>135</v>
      </c>
      <c r="S41" s="242"/>
      <c r="T41" s="245"/>
      <c r="U41" s="246" t="s">
        <v>855</v>
      </c>
      <c r="V41" s="247" t="s">
        <v>617</v>
      </c>
      <c r="W41" s="248" t="s">
        <v>856</v>
      </c>
      <c r="X41" s="282" t="s">
        <v>857</v>
      </c>
      <c r="Y41" s="302" t="s">
        <v>617</v>
      </c>
      <c r="Z41" s="250" t="s">
        <v>617</v>
      </c>
      <c r="AA41" s="250" t="s">
        <v>617</v>
      </c>
      <c r="AB41" s="250" t="s">
        <v>617</v>
      </c>
      <c r="AC41" s="250" t="s">
        <v>617</v>
      </c>
      <c r="AD41" s="250" t="s">
        <v>617</v>
      </c>
      <c r="AE41" s="259" t="s">
        <v>617</v>
      </c>
      <c r="AF41" s="250" t="s">
        <v>617</v>
      </c>
      <c r="AG41" s="247" t="s">
        <v>858</v>
      </c>
      <c r="AH41" s="250" t="s">
        <v>617</v>
      </c>
      <c r="AI41" s="250" t="s">
        <v>617</v>
      </c>
      <c r="AJ41" s="250" t="s">
        <v>617</v>
      </c>
      <c r="AK41" s="242"/>
      <c r="AL41" s="69"/>
      <c r="AM41" s="38"/>
    </row>
    <row r="42" customFormat="false" ht="270.1" hidden="false" customHeight="false" outlineLevel="0" collapsed="false">
      <c r="A42" s="291"/>
      <c r="B42" s="82" t="s">
        <v>496</v>
      </c>
      <c r="C42" s="252" t="s">
        <v>497</v>
      </c>
      <c r="D42" s="253" t="s">
        <v>859</v>
      </c>
      <c r="E42" s="238" t="s">
        <v>499</v>
      </c>
      <c r="F42" s="254" t="n">
        <v>45323</v>
      </c>
      <c r="G42" s="254" t="n">
        <v>45689</v>
      </c>
      <c r="H42" s="256" t="s">
        <v>228</v>
      </c>
      <c r="I42" s="272" t="n">
        <v>20000</v>
      </c>
      <c r="J42" s="256" t="s">
        <v>860</v>
      </c>
      <c r="K42" s="253" t="s">
        <v>617</v>
      </c>
      <c r="L42" s="253" t="s">
        <v>500</v>
      </c>
      <c r="M42" s="253" t="s">
        <v>501</v>
      </c>
      <c r="N42" s="241"/>
      <c r="O42" s="242"/>
      <c r="P42" s="244"/>
      <c r="Q42" s="244"/>
      <c r="R42" s="242" t="s">
        <v>135</v>
      </c>
      <c r="S42" s="242"/>
      <c r="T42" s="245"/>
      <c r="U42" s="246" t="s">
        <v>861</v>
      </c>
      <c r="V42" s="271" t="s">
        <v>862</v>
      </c>
      <c r="W42" s="280" t="s">
        <v>617</v>
      </c>
      <c r="X42" s="247" t="s">
        <v>822</v>
      </c>
      <c r="Y42" s="257" t="s">
        <v>863</v>
      </c>
      <c r="Z42" s="249" t="s">
        <v>617</v>
      </c>
      <c r="AA42" s="250" t="s">
        <v>617</v>
      </c>
      <c r="AB42" s="250" t="s">
        <v>617</v>
      </c>
      <c r="AC42" s="250" t="s">
        <v>617</v>
      </c>
      <c r="AD42" s="250" t="s">
        <v>617</v>
      </c>
      <c r="AE42" s="250" t="s">
        <v>617</v>
      </c>
      <c r="AF42" s="250" t="s">
        <v>617</v>
      </c>
      <c r="AG42" s="247" t="s">
        <v>864</v>
      </c>
      <c r="AH42" s="250" t="s">
        <v>617</v>
      </c>
      <c r="AI42" s="250" t="s">
        <v>617</v>
      </c>
      <c r="AJ42" s="250" t="s">
        <v>617</v>
      </c>
      <c r="AK42" s="242"/>
      <c r="AL42" s="69"/>
      <c r="AM42" s="38"/>
    </row>
    <row r="43" s="41" customFormat="true" ht="258.95" hidden="false" customHeight="true" outlineLevel="0" collapsed="false">
      <c r="A43" s="91" t="s">
        <v>506</v>
      </c>
      <c r="B43" s="260" t="s">
        <v>507</v>
      </c>
      <c r="C43" s="261" t="s">
        <v>865</v>
      </c>
      <c r="D43" s="238" t="s">
        <v>509</v>
      </c>
      <c r="E43" s="238" t="s">
        <v>510</v>
      </c>
      <c r="F43" s="239" t="n">
        <v>45413</v>
      </c>
      <c r="G43" s="239" t="n">
        <v>46569</v>
      </c>
      <c r="H43" s="269" t="s">
        <v>138</v>
      </c>
      <c r="I43" s="274" t="n">
        <v>150000</v>
      </c>
      <c r="J43" s="269" t="s">
        <v>866</v>
      </c>
      <c r="K43" s="238" t="s">
        <v>867</v>
      </c>
      <c r="L43" s="238" t="s">
        <v>517</v>
      </c>
      <c r="M43" s="238" t="s">
        <v>617</v>
      </c>
      <c r="N43" s="241"/>
      <c r="O43" s="242"/>
      <c r="P43" s="244"/>
      <c r="Q43" s="244" t="s">
        <v>135</v>
      </c>
      <c r="R43" s="242"/>
      <c r="S43" s="242"/>
      <c r="T43" s="245"/>
      <c r="U43" s="303" t="s">
        <v>868</v>
      </c>
      <c r="V43" s="292" t="s">
        <v>617</v>
      </c>
      <c r="W43" s="248" t="s">
        <v>869</v>
      </c>
      <c r="X43" s="247" t="s">
        <v>870</v>
      </c>
      <c r="Y43" s="248" t="s">
        <v>871</v>
      </c>
      <c r="Z43" s="250" t="s">
        <v>617</v>
      </c>
      <c r="AA43" s="250" t="s">
        <v>617</v>
      </c>
      <c r="AB43" s="250" t="s">
        <v>617</v>
      </c>
      <c r="AC43" s="250" t="s">
        <v>617</v>
      </c>
      <c r="AD43" s="250" t="s">
        <v>617</v>
      </c>
      <c r="AE43" s="257" t="s">
        <v>621</v>
      </c>
      <c r="AF43" s="249" t="s">
        <v>617</v>
      </c>
      <c r="AG43" s="304" t="s">
        <v>617</v>
      </c>
      <c r="AH43" s="250" t="s">
        <v>617</v>
      </c>
      <c r="AI43" s="250" t="s">
        <v>617</v>
      </c>
      <c r="AJ43" s="250" t="s">
        <v>617</v>
      </c>
      <c r="AK43" s="242"/>
      <c r="AL43" s="69"/>
    </row>
    <row r="44" s="41" customFormat="true" ht="583.55" hidden="false" customHeight="false" outlineLevel="0" collapsed="false">
      <c r="A44" s="91"/>
      <c r="B44" s="260" t="s">
        <v>518</v>
      </c>
      <c r="C44" s="252" t="s">
        <v>519</v>
      </c>
      <c r="D44" s="256" t="s">
        <v>520</v>
      </c>
      <c r="E44" s="256" t="s">
        <v>521</v>
      </c>
      <c r="F44" s="267" t="n">
        <v>45292</v>
      </c>
      <c r="G44" s="254" t="n">
        <v>46569</v>
      </c>
      <c r="H44" s="256" t="s">
        <v>138</v>
      </c>
      <c r="I44" s="272" t="n">
        <v>500000</v>
      </c>
      <c r="J44" s="256" t="s">
        <v>872</v>
      </c>
      <c r="K44" s="253" t="s">
        <v>302</v>
      </c>
      <c r="L44" s="256" t="s">
        <v>524</v>
      </c>
      <c r="M44" s="296" t="s">
        <v>525</v>
      </c>
      <c r="N44" s="241"/>
      <c r="O44" s="242"/>
      <c r="P44" s="244"/>
      <c r="Q44" s="244" t="s">
        <v>135</v>
      </c>
      <c r="R44" s="242"/>
      <c r="S44" s="242"/>
      <c r="T44" s="245"/>
      <c r="U44" s="303" t="s">
        <v>873</v>
      </c>
      <c r="V44" s="246" t="s">
        <v>874</v>
      </c>
      <c r="W44" s="247" t="s">
        <v>875</v>
      </c>
      <c r="X44" s="247" t="s">
        <v>876</v>
      </c>
      <c r="Y44" s="247" t="s">
        <v>877</v>
      </c>
      <c r="Z44" s="247" t="s">
        <v>529</v>
      </c>
      <c r="AA44" s="247" t="s">
        <v>530</v>
      </c>
      <c r="AB44" s="250" t="s">
        <v>617</v>
      </c>
      <c r="AC44" s="250" t="s">
        <v>617</v>
      </c>
      <c r="AD44" s="250" t="s">
        <v>617</v>
      </c>
      <c r="AE44" s="248" t="s">
        <v>621</v>
      </c>
      <c r="AF44" s="250" t="s">
        <v>617</v>
      </c>
      <c r="AG44" s="247" t="s">
        <v>631</v>
      </c>
      <c r="AH44" s="250" t="s">
        <v>617</v>
      </c>
      <c r="AI44" s="250" t="s">
        <v>617</v>
      </c>
      <c r="AJ44" s="250" t="s">
        <v>617</v>
      </c>
      <c r="AK44" s="242"/>
      <c r="AL44" s="69"/>
    </row>
    <row r="45" s="41" customFormat="true" ht="85.05" hidden="false" customHeight="false" outlineLevel="0" collapsed="false">
      <c r="A45" s="91"/>
      <c r="B45" s="260" t="s">
        <v>532</v>
      </c>
      <c r="C45" s="252" t="s">
        <v>533</v>
      </c>
      <c r="D45" s="253" t="s">
        <v>534</v>
      </c>
      <c r="E45" s="253" t="s">
        <v>535</v>
      </c>
      <c r="F45" s="254" t="n">
        <v>44774</v>
      </c>
      <c r="G45" s="254" t="n">
        <v>46569</v>
      </c>
      <c r="H45" s="256" t="s">
        <v>536</v>
      </c>
      <c r="I45" s="272" t="n">
        <v>250000</v>
      </c>
      <c r="J45" s="256" t="s">
        <v>878</v>
      </c>
      <c r="K45" s="253" t="s">
        <v>879</v>
      </c>
      <c r="L45" s="253" t="s">
        <v>539</v>
      </c>
      <c r="M45" s="269" t="s">
        <v>617</v>
      </c>
      <c r="N45" s="241"/>
      <c r="O45" s="242"/>
      <c r="P45" s="244"/>
      <c r="Q45" s="244"/>
      <c r="R45" s="242" t="s">
        <v>135</v>
      </c>
      <c r="S45" s="242"/>
      <c r="T45" s="245"/>
      <c r="U45" s="257" t="s">
        <v>880</v>
      </c>
      <c r="V45" s="249" t="s">
        <v>617</v>
      </c>
      <c r="W45" s="250" t="s">
        <v>617</v>
      </c>
      <c r="X45" s="305" t="s">
        <v>483</v>
      </c>
      <c r="Y45" s="249" t="s">
        <v>617</v>
      </c>
      <c r="Z45" s="250" t="s">
        <v>617</v>
      </c>
      <c r="AA45" s="250" t="s">
        <v>617</v>
      </c>
      <c r="AB45" s="250" t="s">
        <v>617</v>
      </c>
      <c r="AC45" s="250" t="s">
        <v>617</v>
      </c>
      <c r="AD45" s="250" t="s">
        <v>617</v>
      </c>
      <c r="AE45" s="247" t="s">
        <v>881</v>
      </c>
      <c r="AF45" s="250" t="s">
        <v>617</v>
      </c>
      <c r="AG45" s="247" t="s">
        <v>621</v>
      </c>
      <c r="AH45" s="250" t="s">
        <v>617</v>
      </c>
      <c r="AI45" s="250" t="s">
        <v>617</v>
      </c>
      <c r="AJ45" s="250" t="s">
        <v>617</v>
      </c>
      <c r="AK45" s="242"/>
      <c r="AL45" s="69"/>
    </row>
    <row r="46" s="41" customFormat="true" ht="538.8" hidden="false" customHeight="false" outlineLevel="0" collapsed="false">
      <c r="A46" s="91"/>
      <c r="B46" s="260" t="s">
        <v>546</v>
      </c>
      <c r="C46" s="252" t="s">
        <v>882</v>
      </c>
      <c r="D46" s="253" t="s">
        <v>883</v>
      </c>
      <c r="E46" s="253" t="s">
        <v>549</v>
      </c>
      <c r="F46" s="254" t="n">
        <v>44774</v>
      </c>
      <c r="G46" s="254" t="n">
        <v>46569</v>
      </c>
      <c r="H46" s="256" t="s">
        <v>400</v>
      </c>
      <c r="I46" s="272" t="n">
        <v>45000</v>
      </c>
      <c r="J46" s="256" t="s">
        <v>884</v>
      </c>
      <c r="K46" s="253" t="s">
        <v>552</v>
      </c>
      <c r="L46" s="253" t="s">
        <v>617</v>
      </c>
      <c r="M46" s="253" t="s">
        <v>885</v>
      </c>
      <c r="N46" s="241"/>
      <c r="O46" s="242"/>
      <c r="P46" s="244"/>
      <c r="Q46" s="244" t="s">
        <v>135</v>
      </c>
      <c r="R46" s="242"/>
      <c r="S46" s="242"/>
      <c r="T46" s="245"/>
      <c r="U46" s="266" t="s">
        <v>886</v>
      </c>
      <c r="V46" s="247" t="s">
        <v>887</v>
      </c>
      <c r="W46" s="257" t="s">
        <v>888</v>
      </c>
      <c r="X46" s="266" t="s">
        <v>889</v>
      </c>
      <c r="Y46" s="247" t="s">
        <v>890</v>
      </c>
      <c r="Z46" s="250" t="s">
        <v>617</v>
      </c>
      <c r="AA46" s="250" t="s">
        <v>617</v>
      </c>
      <c r="AB46" s="250" t="s">
        <v>617</v>
      </c>
      <c r="AC46" s="250" t="s">
        <v>617</v>
      </c>
      <c r="AD46" s="250" t="s">
        <v>617</v>
      </c>
      <c r="AE46" s="250" t="s">
        <v>617</v>
      </c>
      <c r="AF46" s="250" t="s">
        <v>617</v>
      </c>
      <c r="AG46" s="250" t="s">
        <v>617</v>
      </c>
      <c r="AH46" s="250" t="s">
        <v>617</v>
      </c>
      <c r="AI46" s="250" t="s">
        <v>617</v>
      </c>
      <c r="AJ46" s="250" t="s">
        <v>617</v>
      </c>
      <c r="AK46" s="242"/>
      <c r="AL46" s="69"/>
    </row>
    <row r="47" s="41" customFormat="true" ht="85.05" hidden="false" customHeight="false" outlineLevel="0" collapsed="false">
      <c r="A47" s="91"/>
      <c r="B47" s="260" t="s">
        <v>561</v>
      </c>
      <c r="C47" s="293" t="s">
        <v>562</v>
      </c>
      <c r="D47" s="294" t="s">
        <v>891</v>
      </c>
      <c r="E47" s="294" t="s">
        <v>564</v>
      </c>
      <c r="F47" s="294" t="s">
        <v>892</v>
      </c>
      <c r="G47" s="295" t="n">
        <v>46569</v>
      </c>
      <c r="H47" s="296" t="s">
        <v>536</v>
      </c>
      <c r="I47" s="297" t="n">
        <v>5000</v>
      </c>
      <c r="J47" s="296" t="s">
        <v>893</v>
      </c>
      <c r="K47" s="294" t="s">
        <v>894</v>
      </c>
      <c r="L47" s="294" t="s">
        <v>539</v>
      </c>
      <c r="M47" s="294" t="s">
        <v>617</v>
      </c>
      <c r="N47" s="241"/>
      <c r="O47" s="242" t="s">
        <v>135</v>
      </c>
      <c r="P47" s="244"/>
      <c r="Q47" s="244"/>
      <c r="R47" s="242"/>
      <c r="S47" s="242"/>
      <c r="T47" s="245"/>
      <c r="U47" s="270" t="s">
        <v>895</v>
      </c>
      <c r="V47" s="280" t="s">
        <v>617</v>
      </c>
      <c r="W47" s="298" t="s">
        <v>617</v>
      </c>
      <c r="X47" s="280" t="s">
        <v>617</v>
      </c>
      <c r="Y47" s="306"/>
      <c r="Z47" s="299" t="s">
        <v>617</v>
      </c>
      <c r="AA47" s="280" t="s">
        <v>617</v>
      </c>
      <c r="AB47" s="280" t="s">
        <v>617</v>
      </c>
      <c r="AC47" s="280" t="s">
        <v>617</v>
      </c>
      <c r="AD47" s="280" t="s">
        <v>617</v>
      </c>
      <c r="AE47" s="271" t="s">
        <v>617</v>
      </c>
      <c r="AF47" s="280" t="s">
        <v>617</v>
      </c>
      <c r="AG47" s="271" t="s">
        <v>621</v>
      </c>
      <c r="AH47" s="280" t="s">
        <v>617</v>
      </c>
      <c r="AI47" s="280" t="s">
        <v>617</v>
      </c>
      <c r="AJ47" s="280" t="s">
        <v>617</v>
      </c>
      <c r="AK47" s="242"/>
      <c r="AL47" s="69"/>
    </row>
    <row r="48" s="41" customFormat="true" ht="168.65" hidden="false" customHeight="false" outlineLevel="0" collapsed="false">
      <c r="A48" s="91"/>
      <c r="B48" s="260" t="s">
        <v>573</v>
      </c>
      <c r="C48" s="261" t="s">
        <v>574</v>
      </c>
      <c r="D48" s="307" t="s">
        <v>575</v>
      </c>
      <c r="E48" s="269" t="s">
        <v>576</v>
      </c>
      <c r="F48" s="308" t="n">
        <v>45170</v>
      </c>
      <c r="G48" s="308" t="n">
        <v>45413</v>
      </c>
      <c r="H48" s="269" t="s">
        <v>577</v>
      </c>
      <c r="I48" s="307" t="n">
        <v>0</v>
      </c>
      <c r="J48" s="269" t="s">
        <v>896</v>
      </c>
      <c r="K48" s="269" t="s">
        <v>579</v>
      </c>
      <c r="L48" s="307" t="s">
        <v>617</v>
      </c>
      <c r="M48" s="269" t="s">
        <v>897</v>
      </c>
      <c r="N48" s="241"/>
      <c r="O48" s="242"/>
      <c r="P48" s="244"/>
      <c r="Q48" s="244"/>
      <c r="R48" s="242" t="s">
        <v>135</v>
      </c>
      <c r="S48" s="242"/>
      <c r="T48" s="245"/>
      <c r="U48" s="266" t="s">
        <v>898</v>
      </c>
      <c r="V48" s="259" t="s">
        <v>617</v>
      </c>
      <c r="W48" s="259" t="s">
        <v>617</v>
      </c>
      <c r="X48" s="248" t="s">
        <v>577</v>
      </c>
      <c r="Y48" s="259" t="s">
        <v>617</v>
      </c>
      <c r="Z48" s="259" t="s">
        <v>617</v>
      </c>
      <c r="AA48" s="259" t="s">
        <v>617</v>
      </c>
      <c r="AB48" s="259" t="s">
        <v>617</v>
      </c>
      <c r="AC48" s="259" t="s">
        <v>617</v>
      </c>
      <c r="AD48" s="309" t="n">
        <v>45627</v>
      </c>
      <c r="AE48" s="259" t="s">
        <v>617</v>
      </c>
      <c r="AF48" s="259" t="s">
        <v>617</v>
      </c>
      <c r="AG48" s="259" t="s">
        <v>617</v>
      </c>
      <c r="AH48" s="259" t="s">
        <v>617</v>
      </c>
      <c r="AI48" s="259" t="s">
        <v>617</v>
      </c>
      <c r="AJ48" s="259" t="s">
        <v>617</v>
      </c>
      <c r="AK48" s="242"/>
      <c r="AL48" s="69"/>
    </row>
    <row r="49" customFormat="false" ht="14.25" hidden="false" customHeight="false" outlineLevel="0" collapsed="false">
      <c r="AM49" s="38"/>
    </row>
    <row r="50" customFormat="false" ht="14.25" hidden="false" customHeight="false" outlineLevel="0" collapsed="false">
      <c r="B50" s="151"/>
      <c r="AL50" s="152"/>
      <c r="AM50" s="38"/>
    </row>
    <row r="51" customFormat="false" ht="14.25" hidden="false" customHeight="false" outlineLevel="0" collapsed="false">
      <c r="AL51" s="152"/>
      <c r="AM51" s="38"/>
    </row>
    <row r="52" customFormat="false" ht="19.7" hidden="false" customHeight="false" outlineLevel="0" collapsed="false">
      <c r="A52" s="153" t="s">
        <v>569</v>
      </c>
      <c r="B52" s="153"/>
      <c r="C52" s="153"/>
      <c r="D52" s="153"/>
      <c r="E52" s="153"/>
      <c r="F52" s="153"/>
      <c r="G52" s="153"/>
      <c r="H52" s="153"/>
      <c r="I52" s="153"/>
      <c r="J52" s="153"/>
      <c r="K52" s="153"/>
      <c r="L52" s="153"/>
      <c r="M52" s="153"/>
      <c r="N52" s="153"/>
      <c r="AM52" s="38"/>
    </row>
    <row r="53" customFormat="false" ht="19.7" hidden="false" customHeight="false" outlineLevel="0" collapsed="false">
      <c r="A53" s="154"/>
      <c r="B53" s="155"/>
      <c r="C53" s="155"/>
      <c r="D53" s="156"/>
      <c r="E53" s="156"/>
      <c r="F53" s="156"/>
      <c r="G53" s="156"/>
      <c r="H53" s="156"/>
      <c r="I53" s="156"/>
      <c r="J53" s="156"/>
      <c r="K53" s="156"/>
      <c r="L53" s="156"/>
      <c r="M53" s="156"/>
      <c r="N53" s="156"/>
      <c r="O53" s="156"/>
      <c r="AM53" s="38"/>
    </row>
    <row r="54" customFormat="false" ht="22.05" hidden="false" customHeight="false" outlineLevel="0" collapsed="false">
      <c r="A54" s="157" t="s">
        <v>570</v>
      </c>
      <c r="B54" s="158"/>
      <c r="C54" s="159" t="n">
        <v>2</v>
      </c>
      <c r="AM54" s="38"/>
    </row>
    <row r="55" customFormat="false" ht="14.25" hidden="false" customHeight="false" outlineLevel="0" collapsed="false">
      <c r="AM55" s="38"/>
    </row>
    <row r="56" customFormat="false" ht="15" hidden="false" customHeight="true" outlineLevel="0" collapsed="false">
      <c r="A56" s="160" t="s">
        <v>571</v>
      </c>
      <c r="B56" s="161" t="s">
        <v>119</v>
      </c>
      <c r="C56" s="161" t="s">
        <v>2</v>
      </c>
      <c r="D56" s="161" t="s">
        <v>4</v>
      </c>
      <c r="E56" s="162" t="s">
        <v>6</v>
      </c>
      <c r="F56" s="161" t="s">
        <v>8</v>
      </c>
      <c r="G56" s="161"/>
      <c r="H56" s="161" t="s">
        <v>10</v>
      </c>
      <c r="I56" s="161" t="s">
        <v>14</v>
      </c>
      <c r="J56" s="163" t="s">
        <v>12</v>
      </c>
      <c r="K56" s="163" t="s">
        <v>120</v>
      </c>
      <c r="L56" s="163"/>
      <c r="M56" s="163" t="s">
        <v>20</v>
      </c>
      <c r="N56" s="163" t="s">
        <v>22</v>
      </c>
      <c r="O56" s="164"/>
      <c r="AM56" s="38"/>
    </row>
    <row r="57" customFormat="false" ht="15" hidden="false" customHeight="false" outlineLevel="0" collapsed="false">
      <c r="A57" s="160"/>
      <c r="B57" s="161"/>
      <c r="C57" s="161"/>
      <c r="D57" s="161"/>
      <c r="E57" s="162"/>
      <c r="F57" s="165" t="s">
        <v>122</v>
      </c>
      <c r="G57" s="165" t="s">
        <v>123</v>
      </c>
      <c r="H57" s="161"/>
      <c r="I57" s="161"/>
      <c r="J57" s="163"/>
      <c r="K57" s="166" t="s">
        <v>124</v>
      </c>
      <c r="L57" s="166" t="s">
        <v>572</v>
      </c>
      <c r="M57" s="163"/>
      <c r="N57" s="163"/>
      <c r="O57" s="33"/>
      <c r="AM57" s="38"/>
    </row>
    <row r="58" customFormat="false" ht="158.2" hidden="false" customHeight="false" outlineLevel="0" collapsed="false">
      <c r="A58" s="310" t="s">
        <v>126</v>
      </c>
      <c r="B58" s="311" t="s">
        <v>899</v>
      </c>
      <c r="C58" s="312" t="s">
        <v>900</v>
      </c>
      <c r="D58" s="312" t="s">
        <v>901</v>
      </c>
      <c r="E58" s="312" t="s">
        <v>902</v>
      </c>
      <c r="F58" s="313" t="n">
        <v>45413</v>
      </c>
      <c r="G58" s="313" t="n">
        <v>45809</v>
      </c>
      <c r="H58" s="312" t="s">
        <v>903</v>
      </c>
      <c r="I58" s="314" t="n">
        <v>172000</v>
      </c>
      <c r="J58" s="315" t="s">
        <v>904</v>
      </c>
      <c r="K58" s="316" t="s">
        <v>905</v>
      </c>
      <c r="L58" s="317" t="s">
        <v>906</v>
      </c>
      <c r="M58" s="318" t="s">
        <v>907</v>
      </c>
      <c r="N58" s="79"/>
      <c r="O58" s="33"/>
      <c r="AM58" s="38"/>
    </row>
    <row r="59" customFormat="false" ht="14.25" hidden="false" customHeight="false" outlineLevel="0" collapsed="false">
      <c r="A59" s="82"/>
      <c r="B59" s="82"/>
      <c r="C59" s="88"/>
      <c r="D59" s="88"/>
      <c r="E59" s="88"/>
      <c r="F59" s="88"/>
      <c r="G59" s="88"/>
      <c r="H59" s="88"/>
      <c r="I59" s="88"/>
      <c r="J59" s="88"/>
      <c r="K59" s="88"/>
      <c r="L59" s="88"/>
      <c r="M59" s="88"/>
      <c r="N59" s="79"/>
      <c r="O59" s="33"/>
      <c r="AM59" s="38"/>
    </row>
    <row r="60" customFormat="false" ht="14.25" hidden="false" customHeight="false" outlineLevel="0" collapsed="false">
      <c r="A60" s="82"/>
      <c r="B60" s="82"/>
      <c r="C60" s="88"/>
      <c r="D60" s="88"/>
      <c r="E60" s="88"/>
      <c r="F60" s="88"/>
      <c r="G60" s="88"/>
      <c r="H60" s="88"/>
      <c r="I60" s="88"/>
      <c r="J60" s="88"/>
      <c r="K60" s="88"/>
      <c r="L60" s="88"/>
      <c r="M60" s="88"/>
      <c r="N60" s="79"/>
      <c r="O60" s="33"/>
      <c r="AM60" s="38"/>
    </row>
    <row r="61" customFormat="false" ht="14.25" hidden="false" customHeight="false" outlineLevel="0" collapsed="false">
      <c r="A61" s="82"/>
      <c r="B61" s="82"/>
      <c r="C61" s="88"/>
      <c r="D61" s="88"/>
      <c r="E61" s="88"/>
      <c r="F61" s="88"/>
      <c r="G61" s="88"/>
      <c r="H61" s="88"/>
      <c r="I61" s="88"/>
      <c r="J61" s="88"/>
      <c r="K61" s="88"/>
      <c r="L61" s="88"/>
      <c r="M61" s="88"/>
      <c r="N61" s="79"/>
      <c r="O61" s="33"/>
      <c r="AM61" s="38"/>
    </row>
    <row r="62" customFormat="false" ht="14.25" hidden="false" customHeight="false" outlineLevel="0" collapsed="false">
      <c r="A62" s="82"/>
      <c r="B62" s="82"/>
      <c r="C62" s="88"/>
      <c r="D62" s="88"/>
      <c r="E62" s="88"/>
      <c r="F62" s="88"/>
      <c r="G62" s="88"/>
      <c r="H62" s="88"/>
      <c r="I62" s="88"/>
      <c r="J62" s="88"/>
      <c r="K62" s="88"/>
      <c r="L62" s="88"/>
      <c r="M62" s="88"/>
      <c r="N62" s="79"/>
      <c r="O62" s="33"/>
      <c r="AM62" s="38"/>
    </row>
    <row r="63" customFormat="false" ht="14.25" hidden="false" customHeight="false" outlineLevel="0" collapsed="false">
      <c r="A63" s="82"/>
      <c r="B63" s="82"/>
      <c r="C63" s="88"/>
      <c r="D63" s="88"/>
      <c r="E63" s="88"/>
      <c r="F63" s="88"/>
      <c r="G63" s="88"/>
      <c r="H63" s="88"/>
      <c r="I63" s="88"/>
      <c r="J63" s="88"/>
      <c r="K63" s="88"/>
      <c r="L63" s="88"/>
      <c r="M63" s="88"/>
      <c r="N63" s="79"/>
      <c r="O63" s="33"/>
      <c r="AM63" s="38"/>
    </row>
    <row r="64" customFormat="false" ht="14.25" hidden="false" customHeight="false" outlineLevel="0" collapsed="false">
      <c r="A64" s="82"/>
      <c r="B64" s="82"/>
      <c r="C64" s="88"/>
      <c r="D64" s="88"/>
      <c r="E64" s="88"/>
      <c r="F64" s="88"/>
      <c r="G64" s="88"/>
      <c r="H64" s="88"/>
      <c r="I64" s="88"/>
      <c r="J64" s="88"/>
      <c r="K64" s="88"/>
      <c r="L64" s="88"/>
      <c r="M64" s="88"/>
      <c r="N64" s="79"/>
      <c r="O64" s="33"/>
      <c r="AM64" s="38"/>
    </row>
    <row r="65" customFormat="false" ht="14.25" hidden="false" customHeight="false" outlineLevel="0" collapsed="false">
      <c r="A65" s="82"/>
      <c r="B65" s="82"/>
      <c r="C65" s="88"/>
      <c r="D65" s="88"/>
      <c r="E65" s="88"/>
      <c r="F65" s="88"/>
      <c r="G65" s="88"/>
      <c r="H65" s="88"/>
      <c r="I65" s="88"/>
      <c r="J65" s="88"/>
      <c r="K65" s="88"/>
      <c r="L65" s="88"/>
      <c r="M65" s="88"/>
      <c r="N65" s="79"/>
      <c r="O65" s="33"/>
      <c r="AM65" s="38"/>
    </row>
    <row r="66" customFormat="false" ht="14.25" hidden="false" customHeight="false" outlineLevel="0" collapsed="false">
      <c r="A66" s="82"/>
      <c r="B66" s="82"/>
      <c r="C66" s="88"/>
      <c r="D66" s="88"/>
      <c r="E66" s="88"/>
      <c r="F66" s="88"/>
      <c r="G66" s="88"/>
      <c r="H66" s="88"/>
      <c r="I66" s="88"/>
      <c r="J66" s="88"/>
      <c r="K66" s="88"/>
      <c r="L66" s="88"/>
      <c r="M66" s="88"/>
      <c r="N66" s="79"/>
      <c r="O66" s="33"/>
      <c r="AM66" s="38"/>
    </row>
    <row r="67" customFormat="false" ht="14.25" hidden="false" customHeight="false" outlineLevel="0" collapsed="false">
      <c r="AM67" s="38"/>
    </row>
    <row r="68" customFormat="false" ht="15" hidden="false" customHeight="true" outlineLevel="0" collapsed="false">
      <c r="A68" s="160" t="s">
        <v>571</v>
      </c>
      <c r="B68" s="161" t="s">
        <v>119</v>
      </c>
      <c r="C68" s="161" t="s">
        <v>2</v>
      </c>
      <c r="D68" s="161" t="s">
        <v>4</v>
      </c>
      <c r="E68" s="162" t="s">
        <v>6</v>
      </c>
      <c r="F68" s="161" t="s">
        <v>8</v>
      </c>
      <c r="G68" s="161"/>
      <c r="H68" s="161" t="s">
        <v>10</v>
      </c>
      <c r="I68" s="161" t="s">
        <v>14</v>
      </c>
      <c r="J68" s="161" t="s">
        <v>12</v>
      </c>
      <c r="K68" s="163" t="s">
        <v>120</v>
      </c>
      <c r="L68" s="163"/>
      <c r="M68" s="161" t="s">
        <v>20</v>
      </c>
      <c r="N68" s="163" t="s">
        <v>22</v>
      </c>
      <c r="O68" s="164"/>
      <c r="AM68" s="38"/>
    </row>
    <row r="69" customFormat="false" ht="15" hidden="false" customHeight="false" outlineLevel="0" collapsed="false">
      <c r="A69" s="160"/>
      <c r="B69" s="161"/>
      <c r="C69" s="161"/>
      <c r="D69" s="161"/>
      <c r="E69" s="162"/>
      <c r="F69" s="165" t="s">
        <v>122</v>
      </c>
      <c r="G69" s="165" t="s">
        <v>123</v>
      </c>
      <c r="H69" s="161"/>
      <c r="I69" s="161"/>
      <c r="J69" s="161"/>
      <c r="K69" s="166" t="s">
        <v>124</v>
      </c>
      <c r="L69" s="166" t="s">
        <v>572</v>
      </c>
      <c r="M69" s="161"/>
      <c r="N69" s="163"/>
      <c r="O69" s="33"/>
      <c r="AM69" s="38"/>
    </row>
    <row r="70" customFormat="false" ht="124.6" hidden="false" customHeight="false" outlineLevel="0" collapsed="false">
      <c r="A70" s="319" t="s">
        <v>417</v>
      </c>
      <c r="B70" s="320" t="s">
        <v>908</v>
      </c>
      <c r="C70" s="320" t="s">
        <v>909</v>
      </c>
      <c r="D70" s="320" t="s">
        <v>910</v>
      </c>
      <c r="E70" s="320" t="s">
        <v>911</v>
      </c>
      <c r="F70" s="321" t="n">
        <v>45413</v>
      </c>
      <c r="G70" s="321" t="n">
        <v>46569</v>
      </c>
      <c r="H70" s="320" t="s">
        <v>912</v>
      </c>
      <c r="I70" s="320" t="n">
        <v>0</v>
      </c>
      <c r="J70" s="320" t="s">
        <v>913</v>
      </c>
      <c r="K70" s="320" t="s">
        <v>617</v>
      </c>
      <c r="L70" s="320" t="s">
        <v>906</v>
      </c>
      <c r="M70" s="320" t="s">
        <v>914</v>
      </c>
      <c r="N70" s="79"/>
      <c r="O70" s="33"/>
      <c r="AM70" s="38"/>
    </row>
    <row r="71" customFormat="false" ht="14.25" hidden="false" customHeight="false" outlineLevel="0" collapsed="false">
      <c r="A71" s="82"/>
      <c r="B71" s="82"/>
      <c r="C71" s="88"/>
      <c r="D71" s="88"/>
      <c r="E71" s="88"/>
      <c r="F71" s="88"/>
      <c r="G71" s="88"/>
      <c r="H71" s="88"/>
      <c r="I71" s="88"/>
      <c r="J71" s="88"/>
      <c r="K71" s="88"/>
      <c r="L71" s="88"/>
      <c r="M71" s="88"/>
      <c r="N71" s="79"/>
      <c r="O71" s="33"/>
      <c r="AM71" s="38"/>
    </row>
    <row r="72" customFormat="false" ht="14.25" hidden="false" customHeight="false" outlineLevel="0" collapsed="false">
      <c r="A72" s="82"/>
      <c r="B72" s="82"/>
      <c r="C72" s="88"/>
      <c r="D72" s="88"/>
      <c r="E72" s="88"/>
      <c r="F72" s="88"/>
      <c r="G72" s="88"/>
      <c r="H72" s="88"/>
      <c r="I72" s="88"/>
      <c r="J72" s="88"/>
      <c r="K72" s="88"/>
      <c r="L72" s="88"/>
      <c r="M72" s="88"/>
      <c r="N72" s="79"/>
      <c r="O72" s="33"/>
      <c r="AM72" s="38"/>
    </row>
    <row r="73" customFormat="false" ht="14.25" hidden="false" customHeight="false" outlineLevel="0" collapsed="false">
      <c r="A73" s="82"/>
      <c r="B73" s="82"/>
      <c r="C73" s="88"/>
      <c r="D73" s="88"/>
      <c r="E73" s="88"/>
      <c r="F73" s="88"/>
      <c r="G73" s="88"/>
      <c r="H73" s="88"/>
      <c r="I73" s="88"/>
      <c r="J73" s="88"/>
      <c r="K73" s="88"/>
      <c r="L73" s="88"/>
      <c r="M73" s="88"/>
      <c r="N73" s="79"/>
      <c r="O73" s="33"/>
      <c r="AM73" s="38"/>
    </row>
    <row r="74" customFormat="false" ht="14.25" hidden="false" customHeight="false" outlineLevel="0" collapsed="false">
      <c r="A74" s="82"/>
      <c r="B74" s="82"/>
      <c r="C74" s="88"/>
      <c r="D74" s="88"/>
      <c r="E74" s="88"/>
      <c r="F74" s="88"/>
      <c r="G74" s="88"/>
      <c r="H74" s="88"/>
      <c r="I74" s="88"/>
      <c r="J74" s="88"/>
      <c r="K74" s="88"/>
      <c r="L74" s="88"/>
      <c r="M74" s="88"/>
      <c r="N74" s="79"/>
      <c r="O74" s="33"/>
      <c r="AM74" s="38"/>
    </row>
    <row r="75" customFormat="false" ht="14.25" hidden="false" customHeight="false" outlineLevel="0" collapsed="false">
      <c r="A75" s="82"/>
      <c r="B75" s="82"/>
      <c r="C75" s="88"/>
      <c r="D75" s="88"/>
      <c r="E75" s="88"/>
      <c r="F75" s="88"/>
      <c r="G75" s="88"/>
      <c r="H75" s="88"/>
      <c r="I75" s="88"/>
      <c r="J75" s="88"/>
      <c r="K75" s="88"/>
      <c r="L75" s="88"/>
      <c r="M75" s="88"/>
      <c r="N75" s="79"/>
      <c r="O75" s="33"/>
      <c r="AM75" s="38"/>
    </row>
    <row r="76" customFormat="false" ht="14.25" hidden="false" customHeight="false" outlineLevel="0" collapsed="false">
      <c r="A76" s="82"/>
      <c r="B76" s="82"/>
      <c r="C76" s="88"/>
      <c r="D76" s="88"/>
      <c r="E76" s="88"/>
      <c r="F76" s="88"/>
      <c r="G76" s="88"/>
      <c r="H76" s="88"/>
      <c r="I76" s="88"/>
      <c r="J76" s="88"/>
      <c r="K76" s="88"/>
      <c r="L76" s="88"/>
      <c r="M76" s="88"/>
      <c r="N76" s="79"/>
      <c r="O76" s="33"/>
      <c r="AM76" s="38"/>
    </row>
    <row r="77" customFormat="false" ht="14.25" hidden="false" customHeight="false" outlineLevel="0" collapsed="false">
      <c r="A77" s="82"/>
      <c r="B77" s="82"/>
      <c r="C77" s="88"/>
      <c r="D77" s="88"/>
      <c r="E77" s="88"/>
      <c r="F77" s="88"/>
      <c r="G77" s="88"/>
      <c r="H77" s="88"/>
      <c r="I77" s="88"/>
      <c r="J77" s="88"/>
      <c r="K77" s="88"/>
      <c r="L77" s="88"/>
      <c r="M77" s="88"/>
      <c r="N77" s="79"/>
      <c r="O77" s="33"/>
      <c r="AM77" s="38"/>
    </row>
    <row r="78" customFormat="false" ht="14.25" hidden="false" customHeight="false" outlineLevel="0" collapsed="false">
      <c r="A78" s="82"/>
      <c r="B78" s="82"/>
      <c r="C78" s="88"/>
      <c r="D78" s="88"/>
      <c r="E78" s="88"/>
      <c r="F78" s="88"/>
      <c r="G78" s="88"/>
      <c r="H78" s="88"/>
      <c r="I78" s="88"/>
      <c r="J78" s="88"/>
      <c r="K78" s="88"/>
      <c r="L78" s="88"/>
      <c r="M78" s="88"/>
      <c r="N78" s="79"/>
      <c r="O78" s="33"/>
      <c r="AM78" s="38"/>
    </row>
    <row r="79" customFormat="false" ht="14.25" hidden="false" customHeight="false" outlineLevel="0" collapsed="false">
      <c r="AM79" s="38"/>
    </row>
    <row r="80" customFormat="false" ht="15" hidden="false" customHeight="true" outlineLevel="0" collapsed="false">
      <c r="A80" s="160" t="s">
        <v>571</v>
      </c>
      <c r="B80" s="161" t="s">
        <v>119</v>
      </c>
      <c r="C80" s="161" t="s">
        <v>2</v>
      </c>
      <c r="D80" s="161" t="s">
        <v>4</v>
      </c>
      <c r="E80" s="162" t="s">
        <v>6</v>
      </c>
      <c r="F80" s="161" t="s">
        <v>8</v>
      </c>
      <c r="G80" s="161"/>
      <c r="H80" s="161" t="s">
        <v>10</v>
      </c>
      <c r="I80" s="161" t="s">
        <v>14</v>
      </c>
      <c r="J80" s="161" t="s">
        <v>12</v>
      </c>
      <c r="K80" s="163" t="s">
        <v>120</v>
      </c>
      <c r="L80" s="163"/>
      <c r="M80" s="161" t="s">
        <v>20</v>
      </c>
      <c r="N80" s="163" t="s">
        <v>22</v>
      </c>
      <c r="O80" s="164"/>
      <c r="AM80" s="38"/>
    </row>
    <row r="81" customFormat="false" ht="15" hidden="false" customHeight="false" outlineLevel="0" collapsed="false">
      <c r="A81" s="160"/>
      <c r="B81" s="161"/>
      <c r="C81" s="161"/>
      <c r="D81" s="161"/>
      <c r="E81" s="162"/>
      <c r="F81" s="165" t="s">
        <v>122</v>
      </c>
      <c r="G81" s="165" t="s">
        <v>123</v>
      </c>
      <c r="H81" s="161"/>
      <c r="I81" s="161"/>
      <c r="J81" s="161"/>
      <c r="K81" s="166" t="s">
        <v>124</v>
      </c>
      <c r="L81" s="166" t="s">
        <v>572</v>
      </c>
      <c r="M81" s="161"/>
      <c r="N81" s="163"/>
      <c r="O81" s="33"/>
      <c r="AM81" s="38"/>
    </row>
    <row r="82" customFormat="false" ht="14.25" hidden="false" customHeight="false" outlineLevel="0" collapsed="false">
      <c r="A82" s="82"/>
      <c r="B82" s="82"/>
      <c r="C82" s="88" t="s">
        <v>915</v>
      </c>
      <c r="D82" s="88"/>
      <c r="E82" s="88"/>
      <c r="F82" s="88"/>
      <c r="G82" s="88"/>
      <c r="H82" s="88"/>
      <c r="I82" s="88"/>
      <c r="J82" s="79"/>
      <c r="K82" s="79"/>
      <c r="L82" s="79"/>
      <c r="M82" s="79"/>
      <c r="N82" s="79"/>
      <c r="O82" s="33"/>
      <c r="AM82" s="38"/>
    </row>
    <row r="83" customFormat="false" ht="14.25" hidden="false" customHeight="false" outlineLevel="0" collapsed="false">
      <c r="A83" s="82"/>
      <c r="B83" s="82"/>
      <c r="C83" s="88"/>
      <c r="D83" s="88"/>
      <c r="E83" s="88"/>
      <c r="F83" s="88"/>
      <c r="G83" s="88"/>
      <c r="H83" s="88"/>
      <c r="I83" s="88"/>
      <c r="J83" s="88"/>
      <c r="K83" s="88"/>
      <c r="L83" s="88"/>
      <c r="M83" s="88"/>
      <c r="N83" s="79"/>
      <c r="O83" s="33"/>
      <c r="AM83" s="38"/>
    </row>
    <row r="84" customFormat="false" ht="14.25" hidden="false" customHeight="false" outlineLevel="0" collapsed="false">
      <c r="A84" s="82"/>
      <c r="B84" s="82"/>
      <c r="C84" s="88"/>
      <c r="D84" s="88"/>
      <c r="E84" s="88"/>
      <c r="F84" s="88"/>
      <c r="G84" s="88"/>
      <c r="H84" s="88"/>
      <c r="I84" s="88"/>
      <c r="J84" s="88"/>
      <c r="K84" s="88"/>
      <c r="L84" s="88"/>
      <c r="M84" s="88"/>
      <c r="N84" s="79"/>
      <c r="O84" s="33"/>
      <c r="AM84" s="38"/>
    </row>
    <row r="85" customFormat="false" ht="14.25" hidden="false" customHeight="false" outlineLevel="0" collapsed="false">
      <c r="A85" s="82"/>
      <c r="B85" s="82"/>
      <c r="C85" s="88"/>
      <c r="D85" s="88"/>
      <c r="E85" s="88"/>
      <c r="F85" s="88"/>
      <c r="G85" s="88"/>
      <c r="H85" s="88"/>
      <c r="I85" s="88"/>
      <c r="J85" s="88"/>
      <c r="K85" s="88"/>
      <c r="L85" s="88"/>
      <c r="M85" s="88"/>
      <c r="N85" s="79"/>
      <c r="O85" s="33"/>
      <c r="AM85" s="38"/>
    </row>
    <row r="86" customFormat="false" ht="14.25" hidden="false" customHeight="false" outlineLevel="0" collapsed="false">
      <c r="A86" s="82"/>
      <c r="B86" s="82"/>
      <c r="C86" s="88"/>
      <c r="D86" s="88"/>
      <c r="E86" s="88"/>
      <c r="F86" s="88"/>
      <c r="G86" s="88"/>
      <c r="H86" s="88"/>
      <c r="I86" s="88"/>
      <c r="J86" s="88"/>
      <c r="K86" s="88"/>
      <c r="L86" s="88"/>
      <c r="M86" s="88"/>
      <c r="N86" s="79"/>
      <c r="O86" s="33"/>
      <c r="AM86" s="38"/>
    </row>
    <row r="87" customFormat="false" ht="14.25" hidden="false" customHeight="false" outlineLevel="0" collapsed="false">
      <c r="A87" s="82"/>
      <c r="B87" s="82"/>
      <c r="C87" s="88"/>
      <c r="D87" s="88"/>
      <c r="E87" s="88"/>
      <c r="F87" s="88"/>
      <c r="G87" s="88"/>
      <c r="H87" s="88"/>
      <c r="I87" s="88"/>
      <c r="J87" s="88"/>
      <c r="K87" s="88"/>
      <c r="L87" s="88"/>
      <c r="M87" s="88"/>
      <c r="N87" s="79"/>
      <c r="O87" s="33"/>
      <c r="AM87" s="38"/>
    </row>
    <row r="88" customFormat="false" ht="14.25" hidden="false" customHeight="false" outlineLevel="0" collapsed="false">
      <c r="A88" s="82"/>
      <c r="B88" s="82"/>
      <c r="C88" s="88"/>
      <c r="D88" s="88"/>
      <c r="E88" s="88"/>
      <c r="F88" s="88"/>
      <c r="G88" s="88"/>
      <c r="H88" s="88"/>
      <c r="I88" s="88"/>
      <c r="J88" s="88"/>
      <c r="K88" s="88"/>
      <c r="L88" s="88"/>
      <c r="M88" s="88"/>
      <c r="N88" s="79"/>
      <c r="O88" s="33"/>
      <c r="AM88" s="38"/>
    </row>
    <row r="89" customFormat="false" ht="14.25" hidden="false" customHeight="false" outlineLevel="0" collapsed="false">
      <c r="A89" s="82"/>
      <c r="B89" s="82"/>
      <c r="C89" s="88"/>
      <c r="D89" s="88"/>
      <c r="E89" s="88"/>
      <c r="F89" s="88"/>
      <c r="G89" s="88"/>
      <c r="H89" s="88"/>
      <c r="I89" s="88"/>
      <c r="J89" s="88"/>
      <c r="K89" s="88"/>
      <c r="L89" s="88"/>
      <c r="M89" s="88"/>
      <c r="N89" s="79"/>
      <c r="O89" s="33"/>
      <c r="AM89" s="38"/>
    </row>
    <row r="90" customFormat="false" ht="14.25" hidden="false" customHeight="false" outlineLevel="0" collapsed="false">
      <c r="A90" s="82"/>
      <c r="B90" s="82"/>
      <c r="C90" s="88"/>
      <c r="D90" s="88"/>
      <c r="E90" s="88"/>
      <c r="F90" s="88"/>
      <c r="G90" s="88"/>
      <c r="H90" s="88"/>
      <c r="I90" s="88"/>
      <c r="J90" s="88"/>
      <c r="K90" s="88"/>
      <c r="L90" s="88"/>
      <c r="M90" s="88"/>
      <c r="N90" s="79"/>
      <c r="O90" s="33"/>
      <c r="AM90" s="38"/>
    </row>
    <row r="91" customFormat="false" ht="14.25" hidden="false" customHeight="false" outlineLevel="0" collapsed="false">
      <c r="AM91" s="38"/>
    </row>
    <row r="92" customFormat="false" ht="15" hidden="false" customHeight="true" outlineLevel="0" collapsed="false">
      <c r="A92" s="160" t="s">
        <v>581</v>
      </c>
      <c r="B92" s="161" t="s">
        <v>119</v>
      </c>
      <c r="C92" s="161" t="s">
        <v>2</v>
      </c>
      <c r="D92" s="161" t="s">
        <v>4</v>
      </c>
      <c r="E92" s="162" t="s">
        <v>6</v>
      </c>
      <c r="F92" s="161" t="s">
        <v>8</v>
      </c>
      <c r="G92" s="161"/>
      <c r="H92" s="161" t="s">
        <v>10</v>
      </c>
      <c r="I92" s="161" t="s">
        <v>14</v>
      </c>
      <c r="J92" s="161" t="s">
        <v>12</v>
      </c>
      <c r="K92" s="163" t="s">
        <v>120</v>
      </c>
      <c r="L92" s="163"/>
      <c r="M92" s="161" t="s">
        <v>20</v>
      </c>
      <c r="N92" s="163" t="s">
        <v>22</v>
      </c>
      <c r="O92" s="164"/>
      <c r="AM92" s="38"/>
    </row>
    <row r="93" customFormat="false" ht="15" hidden="false" customHeight="false" outlineLevel="0" collapsed="false">
      <c r="A93" s="160"/>
      <c r="B93" s="161"/>
      <c r="C93" s="161"/>
      <c r="D93" s="161"/>
      <c r="E93" s="162"/>
      <c r="F93" s="165" t="s">
        <v>122</v>
      </c>
      <c r="G93" s="165" t="s">
        <v>123</v>
      </c>
      <c r="H93" s="161"/>
      <c r="I93" s="161"/>
      <c r="J93" s="161"/>
      <c r="K93" s="166" t="s">
        <v>124</v>
      </c>
      <c r="L93" s="166" t="s">
        <v>572</v>
      </c>
      <c r="M93" s="161"/>
      <c r="N93" s="163"/>
      <c r="O93" s="33"/>
      <c r="AM93" s="38"/>
    </row>
    <row r="94" customFormat="false" ht="14.25" hidden="false" customHeight="false" outlineLevel="0" collapsed="false">
      <c r="A94" s="82"/>
      <c r="B94" s="82"/>
      <c r="C94" s="88"/>
      <c r="D94" s="88"/>
      <c r="E94" s="88"/>
      <c r="F94" s="88"/>
      <c r="G94" s="88"/>
      <c r="H94" s="88"/>
      <c r="I94" s="88"/>
      <c r="J94" s="79"/>
      <c r="K94" s="79"/>
      <c r="L94" s="79"/>
      <c r="M94" s="79"/>
      <c r="N94" s="79"/>
      <c r="O94" s="33"/>
      <c r="AM94" s="38"/>
    </row>
    <row r="95" customFormat="false" ht="14.25" hidden="false" customHeight="false" outlineLevel="0" collapsed="false">
      <c r="A95" s="82"/>
      <c r="B95" s="82"/>
      <c r="C95" s="88"/>
      <c r="D95" s="88"/>
      <c r="E95" s="88"/>
      <c r="F95" s="88"/>
      <c r="G95" s="88"/>
      <c r="H95" s="88"/>
      <c r="I95" s="88"/>
      <c r="J95" s="88"/>
      <c r="K95" s="88"/>
      <c r="L95" s="88"/>
      <c r="M95" s="88"/>
      <c r="N95" s="79"/>
      <c r="O95" s="33"/>
      <c r="AM95" s="38"/>
    </row>
    <row r="96" customFormat="false" ht="14.25" hidden="false" customHeight="false" outlineLevel="0" collapsed="false">
      <c r="A96" s="82"/>
      <c r="B96" s="82"/>
      <c r="C96" s="88"/>
      <c r="D96" s="88"/>
      <c r="E96" s="88"/>
      <c r="F96" s="88"/>
      <c r="G96" s="88"/>
      <c r="H96" s="88"/>
      <c r="I96" s="88"/>
      <c r="J96" s="88"/>
      <c r="K96" s="88"/>
      <c r="L96" s="88"/>
      <c r="M96" s="88"/>
      <c r="N96" s="79"/>
      <c r="O96" s="33"/>
      <c r="AM96" s="38"/>
    </row>
    <row r="97" customFormat="false" ht="14.25" hidden="false" customHeight="false" outlineLevel="0" collapsed="false">
      <c r="A97" s="82"/>
      <c r="B97" s="82"/>
      <c r="C97" s="88"/>
      <c r="D97" s="88"/>
      <c r="E97" s="88"/>
      <c r="F97" s="88"/>
      <c r="G97" s="88"/>
      <c r="H97" s="88"/>
      <c r="I97" s="88"/>
      <c r="J97" s="88"/>
      <c r="K97" s="88"/>
      <c r="L97" s="88"/>
      <c r="M97" s="88"/>
      <c r="N97" s="79"/>
      <c r="O97" s="33"/>
      <c r="AM97" s="38"/>
    </row>
    <row r="98" customFormat="false" ht="14.25" hidden="false" customHeight="false" outlineLevel="0" collapsed="false">
      <c r="A98" s="82"/>
      <c r="B98" s="82"/>
      <c r="C98" s="88"/>
      <c r="D98" s="88"/>
      <c r="E98" s="88"/>
      <c r="F98" s="88"/>
      <c r="G98" s="88"/>
      <c r="H98" s="88"/>
      <c r="I98" s="88"/>
      <c r="J98" s="88"/>
      <c r="K98" s="88"/>
      <c r="L98" s="88"/>
      <c r="M98" s="88"/>
      <c r="N98" s="79"/>
      <c r="O98" s="33"/>
      <c r="AM98" s="38"/>
    </row>
    <row r="99" customFormat="false" ht="14.25" hidden="false" customHeight="false" outlineLevel="0" collapsed="false">
      <c r="A99" s="82"/>
      <c r="B99" s="82"/>
      <c r="C99" s="88"/>
      <c r="D99" s="88"/>
      <c r="E99" s="88"/>
      <c r="F99" s="88"/>
      <c r="G99" s="88"/>
      <c r="H99" s="88"/>
      <c r="I99" s="88"/>
      <c r="J99" s="88"/>
      <c r="K99" s="88"/>
      <c r="L99" s="88"/>
      <c r="M99" s="88"/>
      <c r="N99" s="79"/>
      <c r="O99" s="33"/>
      <c r="AM99" s="38"/>
    </row>
    <row r="100" customFormat="false" ht="14.25" hidden="false" customHeight="false" outlineLevel="0" collapsed="false">
      <c r="A100" s="82"/>
      <c r="B100" s="82"/>
      <c r="C100" s="88"/>
      <c r="D100" s="88"/>
      <c r="E100" s="88"/>
      <c r="F100" s="88"/>
      <c r="G100" s="88"/>
      <c r="H100" s="88"/>
      <c r="I100" s="88"/>
      <c r="J100" s="88"/>
      <c r="K100" s="88"/>
      <c r="L100" s="88"/>
      <c r="M100" s="88"/>
      <c r="N100" s="79"/>
      <c r="O100" s="33"/>
      <c r="AM100" s="38"/>
    </row>
    <row r="101" customFormat="false" ht="14.25" hidden="false" customHeight="false" outlineLevel="0" collapsed="false">
      <c r="A101" s="82"/>
      <c r="B101" s="82"/>
      <c r="C101" s="88"/>
      <c r="D101" s="88"/>
      <c r="E101" s="88"/>
      <c r="F101" s="88"/>
      <c r="G101" s="88"/>
      <c r="H101" s="88"/>
      <c r="I101" s="88"/>
      <c r="J101" s="88"/>
      <c r="K101" s="88"/>
      <c r="L101" s="88"/>
      <c r="M101" s="88"/>
      <c r="N101" s="79"/>
      <c r="O101" s="33"/>
      <c r="AM101" s="38"/>
    </row>
    <row r="102" customFormat="false" ht="14.25" hidden="false" customHeight="false" outlineLevel="0" collapsed="false">
      <c r="A102" s="82"/>
      <c r="B102" s="82"/>
      <c r="C102" s="88"/>
      <c r="D102" s="88"/>
      <c r="E102" s="88"/>
      <c r="F102" s="88"/>
      <c r="G102" s="88"/>
      <c r="H102" s="88"/>
      <c r="I102" s="88"/>
      <c r="J102" s="88"/>
      <c r="K102" s="88"/>
      <c r="L102" s="88"/>
      <c r="M102" s="88"/>
      <c r="N102" s="79"/>
      <c r="O102" s="33"/>
      <c r="AM102" s="38"/>
    </row>
    <row r="103" customFormat="false" ht="14.25" hidden="false" customHeight="false" outlineLevel="0" collapsed="false">
      <c r="A103" s="151"/>
      <c r="B103" s="151"/>
      <c r="O103" s="33"/>
      <c r="AM103" s="38"/>
    </row>
    <row r="104" customFormat="false" ht="14.25" hidden="false" customHeight="false" outlineLevel="0" collapsed="false">
      <c r="A104" s="38"/>
      <c r="B104" s="38"/>
      <c r="C104" s="38"/>
      <c r="D104" s="38"/>
      <c r="E104" s="38"/>
      <c r="F104" s="38"/>
      <c r="G104" s="38"/>
      <c r="H104" s="38"/>
      <c r="I104" s="38"/>
      <c r="J104" s="38"/>
      <c r="K104" s="38"/>
      <c r="L104" s="38"/>
      <c r="M104" s="38"/>
      <c r="N104" s="38"/>
      <c r="O104" s="167"/>
      <c r="P104" s="167"/>
      <c r="Q104" s="167"/>
      <c r="R104" s="167"/>
      <c r="S104" s="167"/>
      <c r="T104" s="167"/>
      <c r="U104" s="167"/>
      <c r="V104" s="167"/>
      <c r="W104" s="167"/>
      <c r="X104" s="167"/>
      <c r="Y104" s="167"/>
      <c r="Z104" s="167"/>
      <c r="AA104" s="167"/>
      <c r="AB104" s="167"/>
      <c r="AC104" s="167"/>
      <c r="AD104" s="167"/>
      <c r="AE104" s="167"/>
      <c r="AF104" s="167"/>
      <c r="AG104" s="167"/>
      <c r="AH104" s="167"/>
      <c r="AI104" s="167"/>
      <c r="AJ104" s="167"/>
      <c r="AK104" s="167"/>
      <c r="AL104" s="38"/>
      <c r="AM104" s="38"/>
    </row>
    <row r="105" customFormat="false" ht="14.25" hidden="false" customHeight="false" outlineLevel="0" collapsed="false">
      <c r="A105" s="38"/>
      <c r="B105" s="38"/>
      <c r="C105" s="38"/>
      <c r="D105" s="38"/>
      <c r="E105" s="38"/>
      <c r="F105" s="38"/>
      <c r="G105" s="38"/>
      <c r="H105" s="38"/>
      <c r="I105" s="38"/>
      <c r="J105" s="38"/>
      <c r="K105" s="38"/>
      <c r="L105" s="38"/>
      <c r="M105" s="38"/>
      <c r="N105" s="38"/>
      <c r="O105" s="167"/>
      <c r="P105" s="167"/>
      <c r="Q105" s="167"/>
      <c r="R105" s="167"/>
      <c r="S105" s="167"/>
      <c r="T105" s="167"/>
      <c r="U105" s="167"/>
      <c r="V105" s="167"/>
      <c r="W105" s="167"/>
      <c r="X105" s="167"/>
      <c r="Y105" s="167"/>
      <c r="Z105" s="167"/>
      <c r="AA105" s="167"/>
      <c r="AB105" s="167"/>
      <c r="AC105" s="167"/>
      <c r="AD105" s="167"/>
      <c r="AE105" s="167"/>
      <c r="AF105" s="167"/>
      <c r="AG105" s="167"/>
      <c r="AH105" s="167"/>
      <c r="AI105" s="167"/>
      <c r="AJ105" s="167"/>
      <c r="AK105" s="167"/>
      <c r="AL105" s="38"/>
      <c r="AM105" s="38"/>
    </row>
  </sheetData>
  <mergeCells count="97">
    <mergeCell ref="A1:AJ1"/>
    <mergeCell ref="A2:AK2"/>
    <mergeCell ref="B6:C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15"/>
    <mergeCell ref="A16:A22"/>
    <mergeCell ref="A23:A27"/>
    <mergeCell ref="A28:A32"/>
    <mergeCell ref="A33:A34"/>
    <mergeCell ref="A35:A42"/>
    <mergeCell ref="A43:A48"/>
    <mergeCell ref="A52:N52"/>
    <mergeCell ref="A56:A57"/>
    <mergeCell ref="B56:B57"/>
    <mergeCell ref="C56:C57"/>
    <mergeCell ref="D56:D57"/>
    <mergeCell ref="E56:E57"/>
    <mergeCell ref="F56:G56"/>
    <mergeCell ref="H56:H57"/>
    <mergeCell ref="I56:I57"/>
    <mergeCell ref="J56:J57"/>
    <mergeCell ref="K56:L56"/>
    <mergeCell ref="M56:M57"/>
    <mergeCell ref="N56:N57"/>
    <mergeCell ref="A68:A69"/>
    <mergeCell ref="B68:B69"/>
    <mergeCell ref="C68:C69"/>
    <mergeCell ref="D68:D69"/>
    <mergeCell ref="E68:E69"/>
    <mergeCell ref="F68:G68"/>
    <mergeCell ref="H68:H69"/>
    <mergeCell ref="I68:I69"/>
    <mergeCell ref="J68:J69"/>
    <mergeCell ref="K68:L68"/>
    <mergeCell ref="M68:M69"/>
    <mergeCell ref="N68:N69"/>
    <mergeCell ref="A80:A81"/>
    <mergeCell ref="B80:B81"/>
    <mergeCell ref="C80:C81"/>
    <mergeCell ref="D80:D81"/>
    <mergeCell ref="E80:E81"/>
    <mergeCell ref="F80:G80"/>
    <mergeCell ref="H80:H81"/>
    <mergeCell ref="I80:I81"/>
    <mergeCell ref="J80:J81"/>
    <mergeCell ref="K80:L80"/>
    <mergeCell ref="M80:M81"/>
    <mergeCell ref="N80:N81"/>
    <mergeCell ref="A92:A93"/>
    <mergeCell ref="B92:B93"/>
    <mergeCell ref="C92:C93"/>
    <mergeCell ref="D92:D93"/>
    <mergeCell ref="E92:E93"/>
    <mergeCell ref="F92:G92"/>
    <mergeCell ref="H92:H93"/>
    <mergeCell ref="I92:I93"/>
    <mergeCell ref="J92:J93"/>
    <mergeCell ref="K92:L92"/>
    <mergeCell ref="M92:M93"/>
    <mergeCell ref="N92:N93"/>
  </mergeCells>
  <conditionalFormatting sqref="T11:T48">
    <cfRule type="cellIs" priority="2" operator="equal" aboveAverage="0" equalAverage="0" bottom="0" percent="0" rank="0" text="" dxfId="9">
      <formula>$AQ$7</formula>
    </cfRule>
    <cfRule type="cellIs" priority="3" operator="equal" aboveAverage="0" equalAverage="0" bottom="0" percent="0" rank="0" text="" dxfId="10">
      <formula>$AQ$6</formula>
    </cfRule>
  </conditionalFormatting>
  <conditionalFormatting sqref="S11:S48">
    <cfRule type="cellIs" priority="4" operator="equal" aboveAverage="0" equalAverage="0" bottom="0" percent="0" rank="0" text="" dxfId="11">
      <formula>"x"</formula>
    </cfRule>
  </conditionalFormatting>
  <conditionalFormatting sqref="R11:R48">
    <cfRule type="cellIs" priority="5" operator="equal" aboveAverage="0" equalAverage="0" bottom="0" percent="0" rank="0" text="" dxfId="12">
      <formula>"x"</formula>
    </cfRule>
  </conditionalFormatting>
  <conditionalFormatting sqref="Q11:Q48">
    <cfRule type="cellIs" priority="6" operator="equal" aboveAverage="0" equalAverage="0" bottom="0" percent="0" rank="0" text="" dxfId="13">
      <formula>"x"</formula>
    </cfRule>
  </conditionalFormatting>
  <conditionalFormatting sqref="P11:P48">
    <cfRule type="cellIs" priority="7" operator="equal" aboveAverage="0" equalAverage="0" bottom="0" percent="0" rank="0" text="" dxfId="14">
      <formula>"x"</formula>
    </cfRule>
  </conditionalFormatting>
  <conditionalFormatting sqref="O11:O48">
    <cfRule type="cellIs" priority="8" operator="equal" aboveAverage="0" equalAverage="0" bottom="0" percent="0" rank="0" text="" dxfId="15">
      <formula>"x"</formula>
    </cfRule>
  </conditionalFormatting>
  <conditionalFormatting sqref="AQ6:AQ7">
    <cfRule type="cellIs" priority="9" operator="equal" aboveAverage="0" equalAverage="0" bottom="0" percent="0" rank="0" text="" dxfId="16">
      <formula>$AQ$6</formula>
    </cfRule>
  </conditionalFormatting>
  <dataValidations count="2">
    <dataValidation allowBlank="true" errorStyle="stop" operator="between" showDropDown="false" showErrorMessage="true" showInputMessage="true" sqref="T11:T48" type="list">
      <formula1>$AQ$6:$AQ$7</formula1>
      <formula2>0</formula2>
    </dataValidation>
    <dataValidation allowBlank="true" errorStyle="stop" operator="between" showDropDown="false" showErrorMessage="true" showInputMessage="true" sqref="N11:N48 AK11:AK48 N58:N66 N70:N78 N82:N90 N94:N103" type="list">
      <formula1>LEGENDA!$A$46:$A$60</formula1>
      <formula2>0</formula2>
    </dataValidation>
  </dataValidations>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D44"/>
  <sheetViews>
    <sheetView showFormulas="false" showGridLines="false" showRowColHeaders="true" showZeros="true" rightToLeft="false" tabSelected="false" showOutlineSymbols="true" defaultGridColor="true" view="normal" topLeftCell="A1" colorId="64" zoomScale="75" zoomScaleNormal="75" zoomScalePageLayoutView="100" workbookViewId="0">
      <selection pane="topLeft" activeCell="M43" activeCellId="0" sqref="M43"/>
    </sheetView>
  </sheetViews>
  <sheetFormatPr defaultColWidth="8.6796875" defaultRowHeight="14.25" customHeight="true" zeroHeight="false" outlineLevelRow="0" outlineLevelCol="0"/>
  <cols>
    <col collapsed="false" customWidth="true" hidden="false" outlineLevel="0" max="1" min="1" style="0" width="2.88"/>
    <col collapsed="false" customWidth="true" hidden="false" outlineLevel="0" max="2" min="2" style="0" width="3.88"/>
    <col collapsed="false" customWidth="true" hidden="false" outlineLevel="0" max="3" min="3" style="0" width="53"/>
    <col collapsed="false" customWidth="true" hidden="false" outlineLevel="0" max="4" min="4" style="0" width="12"/>
    <col collapsed="false" customWidth="true" hidden="false" outlineLevel="0" max="5" min="5" style="0" width="7.44"/>
    <col collapsed="false" customWidth="true" hidden="false" outlineLevel="0" max="6" min="6" style="0" width="12"/>
    <col collapsed="false" customWidth="true" hidden="false" outlineLevel="0" max="7" min="7" style="0" width="8.11"/>
    <col collapsed="false" customWidth="true" hidden="false" outlineLevel="0" max="8" min="8" style="0" width="9.11"/>
    <col collapsed="false" customWidth="true" hidden="false" outlineLevel="0" max="24" min="24" style="0" width="2.88"/>
    <col collapsed="false" customWidth="true" hidden="true" outlineLevel="0" max="26" min="26" style="0" width="11.53"/>
    <col collapsed="false" customWidth="true" hidden="true" outlineLevel="0" max="28" min="27" style="0" width="4.11"/>
    <col collapsed="false" customWidth="true" hidden="false" outlineLevel="0" max="29" min="29" style="0" width="4.11"/>
  </cols>
  <sheetData>
    <row r="1" customFormat="false" ht="14.25" hidden="false" customHeight="false" outlineLevel="0" collapsed="false">
      <c r="A1" s="168"/>
      <c r="B1" s="169" t="s">
        <v>107</v>
      </c>
      <c r="C1" s="169"/>
      <c r="D1" s="169"/>
      <c r="E1" s="169"/>
      <c r="F1" s="169"/>
      <c r="G1" s="169"/>
      <c r="H1" s="169"/>
      <c r="I1" s="169"/>
      <c r="J1" s="169"/>
      <c r="K1" s="169"/>
      <c r="L1" s="169"/>
      <c r="M1" s="169"/>
      <c r="N1" s="169"/>
      <c r="O1" s="169"/>
      <c r="P1" s="169"/>
      <c r="Q1" s="169"/>
      <c r="R1" s="169"/>
      <c r="S1" s="169"/>
      <c r="T1" s="169"/>
      <c r="U1" s="169"/>
      <c r="V1" s="169"/>
      <c r="W1" s="169"/>
      <c r="X1" s="168"/>
    </row>
    <row r="2" s="171" customFormat="true" ht="21" hidden="false" customHeight="true" outlineLevel="0" collapsed="false">
      <c r="A2" s="170"/>
      <c r="B2" s="169"/>
      <c r="C2" s="169"/>
      <c r="D2" s="169"/>
      <c r="E2" s="169"/>
      <c r="F2" s="169"/>
      <c r="G2" s="169"/>
      <c r="H2" s="169"/>
      <c r="I2" s="169"/>
      <c r="J2" s="169"/>
      <c r="K2" s="169"/>
      <c r="L2" s="169"/>
      <c r="M2" s="169"/>
      <c r="N2" s="169"/>
      <c r="O2" s="169"/>
      <c r="P2" s="169"/>
      <c r="Q2" s="169"/>
      <c r="R2" s="169"/>
      <c r="S2" s="169"/>
      <c r="T2" s="169"/>
      <c r="U2" s="169"/>
      <c r="V2" s="169"/>
      <c r="W2" s="169"/>
      <c r="X2" s="170"/>
    </row>
    <row r="3" customFormat="false" ht="33.75" hidden="false" customHeight="true" outlineLevel="0" collapsed="false">
      <c r="A3" s="168"/>
      <c r="B3" s="172" t="str">
        <f aca="false">'Monitoria Anual - 1'!A2</f>
        <v>Plano de Ação Nacional para a Conservação dos Pequenos Mamíferos de Áreas Florestais - PAN PMAF</v>
      </c>
      <c r="C3" s="172"/>
      <c r="D3" s="172"/>
      <c r="E3" s="172"/>
      <c r="F3" s="172"/>
      <c r="G3" s="172"/>
      <c r="H3" s="172"/>
      <c r="I3" s="172"/>
      <c r="J3" s="172"/>
      <c r="K3" s="172"/>
      <c r="L3" s="172"/>
      <c r="M3" s="172"/>
      <c r="N3" s="172"/>
      <c r="O3" s="172"/>
      <c r="P3" s="172"/>
      <c r="Q3" s="172"/>
      <c r="R3" s="172"/>
      <c r="S3" s="172"/>
      <c r="T3" s="172"/>
      <c r="U3" s="172"/>
      <c r="V3" s="172"/>
      <c r="W3" s="172"/>
      <c r="X3" s="168"/>
    </row>
    <row r="4" customFormat="false" ht="14.25" hidden="false" customHeight="false" outlineLevel="0" collapsed="false">
      <c r="A4" s="168"/>
      <c r="J4" s="173"/>
      <c r="K4" s="173"/>
      <c r="L4" s="173"/>
      <c r="M4" s="173"/>
      <c r="N4" s="173"/>
      <c r="O4" s="173"/>
      <c r="X4" s="168"/>
    </row>
    <row r="5" s="33" customFormat="true" ht="45" hidden="false" customHeight="true" outlineLevel="0" collapsed="false">
      <c r="A5" s="38"/>
      <c r="B5" s="174" t="s">
        <v>582</v>
      </c>
      <c r="C5" s="174"/>
      <c r="D5" s="175" t="str">
        <f aca="false">'Monitoria Anual - 1'!B4</f>
        <v>Proteger as populações das espécies alvo do PAN e seus ambientes, reduzindo os fatores de ameaça, e ampliar e difundir o conhecimento sobre elas, visando a sua conservação</v>
      </c>
      <c r="E5" s="175"/>
      <c r="F5" s="175"/>
      <c r="G5" s="175"/>
      <c r="H5" s="175"/>
      <c r="I5" s="175"/>
      <c r="J5" s="175"/>
      <c r="K5" s="175"/>
      <c r="L5" s="175"/>
      <c r="M5" s="175"/>
      <c r="N5" s="45"/>
      <c r="O5" s="45"/>
      <c r="P5" s="45"/>
      <c r="Q5" s="45"/>
      <c r="R5" s="45"/>
      <c r="X5" s="38"/>
    </row>
    <row r="6" customFormat="false" ht="14.25" hidden="false" customHeight="false" outlineLevel="0" collapsed="false">
      <c r="A6" s="168"/>
      <c r="J6" s="173"/>
      <c r="K6" s="173"/>
      <c r="L6" s="173"/>
      <c r="M6" s="173"/>
      <c r="N6" s="173"/>
      <c r="O6" s="173"/>
      <c r="X6" s="168"/>
    </row>
    <row r="7" customFormat="false" ht="26.25" hidden="false" customHeight="true" outlineLevel="0" collapsed="false">
      <c r="A7" s="168"/>
      <c r="B7" s="174" t="s">
        <v>111</v>
      </c>
      <c r="C7" s="174"/>
      <c r="D7" s="322" t="s">
        <v>611</v>
      </c>
      <c r="E7" s="322"/>
      <c r="F7" s="322"/>
      <c r="G7" s="322"/>
      <c r="H7" s="322"/>
      <c r="I7" s="322"/>
      <c r="J7" s="173"/>
      <c r="K7" s="173"/>
      <c r="L7" s="173"/>
      <c r="M7" s="173"/>
      <c r="N7" s="173"/>
      <c r="O7" s="173"/>
      <c r="X7" s="168"/>
    </row>
    <row r="8" customFormat="false" ht="14.25" hidden="false" customHeight="false" outlineLevel="0" collapsed="false">
      <c r="A8" s="168"/>
      <c r="X8" s="168"/>
    </row>
    <row r="9" customFormat="false" ht="31.5" hidden="false" customHeight="true" outlineLevel="0" collapsed="false">
      <c r="A9" s="168"/>
      <c r="B9" s="169" t="s">
        <v>583</v>
      </c>
      <c r="C9" s="169"/>
      <c r="D9" s="169"/>
      <c r="E9" s="169"/>
      <c r="F9" s="169"/>
      <c r="G9" s="169"/>
      <c r="H9" s="169"/>
      <c r="I9" s="169"/>
      <c r="J9" s="169"/>
      <c r="K9" s="169"/>
      <c r="L9" s="169"/>
      <c r="M9" s="169"/>
      <c r="N9" s="169"/>
      <c r="O9" s="169"/>
      <c r="P9" s="169"/>
      <c r="Q9" s="169"/>
      <c r="R9" s="169"/>
      <c r="S9" s="169"/>
      <c r="T9" s="169"/>
      <c r="U9" s="169"/>
      <c r="V9" s="169"/>
      <c r="W9" s="169"/>
      <c r="X9" s="168"/>
    </row>
    <row r="10" customFormat="false" ht="14.25" hidden="false" customHeight="false" outlineLevel="0" collapsed="false">
      <c r="A10" s="168"/>
      <c r="G10" s="178"/>
      <c r="H10" s="178"/>
      <c r="I10" s="178"/>
      <c r="X10" s="168"/>
    </row>
    <row r="11" customFormat="false" ht="15" hidden="false" customHeight="false" outlineLevel="0" collapsed="false">
      <c r="A11" s="168"/>
      <c r="B11" s="176" t="s">
        <v>584</v>
      </c>
      <c r="C11" s="176"/>
      <c r="D11" s="179"/>
      <c r="E11" s="179"/>
      <c r="F11" s="179"/>
      <c r="G11" s="179"/>
      <c r="H11" s="179"/>
      <c r="I11" s="179"/>
      <c r="J11" s="179"/>
      <c r="K11" s="179"/>
      <c r="L11" s="179"/>
      <c r="M11" s="179"/>
      <c r="N11" s="179"/>
      <c r="O11" s="179"/>
      <c r="P11" s="179"/>
      <c r="Q11" s="179"/>
      <c r="R11" s="179"/>
      <c r="S11" s="179"/>
      <c r="T11" s="179"/>
      <c r="U11" s="179"/>
      <c r="V11" s="179"/>
      <c r="W11" s="179"/>
      <c r="X11" s="168"/>
    </row>
    <row r="12" customFormat="false" ht="14.25" hidden="false" customHeight="false" outlineLevel="0" collapsed="false">
      <c r="A12" s="168"/>
      <c r="F12" s="180"/>
      <c r="G12" s="180"/>
      <c r="H12" s="181"/>
      <c r="X12" s="168"/>
    </row>
    <row r="13" customFormat="false" ht="33.75" hidden="false" customHeight="true" outlineLevel="0" collapsed="false">
      <c r="A13" s="168"/>
      <c r="C13" s="182" t="s">
        <v>916</v>
      </c>
      <c r="D13" s="182"/>
      <c r="E13" s="182"/>
      <c r="F13" s="182"/>
      <c r="G13" s="182"/>
      <c r="H13" s="183"/>
      <c r="X13" s="168"/>
    </row>
    <row r="14" s="33" customFormat="true" ht="34.5" hidden="false" customHeight="true" outlineLevel="0" collapsed="false">
      <c r="A14" s="38"/>
      <c r="C14" s="184" t="s">
        <v>586</v>
      </c>
      <c r="D14" s="185" t="s">
        <v>587</v>
      </c>
      <c r="E14" s="186" t="s">
        <v>588</v>
      </c>
      <c r="F14" s="187" t="s">
        <v>589</v>
      </c>
      <c r="G14" s="188" t="s">
        <v>588</v>
      </c>
      <c r="H14" s="189"/>
      <c r="X14" s="38"/>
    </row>
    <row r="15" customFormat="false" ht="15" hidden="false" customHeight="false" outlineLevel="0" collapsed="false">
      <c r="A15" s="168"/>
      <c r="C15" s="190" t="s">
        <v>590</v>
      </c>
      <c r="D15" s="191"/>
      <c r="E15" s="192"/>
      <c r="F15" s="191" t="n">
        <f aca="false">COUNTA('Monitoria Anual - 2'!T11:T888)</f>
        <v>1</v>
      </c>
      <c r="G15" s="192" t="n">
        <f aca="false">F15/$F$22</f>
        <v>0.025</v>
      </c>
      <c r="H15" s="193"/>
      <c r="X15" s="168"/>
    </row>
    <row r="16" customFormat="false" ht="15" hidden="false" customHeight="false" outlineLevel="0" collapsed="false">
      <c r="A16" s="168"/>
      <c r="C16" s="194" t="s">
        <v>591</v>
      </c>
      <c r="D16" s="195" t="n">
        <f aca="false">COUNTA('Monitoria Anual - 2'!O11:O888)</f>
        <v>5</v>
      </c>
      <c r="E16" s="196" t="n">
        <f aca="false">D16/$D$22</f>
        <v>0.131578947368421</v>
      </c>
      <c r="F16" s="195" t="n">
        <f aca="false">D16-AB16</f>
        <v>5</v>
      </c>
      <c r="G16" s="196" t="n">
        <f aca="false">F16/$F$22</f>
        <v>0.125</v>
      </c>
      <c r="H16" s="193"/>
      <c r="X16" s="168"/>
      <c r="Z16" s="0" t="n">
        <f aca="false">COUNTIFS('Monitoria Anual - 1'!O:O,"x",'Monitoria Anual - 1'!T:T,"Excluída")</f>
        <v>0</v>
      </c>
      <c r="AA16" s="0" t="n">
        <f aca="false">COUNTIFS('Monitoria Anual - 1'!O:O,"x",'Monitoria Anual - 1'!T:T,"Agrupada")</f>
        <v>0</v>
      </c>
      <c r="AB16" s="0" t="n">
        <f aca="false">Z16+AA16</f>
        <v>0</v>
      </c>
    </row>
    <row r="17" customFormat="false" ht="15" hidden="false" customHeight="false" outlineLevel="0" collapsed="false">
      <c r="A17" s="168"/>
      <c r="C17" s="197" t="s">
        <v>592</v>
      </c>
      <c r="D17" s="195" t="n">
        <f aca="false">COUNTA('Monitoria Anual - 2'!P11:P888)</f>
        <v>8</v>
      </c>
      <c r="E17" s="196" t="n">
        <f aca="false">D17/$D$22</f>
        <v>0.210526315789474</v>
      </c>
      <c r="F17" s="195" t="n">
        <f aca="false">D17-AB17</f>
        <v>8</v>
      </c>
      <c r="G17" s="196" t="n">
        <f aca="false">F17/$F$22</f>
        <v>0.2</v>
      </c>
      <c r="H17" s="193"/>
      <c r="X17" s="168"/>
      <c r="Z17" s="0" t="n">
        <f aca="false" t="array" ref="Z17:Z17">COUNTIFS('Monitoria Anual - 1'!P:P,"x",'Monitoria Anual - 1'!T:T,"Excluída")</f>
        <v>0</v>
      </c>
      <c r="AA17" s="0" t="n">
        <f aca="false" t="array" ref="AA17:AA17">COUNTIFS('Monitoria Anual - 1'!P:P,"x",'Monitoria Anual - 1'!T:T,"Agrupada")</f>
        <v>0</v>
      </c>
      <c r="AB17" s="0" t="n">
        <f aca="false">Z17+AA17</f>
        <v>0</v>
      </c>
    </row>
    <row r="18" customFormat="false" ht="15" hidden="false" customHeight="false" outlineLevel="0" collapsed="false">
      <c r="A18" s="168"/>
      <c r="C18" s="198" t="s">
        <v>593</v>
      </c>
      <c r="D18" s="195" t="n">
        <f aca="false">COUNTA('Monitoria Anual - 2'!Q11:Q888)</f>
        <v>8</v>
      </c>
      <c r="E18" s="196" t="n">
        <f aca="false">D18/$D$22</f>
        <v>0.210526315789474</v>
      </c>
      <c r="F18" s="195" t="n">
        <f aca="false">D18-AB18</f>
        <v>8</v>
      </c>
      <c r="G18" s="196" t="n">
        <f aca="false">F18/$F$22</f>
        <v>0.2</v>
      </c>
      <c r="H18" s="193"/>
      <c r="X18" s="168"/>
      <c r="Z18" s="0" t="n">
        <f aca="false" t="array" ref="Z18:Z18">COUNTIFS('Monitoria Anual - 1'!Q:Q,"x",'Monitoria Anual - 1'!T:T,"Excluída")</f>
        <v>0</v>
      </c>
      <c r="AA18" s="0" t="n">
        <f aca="false" t="array" ref="AA18:AA18">COUNTIFS('Monitoria Anual - 1'!Q:Q,"x",'Monitoria Anual - 1'!T:T,"Agrupada")</f>
        <v>0</v>
      </c>
      <c r="AB18" s="0" t="n">
        <f aca="false">Z18+AA18</f>
        <v>0</v>
      </c>
    </row>
    <row r="19" customFormat="false" ht="15" hidden="false" customHeight="false" outlineLevel="0" collapsed="false">
      <c r="A19" s="168"/>
      <c r="C19" s="199" t="s">
        <v>594</v>
      </c>
      <c r="D19" s="195" t="n">
        <f aca="false">COUNTA('Monitoria Anual - 2'!R11:R888)</f>
        <v>16</v>
      </c>
      <c r="E19" s="196" t="n">
        <f aca="false">D19/$D$22</f>
        <v>0.421052631578947</v>
      </c>
      <c r="F19" s="195" t="n">
        <f aca="false">D19-AB19</f>
        <v>16</v>
      </c>
      <c r="G19" s="196" t="n">
        <f aca="false">F19/$F$22</f>
        <v>0.4</v>
      </c>
      <c r="H19" s="193"/>
      <c r="X19" s="168"/>
      <c r="Z19" s="0" t="n">
        <f aca="false" t="array" ref="Z19:Z19">COUNTIFS('Monitoria Anual - 1'!R:R,"x",'Monitoria Anual - 1'!T:T,"Excluída")</f>
        <v>0</v>
      </c>
      <c r="AA19" s="0" t="n">
        <f aca="false" t="array" ref="AA19:AA19">COUNTIFS('Monitoria Anual - 1'!R:R,"x",'Monitoria Anual - 1'!T:T,"Agrupada")</f>
        <v>0</v>
      </c>
      <c r="AB19" s="0" t="n">
        <f aca="false">Z19+AA19</f>
        <v>0</v>
      </c>
    </row>
    <row r="20" customFormat="false" ht="15" hidden="false" customHeight="false" outlineLevel="0" collapsed="false">
      <c r="A20" s="168"/>
      <c r="C20" s="200" t="s">
        <v>595</v>
      </c>
      <c r="D20" s="195" t="n">
        <f aca="false">COUNTA('Monitoria Anual - 2'!S11:S888)</f>
        <v>1</v>
      </c>
      <c r="E20" s="196" t="n">
        <f aca="false">D20/$D$22</f>
        <v>0.0263157894736842</v>
      </c>
      <c r="F20" s="195" t="n">
        <f aca="false">D20-AB20</f>
        <v>1</v>
      </c>
      <c r="G20" s="196" t="n">
        <f aca="false">F20/$F$22</f>
        <v>0.025</v>
      </c>
      <c r="H20" s="193"/>
      <c r="X20" s="168"/>
      <c r="Z20" s="0" t="n">
        <f aca="false" t="array" ref="Z20:Z20">COUNTIFS('Monitoria Anual - 1'!S:S,"x",'Monitoria Anual - 1'!T:T,"Excluída")</f>
        <v>0</v>
      </c>
      <c r="AA20" s="0" t="n">
        <f aca="false" t="array" ref="AA20:AA20">COUNTIFS('Monitoria Anual - 1'!S:S,"x",'Monitoria Anual - 1'!T:T,"Agrupada")</f>
        <v>0</v>
      </c>
      <c r="AB20" s="0" t="n">
        <f aca="false">Z20+AA20</f>
        <v>0</v>
      </c>
    </row>
    <row r="21" customFormat="false" ht="15" hidden="false" customHeight="false" outlineLevel="0" collapsed="false">
      <c r="A21" s="168"/>
      <c r="C21" s="201" t="s">
        <v>596</v>
      </c>
      <c r="D21" s="202"/>
      <c r="E21" s="203"/>
      <c r="F21" s="202" t="n">
        <f aca="false">'Monitoria Anual - 2'!C54</f>
        <v>2</v>
      </c>
      <c r="G21" s="203" t="n">
        <f aca="false">F21/$F$22</f>
        <v>0.05</v>
      </c>
      <c r="H21" s="193"/>
      <c r="X21" s="168"/>
    </row>
    <row r="22" customFormat="false" ht="15" hidden="false" customHeight="false" outlineLevel="0" collapsed="false">
      <c r="A22" s="168"/>
      <c r="C22" s="204" t="s">
        <v>597</v>
      </c>
      <c r="D22" s="205" t="n">
        <f aca="false">SUM(D16:D20)</f>
        <v>38</v>
      </c>
      <c r="E22" s="206" t="n">
        <f aca="false">SUM(E15:E21)</f>
        <v>1</v>
      </c>
      <c r="F22" s="207" t="n">
        <f aca="false">SUM(F16:F21)</f>
        <v>40</v>
      </c>
      <c r="G22" s="208" t="n">
        <f aca="false">SUM(G16:G21)</f>
        <v>1</v>
      </c>
      <c r="H22" s="193"/>
      <c r="X22" s="168"/>
    </row>
    <row r="23" customFormat="false" ht="14.25" hidden="false" customHeight="false" outlineLevel="0" collapsed="false">
      <c r="A23" s="168"/>
      <c r="C23" s="209" t="s">
        <v>598</v>
      </c>
      <c r="D23" s="210" t="n">
        <f aca="false">COUNTIF('Monitoria Anual - 2'!T11:T888,"Agrupada")</f>
        <v>1</v>
      </c>
      <c r="E23" s="210"/>
      <c r="F23" s="210"/>
      <c r="G23" s="210"/>
      <c r="H23" s="211"/>
      <c r="X23" s="168"/>
    </row>
    <row r="24" customFormat="false" ht="14.25" hidden="false" customHeight="false" outlineLevel="0" collapsed="false">
      <c r="A24" s="168"/>
      <c r="C24" s="212" t="s">
        <v>599</v>
      </c>
      <c r="D24" s="213" t="n">
        <f aca="false">COUNTIF('Monitoria Anual - 2'!T11:T49,"Excluída")</f>
        <v>0</v>
      </c>
      <c r="E24" s="213"/>
      <c r="F24" s="213"/>
      <c r="G24" s="213"/>
      <c r="X24" s="168"/>
    </row>
    <row r="25" customFormat="false" ht="14.25" hidden="false" customHeight="false" outlineLevel="0" collapsed="false">
      <c r="A25" s="168"/>
      <c r="X25" s="168"/>
    </row>
    <row r="26" customFormat="false" ht="14.25" hidden="false" customHeight="false" outlineLevel="0" collapsed="false">
      <c r="A26" s="168"/>
      <c r="X26" s="168"/>
    </row>
    <row r="27" customFormat="false" ht="15" hidden="false" customHeight="false" outlineLevel="0" collapsed="false">
      <c r="A27" s="168"/>
      <c r="B27" s="176" t="s">
        <v>600</v>
      </c>
      <c r="C27" s="176"/>
      <c r="D27" s="179"/>
      <c r="F27" s="179"/>
      <c r="G27" s="179"/>
      <c r="X27" s="168"/>
    </row>
    <row r="28" customFormat="false" ht="15" hidden="false" customHeight="false" outlineLevel="0" collapsed="false">
      <c r="A28" s="168"/>
      <c r="B28" s="179"/>
      <c r="C28" s="214"/>
      <c r="D28" s="214"/>
      <c r="E28" s="214"/>
      <c r="F28" s="214"/>
      <c r="G28" s="214"/>
      <c r="H28" s="179"/>
      <c r="I28" s="179"/>
      <c r="J28" s="179"/>
      <c r="K28" s="179"/>
      <c r="L28" s="179"/>
      <c r="M28" s="179"/>
      <c r="N28" s="179"/>
      <c r="O28" s="179"/>
      <c r="P28" s="179"/>
      <c r="Q28" s="179"/>
      <c r="R28" s="179"/>
      <c r="S28" s="179"/>
      <c r="T28" s="179"/>
      <c r="U28" s="179"/>
      <c r="V28" s="179"/>
      <c r="W28" s="179"/>
      <c r="X28" s="168"/>
    </row>
    <row r="29" customFormat="false" ht="15" hidden="false" customHeight="false" outlineLevel="0" collapsed="false">
      <c r="A29" s="168"/>
      <c r="B29" s="214"/>
      <c r="C29" s="215" t="s">
        <v>601</v>
      </c>
      <c r="D29" s="216" t="n">
        <f aca="false">COUNTA('Monitoria Anual - 2'!A11:A48)</f>
        <v>7</v>
      </c>
      <c r="H29" s="214"/>
      <c r="I29" s="214"/>
      <c r="J29" s="214"/>
      <c r="K29" s="214"/>
      <c r="L29" s="214"/>
      <c r="M29" s="214"/>
      <c r="N29" s="214"/>
      <c r="O29" s="214"/>
      <c r="P29" s="214"/>
      <c r="Q29" s="214"/>
      <c r="R29" s="214"/>
      <c r="S29" s="214"/>
      <c r="T29" s="214"/>
      <c r="U29" s="214"/>
      <c r="V29" s="214"/>
      <c r="W29" s="214"/>
      <c r="X29" s="168"/>
    </row>
    <row r="30" customFormat="false" ht="14.25" hidden="false" customHeight="false" outlineLevel="0" collapsed="false">
      <c r="A30" s="168"/>
      <c r="X30" s="168"/>
    </row>
    <row r="31" customFormat="false" ht="14.25" hidden="false" customHeight="false" outlineLevel="0" collapsed="false">
      <c r="A31" s="168"/>
      <c r="C31" s="217" t="s">
        <v>602</v>
      </c>
      <c r="D31" s="217" t="s">
        <v>603</v>
      </c>
      <c r="E31" s="218"/>
      <c r="F31" s="219"/>
      <c r="G31" s="220"/>
      <c r="H31" s="221"/>
      <c r="I31" s="222"/>
      <c r="J31" s="223"/>
      <c r="W31" s="1"/>
      <c r="X31" s="168"/>
    </row>
    <row r="32" customFormat="false" ht="14.25" hidden="false" customHeight="false" outlineLevel="0" collapsed="false">
      <c r="A32" s="168"/>
      <c r="C32" s="224" t="s">
        <v>604</v>
      </c>
      <c r="D32" s="225" t="n">
        <f aca="false">SUM(F32:J32)</f>
        <v>5</v>
      </c>
      <c r="E32" s="226" t="n">
        <f aca="false">COUNTA('Monitoria Anual - 2'!T11:T15)</f>
        <v>0</v>
      </c>
      <c r="F32" s="227" t="n">
        <f aca="false">COUNTA('Monitoria Anual - 2'!O11:O15)</f>
        <v>0</v>
      </c>
      <c r="G32" s="227" t="n">
        <f aca="false">COUNTA('Monitoria Anual - 2'!P11:P15)</f>
        <v>2</v>
      </c>
      <c r="H32" s="227" t="n">
        <f aca="false">COUNTA('Monitoria Anual - 2'!Q11:Q15)</f>
        <v>2</v>
      </c>
      <c r="I32" s="227" t="n">
        <f aca="false">COUNTA('Monitoria Anual - 2'!R11:R15)</f>
        <v>1</v>
      </c>
      <c r="J32" s="228" t="n">
        <f aca="false">COUNTA('Monitoria Anual - 2'!S11:S15)</f>
        <v>0</v>
      </c>
      <c r="W32" s="1"/>
      <c r="X32" s="168"/>
    </row>
    <row r="33" customFormat="false" ht="14.25" hidden="false" customHeight="false" outlineLevel="0" collapsed="false">
      <c r="A33" s="168"/>
      <c r="C33" s="229" t="s">
        <v>605</v>
      </c>
      <c r="D33" s="224" t="n">
        <f aca="false">SUM(F33:J33)</f>
        <v>7</v>
      </c>
      <c r="E33" s="230" t="n">
        <f aca="false">COUNTA('Monitoria Anual - 2'!T16:T22)</f>
        <v>0</v>
      </c>
      <c r="F33" s="231" t="n">
        <f aca="false">COUNTA('Monitoria Anual - 2'!O16:O22)</f>
        <v>2</v>
      </c>
      <c r="G33" s="231" t="n">
        <f aca="false">COUNTA('Monitoria Anual - 2'!P16:P22)</f>
        <v>2</v>
      </c>
      <c r="H33" s="231" t="n">
        <f aca="false">COUNTA('Monitoria Anual - 2'!Q16:Q22)</f>
        <v>1</v>
      </c>
      <c r="I33" s="231" t="n">
        <f aca="false">COUNTA('Monitoria Anual - 2'!R16:R22)</f>
        <v>1</v>
      </c>
      <c r="J33" s="232" t="n">
        <f aca="false">COUNTA('Monitoria Anual - 2'!S16:S22)</f>
        <v>1</v>
      </c>
      <c r="W33" s="1"/>
      <c r="X33" s="168"/>
    </row>
    <row r="34" customFormat="false" ht="14.25" hidden="false" customHeight="false" outlineLevel="0" collapsed="false">
      <c r="A34" s="168"/>
      <c r="C34" s="229" t="s">
        <v>606</v>
      </c>
      <c r="D34" s="224" t="n">
        <f aca="false">SUM(F34:J34)</f>
        <v>5</v>
      </c>
      <c r="E34" s="230" t="n">
        <f aca="false">COUNTA('Monitoria Anual - 2'!T23:T27)</f>
        <v>1</v>
      </c>
      <c r="F34" s="231" t="n">
        <f aca="false">COUNTA('Monitoria Anual - 2'!O23:O27)</f>
        <v>0</v>
      </c>
      <c r="G34" s="231" t="n">
        <f aca="false">COUNTA('Monitoria Anual - 2'!P23:P27)</f>
        <v>3</v>
      </c>
      <c r="H34" s="231" t="n">
        <f aca="false">COUNTA('Monitoria Anual - 2'!Q23:Q27)</f>
        <v>0</v>
      </c>
      <c r="I34" s="231" t="n">
        <f aca="false">COUNTA('Monitoria Anual - 2'!R23:R27)</f>
        <v>2</v>
      </c>
      <c r="J34" s="232" t="n">
        <f aca="false">COUNTA('Monitoria Anual - 2'!S23:S27)</f>
        <v>0</v>
      </c>
      <c r="W34" s="1"/>
      <c r="X34" s="168"/>
    </row>
    <row r="35" customFormat="false" ht="14.25" hidden="false" customHeight="false" outlineLevel="0" collapsed="false">
      <c r="A35" s="168"/>
      <c r="C35" s="229" t="s">
        <v>607</v>
      </c>
      <c r="D35" s="224" t="n">
        <f aca="false">SUM(F35:J35)</f>
        <v>5</v>
      </c>
      <c r="E35" s="230" t="n">
        <f aca="false">COUNTA('Monitoria Anual - 2'!T28:T32)</f>
        <v>0</v>
      </c>
      <c r="F35" s="231" t="n">
        <f aca="false">COUNTA('Monitoria Anual - 2'!O28:O32)</f>
        <v>0</v>
      </c>
      <c r="G35" s="231" t="n">
        <f aca="false">COUNTA('Monitoria Anual - 2'!P28:P32)</f>
        <v>0</v>
      </c>
      <c r="H35" s="231" t="n">
        <f aca="false">COUNTA('Monitoria Anual - 2'!Q28:Q32)</f>
        <v>1</v>
      </c>
      <c r="I35" s="231" t="n">
        <f aca="false">COUNTA('Monitoria Anual - 2'!R28:R32)</f>
        <v>4</v>
      </c>
      <c r="J35" s="232" t="n">
        <f aca="false">COUNTA('Monitoria Anual - 2'!S28:S32)</f>
        <v>0</v>
      </c>
      <c r="W35" s="1"/>
      <c r="X35" s="168"/>
    </row>
    <row r="36" customFormat="false" ht="14.25" hidden="false" customHeight="false" outlineLevel="0" collapsed="false">
      <c r="A36" s="168"/>
      <c r="C36" s="229" t="s">
        <v>608</v>
      </c>
      <c r="D36" s="224" t="n">
        <f aca="false">SUM(F36:J36)</f>
        <v>2</v>
      </c>
      <c r="E36" s="230" t="n">
        <f aca="false">COUNTA('Monitoria Anual - 2'!T33:T34)</f>
        <v>0</v>
      </c>
      <c r="F36" s="231" t="n">
        <f aca="false">COUNTA('Monitoria Anual - 2'!O33:O34)</f>
        <v>0</v>
      </c>
      <c r="G36" s="231" t="n">
        <f aca="false">COUNTA('Monitoria Anual - 2'!P33:P34)</f>
        <v>1</v>
      </c>
      <c r="H36" s="231" t="n">
        <f aca="false">COUNTA('Monitoria Anual - 2'!Q33:Q34)</f>
        <v>1</v>
      </c>
      <c r="I36" s="231" t="n">
        <f aca="false">COUNTA('Monitoria Anual - 2'!R33:R34)</f>
        <v>0</v>
      </c>
      <c r="J36" s="232" t="n">
        <f aca="false">COUNTA('Monitoria Anual - 2'!S33:S34)</f>
        <v>0</v>
      </c>
      <c r="W36" s="1"/>
      <c r="X36" s="168"/>
    </row>
    <row r="37" customFormat="false" ht="14.25" hidden="false" customHeight="false" outlineLevel="0" collapsed="false">
      <c r="A37" s="168"/>
      <c r="C37" s="229" t="s">
        <v>609</v>
      </c>
      <c r="D37" s="224" t="n">
        <f aca="false">SUM(F37:J37)</f>
        <v>8</v>
      </c>
      <c r="E37" s="230" t="n">
        <f aca="false">COUNTA('Monitoria Anual - 2'!T35:T42)</f>
        <v>0</v>
      </c>
      <c r="F37" s="231" t="n">
        <f aca="false">COUNTA('Monitoria Anual - 2'!O35:O42)</f>
        <v>2</v>
      </c>
      <c r="G37" s="231" t="n">
        <f aca="false">COUNTA('Monitoria Anual - 2'!P35:P42)</f>
        <v>0</v>
      </c>
      <c r="H37" s="231" t="n">
        <f aca="false">COUNTA('Monitoria Anual - 2'!Q35:Q42)</f>
        <v>0</v>
      </c>
      <c r="I37" s="231" t="n">
        <f aca="false">COUNTA('Monitoria Anual - 2'!R35:R42)</f>
        <v>6</v>
      </c>
      <c r="J37" s="232" t="n">
        <f aca="false">COUNTA('Monitoria Anual - 2'!S35:S42)</f>
        <v>0</v>
      </c>
      <c r="W37" s="1"/>
      <c r="X37" s="168"/>
    </row>
    <row r="38" customFormat="false" ht="14.25" hidden="false" customHeight="false" outlineLevel="0" collapsed="false">
      <c r="A38" s="168"/>
      <c r="C38" s="229" t="s">
        <v>610</v>
      </c>
      <c r="D38" s="224" t="n">
        <f aca="false">SUM(F38:J38)</f>
        <v>6</v>
      </c>
      <c r="E38" s="230" t="n">
        <f aca="false">COUNTA('Monitoria Anual - 2'!T43:T48)</f>
        <v>0</v>
      </c>
      <c r="F38" s="231" t="n">
        <f aca="false">COUNTA('Monitoria Anual - 2'!O43:O48)</f>
        <v>1</v>
      </c>
      <c r="G38" s="231" t="n">
        <f aca="false">COUNTA('Monitoria Anual - 2'!P43:P48)</f>
        <v>0</v>
      </c>
      <c r="H38" s="231" t="n">
        <f aca="false">COUNTA('Monitoria Anual - 2'!Q43:Q48)</f>
        <v>3</v>
      </c>
      <c r="I38" s="231" t="n">
        <f aca="false">COUNTA('Monitoria Anual - 2'!R43:R48)</f>
        <v>2</v>
      </c>
      <c r="J38" s="232" t="n">
        <f aca="false">COUNTA('Monitoria Anual - 2'!S43:S48)</f>
        <v>0</v>
      </c>
      <c r="W38" s="1"/>
      <c r="X38" s="168"/>
    </row>
    <row r="39" customFormat="false" ht="14.25" hidden="false" customHeight="false" outlineLevel="0" collapsed="false">
      <c r="A39" s="168"/>
      <c r="X39" s="168"/>
    </row>
    <row r="40" customFormat="false" ht="14.25" hidden="false" customHeight="false" outlineLevel="0" collapsed="false">
      <c r="A40" s="168"/>
      <c r="B40" s="168"/>
      <c r="C40" s="168"/>
      <c r="D40" s="168"/>
      <c r="E40" s="168"/>
      <c r="F40" s="168"/>
      <c r="G40" s="168"/>
      <c r="H40" s="168"/>
      <c r="I40" s="168"/>
      <c r="J40" s="168"/>
      <c r="K40" s="168"/>
      <c r="L40" s="168"/>
      <c r="M40" s="168"/>
      <c r="N40" s="168"/>
      <c r="O40" s="168"/>
      <c r="P40" s="168"/>
      <c r="Q40" s="168"/>
      <c r="R40" s="168"/>
      <c r="S40" s="168"/>
      <c r="T40" s="168"/>
      <c r="U40" s="168"/>
      <c r="V40" s="168"/>
      <c r="W40" s="168"/>
      <c r="X40" s="168"/>
    </row>
    <row r="42" customFormat="false" ht="14.25" hidden="false" customHeight="false" outlineLevel="0" collapsed="false">
      <c r="A42" s="233"/>
      <c r="B42" s="233"/>
      <c r="C42" s="233"/>
      <c r="D42" s="233"/>
      <c r="E42" s="233"/>
      <c r="F42" s="233"/>
      <c r="G42" s="233"/>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row>
    <row r="43" customFormat="false" ht="14.25" hidden="false" customHeight="false" outlineLevel="0" collapsed="false">
      <c r="A43" s="233"/>
      <c r="B43" s="233"/>
      <c r="C43" s="233"/>
      <c r="D43" s="233"/>
      <c r="E43" s="233"/>
      <c r="F43" s="233"/>
      <c r="G43" s="233"/>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row>
    <row r="44" customFormat="false" ht="14.25" hidden="false" customHeight="false" outlineLevel="0" collapsed="false">
      <c r="A44" s="233"/>
      <c r="B44" s="233"/>
      <c r="C44" s="233"/>
      <c r="D44" s="233"/>
      <c r="E44" s="233"/>
      <c r="F44" s="233"/>
      <c r="G44" s="233"/>
      <c r="H44" s="233"/>
      <c r="I44" s="233"/>
      <c r="J44" s="233"/>
      <c r="K44" s="233"/>
      <c r="L44" s="233"/>
      <c r="M44" s="233"/>
      <c r="N44" s="233"/>
      <c r="O44" s="233"/>
      <c r="P44" s="233"/>
      <c r="Q44" s="233"/>
      <c r="R44" s="233"/>
      <c r="S44" s="233"/>
      <c r="T44" s="233"/>
      <c r="U44" s="233"/>
      <c r="V44" s="233"/>
      <c r="W44" s="233"/>
      <c r="X44" s="233"/>
      <c r="Y44" s="233"/>
      <c r="Z44" s="233"/>
      <c r="AA44" s="233"/>
      <c r="AB44" s="233"/>
      <c r="AC44" s="233"/>
      <c r="AD44" s="233"/>
    </row>
  </sheetData>
  <sheetProtection algorithmName="SHA-512" hashValue="GBaLot2ud2urHsywVIpMyhSvZ4lbLkngL5bx11OSgoEldKpL5AEYnzOpvo3Hm1VdCd7WQZpeM7hm0Ql38/Wukg==" saltValue="JaJoAI09Isf1dP/eFcFcBA==" spinCount="100000" sheet="true" objects="true" scenarios="true"/>
  <protectedRanges>
    <protectedRange name="Intervalo1_9" algorithmName="SHA-512" hashValue="zzhv/Dq6/XQDdy4PArewFSu9VLQOsBZ9SvRQwEaPRryxU9jlfehRY4wDYvbp7yw2VZjtzuEFQ9mRoLL/NIyBnw==" saltValue="sDMcZXVTWsRsrO+dPIlxTA==" spinCount="100000" sqref="A39:AD44 A1:AD38"/>
  </protectedRanges>
  <mergeCells count="13">
    <mergeCell ref="B1:W2"/>
    <mergeCell ref="B3:W3"/>
    <mergeCell ref="B5:C5"/>
    <mergeCell ref="D5:M5"/>
    <mergeCell ref="B7:C7"/>
    <mergeCell ref="D7:I7"/>
    <mergeCell ref="B9:W9"/>
    <mergeCell ref="B11:C11"/>
    <mergeCell ref="F12:G12"/>
    <mergeCell ref="C13:G13"/>
    <mergeCell ref="D23:G23"/>
    <mergeCell ref="D24:G24"/>
    <mergeCell ref="B27:C27"/>
  </mergeCells>
  <conditionalFormatting sqref="E32:F32 G32:J38 F33:F38">
    <cfRule type="cellIs" priority="2" operator="equal" aboveAverage="0" equalAverage="0" bottom="0" percent="0" rank="0" text="" dxfId="17">
      <formula>0</formula>
    </cfRule>
  </conditionalFormatting>
  <printOptions headings="false" gridLines="false" gridLinesSet="true" horizontalCentered="false" verticalCentered="false"/>
  <pageMargins left="0.25" right="0.25"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colBreaks count="1" manualBreakCount="1">
    <brk id="11" man="true" max="65535" min="0"/>
  </colBreaks>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68"/>
  <sheetViews>
    <sheetView showFormulas="false" showGridLines="false" showRowColHeaders="true" showZeros="true" rightToLeft="false" tabSelected="false" showOutlineSymbols="true" defaultGridColor="true" view="normal" topLeftCell="A1" colorId="64" zoomScale="75" zoomScaleNormal="75" zoomScalePageLayoutView="100" workbookViewId="0">
      <pane xSplit="3" ySplit="10" topLeftCell="D11" activePane="bottomRight" state="frozen"/>
      <selection pane="topLeft" activeCell="A1" activeCellId="0" sqref="A1"/>
      <selection pane="topRight" activeCell="D1" activeCellId="0" sqref="D1"/>
      <selection pane="bottomLeft" activeCell="A11" activeCellId="0" sqref="A11"/>
      <selection pane="bottomRight" activeCell="C28" activeCellId="0" sqref="C28"/>
    </sheetView>
  </sheetViews>
  <sheetFormatPr defaultColWidth="8.88671875" defaultRowHeight="14.25" customHeight="true" zeroHeight="false" outlineLevelRow="0" outlineLevelCol="0"/>
  <cols>
    <col collapsed="false" customWidth="true" hidden="false" outlineLevel="0" max="1" min="1" style="33" width="24.44"/>
    <col collapsed="false" customWidth="true" hidden="false" outlineLevel="0" max="2" min="2" style="33" width="7.33"/>
    <col collapsed="false" customWidth="true" hidden="false" outlineLevel="0" max="3" min="3" style="33" width="56.67"/>
    <col collapsed="false" customWidth="true" hidden="false" outlineLevel="0" max="4" min="4" style="33" width="27.56"/>
    <col collapsed="false" customWidth="true" hidden="false" outlineLevel="0" max="5" min="5" style="33" width="30.56"/>
    <col collapsed="false" customWidth="true" hidden="false" outlineLevel="0" max="6" min="6" style="33" width="13.56"/>
    <col collapsed="false" customWidth="true" hidden="false" outlineLevel="0" max="7" min="7" style="33" width="12.33"/>
    <col collapsed="false" customWidth="true" hidden="false" outlineLevel="0" max="8" min="8" style="33" width="24.33"/>
    <col collapsed="false" customWidth="true" hidden="false" outlineLevel="0" max="9" min="9" style="323" width="21.11"/>
    <col collapsed="false" customWidth="true" hidden="false" outlineLevel="0" max="10" min="10" style="33" width="38.44"/>
    <col collapsed="false" customWidth="true" hidden="false" outlineLevel="0" max="12" min="11" style="33" width="25.11"/>
    <col collapsed="false" customWidth="true" hidden="false" outlineLevel="0" max="13" min="13" style="33" width="53.56"/>
    <col collapsed="false" customWidth="true" hidden="false" outlineLevel="0" max="14" min="14" style="33" width="36.11"/>
    <col collapsed="false" customWidth="true" hidden="false" outlineLevel="0" max="20" min="15" style="34" width="26.67"/>
    <col collapsed="false" customWidth="true" hidden="false" outlineLevel="0" max="21" min="21" style="33" width="92.44"/>
    <col collapsed="false" customWidth="true" hidden="false" outlineLevel="0" max="22" min="22" style="33" width="72.11"/>
    <col collapsed="false" customWidth="true" hidden="false" outlineLevel="0" max="23" min="23" style="33" width="42.11"/>
    <col collapsed="false" customWidth="true" hidden="false" outlineLevel="0" max="24" min="24" style="33" width="26.67"/>
    <col collapsed="false" customWidth="true" hidden="false" outlineLevel="0" max="25" min="25" style="33" width="52"/>
    <col collapsed="false" customWidth="true" hidden="false" outlineLevel="0" max="28" min="26" style="33" width="28.88"/>
    <col collapsed="false" customWidth="true" hidden="false" outlineLevel="0" max="32" min="29" style="33" width="18.67"/>
    <col collapsed="false" customWidth="true" hidden="false" outlineLevel="0" max="33" min="33" style="33" width="26.33"/>
    <col collapsed="false" customWidth="true" hidden="false" outlineLevel="0" max="34" min="34" style="33" width="33.67"/>
    <col collapsed="false" customWidth="true" hidden="false" outlineLevel="0" max="35" min="35" style="33" width="18.67"/>
    <col collapsed="false" customWidth="true" hidden="false" outlineLevel="0" max="36" min="36" style="33" width="37.11"/>
    <col collapsed="false" customWidth="true" hidden="false" outlineLevel="0" max="37" min="37" style="151" width="30.56"/>
    <col collapsed="false" customWidth="true" hidden="false" outlineLevel="0" max="38" min="38" style="33" width="2.67"/>
    <col collapsed="false" customWidth="true" hidden="false" outlineLevel="0" max="39" min="39" style="33" width="7"/>
    <col collapsed="false" customWidth="false" hidden="false" outlineLevel="0" max="16384" min="40" style="33" width="8.88"/>
  </cols>
  <sheetData>
    <row r="1" customFormat="false" ht="19.7" hidden="false" customHeight="false" outlineLevel="0" collapsed="false">
      <c r="A1" s="35" t="s">
        <v>107</v>
      </c>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24"/>
      <c r="AL1" s="37"/>
      <c r="AM1" s="38"/>
    </row>
    <row r="2" customFormat="false" ht="19.7" hidden="false" customHeight="false" outlineLevel="0" collapsed="false">
      <c r="A2" s="234" t="str">
        <f aca="false">'Monitoria Anual - 1'!A2</f>
        <v>Plano de Ação Nacional para a Conservação dos Pequenos Mamíferos de Áreas Florestais - PAN PMAF</v>
      </c>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4"/>
      <c r="AK2" s="234"/>
      <c r="AL2" s="40"/>
      <c r="AM2" s="38"/>
    </row>
    <row r="3" customFormat="false" ht="14.25" hidden="false" customHeight="false" outlineLevel="0" collapsed="false">
      <c r="AL3" s="41"/>
      <c r="AM3" s="38"/>
    </row>
    <row r="4" customFormat="false" ht="17.35" hidden="false" customHeight="false" outlineLevel="0" collapsed="false">
      <c r="A4" s="42" t="s">
        <v>109</v>
      </c>
      <c r="B4" s="325" t="str">
        <f aca="false">'Monitoria Anual - 1'!B4</f>
        <v>Proteger as populações das espécies alvo do PAN e seus ambientes, reduzindo os fatores de ameaça, e ampliar e difundir o conhecimento sobre elas, visando a sua conservação</v>
      </c>
      <c r="C4" s="325"/>
      <c r="D4" s="325"/>
      <c r="E4" s="325"/>
      <c r="F4" s="325"/>
      <c r="G4" s="325"/>
      <c r="H4" s="45"/>
      <c r="I4" s="326"/>
      <c r="J4" s="45"/>
      <c r="K4" s="45"/>
      <c r="L4" s="45"/>
      <c r="M4" s="45"/>
      <c r="N4" s="45"/>
      <c r="O4" s="45"/>
      <c r="P4" s="45"/>
      <c r="Q4" s="45"/>
      <c r="R4" s="45"/>
      <c r="S4" s="45"/>
      <c r="T4" s="33"/>
      <c r="AL4" s="41"/>
      <c r="AM4" s="38"/>
    </row>
    <row r="5" customFormat="false" ht="14.25" hidden="false" customHeight="false" outlineLevel="0" collapsed="false">
      <c r="AL5" s="41"/>
      <c r="AM5" s="38"/>
    </row>
    <row r="6" customFormat="false" ht="17.35" hidden="false" customHeight="false" outlineLevel="0" collapsed="false">
      <c r="A6" s="42" t="s">
        <v>111</v>
      </c>
      <c r="B6" s="327" t="s">
        <v>917</v>
      </c>
      <c r="C6" s="327"/>
      <c r="M6" s="34"/>
      <c r="N6" s="34"/>
      <c r="AL6" s="41"/>
      <c r="AM6" s="38"/>
      <c r="AQ6" s="47" t="s">
        <v>113</v>
      </c>
    </row>
    <row r="7" customFormat="false" ht="14.25" hidden="false" customHeight="false" outlineLevel="0" collapsed="false">
      <c r="AL7" s="41"/>
      <c r="AM7" s="38"/>
      <c r="AQ7" s="48" t="s">
        <v>114</v>
      </c>
    </row>
    <row r="8" customFormat="false" ht="15" hidden="false" customHeight="false" outlineLevel="0" collapsed="false">
      <c r="A8" s="49" t="s">
        <v>115</v>
      </c>
      <c r="B8" s="49"/>
      <c r="C8" s="49"/>
      <c r="D8" s="49"/>
      <c r="E8" s="49"/>
      <c r="F8" s="49"/>
      <c r="G8" s="49"/>
      <c r="H8" s="49"/>
      <c r="I8" s="49"/>
      <c r="J8" s="49"/>
      <c r="K8" s="49"/>
      <c r="L8" s="49"/>
      <c r="M8" s="49"/>
      <c r="N8" s="50"/>
      <c r="O8" s="51" t="s">
        <v>116</v>
      </c>
      <c r="P8" s="51"/>
      <c r="Q8" s="51"/>
      <c r="R8" s="51"/>
      <c r="S8" s="51"/>
      <c r="T8" s="51"/>
      <c r="U8" s="51"/>
      <c r="V8" s="51"/>
      <c r="W8" s="51"/>
      <c r="X8" s="51"/>
      <c r="Y8" s="51"/>
      <c r="Z8" s="52" t="s">
        <v>117</v>
      </c>
      <c r="AA8" s="52"/>
      <c r="AB8" s="52"/>
      <c r="AC8" s="52"/>
      <c r="AD8" s="52"/>
      <c r="AE8" s="52"/>
      <c r="AF8" s="52"/>
      <c r="AG8" s="52"/>
      <c r="AH8" s="52"/>
      <c r="AI8" s="52"/>
      <c r="AJ8" s="52"/>
      <c r="AK8" s="52"/>
      <c r="AL8" s="53"/>
      <c r="AM8" s="38"/>
    </row>
    <row r="9" customFormat="false" ht="15" hidden="false" customHeight="true" outlineLevel="0" collapsed="false">
      <c r="A9" s="54" t="s">
        <v>118</v>
      </c>
      <c r="B9" s="55" t="s">
        <v>119</v>
      </c>
      <c r="C9" s="55" t="s">
        <v>2</v>
      </c>
      <c r="D9" s="55" t="s">
        <v>4</v>
      </c>
      <c r="E9" s="56" t="s">
        <v>6</v>
      </c>
      <c r="F9" s="57" t="s">
        <v>8</v>
      </c>
      <c r="G9" s="57"/>
      <c r="H9" s="55" t="s">
        <v>10</v>
      </c>
      <c r="I9" s="328" t="s">
        <v>14</v>
      </c>
      <c r="J9" s="55" t="s">
        <v>12</v>
      </c>
      <c r="K9" s="58" t="s">
        <v>120</v>
      </c>
      <c r="L9" s="58"/>
      <c r="M9" s="55" t="s">
        <v>20</v>
      </c>
      <c r="N9" s="55" t="s">
        <v>22</v>
      </c>
      <c r="O9" s="59" t="s">
        <v>25</v>
      </c>
      <c r="P9" s="60" t="s">
        <v>27</v>
      </c>
      <c r="Q9" s="61" t="s">
        <v>29</v>
      </c>
      <c r="R9" s="62" t="s">
        <v>31</v>
      </c>
      <c r="S9" s="63" t="s">
        <v>33</v>
      </c>
      <c r="T9" s="64" t="s">
        <v>35</v>
      </c>
      <c r="U9" s="65" t="s">
        <v>41</v>
      </c>
      <c r="V9" s="65" t="s">
        <v>43</v>
      </c>
      <c r="W9" s="65" t="s">
        <v>45</v>
      </c>
      <c r="X9" s="65" t="s">
        <v>47</v>
      </c>
      <c r="Y9" s="66" t="s">
        <v>49</v>
      </c>
      <c r="Z9" s="67" t="s">
        <v>52</v>
      </c>
      <c r="AA9" s="68" t="s">
        <v>54</v>
      </c>
      <c r="AB9" s="68" t="s">
        <v>56</v>
      </c>
      <c r="AC9" s="68" t="s">
        <v>58</v>
      </c>
      <c r="AD9" s="68" t="s">
        <v>60</v>
      </c>
      <c r="AE9" s="68" t="s">
        <v>62</v>
      </c>
      <c r="AF9" s="68" t="s">
        <v>64</v>
      </c>
      <c r="AG9" s="68" t="s">
        <v>66</v>
      </c>
      <c r="AH9" s="68" t="s">
        <v>68</v>
      </c>
      <c r="AI9" s="68" t="s">
        <v>70</v>
      </c>
      <c r="AJ9" s="68" t="s">
        <v>121</v>
      </c>
      <c r="AK9" s="68" t="s">
        <v>74</v>
      </c>
      <c r="AL9" s="69"/>
      <c r="AM9" s="38"/>
    </row>
    <row r="10" customFormat="false" ht="15" hidden="false" customHeight="false" outlineLevel="0" collapsed="false">
      <c r="A10" s="54"/>
      <c r="B10" s="55"/>
      <c r="C10" s="55"/>
      <c r="D10" s="55"/>
      <c r="E10" s="56"/>
      <c r="F10" s="70" t="s">
        <v>122</v>
      </c>
      <c r="G10" s="70" t="s">
        <v>123</v>
      </c>
      <c r="H10" s="55"/>
      <c r="I10" s="328"/>
      <c r="J10" s="55"/>
      <c r="K10" s="71" t="s">
        <v>124</v>
      </c>
      <c r="L10" s="71" t="s">
        <v>125</v>
      </c>
      <c r="M10" s="55"/>
      <c r="N10" s="55"/>
      <c r="O10" s="59"/>
      <c r="P10" s="60"/>
      <c r="Q10" s="61"/>
      <c r="R10" s="62"/>
      <c r="S10" s="63"/>
      <c r="T10" s="64"/>
      <c r="U10" s="65"/>
      <c r="V10" s="65"/>
      <c r="W10" s="65"/>
      <c r="X10" s="65"/>
      <c r="Y10" s="66"/>
      <c r="Z10" s="67"/>
      <c r="AA10" s="68"/>
      <c r="AB10" s="68"/>
      <c r="AC10" s="68"/>
      <c r="AD10" s="68"/>
      <c r="AE10" s="68"/>
      <c r="AF10" s="68"/>
      <c r="AG10" s="68"/>
      <c r="AH10" s="68"/>
      <c r="AI10" s="68"/>
      <c r="AJ10" s="68"/>
      <c r="AK10" s="68"/>
      <c r="AL10" s="69"/>
      <c r="AM10" s="38"/>
    </row>
    <row r="11" customFormat="false" ht="354.75" hidden="false" customHeight="true" outlineLevel="0" collapsed="false">
      <c r="A11" s="329" t="s">
        <v>126</v>
      </c>
      <c r="B11" s="73" t="s">
        <v>127</v>
      </c>
      <c r="C11" s="75" t="s">
        <v>128</v>
      </c>
      <c r="D11" s="330" t="s">
        <v>612</v>
      </c>
      <c r="E11" s="330" t="s">
        <v>130</v>
      </c>
      <c r="F11" s="331" t="n">
        <v>45231</v>
      </c>
      <c r="G11" s="331" t="n">
        <v>45962</v>
      </c>
      <c r="H11" s="332" t="s">
        <v>918</v>
      </c>
      <c r="I11" s="333" t="n">
        <v>0</v>
      </c>
      <c r="J11" s="330" t="s">
        <v>919</v>
      </c>
      <c r="K11" s="334" t="s">
        <v>614</v>
      </c>
      <c r="L11" s="335" t="s">
        <v>524</v>
      </c>
      <c r="M11" s="330" t="s">
        <v>615</v>
      </c>
      <c r="N11" s="87"/>
      <c r="O11" s="79"/>
      <c r="P11" s="336"/>
      <c r="Q11" s="79"/>
      <c r="R11" s="87" t="s">
        <v>135</v>
      </c>
      <c r="S11" s="79"/>
      <c r="T11" s="81"/>
      <c r="U11" s="99" t="s">
        <v>920</v>
      </c>
      <c r="V11" s="84" t="s">
        <v>921</v>
      </c>
      <c r="W11" s="337"/>
      <c r="X11" s="338" t="s">
        <v>922</v>
      </c>
      <c r="Y11" s="84" t="s">
        <v>923</v>
      </c>
      <c r="Z11" s="79"/>
      <c r="AA11" s="73"/>
      <c r="AB11" s="73"/>
      <c r="AC11" s="73"/>
      <c r="AD11" s="85" t="n">
        <v>46569</v>
      </c>
      <c r="AE11" s="73"/>
      <c r="AF11" s="73"/>
      <c r="AG11" s="84" t="s">
        <v>924</v>
      </c>
      <c r="AH11" s="73"/>
      <c r="AI11" s="73"/>
      <c r="AJ11" s="79"/>
      <c r="AK11" s="73" t="s">
        <v>103</v>
      </c>
      <c r="AL11" s="69"/>
      <c r="AM11" s="38"/>
    </row>
    <row r="12" customFormat="false" ht="264" hidden="false" customHeight="true" outlineLevel="0" collapsed="false">
      <c r="A12" s="329"/>
      <c r="B12" s="82" t="s">
        <v>142</v>
      </c>
      <c r="C12" s="339" t="s">
        <v>623</v>
      </c>
      <c r="D12" s="340" t="s">
        <v>144</v>
      </c>
      <c r="E12" s="340" t="s">
        <v>154</v>
      </c>
      <c r="F12" s="341" t="n">
        <v>45627</v>
      </c>
      <c r="G12" s="341" t="n">
        <v>46569</v>
      </c>
      <c r="H12" s="340" t="s">
        <v>918</v>
      </c>
      <c r="I12" s="342" t="n">
        <v>100000</v>
      </c>
      <c r="J12" s="340" t="s">
        <v>925</v>
      </c>
      <c r="K12" s="332" t="s">
        <v>625</v>
      </c>
      <c r="L12" s="340" t="s">
        <v>149</v>
      </c>
      <c r="M12" s="343" t="s">
        <v>926</v>
      </c>
      <c r="N12" s="87"/>
      <c r="O12" s="79"/>
      <c r="P12" s="79"/>
      <c r="Q12" s="79"/>
      <c r="R12" s="87" t="s">
        <v>135</v>
      </c>
      <c r="S12" s="79"/>
      <c r="T12" s="81"/>
      <c r="U12" s="83" t="s">
        <v>927</v>
      </c>
      <c r="V12" s="132" t="s">
        <v>928</v>
      </c>
      <c r="W12" s="88"/>
      <c r="X12" s="338" t="s">
        <v>929</v>
      </c>
      <c r="Y12" s="344" t="s">
        <v>930</v>
      </c>
      <c r="Z12" s="88"/>
      <c r="AA12" s="82"/>
      <c r="AB12" s="82"/>
      <c r="AC12" s="82"/>
      <c r="AD12" s="82"/>
      <c r="AE12" s="82"/>
      <c r="AF12" s="82"/>
      <c r="AG12" s="83" t="s">
        <v>931</v>
      </c>
      <c r="AH12" s="82"/>
      <c r="AI12" s="82"/>
      <c r="AJ12" s="88"/>
      <c r="AK12" s="73" t="s">
        <v>932</v>
      </c>
      <c r="AL12" s="69"/>
      <c r="AM12" s="38"/>
    </row>
    <row r="13" customFormat="false" ht="281.3" hidden="false" customHeight="false" outlineLevel="0" collapsed="false">
      <c r="A13" s="329"/>
      <c r="B13" s="82" t="s">
        <v>157</v>
      </c>
      <c r="C13" s="345" t="s">
        <v>632</v>
      </c>
      <c r="D13" s="340" t="s">
        <v>159</v>
      </c>
      <c r="E13" s="340" t="s">
        <v>633</v>
      </c>
      <c r="F13" s="341" t="n">
        <v>45231</v>
      </c>
      <c r="G13" s="341" t="n">
        <v>46569</v>
      </c>
      <c r="H13" s="346" t="s">
        <v>634</v>
      </c>
      <c r="I13" s="342" t="n">
        <v>300000</v>
      </c>
      <c r="J13" s="340" t="s">
        <v>933</v>
      </c>
      <c r="K13" s="340" t="s">
        <v>934</v>
      </c>
      <c r="L13" s="340" t="s">
        <v>645</v>
      </c>
      <c r="M13" s="343" t="s">
        <v>636</v>
      </c>
      <c r="N13" s="87"/>
      <c r="O13" s="79"/>
      <c r="P13" s="79"/>
      <c r="Q13" s="79" t="s">
        <v>135</v>
      </c>
      <c r="R13" s="87"/>
      <c r="S13" s="79"/>
      <c r="T13" s="81" t="s">
        <v>114</v>
      </c>
      <c r="U13" s="83" t="s">
        <v>935</v>
      </c>
      <c r="V13" s="88"/>
      <c r="W13" s="83" t="s">
        <v>936</v>
      </c>
      <c r="X13" s="83" t="s">
        <v>937</v>
      </c>
      <c r="Y13" s="88"/>
      <c r="Z13" s="88"/>
      <c r="AA13" s="82"/>
      <c r="AB13" s="82"/>
      <c r="AC13" s="82"/>
      <c r="AD13" s="82"/>
      <c r="AE13" s="82"/>
      <c r="AF13" s="82"/>
      <c r="AG13" s="82"/>
      <c r="AH13" s="82"/>
      <c r="AI13" s="82"/>
      <c r="AJ13" s="88"/>
      <c r="AK13" s="73"/>
      <c r="AL13" s="69"/>
      <c r="AM13" s="38"/>
    </row>
    <row r="14" customFormat="false" ht="112.5" hidden="false" customHeight="true" outlineLevel="0" collapsed="false">
      <c r="A14" s="329"/>
      <c r="B14" s="82" t="s">
        <v>171</v>
      </c>
      <c r="C14" s="143" t="s">
        <v>180</v>
      </c>
      <c r="D14" s="340" t="s">
        <v>173</v>
      </c>
      <c r="E14" s="340" t="s">
        <v>181</v>
      </c>
      <c r="F14" s="341" t="n">
        <v>45627</v>
      </c>
      <c r="G14" s="341" t="n">
        <v>46569</v>
      </c>
      <c r="H14" s="340" t="s">
        <v>643</v>
      </c>
      <c r="I14" s="342" t="n">
        <v>0</v>
      </c>
      <c r="J14" s="340" t="s">
        <v>938</v>
      </c>
      <c r="K14" s="340" t="s">
        <v>617</v>
      </c>
      <c r="L14" s="340" t="s">
        <v>645</v>
      </c>
      <c r="M14" s="340" t="s">
        <v>183</v>
      </c>
      <c r="N14" s="87"/>
      <c r="O14" s="79"/>
      <c r="P14" s="336"/>
      <c r="Q14" s="79"/>
      <c r="R14" s="87"/>
      <c r="S14" s="79" t="s">
        <v>135</v>
      </c>
      <c r="T14" s="81"/>
      <c r="U14" s="83" t="s">
        <v>939</v>
      </c>
      <c r="V14" s="151" t="s">
        <v>940</v>
      </c>
      <c r="W14" s="125"/>
      <c r="X14" s="347" t="s">
        <v>941</v>
      </c>
      <c r="Y14" s="83" t="s">
        <v>942</v>
      </c>
      <c r="Z14" s="88"/>
      <c r="AA14" s="82"/>
      <c r="AB14" s="82"/>
      <c r="AC14" s="82"/>
      <c r="AD14" s="82"/>
      <c r="AE14" s="83" t="s">
        <v>943</v>
      </c>
      <c r="AF14" s="82"/>
      <c r="AG14" s="82"/>
      <c r="AH14" s="82"/>
      <c r="AI14" s="82"/>
      <c r="AJ14" s="88"/>
      <c r="AK14" s="73" t="s">
        <v>932</v>
      </c>
      <c r="AL14" s="69"/>
      <c r="AM14" s="38"/>
    </row>
    <row r="15" customFormat="false" ht="214.15" hidden="false" customHeight="false" outlineLevel="0" collapsed="false">
      <c r="A15" s="329"/>
      <c r="B15" s="82" t="s">
        <v>184</v>
      </c>
      <c r="C15" s="345" t="s">
        <v>652</v>
      </c>
      <c r="D15" s="340" t="s">
        <v>186</v>
      </c>
      <c r="E15" s="340" t="s">
        <v>187</v>
      </c>
      <c r="F15" s="341" t="n">
        <v>44774</v>
      </c>
      <c r="G15" s="341" t="n">
        <v>46569</v>
      </c>
      <c r="H15" s="340" t="s">
        <v>944</v>
      </c>
      <c r="I15" s="348" t="n">
        <v>400000</v>
      </c>
      <c r="J15" s="340" t="s">
        <v>945</v>
      </c>
      <c r="K15" s="340" t="s">
        <v>190</v>
      </c>
      <c r="L15" s="340" t="s">
        <v>617</v>
      </c>
      <c r="M15" s="340" t="s">
        <v>617</v>
      </c>
      <c r="N15" s="87"/>
      <c r="O15" s="79"/>
      <c r="P15" s="79"/>
      <c r="Q15" s="79"/>
      <c r="R15" s="87" t="s">
        <v>135</v>
      </c>
      <c r="S15" s="79"/>
      <c r="T15" s="81"/>
      <c r="U15" s="83" t="s">
        <v>946</v>
      </c>
      <c r="V15" s="119" t="s">
        <v>947</v>
      </c>
      <c r="W15" s="88"/>
      <c r="X15" s="83" t="s">
        <v>944</v>
      </c>
      <c r="Y15" s="88"/>
      <c r="Z15" s="88"/>
      <c r="AA15" s="82"/>
      <c r="AB15" s="82"/>
      <c r="AC15" s="82"/>
      <c r="AD15" s="82"/>
      <c r="AE15" s="82"/>
      <c r="AF15" s="82"/>
      <c r="AG15" s="83" t="s">
        <v>948</v>
      </c>
      <c r="AH15" s="82"/>
      <c r="AI15" s="82"/>
      <c r="AJ15" s="88"/>
      <c r="AK15" s="73" t="s">
        <v>932</v>
      </c>
      <c r="AL15" s="69"/>
      <c r="AM15" s="38"/>
    </row>
    <row r="16" customFormat="false" ht="97" hidden="false" customHeight="false" outlineLevel="0" collapsed="false">
      <c r="A16" s="329"/>
      <c r="B16" s="82" t="s">
        <v>899</v>
      </c>
      <c r="C16" s="349" t="s">
        <v>949</v>
      </c>
      <c r="D16" s="350" t="s">
        <v>950</v>
      </c>
      <c r="E16" s="350" t="s">
        <v>951</v>
      </c>
      <c r="F16" s="351" t="n">
        <v>45413</v>
      </c>
      <c r="G16" s="351" t="n">
        <v>45809</v>
      </c>
      <c r="H16" s="352" t="s">
        <v>903</v>
      </c>
      <c r="I16" s="353" t="n">
        <v>172000</v>
      </c>
      <c r="J16" s="346" t="s">
        <v>904</v>
      </c>
      <c r="K16" s="354" t="s">
        <v>905</v>
      </c>
      <c r="L16" s="355" t="s">
        <v>906</v>
      </c>
      <c r="M16" s="349" t="s">
        <v>952</v>
      </c>
      <c r="N16" s="87"/>
      <c r="O16" s="79"/>
      <c r="P16" s="79" t="s">
        <v>135</v>
      </c>
      <c r="Q16" s="79"/>
      <c r="R16" s="87"/>
      <c r="S16" s="79"/>
      <c r="T16" s="81"/>
      <c r="U16" s="83" t="s">
        <v>953</v>
      </c>
      <c r="V16" s="88"/>
      <c r="W16" s="83" t="s">
        <v>954</v>
      </c>
      <c r="X16" s="83" t="s">
        <v>944</v>
      </c>
      <c r="Y16" s="88"/>
      <c r="Z16" s="88"/>
      <c r="AA16" s="88"/>
      <c r="AB16" s="88"/>
      <c r="AC16" s="356"/>
      <c r="AD16" s="90" t="n">
        <v>46569</v>
      </c>
      <c r="AE16" s="82"/>
      <c r="AF16" s="82"/>
      <c r="AG16" s="83" t="s">
        <v>955</v>
      </c>
      <c r="AH16" s="88"/>
      <c r="AI16" s="88"/>
      <c r="AJ16" s="88"/>
      <c r="AK16" s="73" t="s">
        <v>93</v>
      </c>
      <c r="AL16" s="69"/>
      <c r="AM16" s="38"/>
    </row>
    <row r="17" s="41" customFormat="true" ht="108" hidden="false" customHeight="true" outlineLevel="0" collapsed="false">
      <c r="A17" s="91" t="s">
        <v>196</v>
      </c>
      <c r="B17" s="82" t="s">
        <v>197</v>
      </c>
      <c r="C17" s="357" t="s">
        <v>198</v>
      </c>
      <c r="D17" s="332" t="s">
        <v>956</v>
      </c>
      <c r="E17" s="332" t="s">
        <v>200</v>
      </c>
      <c r="F17" s="136" t="n">
        <v>44774</v>
      </c>
      <c r="G17" s="136" t="n">
        <v>45261</v>
      </c>
      <c r="H17" s="332" t="s">
        <v>660</v>
      </c>
      <c r="I17" s="333" t="n">
        <v>10000</v>
      </c>
      <c r="J17" s="332" t="s">
        <v>661</v>
      </c>
      <c r="K17" s="332" t="s">
        <v>617</v>
      </c>
      <c r="L17" s="332" t="s">
        <v>203</v>
      </c>
      <c r="M17" s="332" t="s">
        <v>662</v>
      </c>
      <c r="N17" s="358"/>
      <c r="O17" s="358"/>
      <c r="P17" s="336"/>
      <c r="Q17" s="79"/>
      <c r="R17" s="358"/>
      <c r="S17" s="359" t="s">
        <v>135</v>
      </c>
      <c r="T17" s="360"/>
      <c r="U17" s="260" t="s">
        <v>957</v>
      </c>
      <c r="V17" s="361"/>
      <c r="W17" s="361"/>
      <c r="X17" s="361"/>
      <c r="Y17" s="361"/>
      <c r="Z17" s="361"/>
      <c r="AA17" s="361"/>
      <c r="AB17" s="361"/>
      <c r="AC17" s="361"/>
      <c r="AD17" s="361"/>
      <c r="AE17" s="361"/>
      <c r="AF17" s="361"/>
      <c r="AG17" s="361"/>
      <c r="AH17" s="361"/>
      <c r="AI17" s="361"/>
      <c r="AJ17" s="361"/>
      <c r="AK17" s="362" t="s">
        <v>958</v>
      </c>
      <c r="AL17" s="69"/>
    </row>
    <row r="18" s="41" customFormat="true" ht="192" hidden="false" customHeight="true" outlineLevel="0" collapsed="false">
      <c r="A18" s="91"/>
      <c r="B18" s="82" t="s">
        <v>212</v>
      </c>
      <c r="C18" s="363" t="s">
        <v>668</v>
      </c>
      <c r="D18" s="340" t="s">
        <v>959</v>
      </c>
      <c r="E18" s="340" t="s">
        <v>200</v>
      </c>
      <c r="F18" s="341" t="n">
        <v>45139</v>
      </c>
      <c r="G18" s="341" t="n">
        <v>45627</v>
      </c>
      <c r="H18" s="340" t="s">
        <v>660</v>
      </c>
      <c r="I18" s="342" t="n">
        <v>0</v>
      </c>
      <c r="J18" s="340" t="s">
        <v>960</v>
      </c>
      <c r="K18" s="340" t="s">
        <v>617</v>
      </c>
      <c r="L18" s="340" t="s">
        <v>203</v>
      </c>
      <c r="M18" s="340" t="s">
        <v>217</v>
      </c>
      <c r="N18" s="316"/>
      <c r="O18" s="364"/>
      <c r="P18" s="79"/>
      <c r="Q18" s="79"/>
      <c r="R18" s="316"/>
      <c r="S18" s="359" t="s">
        <v>135</v>
      </c>
      <c r="T18" s="360"/>
      <c r="U18" s="365" t="s">
        <v>961</v>
      </c>
      <c r="V18" s="365" t="s">
        <v>962</v>
      </c>
      <c r="W18" s="361"/>
      <c r="X18" s="119" t="s">
        <v>963</v>
      </c>
      <c r="Y18" s="119" t="s">
        <v>964</v>
      </c>
      <c r="Z18" s="361"/>
      <c r="AA18" s="361"/>
      <c r="AB18" s="361"/>
      <c r="AC18" s="361"/>
      <c r="AD18" s="361"/>
      <c r="AE18" s="361"/>
      <c r="AF18" s="361"/>
      <c r="AG18" s="361"/>
      <c r="AH18" s="361"/>
      <c r="AI18" s="361"/>
      <c r="AJ18" s="361"/>
      <c r="AK18" s="362" t="s">
        <v>103</v>
      </c>
      <c r="AL18" s="69"/>
    </row>
    <row r="19" s="41" customFormat="true" ht="236.25" hidden="false" customHeight="true" outlineLevel="0" collapsed="false">
      <c r="A19" s="91"/>
      <c r="B19" s="82" t="s">
        <v>224</v>
      </c>
      <c r="C19" s="143" t="s">
        <v>225</v>
      </c>
      <c r="D19" s="340" t="s">
        <v>965</v>
      </c>
      <c r="E19" s="340" t="s">
        <v>227</v>
      </c>
      <c r="F19" s="341" t="n">
        <v>45323</v>
      </c>
      <c r="G19" s="366" t="n">
        <v>46569</v>
      </c>
      <c r="H19" s="78" t="s">
        <v>228</v>
      </c>
      <c r="I19" s="367" t="n">
        <v>30000</v>
      </c>
      <c r="J19" s="343" t="s">
        <v>966</v>
      </c>
      <c r="K19" s="340" t="s">
        <v>617</v>
      </c>
      <c r="L19" s="340" t="s">
        <v>203</v>
      </c>
      <c r="M19" s="340" t="s">
        <v>231</v>
      </c>
      <c r="N19" s="316"/>
      <c r="O19" s="364"/>
      <c r="P19" s="79"/>
      <c r="Q19" s="79" t="s">
        <v>135</v>
      </c>
      <c r="R19" s="316"/>
      <c r="S19" s="359"/>
      <c r="T19" s="360"/>
      <c r="U19" s="338" t="s">
        <v>967</v>
      </c>
      <c r="V19" s="368" t="s">
        <v>968</v>
      </c>
      <c r="W19" s="369" t="s">
        <v>969</v>
      </c>
      <c r="X19" s="369" t="s">
        <v>228</v>
      </c>
      <c r="Y19" s="370"/>
      <c r="Z19" s="371"/>
      <c r="AA19" s="371"/>
      <c r="AB19" s="371"/>
      <c r="AC19" s="371"/>
      <c r="AD19" s="371"/>
      <c r="AE19" s="371"/>
      <c r="AF19" s="371"/>
      <c r="AG19" s="369" t="s">
        <v>970</v>
      </c>
      <c r="AH19" s="371"/>
      <c r="AI19" s="371"/>
      <c r="AJ19" s="371"/>
      <c r="AK19" s="362" t="s">
        <v>958</v>
      </c>
      <c r="AL19" s="69"/>
    </row>
    <row r="20" s="41" customFormat="true" ht="246.75" hidden="false" customHeight="true" outlineLevel="0" collapsed="false">
      <c r="A20" s="91"/>
      <c r="B20" s="82" t="s">
        <v>237</v>
      </c>
      <c r="C20" s="143" t="s">
        <v>238</v>
      </c>
      <c r="D20" s="340" t="s">
        <v>971</v>
      </c>
      <c r="E20" s="340" t="s">
        <v>240</v>
      </c>
      <c r="F20" s="341" t="n">
        <v>45505</v>
      </c>
      <c r="G20" s="366" t="n">
        <v>46569</v>
      </c>
      <c r="H20" s="372" t="s">
        <v>241</v>
      </c>
      <c r="I20" s="373" t="s">
        <v>682</v>
      </c>
      <c r="J20" s="343" t="s">
        <v>972</v>
      </c>
      <c r="K20" s="340" t="s">
        <v>617</v>
      </c>
      <c r="L20" s="340" t="s">
        <v>203</v>
      </c>
      <c r="M20" s="340" t="s">
        <v>973</v>
      </c>
      <c r="N20" s="316"/>
      <c r="O20" s="364"/>
      <c r="P20" s="336"/>
      <c r="Q20" s="79"/>
      <c r="R20" s="79" t="s">
        <v>135</v>
      </c>
      <c r="S20" s="359"/>
      <c r="T20" s="360" t="s">
        <v>113</v>
      </c>
      <c r="U20" s="369" t="s">
        <v>974</v>
      </c>
      <c r="V20" s="371"/>
      <c r="W20" s="84" t="s">
        <v>975</v>
      </c>
      <c r="X20" s="374" t="s">
        <v>241</v>
      </c>
      <c r="Y20" s="369" t="s">
        <v>976</v>
      </c>
      <c r="Z20" s="375"/>
      <c r="AA20" s="371"/>
      <c r="AB20" s="371"/>
      <c r="AC20" s="371"/>
      <c r="AD20" s="371"/>
      <c r="AE20" s="371"/>
      <c r="AF20" s="371"/>
      <c r="AG20" s="369"/>
      <c r="AH20" s="371"/>
      <c r="AI20" s="371"/>
      <c r="AJ20" s="371"/>
      <c r="AK20" s="362" t="s">
        <v>932</v>
      </c>
      <c r="AL20" s="69"/>
    </row>
    <row r="21" s="41" customFormat="true" ht="180.55" hidden="false" customHeight="false" outlineLevel="0" collapsed="false">
      <c r="A21" s="91"/>
      <c r="B21" s="82" t="s">
        <v>249</v>
      </c>
      <c r="C21" s="143" t="s">
        <v>250</v>
      </c>
      <c r="D21" s="376" t="s">
        <v>977</v>
      </c>
      <c r="E21" s="340" t="s">
        <v>252</v>
      </c>
      <c r="F21" s="341" t="n">
        <v>45627</v>
      </c>
      <c r="G21" s="341" t="n">
        <v>46569</v>
      </c>
      <c r="H21" s="343" t="s">
        <v>643</v>
      </c>
      <c r="I21" s="373" t="n">
        <v>20000</v>
      </c>
      <c r="J21" s="343" t="s">
        <v>978</v>
      </c>
      <c r="K21" s="343" t="s">
        <v>256</v>
      </c>
      <c r="L21" s="340" t="s">
        <v>203</v>
      </c>
      <c r="M21" s="340" t="s">
        <v>257</v>
      </c>
      <c r="N21" s="316"/>
      <c r="O21" s="364"/>
      <c r="P21" s="79"/>
      <c r="Q21" s="79"/>
      <c r="R21" s="79"/>
      <c r="S21" s="359" t="s">
        <v>135</v>
      </c>
      <c r="T21" s="360"/>
      <c r="U21" s="365" t="s">
        <v>979</v>
      </c>
      <c r="V21" s="377" t="s">
        <v>980</v>
      </c>
      <c r="W21" s="378"/>
      <c r="X21" s="379" t="s">
        <v>941</v>
      </c>
      <c r="Y21" s="380" t="s">
        <v>981</v>
      </c>
      <c r="Z21" s="371"/>
      <c r="AA21" s="371"/>
      <c r="AB21" s="371"/>
      <c r="AC21" s="371"/>
      <c r="AD21" s="371"/>
      <c r="AE21" s="83" t="s">
        <v>943</v>
      </c>
      <c r="AF21" s="371"/>
      <c r="AG21" s="369" t="s">
        <v>982</v>
      </c>
      <c r="AH21" s="371"/>
      <c r="AI21" s="371"/>
      <c r="AJ21" s="371"/>
      <c r="AK21" s="362" t="s">
        <v>103</v>
      </c>
      <c r="AL21" s="69"/>
    </row>
    <row r="22" s="41" customFormat="true" ht="141" hidden="false" customHeight="true" outlineLevel="0" collapsed="false">
      <c r="A22" s="91"/>
      <c r="B22" s="82" t="s">
        <v>262</v>
      </c>
      <c r="C22" s="381" t="s">
        <v>263</v>
      </c>
      <c r="D22" s="106" t="s">
        <v>983</v>
      </c>
      <c r="E22" s="343" t="s">
        <v>265</v>
      </c>
      <c r="F22" s="341" t="n">
        <v>45505</v>
      </c>
      <c r="G22" s="366" t="n">
        <v>46569</v>
      </c>
      <c r="H22" s="343" t="s">
        <v>984</v>
      </c>
      <c r="I22" s="373" t="s">
        <v>267</v>
      </c>
      <c r="J22" s="343" t="s">
        <v>985</v>
      </c>
      <c r="K22" s="340" t="s">
        <v>617</v>
      </c>
      <c r="L22" s="340" t="s">
        <v>203</v>
      </c>
      <c r="M22" s="340" t="s">
        <v>986</v>
      </c>
      <c r="N22" s="316"/>
      <c r="O22" s="364"/>
      <c r="P22" s="79"/>
      <c r="Q22" s="79"/>
      <c r="R22" s="79" t="s">
        <v>135</v>
      </c>
      <c r="S22" s="359"/>
      <c r="T22" s="360"/>
      <c r="U22" s="83" t="s">
        <v>987</v>
      </c>
      <c r="V22" s="365" t="s">
        <v>988</v>
      </c>
      <c r="W22" s="370"/>
      <c r="X22" s="369" t="s">
        <v>989</v>
      </c>
      <c r="Y22" s="382"/>
      <c r="Z22" s="381"/>
      <c r="AA22" s="106"/>
      <c r="AB22" s="343"/>
      <c r="AC22" s="341"/>
      <c r="AD22" s="366"/>
      <c r="AE22" s="383"/>
      <c r="AF22" s="383"/>
      <c r="AG22" s="383" t="s">
        <v>943</v>
      </c>
      <c r="AH22" s="384" t="s">
        <v>990</v>
      </c>
      <c r="AI22" s="340"/>
      <c r="AJ22" s="384" t="s">
        <v>991</v>
      </c>
      <c r="AK22" s="362" t="s">
        <v>103</v>
      </c>
      <c r="AL22" s="69"/>
    </row>
    <row r="23" s="41" customFormat="true" ht="189" hidden="false" customHeight="true" outlineLevel="0" collapsed="false">
      <c r="A23" s="91"/>
      <c r="B23" s="260" t="s">
        <v>273</v>
      </c>
      <c r="C23" s="143" t="s">
        <v>713</v>
      </c>
      <c r="D23" s="191" t="s">
        <v>992</v>
      </c>
      <c r="E23" s="340" t="s">
        <v>715</v>
      </c>
      <c r="F23" s="341" t="n">
        <v>45505</v>
      </c>
      <c r="G23" s="341" t="n">
        <v>45505</v>
      </c>
      <c r="H23" s="343" t="s">
        <v>277</v>
      </c>
      <c r="I23" s="373" t="n">
        <v>1000</v>
      </c>
      <c r="J23" s="343" t="s">
        <v>993</v>
      </c>
      <c r="K23" s="340" t="s">
        <v>279</v>
      </c>
      <c r="L23" s="340" t="s">
        <v>617</v>
      </c>
      <c r="M23" s="340" t="s">
        <v>617</v>
      </c>
      <c r="N23" s="316"/>
      <c r="O23" s="364"/>
      <c r="P23" s="336" t="s">
        <v>135</v>
      </c>
      <c r="Q23" s="79"/>
      <c r="R23" s="316"/>
      <c r="S23" s="359"/>
      <c r="T23" s="360"/>
      <c r="U23" s="369" t="s">
        <v>994</v>
      </c>
      <c r="V23" s="371"/>
      <c r="W23" s="369" t="s">
        <v>995</v>
      </c>
      <c r="X23" s="362" t="s">
        <v>277</v>
      </c>
      <c r="Y23" s="369" t="s">
        <v>996</v>
      </c>
      <c r="Z23" s="371"/>
      <c r="AA23" s="371"/>
      <c r="AB23" s="371"/>
      <c r="AC23" s="371"/>
      <c r="AD23" s="85" t="n">
        <v>46569</v>
      </c>
      <c r="AE23" s="84" t="s">
        <v>997</v>
      </c>
      <c r="AF23" s="79"/>
      <c r="AG23" s="370" t="s">
        <v>998</v>
      </c>
      <c r="AH23" s="338"/>
      <c r="AI23" s="371"/>
      <c r="AJ23" s="371"/>
      <c r="AK23" s="362" t="s">
        <v>103</v>
      </c>
      <c r="AL23" s="69"/>
    </row>
    <row r="24" customFormat="false" ht="349.5" hidden="false" customHeight="true" outlineLevel="0" collapsed="false">
      <c r="A24" s="92" t="s">
        <v>284</v>
      </c>
      <c r="B24" s="82" t="s">
        <v>285</v>
      </c>
      <c r="C24" s="75" t="s">
        <v>724</v>
      </c>
      <c r="D24" s="332" t="s">
        <v>717</v>
      </c>
      <c r="E24" s="332" t="s">
        <v>288</v>
      </c>
      <c r="F24" s="136" t="n">
        <v>44774</v>
      </c>
      <c r="G24" s="136" t="n">
        <v>46569</v>
      </c>
      <c r="H24" s="372" t="s">
        <v>289</v>
      </c>
      <c r="I24" s="385" t="n">
        <v>20000</v>
      </c>
      <c r="J24" s="372" t="s">
        <v>999</v>
      </c>
      <c r="K24" s="332" t="s">
        <v>291</v>
      </c>
      <c r="L24" s="332" t="s">
        <v>617</v>
      </c>
      <c r="M24" s="332" t="s">
        <v>617</v>
      </c>
      <c r="N24" s="87"/>
      <c r="O24" s="79"/>
      <c r="P24" s="79"/>
      <c r="Q24" s="79"/>
      <c r="R24" s="87" t="s">
        <v>135</v>
      </c>
      <c r="S24" s="79"/>
      <c r="T24" s="81"/>
      <c r="U24" s="386" t="s">
        <v>1000</v>
      </c>
      <c r="V24" s="88"/>
      <c r="W24" s="344" t="s">
        <v>1001</v>
      </c>
      <c r="X24" s="83" t="s">
        <v>1002</v>
      </c>
      <c r="Y24" s="88"/>
      <c r="Z24" s="344" t="s">
        <v>1003</v>
      </c>
      <c r="AA24" s="387"/>
      <c r="AB24" s="388" t="s">
        <v>1004</v>
      </c>
      <c r="AC24" s="88"/>
      <c r="AD24" s="88"/>
      <c r="AE24" s="83" t="s">
        <v>401</v>
      </c>
      <c r="AF24" s="82"/>
      <c r="AG24" s="344" t="s">
        <v>1005</v>
      </c>
      <c r="AH24" s="82" t="s">
        <v>1006</v>
      </c>
      <c r="AI24" s="88"/>
      <c r="AJ24" s="88"/>
      <c r="AK24" s="73" t="s">
        <v>1007</v>
      </c>
      <c r="AL24" s="69"/>
      <c r="AM24" s="38"/>
    </row>
    <row r="25" customFormat="false" ht="15" hidden="false" customHeight="false" outlineLevel="0" collapsed="false">
      <c r="A25" s="92"/>
      <c r="B25" s="82" t="s">
        <v>297</v>
      </c>
      <c r="C25" s="345" t="s">
        <v>1008</v>
      </c>
      <c r="D25" s="343" t="s">
        <v>617</v>
      </c>
      <c r="E25" s="343" t="s">
        <v>617</v>
      </c>
      <c r="F25" s="340" t="s">
        <v>617</v>
      </c>
      <c r="G25" s="340" t="s">
        <v>617</v>
      </c>
      <c r="H25" s="343" t="s">
        <v>617</v>
      </c>
      <c r="I25" s="373" t="s">
        <v>617</v>
      </c>
      <c r="J25" s="343" t="s">
        <v>617</v>
      </c>
      <c r="K25" s="340" t="s">
        <v>617</v>
      </c>
      <c r="L25" s="340" t="s">
        <v>617</v>
      </c>
      <c r="M25" s="343" t="s">
        <v>617</v>
      </c>
      <c r="N25" s="87"/>
      <c r="O25" s="79"/>
      <c r="P25" s="79"/>
      <c r="Q25" s="79"/>
      <c r="R25" s="87"/>
      <c r="S25" s="79"/>
      <c r="T25" s="81"/>
      <c r="U25" s="125"/>
      <c r="V25" s="88"/>
      <c r="W25" s="125"/>
      <c r="X25" s="125"/>
      <c r="Y25" s="88"/>
      <c r="Z25" s="88"/>
      <c r="AA25" s="88"/>
      <c r="AB25" s="88"/>
      <c r="AC25" s="88"/>
      <c r="AD25" s="389"/>
      <c r="AE25" s="88"/>
      <c r="AF25" s="88"/>
      <c r="AG25" s="125"/>
      <c r="AH25" s="88"/>
      <c r="AI25" s="88"/>
      <c r="AJ25" s="88"/>
      <c r="AK25" s="73"/>
      <c r="AL25" s="69"/>
      <c r="AM25" s="38"/>
    </row>
    <row r="26" customFormat="false" ht="219" hidden="false" customHeight="true" outlineLevel="0" collapsed="false">
      <c r="A26" s="92"/>
      <c r="B26" s="82" t="s">
        <v>306</v>
      </c>
      <c r="C26" s="345" t="s">
        <v>307</v>
      </c>
      <c r="D26" s="340" t="s">
        <v>1009</v>
      </c>
      <c r="E26" s="340" t="s">
        <v>309</v>
      </c>
      <c r="F26" s="341" t="n">
        <v>45689</v>
      </c>
      <c r="G26" s="341" t="n">
        <v>46054</v>
      </c>
      <c r="H26" s="343" t="s">
        <v>289</v>
      </c>
      <c r="I26" s="373" t="n">
        <v>2000</v>
      </c>
      <c r="J26" s="343" t="s">
        <v>1010</v>
      </c>
      <c r="K26" s="340" t="s">
        <v>302</v>
      </c>
      <c r="L26" s="340" t="s">
        <v>617</v>
      </c>
      <c r="M26" s="340" t="s">
        <v>311</v>
      </c>
      <c r="N26" s="87"/>
      <c r="O26" s="79"/>
      <c r="P26" s="336" t="s">
        <v>135</v>
      </c>
      <c r="Q26" s="79"/>
      <c r="R26" s="87"/>
      <c r="S26" s="79"/>
      <c r="T26" s="81" t="s">
        <v>114</v>
      </c>
      <c r="U26" s="386" t="s">
        <v>1011</v>
      </c>
      <c r="V26" s="88"/>
      <c r="W26" s="386" t="s">
        <v>1012</v>
      </c>
      <c r="X26" s="83" t="s">
        <v>1013</v>
      </c>
      <c r="Y26" s="83" t="s">
        <v>1014</v>
      </c>
      <c r="Z26" s="88"/>
      <c r="AA26" s="88"/>
      <c r="AB26" s="88"/>
      <c r="AC26" s="88"/>
      <c r="AD26" s="88"/>
      <c r="AE26" s="88"/>
      <c r="AF26" s="88"/>
      <c r="AG26" s="125"/>
      <c r="AH26" s="88"/>
      <c r="AI26" s="88"/>
      <c r="AJ26" s="88"/>
      <c r="AK26" s="73"/>
      <c r="AL26" s="69"/>
      <c r="AM26" s="38"/>
    </row>
    <row r="27" customFormat="false" ht="73.1" hidden="false" customHeight="false" outlineLevel="0" collapsed="false">
      <c r="A27" s="92"/>
      <c r="B27" s="82" t="s">
        <v>315</v>
      </c>
      <c r="C27" s="345" t="s">
        <v>1015</v>
      </c>
      <c r="D27" s="340" t="s">
        <v>1016</v>
      </c>
      <c r="E27" s="340" t="s">
        <v>318</v>
      </c>
      <c r="F27" s="341" t="n">
        <v>45689</v>
      </c>
      <c r="G27" s="341" t="n">
        <v>46054</v>
      </c>
      <c r="H27" s="343" t="s">
        <v>289</v>
      </c>
      <c r="I27" s="373" t="n">
        <v>100</v>
      </c>
      <c r="J27" s="343" t="s">
        <v>1017</v>
      </c>
      <c r="K27" s="340" t="s">
        <v>302</v>
      </c>
      <c r="L27" s="340" t="s">
        <v>617</v>
      </c>
      <c r="M27" s="340" t="s">
        <v>741</v>
      </c>
      <c r="N27" s="87"/>
      <c r="O27" s="79"/>
      <c r="P27" s="79" t="s">
        <v>135</v>
      </c>
      <c r="Q27" s="79"/>
      <c r="R27" s="87"/>
      <c r="S27" s="79"/>
      <c r="T27" s="81" t="s">
        <v>114</v>
      </c>
      <c r="U27" s="84" t="s">
        <v>1018</v>
      </c>
      <c r="V27" s="79"/>
      <c r="W27" s="83" t="s">
        <v>1019</v>
      </c>
      <c r="X27" s="83" t="s">
        <v>1020</v>
      </c>
      <c r="Y27" s="79"/>
      <c r="Z27" s="79"/>
      <c r="AA27" s="79"/>
      <c r="AB27" s="79"/>
      <c r="AC27" s="79"/>
      <c r="AD27" s="79"/>
      <c r="AE27" s="79"/>
      <c r="AF27" s="79"/>
      <c r="AG27" s="79"/>
      <c r="AH27" s="79"/>
      <c r="AI27" s="79"/>
      <c r="AJ27" s="79"/>
      <c r="AK27" s="73"/>
      <c r="AL27" s="69"/>
      <c r="AM27" s="38"/>
    </row>
    <row r="28" customFormat="false" ht="203.25" hidden="false" customHeight="true" outlineLevel="0" collapsed="false">
      <c r="A28" s="92"/>
      <c r="B28" s="82" t="s">
        <v>323</v>
      </c>
      <c r="C28" s="143" t="s">
        <v>324</v>
      </c>
      <c r="D28" s="340" t="s">
        <v>1021</v>
      </c>
      <c r="E28" s="340" t="s">
        <v>326</v>
      </c>
      <c r="F28" s="341" t="n">
        <v>45323</v>
      </c>
      <c r="G28" s="341" t="n">
        <v>46569</v>
      </c>
      <c r="H28" s="343" t="s">
        <v>327</v>
      </c>
      <c r="I28" s="373" t="n">
        <v>15000</v>
      </c>
      <c r="J28" s="343" t="s">
        <v>328</v>
      </c>
      <c r="K28" s="340" t="s">
        <v>329</v>
      </c>
      <c r="L28" s="340" t="s">
        <v>330</v>
      </c>
      <c r="M28" s="340" t="s">
        <v>617</v>
      </c>
      <c r="N28" s="87"/>
      <c r="O28" s="79"/>
      <c r="P28" s="79"/>
      <c r="Q28" s="79" t="s">
        <v>135</v>
      </c>
      <c r="R28" s="87"/>
      <c r="S28" s="79"/>
      <c r="T28" s="81"/>
      <c r="U28" s="390" t="s">
        <v>1022</v>
      </c>
      <c r="V28" s="390" t="s">
        <v>1023</v>
      </c>
      <c r="W28" s="391" t="s">
        <v>1024</v>
      </c>
      <c r="X28" s="84" t="s">
        <v>1025</v>
      </c>
      <c r="Y28" s="84" t="s">
        <v>1026</v>
      </c>
      <c r="Z28" s="79"/>
      <c r="AA28" s="79"/>
      <c r="AB28" s="79"/>
      <c r="AC28" s="79"/>
      <c r="AD28" s="79"/>
      <c r="AE28" s="79"/>
      <c r="AF28" s="79"/>
      <c r="AG28" s="337" t="s">
        <v>1027</v>
      </c>
      <c r="AH28" s="79"/>
      <c r="AI28" s="79"/>
      <c r="AJ28" s="79"/>
      <c r="AK28" s="73" t="s">
        <v>958</v>
      </c>
      <c r="AL28" s="69"/>
      <c r="AM28" s="38"/>
    </row>
    <row r="29" customFormat="false" ht="268.5" hidden="false" customHeight="true" outlineLevel="0" collapsed="false">
      <c r="A29" s="91" t="s">
        <v>334</v>
      </c>
      <c r="B29" s="82" t="s">
        <v>335</v>
      </c>
      <c r="C29" s="75" t="s">
        <v>336</v>
      </c>
      <c r="D29" s="332" t="s">
        <v>1028</v>
      </c>
      <c r="E29" s="332" t="s">
        <v>338</v>
      </c>
      <c r="F29" s="136" t="n">
        <v>45139</v>
      </c>
      <c r="G29" s="136" t="n">
        <v>46569</v>
      </c>
      <c r="H29" s="372" t="s">
        <v>339</v>
      </c>
      <c r="I29" s="385" t="n">
        <v>200000</v>
      </c>
      <c r="J29" s="372" t="s">
        <v>1029</v>
      </c>
      <c r="K29" s="332" t="s">
        <v>341</v>
      </c>
      <c r="L29" s="332" t="s">
        <v>203</v>
      </c>
      <c r="M29" s="332" t="s">
        <v>342</v>
      </c>
      <c r="N29" s="87"/>
      <c r="O29" s="79"/>
      <c r="P29" s="336"/>
      <c r="Q29" s="79"/>
      <c r="R29" s="87" t="s">
        <v>135</v>
      </c>
      <c r="S29" s="79"/>
      <c r="T29" s="81"/>
      <c r="U29" s="83" t="s">
        <v>1030</v>
      </c>
      <c r="V29" s="83" t="s">
        <v>921</v>
      </c>
      <c r="W29" s="88"/>
      <c r="X29" s="83" t="s">
        <v>339</v>
      </c>
      <c r="Y29" s="83" t="s">
        <v>1031</v>
      </c>
      <c r="Z29" s="88"/>
      <c r="AA29" s="88"/>
      <c r="AB29" s="88"/>
      <c r="AC29" s="88"/>
      <c r="AD29" s="88"/>
      <c r="AE29" s="392"/>
      <c r="AF29" s="88"/>
      <c r="AG29" s="83" t="s">
        <v>1032</v>
      </c>
      <c r="AH29" s="82" t="s">
        <v>1033</v>
      </c>
      <c r="AI29" s="88"/>
      <c r="AJ29" s="88"/>
      <c r="AK29" s="73" t="s">
        <v>89</v>
      </c>
      <c r="AL29" s="69"/>
      <c r="AM29" s="38"/>
    </row>
    <row r="30" customFormat="false" ht="223.5" hidden="false" customHeight="true" outlineLevel="0" collapsed="false">
      <c r="A30" s="91"/>
      <c r="B30" s="82" t="s">
        <v>346</v>
      </c>
      <c r="C30" s="345" t="s">
        <v>754</v>
      </c>
      <c r="D30" s="340" t="s">
        <v>1034</v>
      </c>
      <c r="E30" s="340" t="s">
        <v>349</v>
      </c>
      <c r="F30" s="341" t="n">
        <v>44774</v>
      </c>
      <c r="G30" s="341" t="n">
        <v>46569</v>
      </c>
      <c r="H30" s="343" t="s">
        <v>350</v>
      </c>
      <c r="I30" s="373" t="n">
        <v>1800000</v>
      </c>
      <c r="J30" s="343" t="s">
        <v>1035</v>
      </c>
      <c r="K30" s="340" t="s">
        <v>353</v>
      </c>
      <c r="L30" s="340" t="s">
        <v>757</v>
      </c>
      <c r="M30" s="340" t="s">
        <v>355</v>
      </c>
      <c r="N30" s="87"/>
      <c r="O30" s="79"/>
      <c r="P30" s="79"/>
      <c r="Q30" s="79" t="s">
        <v>135</v>
      </c>
      <c r="R30" s="87"/>
      <c r="S30" s="79"/>
      <c r="T30" s="81"/>
      <c r="U30" s="83" t="s">
        <v>1036</v>
      </c>
      <c r="V30" s="88"/>
      <c r="W30" s="83" t="s">
        <v>1037</v>
      </c>
      <c r="X30" s="393" t="s">
        <v>350</v>
      </c>
      <c r="Y30" s="88"/>
      <c r="Z30" s="386" t="s">
        <v>1038</v>
      </c>
      <c r="AA30" s="88"/>
      <c r="AB30" s="394"/>
      <c r="AC30" s="88"/>
      <c r="AD30" s="88"/>
      <c r="AE30" s="88"/>
      <c r="AF30" s="88"/>
      <c r="AG30" s="83" t="s">
        <v>1039</v>
      </c>
      <c r="AH30" s="395" t="s">
        <v>1040</v>
      </c>
      <c r="AI30" s="395" t="s">
        <v>1041</v>
      </c>
      <c r="AJ30" s="88"/>
      <c r="AK30" s="73" t="s">
        <v>958</v>
      </c>
      <c r="AL30" s="69"/>
      <c r="AM30" s="38"/>
    </row>
    <row r="31" customFormat="false" ht="237" hidden="false" customHeight="true" outlineLevel="0" collapsed="false">
      <c r="A31" s="91"/>
      <c r="B31" s="82" t="s">
        <v>360</v>
      </c>
      <c r="C31" s="97" t="s">
        <v>1042</v>
      </c>
      <c r="D31" s="143" t="s">
        <v>1043</v>
      </c>
      <c r="E31" s="340" t="s">
        <v>363</v>
      </c>
      <c r="F31" s="341" t="n">
        <v>44774</v>
      </c>
      <c r="G31" s="341" t="n">
        <v>46569</v>
      </c>
      <c r="H31" s="343" t="s">
        <v>350</v>
      </c>
      <c r="I31" s="373" t="n">
        <v>600000</v>
      </c>
      <c r="J31" s="343" t="s">
        <v>1044</v>
      </c>
      <c r="K31" s="340" t="s">
        <v>617</v>
      </c>
      <c r="L31" s="340" t="s">
        <v>203</v>
      </c>
      <c r="M31" s="340" t="s">
        <v>1045</v>
      </c>
      <c r="N31" s="87"/>
      <c r="O31" s="79"/>
      <c r="P31" s="79"/>
      <c r="Q31" s="79" t="s">
        <v>135</v>
      </c>
      <c r="R31" s="87"/>
      <c r="S31" s="79"/>
      <c r="T31" s="81"/>
      <c r="U31" s="83" t="s">
        <v>1046</v>
      </c>
      <c r="V31" s="88"/>
      <c r="W31" s="83" t="s">
        <v>1037</v>
      </c>
      <c r="X31" s="393" t="s">
        <v>350</v>
      </c>
      <c r="Y31" s="83" t="s">
        <v>1047</v>
      </c>
      <c r="Z31" s="125"/>
      <c r="AA31" s="83" t="s">
        <v>1048</v>
      </c>
      <c r="AB31" s="88"/>
      <c r="AC31" s="88"/>
      <c r="AD31" s="88"/>
      <c r="AE31" s="88"/>
      <c r="AF31" s="88"/>
      <c r="AG31" s="83" t="s">
        <v>1049</v>
      </c>
      <c r="AH31" s="88"/>
      <c r="AI31" s="88"/>
      <c r="AJ31" s="88"/>
      <c r="AK31" s="73" t="s">
        <v>932</v>
      </c>
      <c r="AL31" s="69"/>
      <c r="AM31" s="38"/>
    </row>
    <row r="32" customFormat="false" ht="230.25" hidden="false" customHeight="true" outlineLevel="0" collapsed="false">
      <c r="A32" s="91"/>
      <c r="B32" s="82" t="s">
        <v>372</v>
      </c>
      <c r="C32" s="335" t="s">
        <v>373</v>
      </c>
      <c r="D32" s="340" t="s">
        <v>1050</v>
      </c>
      <c r="E32" s="340" t="s">
        <v>1051</v>
      </c>
      <c r="F32" s="341" t="n">
        <v>44774</v>
      </c>
      <c r="G32" s="341" t="n">
        <v>46569</v>
      </c>
      <c r="H32" s="343" t="s">
        <v>660</v>
      </c>
      <c r="I32" s="373" t="n">
        <v>500000</v>
      </c>
      <c r="J32" s="343" t="s">
        <v>1052</v>
      </c>
      <c r="K32" s="340" t="s">
        <v>617</v>
      </c>
      <c r="L32" s="340" t="s">
        <v>203</v>
      </c>
      <c r="M32" s="340" t="s">
        <v>773</v>
      </c>
      <c r="N32" s="87"/>
      <c r="O32" s="79"/>
      <c r="P32" s="336"/>
      <c r="Q32" s="79"/>
      <c r="R32" s="87" t="s">
        <v>135</v>
      </c>
      <c r="S32" s="79"/>
      <c r="T32" s="81"/>
      <c r="U32" s="365" t="s">
        <v>1053</v>
      </c>
      <c r="V32" s="88"/>
      <c r="W32" s="88"/>
      <c r="X32" s="83" t="s">
        <v>1054</v>
      </c>
      <c r="Y32" s="83" t="s">
        <v>1055</v>
      </c>
      <c r="Z32" s="88"/>
      <c r="AA32" s="88"/>
      <c r="AB32" s="88"/>
      <c r="AC32" s="88"/>
      <c r="AD32" s="88"/>
      <c r="AE32" s="88"/>
      <c r="AF32" s="88"/>
      <c r="AG32" s="83" t="s">
        <v>1056</v>
      </c>
      <c r="AH32" s="88"/>
      <c r="AI32" s="88"/>
      <c r="AJ32" s="88"/>
      <c r="AK32" s="73" t="s">
        <v>958</v>
      </c>
      <c r="AL32" s="69"/>
      <c r="AM32" s="38"/>
    </row>
    <row r="33" customFormat="false" ht="404.45" hidden="false" customHeight="false" outlineLevel="0" collapsed="false">
      <c r="A33" s="91"/>
      <c r="B33" s="82" t="s">
        <v>384</v>
      </c>
      <c r="C33" s="143" t="s">
        <v>385</v>
      </c>
      <c r="D33" s="340" t="s">
        <v>1057</v>
      </c>
      <c r="E33" s="340" t="s">
        <v>387</v>
      </c>
      <c r="F33" s="341" t="n">
        <v>44774</v>
      </c>
      <c r="G33" s="341" t="n">
        <v>46569</v>
      </c>
      <c r="H33" s="343" t="s">
        <v>388</v>
      </c>
      <c r="I33" s="373" t="n">
        <v>6000</v>
      </c>
      <c r="J33" s="343" t="s">
        <v>781</v>
      </c>
      <c r="K33" s="340" t="s">
        <v>390</v>
      </c>
      <c r="L33" s="340" t="s">
        <v>617</v>
      </c>
      <c r="M33" s="340" t="s">
        <v>617</v>
      </c>
      <c r="N33" s="87"/>
      <c r="O33" s="79"/>
      <c r="P33" s="79"/>
      <c r="Q33" s="79"/>
      <c r="R33" s="87" t="s">
        <v>135</v>
      </c>
      <c r="S33" s="79"/>
      <c r="T33" s="81"/>
      <c r="U33" s="386" t="s">
        <v>1058</v>
      </c>
      <c r="V33" s="91" t="s">
        <v>1059</v>
      </c>
      <c r="W33" s="88"/>
      <c r="X33" s="83" t="s">
        <v>401</v>
      </c>
      <c r="Y33" s="88"/>
      <c r="Z33" s="88"/>
      <c r="AA33" s="88"/>
      <c r="AB33" s="83" t="s">
        <v>1060</v>
      </c>
      <c r="AC33" s="88"/>
      <c r="AD33" s="88"/>
      <c r="AE33" s="88"/>
      <c r="AF33" s="88"/>
      <c r="AG33" s="88"/>
      <c r="AH33" s="88"/>
      <c r="AI33" s="88"/>
      <c r="AJ33" s="88"/>
      <c r="AK33" s="73" t="s">
        <v>1007</v>
      </c>
      <c r="AL33" s="69"/>
      <c r="AM33" s="38"/>
    </row>
    <row r="34" s="41" customFormat="true" ht="228.35" hidden="false" customHeight="true" outlineLevel="0" collapsed="false">
      <c r="A34" s="91" t="s">
        <v>395</v>
      </c>
      <c r="B34" s="82" t="s">
        <v>396</v>
      </c>
      <c r="C34" s="75" t="s">
        <v>792</v>
      </c>
      <c r="D34" s="332" t="s">
        <v>398</v>
      </c>
      <c r="E34" s="332" t="s">
        <v>399</v>
      </c>
      <c r="F34" s="136" t="n">
        <v>45505</v>
      </c>
      <c r="G34" s="136" t="n">
        <v>46569</v>
      </c>
      <c r="H34" s="372" t="s">
        <v>400</v>
      </c>
      <c r="I34" s="385" t="n">
        <v>500000</v>
      </c>
      <c r="J34" s="372" t="s">
        <v>281</v>
      </c>
      <c r="K34" s="396" t="s">
        <v>617</v>
      </c>
      <c r="L34" s="332" t="s">
        <v>402</v>
      </c>
      <c r="M34" s="332" t="s">
        <v>787</v>
      </c>
      <c r="N34" s="359"/>
      <c r="O34" s="371"/>
      <c r="P34" s="79"/>
      <c r="Q34" s="79"/>
      <c r="R34" s="371"/>
      <c r="S34" s="359"/>
      <c r="T34" s="360" t="s">
        <v>114</v>
      </c>
      <c r="U34" s="119" t="s">
        <v>1061</v>
      </c>
      <c r="V34" s="119" t="s">
        <v>1062</v>
      </c>
      <c r="W34" s="119" t="s">
        <v>1063</v>
      </c>
      <c r="X34" s="119" t="s">
        <v>400</v>
      </c>
      <c r="Y34" s="361"/>
      <c r="Z34" s="361"/>
      <c r="AA34" s="361"/>
      <c r="AB34" s="361"/>
      <c r="AC34" s="361"/>
      <c r="AD34" s="361"/>
      <c r="AE34" s="397"/>
      <c r="AF34" s="361"/>
      <c r="AG34" s="361"/>
      <c r="AH34" s="361"/>
      <c r="AI34" s="361"/>
      <c r="AJ34" s="361"/>
      <c r="AK34" s="398"/>
      <c r="AL34" s="69"/>
    </row>
    <row r="35" s="41" customFormat="true" ht="293.25" hidden="false" customHeight="true" outlineLevel="0" collapsed="false">
      <c r="A35" s="91"/>
      <c r="B35" s="260" t="s">
        <v>408</v>
      </c>
      <c r="C35" s="143" t="s">
        <v>409</v>
      </c>
      <c r="D35" s="340" t="s">
        <v>1064</v>
      </c>
      <c r="E35" s="340" t="s">
        <v>411</v>
      </c>
      <c r="F35" s="341" t="n">
        <v>45170</v>
      </c>
      <c r="G35" s="341" t="n">
        <v>46569</v>
      </c>
      <c r="H35" s="343" t="s">
        <v>798</v>
      </c>
      <c r="I35" s="373" t="n">
        <v>50000</v>
      </c>
      <c r="J35" s="343" t="s">
        <v>1065</v>
      </c>
      <c r="K35" s="399" t="s">
        <v>617</v>
      </c>
      <c r="L35" s="340" t="s">
        <v>402</v>
      </c>
      <c r="M35" s="399" t="s">
        <v>617</v>
      </c>
      <c r="N35" s="359"/>
      <c r="O35" s="371"/>
      <c r="P35" s="336"/>
      <c r="Q35" s="79" t="s">
        <v>135</v>
      </c>
      <c r="R35" s="371"/>
      <c r="S35" s="359"/>
      <c r="T35" s="360"/>
      <c r="U35" s="83" t="s">
        <v>1066</v>
      </c>
      <c r="V35" s="361"/>
      <c r="W35" s="119" t="s">
        <v>1067</v>
      </c>
      <c r="X35" s="119" t="s">
        <v>798</v>
      </c>
      <c r="Y35" s="361"/>
      <c r="Z35" s="361"/>
      <c r="AA35" s="361"/>
      <c r="AB35" s="361"/>
      <c r="AC35" s="361"/>
      <c r="AD35" s="361"/>
      <c r="AE35" s="361"/>
      <c r="AF35" s="361"/>
      <c r="AG35" s="119" t="s">
        <v>1068</v>
      </c>
      <c r="AH35" s="361"/>
      <c r="AI35" s="361"/>
      <c r="AJ35" s="119" t="s">
        <v>1069</v>
      </c>
      <c r="AK35" s="362" t="s">
        <v>1007</v>
      </c>
      <c r="AL35" s="69"/>
    </row>
    <row r="36" customFormat="false" ht="169.4" hidden="false" customHeight="true" outlineLevel="0" collapsed="false">
      <c r="A36" s="91" t="s">
        <v>417</v>
      </c>
      <c r="B36" s="82" t="s">
        <v>418</v>
      </c>
      <c r="C36" s="106" t="s">
        <v>1070</v>
      </c>
      <c r="D36" s="332" t="s">
        <v>1021</v>
      </c>
      <c r="E36" s="332" t="s">
        <v>1071</v>
      </c>
      <c r="F36" s="136" t="n">
        <v>44774</v>
      </c>
      <c r="G36" s="136" t="n">
        <v>46569</v>
      </c>
      <c r="H36" s="372" t="s">
        <v>984</v>
      </c>
      <c r="I36" s="385" t="n">
        <v>500000</v>
      </c>
      <c r="J36" s="372" t="s">
        <v>1072</v>
      </c>
      <c r="K36" s="332" t="s">
        <v>617</v>
      </c>
      <c r="L36" s="332" t="s">
        <v>424</v>
      </c>
      <c r="M36" s="332" t="s">
        <v>804</v>
      </c>
      <c r="N36" s="359"/>
      <c r="O36" s="371"/>
      <c r="P36" s="79"/>
      <c r="Q36" s="79"/>
      <c r="R36" s="371" t="s">
        <v>135</v>
      </c>
      <c r="S36" s="359"/>
      <c r="T36" s="360"/>
      <c r="U36" s="386" t="s">
        <v>1073</v>
      </c>
      <c r="V36" s="88"/>
      <c r="W36" s="88"/>
      <c r="X36" s="83" t="s">
        <v>984</v>
      </c>
      <c r="Y36" s="88"/>
      <c r="Z36" s="88"/>
      <c r="AA36" s="88"/>
      <c r="AB36" s="88"/>
      <c r="AC36" s="88"/>
      <c r="AD36" s="88"/>
      <c r="AE36" s="88"/>
      <c r="AF36" s="88"/>
      <c r="AG36" s="83" t="s">
        <v>1074</v>
      </c>
      <c r="AH36" s="88"/>
      <c r="AI36" s="88"/>
      <c r="AJ36" s="88"/>
      <c r="AK36" s="73" t="s">
        <v>958</v>
      </c>
      <c r="AL36" s="69"/>
      <c r="AM36" s="38"/>
    </row>
    <row r="37" customFormat="false" ht="314.9" hidden="false" customHeight="false" outlineLevel="0" collapsed="false">
      <c r="A37" s="91"/>
      <c r="B37" s="82" t="s">
        <v>431</v>
      </c>
      <c r="C37" s="345" t="s">
        <v>811</v>
      </c>
      <c r="D37" s="340" t="s">
        <v>1075</v>
      </c>
      <c r="E37" s="340" t="s">
        <v>1071</v>
      </c>
      <c r="F37" s="341" t="n">
        <v>44774</v>
      </c>
      <c r="G37" s="341" t="n">
        <v>46569</v>
      </c>
      <c r="H37" s="343" t="s">
        <v>812</v>
      </c>
      <c r="I37" s="373" t="n">
        <v>500000</v>
      </c>
      <c r="J37" s="343" t="s">
        <v>1076</v>
      </c>
      <c r="K37" s="343" t="s">
        <v>1077</v>
      </c>
      <c r="L37" s="340" t="s">
        <v>424</v>
      </c>
      <c r="M37" s="340" t="s">
        <v>815</v>
      </c>
      <c r="N37" s="359"/>
      <c r="O37" s="371"/>
      <c r="P37" s="79"/>
      <c r="Q37" s="79"/>
      <c r="R37" s="371" t="s">
        <v>135</v>
      </c>
      <c r="S37" s="359"/>
      <c r="T37" s="360"/>
      <c r="U37" s="386" t="s">
        <v>1078</v>
      </c>
      <c r="V37" s="400" t="s">
        <v>1079</v>
      </c>
      <c r="W37" s="88"/>
      <c r="X37" s="83" t="s">
        <v>812</v>
      </c>
      <c r="Y37" s="83" t="s">
        <v>1080</v>
      </c>
      <c r="Z37" s="88"/>
      <c r="AA37" s="88"/>
      <c r="AB37" s="88"/>
      <c r="AC37" s="88"/>
      <c r="AD37" s="88"/>
      <c r="AE37" s="88"/>
      <c r="AF37" s="88"/>
      <c r="AG37" s="83" t="s">
        <v>1081</v>
      </c>
      <c r="AH37" s="88"/>
      <c r="AI37" s="88"/>
      <c r="AJ37" s="88"/>
      <c r="AK37" s="73" t="s">
        <v>958</v>
      </c>
      <c r="AL37" s="69"/>
      <c r="AM37" s="38"/>
    </row>
    <row r="38" customFormat="false" ht="204.45" hidden="false" customHeight="false" outlineLevel="0" collapsed="false">
      <c r="A38" s="91"/>
      <c r="B38" s="260" t="s">
        <v>442</v>
      </c>
      <c r="C38" s="401" t="s">
        <v>1082</v>
      </c>
      <c r="D38" s="376" t="s">
        <v>1083</v>
      </c>
      <c r="E38" s="376" t="s">
        <v>1084</v>
      </c>
      <c r="F38" s="402" t="n">
        <v>45139</v>
      </c>
      <c r="G38" s="402" t="n">
        <v>46569</v>
      </c>
      <c r="H38" s="403" t="s">
        <v>822</v>
      </c>
      <c r="I38" s="404" t="n">
        <v>300000</v>
      </c>
      <c r="J38" s="403" t="s">
        <v>1085</v>
      </c>
      <c r="K38" s="376" t="s">
        <v>617</v>
      </c>
      <c r="L38" s="376" t="s">
        <v>424</v>
      </c>
      <c r="M38" s="376" t="s">
        <v>824</v>
      </c>
      <c r="N38" s="359"/>
      <c r="O38" s="371"/>
      <c r="P38" s="336"/>
      <c r="Q38" s="79"/>
      <c r="R38" s="371"/>
      <c r="S38" s="359" t="s">
        <v>135</v>
      </c>
      <c r="T38" s="360"/>
      <c r="U38" s="110" t="s">
        <v>1086</v>
      </c>
      <c r="V38" s="83" t="s">
        <v>1087</v>
      </c>
      <c r="W38" s="138"/>
      <c r="X38" s="83" t="s">
        <v>822</v>
      </c>
      <c r="Y38" s="83"/>
      <c r="Z38" s="88"/>
      <c r="AA38" s="88"/>
      <c r="AB38" s="88"/>
      <c r="AC38" s="88"/>
      <c r="AD38" s="88"/>
      <c r="AE38" s="88"/>
      <c r="AF38" s="88"/>
      <c r="AG38" s="83" t="s">
        <v>1088</v>
      </c>
      <c r="AH38" s="88"/>
      <c r="AI38" s="88"/>
      <c r="AJ38" s="88"/>
      <c r="AK38" s="73" t="s">
        <v>932</v>
      </c>
      <c r="AL38" s="69"/>
      <c r="AM38" s="38"/>
    </row>
    <row r="39" customFormat="false" ht="202.95" hidden="false" customHeight="false" outlineLevel="0" collapsed="false">
      <c r="A39" s="91"/>
      <c r="B39" s="82" t="s">
        <v>456</v>
      </c>
      <c r="C39" s="106" t="s">
        <v>457</v>
      </c>
      <c r="D39" s="372" t="s">
        <v>1089</v>
      </c>
      <c r="E39" s="372" t="s">
        <v>830</v>
      </c>
      <c r="F39" s="136" t="n">
        <v>44774</v>
      </c>
      <c r="G39" s="136" t="n">
        <v>46569</v>
      </c>
      <c r="H39" s="372" t="s">
        <v>228</v>
      </c>
      <c r="I39" s="385" t="n">
        <v>5000</v>
      </c>
      <c r="J39" s="372" t="s">
        <v>1090</v>
      </c>
      <c r="K39" s="372" t="s">
        <v>617</v>
      </c>
      <c r="L39" s="332" t="s">
        <v>424</v>
      </c>
      <c r="M39" s="372" t="s">
        <v>617</v>
      </c>
      <c r="N39" s="359"/>
      <c r="O39" s="371"/>
      <c r="P39" s="79"/>
      <c r="Q39" s="79"/>
      <c r="R39" s="371" t="s">
        <v>135</v>
      </c>
      <c r="S39" s="359"/>
      <c r="T39" s="360"/>
      <c r="U39" s="92" t="s">
        <v>1091</v>
      </c>
      <c r="V39" s="390" t="s">
        <v>1092</v>
      </c>
      <c r="W39" s="88"/>
      <c r="X39" s="83" t="s">
        <v>1093</v>
      </c>
      <c r="Y39" s="83" t="s">
        <v>1094</v>
      </c>
      <c r="Z39" s="88"/>
      <c r="AA39" s="88"/>
      <c r="AB39" s="88"/>
      <c r="AC39" s="88"/>
      <c r="AD39" s="88"/>
      <c r="AE39" s="88"/>
      <c r="AF39" s="88"/>
      <c r="AG39" s="83" t="s">
        <v>1081</v>
      </c>
      <c r="AH39" s="88"/>
      <c r="AI39" s="88"/>
      <c r="AJ39" s="88"/>
      <c r="AK39" s="73" t="s">
        <v>932</v>
      </c>
      <c r="AL39" s="69"/>
      <c r="AM39" s="38"/>
    </row>
    <row r="40" customFormat="false" ht="291" hidden="false" customHeight="true" outlineLevel="0" collapsed="false">
      <c r="A40" s="91"/>
      <c r="B40" s="82" t="s">
        <v>466</v>
      </c>
      <c r="C40" s="143" t="s">
        <v>467</v>
      </c>
      <c r="D40" s="340" t="s">
        <v>1095</v>
      </c>
      <c r="E40" s="340" t="s">
        <v>1096</v>
      </c>
      <c r="F40" s="341" t="n">
        <v>45505</v>
      </c>
      <c r="G40" s="341" t="n">
        <v>46569</v>
      </c>
      <c r="H40" s="340" t="s">
        <v>1097</v>
      </c>
      <c r="I40" s="342" t="n">
        <v>110000</v>
      </c>
      <c r="J40" s="343" t="s">
        <v>1098</v>
      </c>
      <c r="K40" s="340" t="s">
        <v>1099</v>
      </c>
      <c r="L40" s="340" t="s">
        <v>1100</v>
      </c>
      <c r="M40" s="343" t="s">
        <v>1101</v>
      </c>
      <c r="N40" s="359"/>
      <c r="O40" s="371"/>
      <c r="P40" s="79"/>
      <c r="Q40" s="79" t="s">
        <v>135</v>
      </c>
      <c r="R40" s="371"/>
      <c r="S40" s="359"/>
      <c r="T40" s="360"/>
      <c r="U40" s="83" t="s">
        <v>1102</v>
      </c>
      <c r="V40" s="88"/>
      <c r="W40" s="83" t="s">
        <v>1103</v>
      </c>
      <c r="X40" s="83" t="s">
        <v>1097</v>
      </c>
      <c r="Y40" s="88"/>
      <c r="Z40" s="88"/>
      <c r="AA40" s="88"/>
      <c r="AB40" s="88"/>
      <c r="AC40" s="88"/>
      <c r="AD40" s="88"/>
      <c r="AE40" s="88"/>
      <c r="AF40" s="88"/>
      <c r="AG40" s="91" t="s">
        <v>1104</v>
      </c>
      <c r="AH40" s="88"/>
      <c r="AI40" s="88"/>
      <c r="AJ40" s="88"/>
      <c r="AK40" s="73" t="s">
        <v>87</v>
      </c>
      <c r="AL40" s="69"/>
      <c r="AM40" s="38"/>
    </row>
    <row r="41" customFormat="false" ht="220.5" hidden="false" customHeight="true" outlineLevel="0" collapsed="false">
      <c r="A41" s="91"/>
      <c r="B41" s="82" t="s">
        <v>477</v>
      </c>
      <c r="C41" s="345" t="s">
        <v>478</v>
      </c>
      <c r="D41" s="343" t="s">
        <v>1105</v>
      </c>
      <c r="E41" s="340" t="s">
        <v>1106</v>
      </c>
      <c r="F41" s="341" t="n">
        <v>45505</v>
      </c>
      <c r="G41" s="341" t="n">
        <v>46569</v>
      </c>
      <c r="H41" s="340" t="s">
        <v>798</v>
      </c>
      <c r="I41" s="342" t="n">
        <v>200000</v>
      </c>
      <c r="J41" s="343" t="s">
        <v>1107</v>
      </c>
      <c r="K41" s="340" t="s">
        <v>617</v>
      </c>
      <c r="L41" s="340" t="s">
        <v>424</v>
      </c>
      <c r="M41" s="340"/>
      <c r="N41" s="359"/>
      <c r="O41" s="371"/>
      <c r="P41" s="336"/>
      <c r="Q41" s="79"/>
      <c r="R41" s="371" t="s">
        <v>135</v>
      </c>
      <c r="S41" s="359"/>
      <c r="T41" s="360"/>
      <c r="U41" s="83" t="s">
        <v>1108</v>
      </c>
      <c r="V41" s="88"/>
      <c r="W41" s="88"/>
      <c r="X41" s="83" t="s">
        <v>937</v>
      </c>
      <c r="Y41" s="88"/>
      <c r="Z41" s="88"/>
      <c r="AA41" s="88"/>
      <c r="AB41" s="88"/>
      <c r="AC41" s="88"/>
      <c r="AD41" s="88"/>
      <c r="AE41" s="344" t="s">
        <v>1109</v>
      </c>
      <c r="AF41" s="82"/>
      <c r="AG41" s="92" t="s">
        <v>1110</v>
      </c>
      <c r="AH41" s="88"/>
      <c r="AI41" s="88"/>
      <c r="AJ41" s="88"/>
      <c r="AK41" s="73" t="s">
        <v>1007</v>
      </c>
      <c r="AL41" s="69"/>
      <c r="AM41" s="38"/>
    </row>
    <row r="42" customFormat="false" ht="243" hidden="false" customHeight="true" outlineLevel="0" collapsed="false">
      <c r="A42" s="91"/>
      <c r="B42" s="82" t="s">
        <v>486</v>
      </c>
      <c r="C42" s="349" t="s">
        <v>853</v>
      </c>
      <c r="D42" s="340" t="s">
        <v>1111</v>
      </c>
      <c r="E42" s="97" t="s">
        <v>489</v>
      </c>
      <c r="F42" s="145" t="n">
        <v>44774</v>
      </c>
      <c r="G42" s="341" t="n">
        <v>46569</v>
      </c>
      <c r="H42" s="343" t="s">
        <v>401</v>
      </c>
      <c r="I42" s="373" t="n">
        <v>300000</v>
      </c>
      <c r="J42" s="343" t="s">
        <v>1112</v>
      </c>
      <c r="K42" s="340" t="s">
        <v>617</v>
      </c>
      <c r="L42" s="340" t="s">
        <v>424</v>
      </c>
      <c r="M42" s="340" t="s">
        <v>482</v>
      </c>
      <c r="N42" s="359"/>
      <c r="O42" s="371"/>
      <c r="P42" s="79"/>
      <c r="Q42" s="79"/>
      <c r="R42" s="371" t="s">
        <v>135</v>
      </c>
      <c r="S42" s="359"/>
      <c r="T42" s="360"/>
      <c r="U42" s="92" t="s">
        <v>1113</v>
      </c>
      <c r="V42" s="389"/>
      <c r="W42" s="88"/>
      <c r="X42" s="83" t="s">
        <v>401</v>
      </c>
      <c r="Y42" s="88"/>
      <c r="Z42" s="88"/>
      <c r="AA42" s="88"/>
      <c r="AB42" s="88"/>
      <c r="AC42" s="88"/>
      <c r="AD42" s="88"/>
      <c r="AE42" s="88"/>
      <c r="AF42" s="88"/>
      <c r="AG42" s="83" t="s">
        <v>1114</v>
      </c>
      <c r="AH42" s="88"/>
      <c r="AI42" s="88"/>
      <c r="AJ42" s="88"/>
      <c r="AK42" s="73" t="s">
        <v>1007</v>
      </c>
      <c r="AL42" s="69"/>
      <c r="AM42" s="38"/>
    </row>
    <row r="43" customFormat="false" ht="61.15" hidden="false" customHeight="false" outlineLevel="0" collapsed="false">
      <c r="A43" s="91"/>
      <c r="B43" s="82" t="s">
        <v>496</v>
      </c>
      <c r="C43" s="363" t="s">
        <v>497</v>
      </c>
      <c r="D43" s="340" t="s">
        <v>859</v>
      </c>
      <c r="E43" s="332" t="s">
        <v>1115</v>
      </c>
      <c r="F43" s="341" t="n">
        <v>45323</v>
      </c>
      <c r="G43" s="341" t="n">
        <v>45689</v>
      </c>
      <c r="H43" s="343" t="s">
        <v>228</v>
      </c>
      <c r="I43" s="373" t="n">
        <v>20000</v>
      </c>
      <c r="J43" s="343" t="s">
        <v>1116</v>
      </c>
      <c r="K43" s="340" t="s">
        <v>617</v>
      </c>
      <c r="L43" s="340" t="s">
        <v>500</v>
      </c>
      <c r="M43" s="340" t="s">
        <v>501</v>
      </c>
      <c r="N43" s="359"/>
      <c r="O43" s="371"/>
      <c r="P43" s="79"/>
      <c r="Q43" s="79" t="s">
        <v>135</v>
      </c>
      <c r="R43" s="371"/>
      <c r="S43" s="359"/>
      <c r="T43" s="360"/>
      <c r="U43" s="83" t="s">
        <v>1117</v>
      </c>
      <c r="V43" s="83" t="s">
        <v>1118</v>
      </c>
      <c r="W43" s="83" t="s">
        <v>1119</v>
      </c>
      <c r="X43" s="83" t="s">
        <v>228</v>
      </c>
      <c r="Y43" s="88"/>
      <c r="Z43" s="88"/>
      <c r="AA43" s="88"/>
      <c r="AB43" s="88"/>
      <c r="AC43" s="88"/>
      <c r="AD43" s="90" t="n">
        <v>45992</v>
      </c>
      <c r="AE43" s="88"/>
      <c r="AF43" s="88"/>
      <c r="AG43" s="83" t="s">
        <v>1120</v>
      </c>
      <c r="AH43" s="88"/>
      <c r="AI43" s="88"/>
      <c r="AJ43" s="88"/>
      <c r="AK43" s="73" t="s">
        <v>89</v>
      </c>
      <c r="AL43" s="69"/>
      <c r="AM43" s="38"/>
    </row>
    <row r="44" customFormat="false" ht="171" hidden="false" customHeight="true" outlineLevel="0" collapsed="false">
      <c r="A44" s="91"/>
      <c r="B44" s="82" t="s">
        <v>908</v>
      </c>
      <c r="C44" s="345" t="s">
        <v>909</v>
      </c>
      <c r="D44" s="343" t="s">
        <v>1121</v>
      </c>
      <c r="E44" s="343" t="s">
        <v>911</v>
      </c>
      <c r="F44" s="366" t="n">
        <v>45413</v>
      </c>
      <c r="G44" s="366" t="n">
        <v>46569</v>
      </c>
      <c r="H44" s="343" t="s">
        <v>912</v>
      </c>
      <c r="I44" s="342" t="n">
        <v>0</v>
      </c>
      <c r="J44" s="343" t="s">
        <v>1122</v>
      </c>
      <c r="K44" s="405" t="s">
        <v>617</v>
      </c>
      <c r="L44" s="340" t="s">
        <v>906</v>
      </c>
      <c r="M44" s="343" t="s">
        <v>914</v>
      </c>
      <c r="N44" s="406"/>
      <c r="O44" s="371"/>
      <c r="P44" s="336"/>
      <c r="Q44" s="79"/>
      <c r="R44" s="371" t="s">
        <v>135</v>
      </c>
      <c r="S44" s="359"/>
      <c r="T44" s="360"/>
      <c r="U44" s="83" t="s">
        <v>1123</v>
      </c>
      <c r="V44" s="83" t="s">
        <v>1124</v>
      </c>
      <c r="W44" s="125"/>
      <c r="X44" s="83" t="s">
        <v>941</v>
      </c>
      <c r="Y44" s="83" t="s">
        <v>1125</v>
      </c>
      <c r="Z44" s="88"/>
      <c r="AA44" s="88"/>
      <c r="AB44" s="88"/>
      <c r="AC44" s="88"/>
      <c r="AD44" s="88"/>
      <c r="AE44" s="88"/>
      <c r="AF44" s="88"/>
      <c r="AG44" s="83" t="s">
        <v>1126</v>
      </c>
      <c r="AH44" s="88"/>
      <c r="AI44" s="88"/>
      <c r="AJ44" s="88"/>
      <c r="AK44" s="73" t="s">
        <v>932</v>
      </c>
      <c r="AL44" s="69"/>
      <c r="AM44" s="38"/>
    </row>
    <row r="45" customFormat="false" ht="234.75" hidden="false" customHeight="true" outlineLevel="0" collapsed="false">
      <c r="A45" s="91" t="s">
        <v>506</v>
      </c>
      <c r="B45" s="82" t="s">
        <v>507</v>
      </c>
      <c r="C45" s="106" t="s">
        <v>865</v>
      </c>
      <c r="D45" s="332" t="s">
        <v>1127</v>
      </c>
      <c r="E45" s="332" t="s">
        <v>1128</v>
      </c>
      <c r="F45" s="136" t="n">
        <v>45413</v>
      </c>
      <c r="G45" s="136" t="n">
        <v>46569</v>
      </c>
      <c r="H45" s="372" t="s">
        <v>918</v>
      </c>
      <c r="I45" s="385" t="n">
        <v>150000</v>
      </c>
      <c r="J45" s="372" t="s">
        <v>1129</v>
      </c>
      <c r="K45" s="332" t="s">
        <v>1130</v>
      </c>
      <c r="L45" s="332" t="s">
        <v>1131</v>
      </c>
      <c r="M45" s="332" t="s">
        <v>617</v>
      </c>
      <c r="N45" s="88"/>
      <c r="O45" s="407"/>
      <c r="P45" s="79"/>
      <c r="Q45" s="79"/>
      <c r="R45" s="371" t="s">
        <v>135</v>
      </c>
      <c r="S45" s="359"/>
      <c r="T45" s="360"/>
      <c r="U45" s="83" t="s">
        <v>1132</v>
      </c>
      <c r="V45" s="82" t="s">
        <v>1133</v>
      </c>
      <c r="W45" s="88"/>
      <c r="X45" s="125"/>
      <c r="Y45" s="125"/>
      <c r="Z45" s="88"/>
      <c r="AA45" s="88"/>
      <c r="AB45" s="88"/>
      <c r="AC45" s="88"/>
      <c r="AD45" s="88"/>
      <c r="AE45" s="83" t="s">
        <v>1134</v>
      </c>
      <c r="AF45" s="82"/>
      <c r="AG45" s="83" t="s">
        <v>1135</v>
      </c>
      <c r="AH45" s="88"/>
      <c r="AI45" s="88"/>
      <c r="AJ45" s="88"/>
      <c r="AK45" s="73" t="s">
        <v>932</v>
      </c>
      <c r="AL45" s="69"/>
      <c r="AM45" s="38"/>
    </row>
    <row r="46" customFormat="false" ht="190.5" hidden="false" customHeight="true" outlineLevel="0" collapsed="false">
      <c r="A46" s="91"/>
      <c r="B46" s="82" t="s">
        <v>518</v>
      </c>
      <c r="C46" s="143" t="s">
        <v>529</v>
      </c>
      <c r="D46" s="343" t="s">
        <v>1136</v>
      </c>
      <c r="E46" s="343" t="s">
        <v>1137</v>
      </c>
      <c r="F46" s="366" t="n">
        <v>45292</v>
      </c>
      <c r="G46" s="341" t="n">
        <v>46569</v>
      </c>
      <c r="H46" s="343" t="s">
        <v>918</v>
      </c>
      <c r="I46" s="373" t="n">
        <v>500000</v>
      </c>
      <c r="J46" s="343" t="s">
        <v>1138</v>
      </c>
      <c r="K46" s="340" t="s">
        <v>302</v>
      </c>
      <c r="L46" s="343" t="s">
        <v>524</v>
      </c>
      <c r="M46" s="403" t="n">
        <v>0</v>
      </c>
      <c r="N46" s="88"/>
      <c r="O46" s="407"/>
      <c r="P46" s="79"/>
      <c r="Q46" s="79"/>
      <c r="R46" s="371" t="s">
        <v>135</v>
      </c>
      <c r="S46" s="359"/>
      <c r="T46" s="360"/>
      <c r="U46" s="386" t="s">
        <v>1139</v>
      </c>
      <c r="V46" s="88"/>
      <c r="W46" s="88"/>
      <c r="X46" s="83" t="s">
        <v>1140</v>
      </c>
      <c r="Y46" s="83" t="s">
        <v>1141</v>
      </c>
      <c r="Z46" s="88"/>
      <c r="AA46" s="88"/>
      <c r="AB46" s="88"/>
      <c r="AC46" s="88"/>
      <c r="AD46" s="88"/>
      <c r="AE46" s="88"/>
      <c r="AF46" s="88"/>
      <c r="AG46" s="83" t="s">
        <v>1142</v>
      </c>
      <c r="AH46" s="88"/>
      <c r="AI46" s="88"/>
      <c r="AJ46" s="88"/>
      <c r="AK46" s="73" t="s">
        <v>81</v>
      </c>
      <c r="AL46" s="69"/>
      <c r="AM46" s="38"/>
    </row>
    <row r="47" customFormat="false" ht="247.75" hidden="false" customHeight="false" outlineLevel="0" collapsed="false">
      <c r="A47" s="91"/>
      <c r="B47" s="82" t="s">
        <v>532</v>
      </c>
      <c r="C47" s="143" t="s">
        <v>533</v>
      </c>
      <c r="D47" s="340" t="s">
        <v>1143</v>
      </c>
      <c r="E47" s="340" t="s">
        <v>535</v>
      </c>
      <c r="F47" s="341" t="n">
        <v>44774</v>
      </c>
      <c r="G47" s="341" t="n">
        <v>46569</v>
      </c>
      <c r="H47" s="343" t="s">
        <v>1144</v>
      </c>
      <c r="I47" s="373" t="n">
        <v>250000</v>
      </c>
      <c r="J47" s="343" t="s">
        <v>1145</v>
      </c>
      <c r="K47" s="340" t="s">
        <v>879</v>
      </c>
      <c r="L47" s="340" t="s">
        <v>539</v>
      </c>
      <c r="M47" s="372" t="s">
        <v>617</v>
      </c>
      <c r="N47" s="88"/>
      <c r="O47" s="407"/>
      <c r="P47" s="336"/>
      <c r="Q47" s="79"/>
      <c r="R47" s="371" t="s">
        <v>135</v>
      </c>
      <c r="S47" s="359"/>
      <c r="T47" s="360"/>
      <c r="U47" s="386" t="s">
        <v>1146</v>
      </c>
      <c r="V47" s="83" t="s">
        <v>1147</v>
      </c>
      <c r="W47" s="88"/>
      <c r="X47" s="83" t="s">
        <v>1144</v>
      </c>
      <c r="Y47" s="88"/>
      <c r="Z47" s="88"/>
      <c r="AA47" s="88"/>
      <c r="AB47" s="88"/>
      <c r="AC47" s="88"/>
      <c r="AD47" s="88"/>
      <c r="AE47" s="88"/>
      <c r="AF47" s="88"/>
      <c r="AG47" s="83" t="s">
        <v>1148</v>
      </c>
      <c r="AH47" s="88"/>
      <c r="AI47" s="88"/>
      <c r="AJ47" s="88"/>
      <c r="AK47" s="73" t="s">
        <v>958</v>
      </c>
      <c r="AL47" s="69"/>
      <c r="AM47" s="38"/>
    </row>
    <row r="48" customFormat="false" ht="288" hidden="false" customHeight="true" outlineLevel="0" collapsed="false">
      <c r="A48" s="91"/>
      <c r="B48" s="82" t="s">
        <v>546</v>
      </c>
      <c r="C48" s="143" t="s">
        <v>882</v>
      </c>
      <c r="D48" s="340" t="s">
        <v>559</v>
      </c>
      <c r="E48" s="340" t="s">
        <v>1149</v>
      </c>
      <c r="F48" s="341" t="n">
        <v>44774</v>
      </c>
      <c r="G48" s="341" t="n">
        <v>46569</v>
      </c>
      <c r="H48" s="343" t="s">
        <v>400</v>
      </c>
      <c r="I48" s="373" t="n">
        <v>45000</v>
      </c>
      <c r="J48" s="343" t="s">
        <v>1150</v>
      </c>
      <c r="K48" s="340" t="s">
        <v>552</v>
      </c>
      <c r="L48" s="340" t="s">
        <v>617</v>
      </c>
      <c r="M48" s="340" t="s">
        <v>885</v>
      </c>
      <c r="N48" s="88"/>
      <c r="O48" s="407"/>
      <c r="P48" s="79"/>
      <c r="Q48" s="79" t="s">
        <v>135</v>
      </c>
      <c r="R48" s="371"/>
      <c r="S48" s="359"/>
      <c r="T48" s="360" t="s">
        <v>114</v>
      </c>
      <c r="U48" s="119" t="s">
        <v>1151</v>
      </c>
      <c r="V48" s="361"/>
      <c r="W48" s="119" t="s">
        <v>1152</v>
      </c>
      <c r="X48" s="119" t="s">
        <v>400</v>
      </c>
      <c r="Y48" s="88"/>
      <c r="Z48" s="397"/>
      <c r="AA48" s="408"/>
      <c r="AB48" s="408"/>
      <c r="AC48" s="88"/>
      <c r="AD48" s="88"/>
      <c r="AE48" s="397"/>
      <c r="AF48" s="88"/>
      <c r="AG48" s="88"/>
      <c r="AH48" s="88"/>
      <c r="AI48" s="88"/>
      <c r="AJ48" s="125"/>
      <c r="AK48" s="73" t="s">
        <v>1007</v>
      </c>
      <c r="AL48" s="69"/>
      <c r="AM48" s="38"/>
    </row>
    <row r="49" customFormat="false" ht="123.75" hidden="false" customHeight="true" outlineLevel="0" collapsed="false">
      <c r="A49" s="91"/>
      <c r="B49" s="260" t="s">
        <v>561</v>
      </c>
      <c r="C49" s="401" t="s">
        <v>562</v>
      </c>
      <c r="D49" s="376" t="s">
        <v>1153</v>
      </c>
      <c r="E49" s="376" t="s">
        <v>1154</v>
      </c>
      <c r="F49" s="402" t="n">
        <v>45505</v>
      </c>
      <c r="G49" s="402" t="n">
        <v>46569</v>
      </c>
      <c r="H49" s="409" t="s">
        <v>1155</v>
      </c>
      <c r="I49" s="404" t="n">
        <v>5000</v>
      </c>
      <c r="J49" s="403" t="s">
        <v>1156</v>
      </c>
      <c r="K49" s="376" t="s">
        <v>1157</v>
      </c>
      <c r="L49" s="376" t="s">
        <v>1158</v>
      </c>
      <c r="M49" s="376" t="s">
        <v>617</v>
      </c>
      <c r="N49" s="88"/>
      <c r="O49" s="407"/>
      <c r="P49" s="79" t="s">
        <v>135</v>
      </c>
      <c r="Q49" s="79"/>
      <c r="R49" s="371"/>
      <c r="S49" s="359"/>
      <c r="T49" s="360"/>
      <c r="U49" s="83" t="s">
        <v>1159</v>
      </c>
      <c r="V49" s="88"/>
      <c r="W49" s="83" t="s">
        <v>1160</v>
      </c>
      <c r="X49" s="82" t="s">
        <v>1155</v>
      </c>
      <c r="Y49" s="88"/>
      <c r="Z49" s="88"/>
      <c r="AA49" s="88"/>
      <c r="AB49" s="88"/>
      <c r="AC49" s="88"/>
      <c r="AD49" s="88"/>
      <c r="AE49" s="88"/>
      <c r="AF49" s="88"/>
      <c r="AG49" s="410"/>
      <c r="AH49" s="88"/>
      <c r="AI49" s="88"/>
      <c r="AJ49" s="88"/>
      <c r="AK49" s="82" t="s">
        <v>81</v>
      </c>
      <c r="AL49" s="69"/>
      <c r="AM49" s="38"/>
    </row>
    <row r="50" customFormat="false" ht="85.05" hidden="false" customHeight="false" outlineLevel="0" collapsed="false">
      <c r="A50" s="91"/>
      <c r="B50" s="260" t="s">
        <v>573</v>
      </c>
      <c r="C50" s="357" t="s">
        <v>1161</v>
      </c>
      <c r="D50" s="411" t="s">
        <v>575</v>
      </c>
      <c r="E50" s="372" t="s">
        <v>576</v>
      </c>
      <c r="F50" s="412" t="n">
        <v>45170</v>
      </c>
      <c r="G50" s="412" t="n">
        <v>45627</v>
      </c>
      <c r="H50" s="372" t="s">
        <v>577</v>
      </c>
      <c r="I50" s="413" t="n">
        <v>0</v>
      </c>
      <c r="J50" s="372" t="s">
        <v>1162</v>
      </c>
      <c r="K50" s="372" t="s">
        <v>1163</v>
      </c>
      <c r="L50" s="411" t="s">
        <v>617</v>
      </c>
      <c r="M50" s="372" t="s">
        <v>897</v>
      </c>
      <c r="N50" s="88"/>
      <c r="O50" s="407"/>
      <c r="P50" s="336"/>
      <c r="Q50" s="79"/>
      <c r="R50" s="371"/>
      <c r="S50" s="359" t="s">
        <v>135</v>
      </c>
      <c r="T50" s="360"/>
      <c r="U50" s="92" t="s">
        <v>1164</v>
      </c>
      <c r="V50" s="83" t="s">
        <v>1165</v>
      </c>
      <c r="W50" s="82"/>
      <c r="X50" s="83" t="s">
        <v>577</v>
      </c>
      <c r="Y50" s="82"/>
      <c r="Z50" s="82"/>
      <c r="AA50" s="82"/>
      <c r="AB50" s="88"/>
      <c r="AC50" s="88"/>
      <c r="AD50" s="88"/>
      <c r="AE50" s="88"/>
      <c r="AF50" s="88"/>
      <c r="AG50" s="88"/>
      <c r="AH50" s="88"/>
      <c r="AI50" s="88"/>
      <c r="AJ50" s="88"/>
      <c r="AK50" s="82" t="s">
        <v>81</v>
      </c>
      <c r="AL50" s="69"/>
      <c r="AM50" s="38"/>
    </row>
    <row r="51" customFormat="false" ht="14.25" hidden="false" customHeight="false" outlineLevel="0" collapsed="false">
      <c r="AM51" s="38"/>
    </row>
    <row r="52" customFormat="false" ht="14.25" hidden="false" customHeight="false" outlineLevel="0" collapsed="false">
      <c r="B52" s="151"/>
      <c r="AL52" s="152"/>
      <c r="AM52" s="38"/>
    </row>
    <row r="53" customFormat="false" ht="14.25" hidden="false" customHeight="false" outlineLevel="0" collapsed="false">
      <c r="AL53" s="152"/>
      <c r="AM53" s="38"/>
    </row>
    <row r="54" customFormat="false" ht="19.7" hidden="false" customHeight="false" outlineLevel="0" collapsed="false">
      <c r="A54" s="153" t="s">
        <v>569</v>
      </c>
      <c r="B54" s="153"/>
      <c r="C54" s="153"/>
      <c r="D54" s="153"/>
      <c r="E54" s="153"/>
      <c r="F54" s="153"/>
      <c r="G54" s="153"/>
      <c r="H54" s="153"/>
      <c r="I54" s="153"/>
      <c r="J54" s="153"/>
      <c r="K54" s="153"/>
      <c r="L54" s="153"/>
      <c r="M54" s="153"/>
      <c r="N54" s="153"/>
      <c r="AM54" s="38"/>
    </row>
    <row r="55" customFormat="false" ht="19.7" hidden="false" customHeight="false" outlineLevel="0" collapsed="false">
      <c r="A55" s="154"/>
      <c r="B55" s="155"/>
      <c r="C55" s="155"/>
      <c r="D55" s="156"/>
      <c r="E55" s="156"/>
      <c r="F55" s="156"/>
      <c r="G55" s="156"/>
      <c r="H55" s="156"/>
      <c r="I55" s="414"/>
      <c r="J55" s="156"/>
      <c r="K55" s="156"/>
      <c r="L55" s="156"/>
      <c r="M55" s="156"/>
      <c r="N55" s="156"/>
      <c r="O55" s="156"/>
      <c r="AM55" s="38"/>
    </row>
    <row r="56" customFormat="false" ht="22.05" hidden="false" customHeight="false" outlineLevel="0" collapsed="false">
      <c r="A56" s="157" t="s">
        <v>570</v>
      </c>
      <c r="B56" s="158"/>
      <c r="C56" s="159" t="n">
        <v>3</v>
      </c>
      <c r="AM56" s="38"/>
    </row>
    <row r="57" customFormat="false" ht="14.25" hidden="false" customHeight="false" outlineLevel="0" collapsed="false">
      <c r="AM57" s="38"/>
    </row>
    <row r="58" customFormat="false" ht="15" hidden="false" customHeight="true" outlineLevel="0" collapsed="false">
      <c r="A58" s="160" t="s">
        <v>571</v>
      </c>
      <c r="B58" s="161" t="s">
        <v>119</v>
      </c>
      <c r="C58" s="161" t="s">
        <v>2</v>
      </c>
      <c r="D58" s="161" t="s">
        <v>4</v>
      </c>
      <c r="E58" s="162" t="s">
        <v>6</v>
      </c>
      <c r="F58" s="161" t="s">
        <v>8</v>
      </c>
      <c r="G58" s="161"/>
      <c r="H58" s="161" t="s">
        <v>10</v>
      </c>
      <c r="I58" s="415" t="s">
        <v>14</v>
      </c>
      <c r="J58" s="163" t="s">
        <v>12</v>
      </c>
      <c r="K58" s="163" t="s">
        <v>120</v>
      </c>
      <c r="L58" s="163"/>
      <c r="M58" s="163" t="s">
        <v>20</v>
      </c>
      <c r="N58" s="163" t="s">
        <v>22</v>
      </c>
      <c r="O58" s="164"/>
      <c r="AM58" s="38"/>
    </row>
    <row r="59" customFormat="false" ht="15" hidden="false" customHeight="false" outlineLevel="0" collapsed="false">
      <c r="A59" s="160"/>
      <c r="B59" s="161"/>
      <c r="C59" s="161"/>
      <c r="D59" s="161"/>
      <c r="E59" s="162"/>
      <c r="F59" s="165" t="s">
        <v>122</v>
      </c>
      <c r="G59" s="165" t="s">
        <v>123</v>
      </c>
      <c r="H59" s="161"/>
      <c r="I59" s="415"/>
      <c r="J59" s="163"/>
      <c r="K59" s="166" t="s">
        <v>124</v>
      </c>
      <c r="L59" s="166" t="s">
        <v>572</v>
      </c>
      <c r="M59" s="163"/>
      <c r="N59" s="163"/>
      <c r="O59" s="33"/>
      <c r="AM59" s="38"/>
    </row>
    <row r="60" customFormat="false" ht="231.75" hidden="false" customHeight="true" outlineLevel="0" collapsed="false">
      <c r="A60" s="83" t="s">
        <v>395</v>
      </c>
      <c r="B60" s="82" t="s">
        <v>1166</v>
      </c>
      <c r="C60" s="332" t="s">
        <v>1167</v>
      </c>
      <c r="D60" s="75" t="s">
        <v>1168</v>
      </c>
      <c r="E60" s="75" t="s">
        <v>1169</v>
      </c>
      <c r="F60" s="76" t="n">
        <v>46113</v>
      </c>
      <c r="G60" s="76" t="n">
        <v>46569</v>
      </c>
      <c r="H60" s="75" t="s">
        <v>1170</v>
      </c>
      <c r="I60" s="416"/>
      <c r="J60" s="143" t="s">
        <v>1171</v>
      </c>
      <c r="K60" s="143" t="s">
        <v>1172</v>
      </c>
      <c r="L60" s="76"/>
      <c r="M60" s="76"/>
      <c r="N60" s="87" t="s">
        <v>1173</v>
      </c>
      <c r="O60" s="33"/>
      <c r="AM60" s="38"/>
    </row>
    <row r="61" customFormat="false" ht="228" hidden="false" customHeight="true" outlineLevel="0" collapsed="false">
      <c r="A61" s="83" t="s">
        <v>395</v>
      </c>
      <c r="B61" s="82" t="s">
        <v>1174</v>
      </c>
      <c r="C61" s="332" t="s">
        <v>1175</v>
      </c>
      <c r="D61" s="75" t="s">
        <v>1176</v>
      </c>
      <c r="E61" s="75" t="s">
        <v>1177</v>
      </c>
      <c r="F61" s="417" t="n">
        <v>45901</v>
      </c>
      <c r="G61" s="76" t="n">
        <v>46569</v>
      </c>
      <c r="H61" s="75" t="s">
        <v>941</v>
      </c>
      <c r="I61" s="416"/>
      <c r="J61" s="75" t="s">
        <v>1178</v>
      </c>
      <c r="K61" s="418"/>
      <c r="L61" s="76"/>
      <c r="M61" s="76"/>
      <c r="N61" s="87" t="s">
        <v>1173</v>
      </c>
      <c r="O61" s="33"/>
      <c r="AM61" s="38"/>
    </row>
    <row r="62" customFormat="false" ht="14.25" hidden="false" customHeight="false" outlineLevel="0" collapsed="false">
      <c r="AM62" s="38"/>
    </row>
    <row r="63" customFormat="false" ht="15" hidden="false" customHeight="true" outlineLevel="0" collapsed="false">
      <c r="A63" s="160" t="s">
        <v>571</v>
      </c>
      <c r="B63" s="161" t="s">
        <v>119</v>
      </c>
      <c r="C63" s="161" t="s">
        <v>2</v>
      </c>
      <c r="D63" s="161" t="s">
        <v>4</v>
      </c>
      <c r="E63" s="162" t="s">
        <v>6</v>
      </c>
      <c r="F63" s="161" t="s">
        <v>8</v>
      </c>
      <c r="G63" s="161"/>
      <c r="H63" s="161" t="s">
        <v>10</v>
      </c>
      <c r="I63" s="415" t="s">
        <v>14</v>
      </c>
      <c r="J63" s="161" t="s">
        <v>12</v>
      </c>
      <c r="K63" s="163" t="s">
        <v>120</v>
      </c>
      <c r="L63" s="163"/>
      <c r="M63" s="161" t="s">
        <v>20</v>
      </c>
      <c r="N63" s="163" t="s">
        <v>22</v>
      </c>
      <c r="O63" s="164"/>
      <c r="AM63" s="38"/>
    </row>
    <row r="64" customFormat="false" ht="15" hidden="false" customHeight="false" outlineLevel="0" collapsed="false">
      <c r="A64" s="160"/>
      <c r="B64" s="161"/>
      <c r="C64" s="161"/>
      <c r="D64" s="161"/>
      <c r="E64" s="162"/>
      <c r="F64" s="165" t="s">
        <v>122</v>
      </c>
      <c r="G64" s="165" t="s">
        <v>123</v>
      </c>
      <c r="H64" s="161"/>
      <c r="I64" s="415"/>
      <c r="J64" s="161"/>
      <c r="K64" s="166" t="s">
        <v>124</v>
      </c>
      <c r="L64" s="166" t="s">
        <v>572</v>
      </c>
      <c r="M64" s="161"/>
      <c r="N64" s="163"/>
      <c r="O64" s="33"/>
      <c r="AM64" s="38"/>
    </row>
    <row r="65" customFormat="false" ht="147" hidden="false" customHeight="true" outlineLevel="0" collapsed="false">
      <c r="A65" s="83" t="s">
        <v>417</v>
      </c>
      <c r="B65" s="82" t="s">
        <v>1179</v>
      </c>
      <c r="C65" s="83" t="s">
        <v>1180</v>
      </c>
      <c r="D65" s="82" t="s">
        <v>1181</v>
      </c>
      <c r="E65" s="83" t="s">
        <v>1182</v>
      </c>
      <c r="F65" s="90" t="n">
        <v>46054</v>
      </c>
      <c r="G65" s="419" t="n">
        <v>46569</v>
      </c>
      <c r="H65" s="83" t="s">
        <v>1183</v>
      </c>
      <c r="I65" s="420"/>
      <c r="J65" s="84" t="s">
        <v>1184</v>
      </c>
      <c r="K65" s="88"/>
      <c r="L65" s="88"/>
      <c r="M65" s="88"/>
      <c r="N65" s="73" t="s">
        <v>83</v>
      </c>
      <c r="O65" s="33"/>
      <c r="AM65" s="38"/>
    </row>
    <row r="66" customFormat="false" ht="14.25" hidden="false" customHeight="false" outlineLevel="0" collapsed="false">
      <c r="A66" s="151"/>
      <c r="B66" s="151"/>
      <c r="O66" s="33"/>
      <c r="AM66" s="38"/>
    </row>
    <row r="67" customFormat="false" ht="14.25" hidden="false" customHeight="false" outlineLevel="0" collapsed="false">
      <c r="A67" s="38"/>
      <c r="B67" s="38"/>
      <c r="C67" s="38"/>
      <c r="D67" s="38"/>
      <c r="E67" s="38"/>
      <c r="F67" s="38"/>
      <c r="G67" s="38"/>
      <c r="H67" s="38"/>
      <c r="I67" s="421"/>
      <c r="J67" s="38"/>
      <c r="K67" s="38"/>
      <c r="L67" s="38"/>
      <c r="M67" s="38"/>
      <c r="N67" s="38"/>
      <c r="O67" s="167"/>
      <c r="P67" s="167"/>
      <c r="Q67" s="167"/>
      <c r="R67" s="167"/>
      <c r="S67" s="167"/>
      <c r="T67" s="167"/>
      <c r="U67" s="167"/>
      <c r="V67" s="167"/>
      <c r="W67" s="167"/>
      <c r="X67" s="167"/>
      <c r="Y67" s="167"/>
      <c r="Z67" s="167"/>
      <c r="AA67" s="167"/>
      <c r="AB67" s="167"/>
      <c r="AC67" s="167"/>
      <c r="AD67" s="167"/>
      <c r="AE67" s="167"/>
      <c r="AF67" s="167"/>
      <c r="AG67" s="167"/>
      <c r="AH67" s="167"/>
      <c r="AI67" s="167"/>
      <c r="AJ67" s="167"/>
      <c r="AK67" s="422"/>
      <c r="AL67" s="38"/>
      <c r="AM67" s="38"/>
    </row>
    <row r="68" customFormat="false" ht="14.25" hidden="false" customHeight="false" outlineLevel="0" collapsed="false">
      <c r="A68" s="38"/>
      <c r="B68" s="38"/>
      <c r="C68" s="38"/>
      <c r="D68" s="38"/>
      <c r="E68" s="38"/>
      <c r="F68" s="38"/>
      <c r="G68" s="38"/>
      <c r="H68" s="38"/>
      <c r="I68" s="421"/>
      <c r="J68" s="38"/>
      <c r="K68" s="38"/>
      <c r="L68" s="38"/>
      <c r="M68" s="38"/>
      <c r="N68" s="38"/>
      <c r="O68" s="167"/>
      <c r="P68" s="167"/>
      <c r="Q68" s="167"/>
      <c r="R68" s="167"/>
      <c r="S68" s="167"/>
      <c r="T68" s="167"/>
      <c r="U68" s="167"/>
      <c r="V68" s="167"/>
      <c r="W68" s="167"/>
      <c r="X68" s="167"/>
      <c r="Y68" s="167"/>
      <c r="Z68" s="167"/>
      <c r="AA68" s="167"/>
      <c r="AB68" s="167"/>
      <c r="AC68" s="167"/>
      <c r="AD68" s="167"/>
      <c r="AE68" s="167"/>
      <c r="AF68" s="167"/>
      <c r="AG68" s="167"/>
      <c r="AH68" s="167"/>
      <c r="AI68" s="167"/>
      <c r="AJ68" s="167"/>
      <c r="AK68" s="422"/>
      <c r="AL68" s="38"/>
      <c r="AM68" s="38"/>
    </row>
  </sheetData>
  <mergeCells count="74">
    <mergeCell ref="A1:AJ1"/>
    <mergeCell ref="A2:AK2"/>
    <mergeCell ref="B4:G4"/>
    <mergeCell ref="B6:C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16"/>
    <mergeCell ref="A17:A23"/>
    <mergeCell ref="A24:A28"/>
    <mergeCell ref="A29:A33"/>
    <mergeCell ref="A34:A35"/>
    <mergeCell ref="A36:A44"/>
    <mergeCell ref="A45:A50"/>
    <mergeCell ref="A54:N54"/>
    <mergeCell ref="A58:A59"/>
    <mergeCell ref="B58:B59"/>
    <mergeCell ref="C58:C59"/>
    <mergeCell ref="D58:D59"/>
    <mergeCell ref="E58:E59"/>
    <mergeCell ref="F58:G58"/>
    <mergeCell ref="H58:H59"/>
    <mergeCell ref="I58:I59"/>
    <mergeCell ref="J58:J59"/>
    <mergeCell ref="K58:L58"/>
    <mergeCell ref="M58:M59"/>
    <mergeCell ref="N58:N59"/>
    <mergeCell ref="A63:A64"/>
    <mergeCell ref="B63:B64"/>
    <mergeCell ref="C63:C64"/>
    <mergeCell ref="D63:D64"/>
    <mergeCell ref="E63:E64"/>
    <mergeCell ref="F63:G63"/>
    <mergeCell ref="H63:H64"/>
    <mergeCell ref="I63:I64"/>
    <mergeCell ref="J63:J64"/>
    <mergeCell ref="K63:L63"/>
    <mergeCell ref="M63:M64"/>
    <mergeCell ref="N63:N64"/>
  </mergeCells>
  <conditionalFormatting sqref="R20:R22">
    <cfRule type="cellIs" priority="2" operator="equal" aboveAverage="0" equalAverage="0" bottom="0" percent="0" rank="0" text="" dxfId="35">
      <formula>"x"</formula>
    </cfRule>
  </conditionalFormatting>
  <conditionalFormatting sqref="T11:T50">
    <cfRule type="cellIs" priority="3" operator="equal" aboveAverage="0" equalAverage="0" bottom="0" percent="0" rank="0" text="" dxfId="36">
      <formula>$AQ$7</formula>
    </cfRule>
    <cfRule type="cellIs" priority="4" operator="equal" aboveAverage="0" equalAverage="0" bottom="0" percent="0" rank="0" text="" dxfId="37">
      <formula>$AQ$6</formula>
    </cfRule>
  </conditionalFormatting>
  <conditionalFormatting sqref="S11:S50">
    <cfRule type="cellIs" priority="5" operator="equal" aboveAverage="0" equalAverage="0" bottom="0" percent="0" rank="0" text="" dxfId="38">
      <formula>"x"</formula>
    </cfRule>
  </conditionalFormatting>
  <conditionalFormatting sqref="R11:R16 R24:R50">
    <cfRule type="cellIs" priority="6" operator="equal" aboveAverage="0" equalAverage="0" bottom="0" percent="0" rank="0" text="" dxfId="39">
      <formula>"x"</formula>
    </cfRule>
  </conditionalFormatting>
  <conditionalFormatting sqref="Q11:Q50">
    <cfRule type="cellIs" priority="7" operator="equal" aboveAverage="0" equalAverage="0" bottom="0" percent="0" rank="0" text="" dxfId="40">
      <formula>"x"</formula>
    </cfRule>
  </conditionalFormatting>
  <conditionalFormatting sqref="P11:P50">
    <cfRule type="cellIs" priority="8" operator="equal" aboveAverage="0" equalAverage="0" bottom="0" percent="0" rank="0" text="" dxfId="41">
      <formula>"x"</formula>
    </cfRule>
  </conditionalFormatting>
  <conditionalFormatting sqref="O11:O16 O24:O50">
    <cfRule type="cellIs" priority="9" operator="equal" aboveAverage="0" equalAverage="0" bottom="0" percent="0" rank="0" text="" dxfId="42">
      <formula>"x"</formula>
    </cfRule>
  </conditionalFormatting>
  <conditionalFormatting sqref="AQ6:AQ7">
    <cfRule type="cellIs" priority="10" operator="equal" aboveAverage="0" equalAverage="0" bottom="0" percent="0" rank="0" text="" dxfId="43">
      <formula>$AQ$6</formula>
    </cfRule>
  </conditionalFormatting>
  <dataValidations count="2">
    <dataValidation allowBlank="true" errorStyle="stop" operator="between" showDropDown="false" showErrorMessage="true" showInputMessage="true" sqref="T11:T50" type="list">
      <formula1>$AQ$6:$AQ$7</formula1>
      <formula2>0</formula2>
    </dataValidation>
    <dataValidation allowBlank="true" errorStyle="stop" operator="between" showDropDown="false" showErrorMessage="true" showInputMessage="true" sqref="N11:N16 AK11:AK50 N24:N44 O45:O50 N60:N61 N65:N66" type="list">
      <formula1>LEGENDA!$A$46:$A$60</formula1>
      <formula2>0</formula2>
    </dataValidation>
  </dataValidations>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D47"/>
  <sheetViews>
    <sheetView showFormulas="false" showGridLines="false" showRowColHeaders="true" showZeros="true" rightToLeft="false" tabSelected="true" showOutlineSymbols="true" defaultGridColor="true" view="normal" topLeftCell="A1" colorId="64" zoomScale="75" zoomScaleNormal="75" zoomScalePageLayoutView="100" workbookViewId="0">
      <selection pane="topLeft" activeCell="AF10" activeCellId="0" sqref="AF10"/>
    </sheetView>
  </sheetViews>
  <sheetFormatPr defaultColWidth="8.6796875" defaultRowHeight="14.25" customHeight="true" zeroHeight="false" outlineLevelRow="0" outlineLevelCol="0"/>
  <cols>
    <col collapsed="false" customWidth="true" hidden="false" outlineLevel="0" max="1" min="1" style="0" width="2.88"/>
    <col collapsed="false" customWidth="true" hidden="false" outlineLevel="0" max="2" min="2" style="0" width="3.88"/>
    <col collapsed="false" customWidth="true" hidden="false" outlineLevel="0" max="3" min="3" style="0" width="53"/>
    <col collapsed="false" customWidth="true" hidden="false" outlineLevel="0" max="4" min="4" style="0" width="12"/>
    <col collapsed="false" customWidth="true" hidden="false" outlineLevel="0" max="5" min="5" style="0" width="7.44"/>
    <col collapsed="false" customWidth="true" hidden="false" outlineLevel="0" max="6" min="6" style="0" width="12"/>
    <col collapsed="false" customWidth="true" hidden="false" outlineLevel="0" max="7" min="7" style="0" width="8.11"/>
    <col collapsed="false" customWidth="true" hidden="false" outlineLevel="0" max="8" min="8" style="0" width="9.11"/>
    <col collapsed="false" customWidth="true" hidden="false" outlineLevel="0" max="24" min="24" style="0" width="2.88"/>
    <col collapsed="false" customWidth="true" hidden="true" outlineLevel="0" max="26" min="26" style="0" width="11.53"/>
    <col collapsed="false" customWidth="true" hidden="true" outlineLevel="0" max="28" min="27" style="0" width="4.11"/>
    <col collapsed="false" customWidth="true" hidden="false" outlineLevel="0" max="29" min="29" style="0" width="4.11"/>
  </cols>
  <sheetData>
    <row r="1" customFormat="false" ht="14.25" hidden="false" customHeight="false" outlineLevel="0" collapsed="false">
      <c r="A1" s="168"/>
      <c r="B1" s="169" t="s">
        <v>107</v>
      </c>
      <c r="C1" s="169"/>
      <c r="D1" s="169"/>
      <c r="E1" s="169"/>
      <c r="F1" s="169"/>
      <c r="G1" s="169"/>
      <c r="H1" s="169"/>
      <c r="I1" s="169"/>
      <c r="J1" s="169"/>
      <c r="K1" s="169"/>
      <c r="L1" s="169"/>
      <c r="M1" s="169"/>
      <c r="N1" s="169"/>
      <c r="O1" s="169"/>
      <c r="P1" s="169"/>
      <c r="Q1" s="169"/>
      <c r="R1" s="169"/>
      <c r="S1" s="169"/>
      <c r="T1" s="169"/>
      <c r="U1" s="169"/>
      <c r="V1" s="169"/>
      <c r="W1" s="169"/>
      <c r="X1" s="168"/>
    </row>
    <row r="2" s="171" customFormat="true" ht="21" hidden="false" customHeight="true" outlineLevel="0" collapsed="false">
      <c r="A2" s="170"/>
      <c r="B2" s="169"/>
      <c r="C2" s="169"/>
      <c r="D2" s="169"/>
      <c r="E2" s="169"/>
      <c r="F2" s="169"/>
      <c r="G2" s="169"/>
      <c r="H2" s="169"/>
      <c r="I2" s="169"/>
      <c r="J2" s="169"/>
      <c r="K2" s="169"/>
      <c r="L2" s="169"/>
      <c r="M2" s="169"/>
      <c r="N2" s="169"/>
      <c r="O2" s="169"/>
      <c r="P2" s="169"/>
      <c r="Q2" s="169"/>
      <c r="R2" s="169"/>
      <c r="S2" s="169"/>
      <c r="T2" s="169"/>
      <c r="U2" s="169"/>
      <c r="V2" s="169"/>
      <c r="W2" s="169"/>
      <c r="X2" s="170"/>
    </row>
    <row r="3" customFormat="false" ht="33.75" hidden="false" customHeight="true" outlineLevel="0" collapsed="false">
      <c r="A3" s="168"/>
      <c r="B3" s="172" t="str">
        <f aca="false">'Monitoria Anual - 1'!A2</f>
        <v>Plano de Ação Nacional para a Conservação dos Pequenos Mamíferos de Áreas Florestais - PAN PMAF</v>
      </c>
      <c r="C3" s="172"/>
      <c r="D3" s="172"/>
      <c r="E3" s="172"/>
      <c r="F3" s="172"/>
      <c r="G3" s="172"/>
      <c r="H3" s="172"/>
      <c r="I3" s="172"/>
      <c r="J3" s="172"/>
      <c r="K3" s="172"/>
      <c r="L3" s="172"/>
      <c r="M3" s="172"/>
      <c r="N3" s="172"/>
      <c r="O3" s="172"/>
      <c r="P3" s="172"/>
      <c r="Q3" s="172"/>
      <c r="R3" s="172"/>
      <c r="S3" s="172"/>
      <c r="T3" s="172"/>
      <c r="U3" s="172"/>
      <c r="V3" s="172"/>
      <c r="W3" s="172"/>
      <c r="X3" s="168"/>
    </row>
    <row r="4" customFormat="false" ht="14.25" hidden="false" customHeight="false" outlineLevel="0" collapsed="false">
      <c r="A4" s="168"/>
      <c r="J4" s="173"/>
      <c r="K4" s="173"/>
      <c r="L4" s="173"/>
      <c r="M4" s="173"/>
      <c r="N4" s="173"/>
      <c r="O4" s="173"/>
      <c r="X4" s="168"/>
    </row>
    <row r="5" s="33" customFormat="true" ht="45" hidden="false" customHeight="true" outlineLevel="0" collapsed="false">
      <c r="A5" s="38"/>
      <c r="B5" s="174" t="s">
        <v>582</v>
      </c>
      <c r="C5" s="174"/>
      <c r="D5" s="175" t="str">
        <f aca="false">'Monitoria Anual - 1'!B4</f>
        <v>Proteger as populações das espécies alvo do PAN e seus ambientes, reduzindo os fatores de ameaça, e ampliar e difundir o conhecimento sobre elas, visando a sua conservação</v>
      </c>
      <c r="E5" s="175"/>
      <c r="F5" s="175"/>
      <c r="G5" s="175"/>
      <c r="H5" s="175"/>
      <c r="I5" s="175"/>
      <c r="J5" s="175"/>
      <c r="K5" s="175"/>
      <c r="L5" s="175"/>
      <c r="M5" s="175"/>
      <c r="N5" s="45"/>
      <c r="O5" s="45"/>
      <c r="P5" s="45"/>
      <c r="Q5" s="45"/>
      <c r="R5" s="45"/>
      <c r="X5" s="38"/>
    </row>
    <row r="6" customFormat="false" ht="14.25" hidden="false" customHeight="false" outlineLevel="0" collapsed="false">
      <c r="A6" s="168"/>
      <c r="J6" s="173"/>
      <c r="K6" s="173"/>
      <c r="L6" s="173"/>
      <c r="M6" s="173"/>
      <c r="N6" s="173"/>
      <c r="O6" s="173"/>
      <c r="X6" s="168"/>
    </row>
    <row r="7" customFormat="false" ht="26.25" hidden="false" customHeight="true" outlineLevel="0" collapsed="false">
      <c r="A7" s="168"/>
      <c r="B7" s="174" t="s">
        <v>111</v>
      </c>
      <c r="C7" s="174"/>
      <c r="D7" s="423" t="s">
        <v>1185</v>
      </c>
      <c r="E7" s="423"/>
      <c r="F7" s="423"/>
      <c r="G7" s="423"/>
      <c r="H7" s="423"/>
      <c r="I7" s="177"/>
      <c r="J7" s="173"/>
      <c r="K7" s="173"/>
      <c r="L7" s="173"/>
      <c r="M7" s="173"/>
      <c r="N7" s="173"/>
      <c r="O7" s="173"/>
      <c r="X7" s="168"/>
    </row>
    <row r="8" customFormat="false" ht="14.25" hidden="false" customHeight="false" outlineLevel="0" collapsed="false">
      <c r="A8" s="168"/>
      <c r="X8" s="168"/>
    </row>
    <row r="9" customFormat="false" ht="31.5" hidden="false" customHeight="true" outlineLevel="0" collapsed="false">
      <c r="A9" s="168"/>
      <c r="B9" s="169" t="s">
        <v>583</v>
      </c>
      <c r="C9" s="169"/>
      <c r="D9" s="169"/>
      <c r="E9" s="169"/>
      <c r="F9" s="169"/>
      <c r="G9" s="169"/>
      <c r="H9" s="169"/>
      <c r="I9" s="169"/>
      <c r="J9" s="169"/>
      <c r="K9" s="169"/>
      <c r="L9" s="169"/>
      <c r="M9" s="169"/>
      <c r="N9" s="169"/>
      <c r="O9" s="169"/>
      <c r="P9" s="169"/>
      <c r="Q9" s="169"/>
      <c r="R9" s="169"/>
      <c r="S9" s="169"/>
      <c r="T9" s="169"/>
      <c r="U9" s="169"/>
      <c r="V9" s="169"/>
      <c r="W9" s="169"/>
      <c r="X9" s="168"/>
    </row>
    <row r="10" customFormat="false" ht="14.25" hidden="false" customHeight="false" outlineLevel="0" collapsed="false">
      <c r="A10" s="168"/>
      <c r="G10" s="178"/>
      <c r="H10" s="178"/>
      <c r="I10" s="178"/>
      <c r="X10" s="168"/>
    </row>
    <row r="11" customFormat="false" ht="15" hidden="false" customHeight="false" outlineLevel="0" collapsed="false">
      <c r="A11" s="168"/>
      <c r="B11" s="176" t="s">
        <v>584</v>
      </c>
      <c r="C11" s="176"/>
      <c r="D11" s="179"/>
      <c r="E11" s="179"/>
      <c r="F11" s="179"/>
      <c r="G11" s="179"/>
      <c r="H11" s="179"/>
      <c r="I11" s="179"/>
      <c r="J11" s="179"/>
      <c r="K11" s="179"/>
      <c r="L11" s="179"/>
      <c r="M11" s="179"/>
      <c r="N11" s="179"/>
      <c r="O11" s="179"/>
      <c r="P11" s="179"/>
      <c r="Q11" s="179"/>
      <c r="R11" s="179"/>
      <c r="S11" s="179"/>
      <c r="T11" s="179"/>
      <c r="U11" s="179"/>
      <c r="V11" s="179"/>
      <c r="W11" s="179"/>
      <c r="X11" s="168"/>
    </row>
    <row r="12" customFormat="false" ht="14.25" hidden="false" customHeight="false" outlineLevel="0" collapsed="false">
      <c r="A12" s="168"/>
      <c r="F12" s="180"/>
      <c r="G12" s="180"/>
      <c r="H12" s="181"/>
      <c r="X12" s="168"/>
    </row>
    <row r="13" customFormat="false" ht="33.75" hidden="false" customHeight="true" outlineLevel="0" collapsed="false">
      <c r="A13" s="168"/>
      <c r="C13" s="182" t="s">
        <v>1186</v>
      </c>
      <c r="D13" s="182"/>
      <c r="E13" s="182"/>
      <c r="F13" s="182"/>
      <c r="G13" s="182"/>
      <c r="H13" s="183"/>
      <c r="X13" s="168"/>
    </row>
    <row r="14" s="33" customFormat="true" ht="34.5" hidden="false" customHeight="true" outlineLevel="0" collapsed="false">
      <c r="A14" s="38"/>
      <c r="C14" s="184" t="s">
        <v>586</v>
      </c>
      <c r="D14" s="185" t="s">
        <v>587</v>
      </c>
      <c r="E14" s="186" t="s">
        <v>588</v>
      </c>
      <c r="F14" s="187" t="s">
        <v>589</v>
      </c>
      <c r="G14" s="188" t="s">
        <v>588</v>
      </c>
      <c r="H14" s="189"/>
      <c r="X14" s="38"/>
    </row>
    <row r="15" customFormat="false" ht="15" hidden="false" customHeight="false" outlineLevel="0" collapsed="false">
      <c r="A15" s="168"/>
      <c r="C15" s="190" t="s">
        <v>590</v>
      </c>
      <c r="D15" s="191" t="n">
        <f aca="false">COUNTA('Monitoria Anual - 3'!T11:T851)</f>
        <v>6</v>
      </c>
      <c r="E15" s="192"/>
      <c r="F15" s="191" t="n">
        <f aca="false">COUNTA('Monitoria Anual - 3'!T11:T851)</f>
        <v>6</v>
      </c>
      <c r="G15" s="192" t="n">
        <f aca="false">F15/$F$22</f>
        <v>0.146341463414634</v>
      </c>
      <c r="H15" s="193"/>
      <c r="X15" s="168"/>
    </row>
    <row r="16" customFormat="false" ht="15" hidden="false" customHeight="false" outlineLevel="0" collapsed="false">
      <c r="A16" s="168"/>
      <c r="C16" s="194" t="s">
        <v>591</v>
      </c>
      <c r="D16" s="195" t="n">
        <f aca="false">COUNTA('Monitoria Anual - 3'!O11:O851)</f>
        <v>0</v>
      </c>
      <c r="E16" s="196" t="n">
        <f aca="false">D16/$D$22</f>
        <v>0</v>
      </c>
      <c r="F16" s="195" t="n">
        <f aca="false">D16-AB16</f>
        <v>0</v>
      </c>
      <c r="G16" s="196" t="n">
        <f aca="false">F16/$F$22</f>
        <v>0</v>
      </c>
      <c r="H16" s="193"/>
      <c r="X16" s="168"/>
      <c r="Z16" s="0" t="n">
        <f aca="false">COUNTIFS('Monitoria Anual - 1'!O:O,"x",'Monitoria Anual - 1'!T:T,"Excluída")</f>
        <v>0</v>
      </c>
      <c r="AA16" s="0" t="n">
        <f aca="false">COUNTIFS('Monitoria Anual - 1'!O:O,"x",'Monitoria Anual - 1'!T:T,"Agrupada")</f>
        <v>0</v>
      </c>
      <c r="AB16" s="0" t="n">
        <f aca="false">Z16+AA16</f>
        <v>0</v>
      </c>
    </row>
    <row r="17" customFormat="false" ht="15" hidden="false" customHeight="false" outlineLevel="0" collapsed="false">
      <c r="A17" s="168"/>
      <c r="C17" s="197" t="s">
        <v>592</v>
      </c>
      <c r="D17" s="195" t="n">
        <f aca="false">COUNTA('Monitoria Anual - 3'!P11:P851)</f>
        <v>5</v>
      </c>
      <c r="E17" s="196" t="n">
        <f aca="false">D17/$D$22</f>
        <v>0.131578947368421</v>
      </c>
      <c r="F17" s="195" t="n">
        <f aca="false">D17-AB17</f>
        <v>5</v>
      </c>
      <c r="G17" s="196" t="n">
        <f aca="false">F17/$F$22</f>
        <v>0.121951219512195</v>
      </c>
      <c r="H17" s="193"/>
      <c r="X17" s="168"/>
      <c r="Z17" s="0" t="n">
        <f aca="false" t="array" ref="Z17:Z17">COUNTIFS('Monitoria Anual - 1'!P:P,"x",'Monitoria Anual - 1'!T:T,"Excluída")</f>
        <v>0</v>
      </c>
      <c r="AA17" s="0" t="n">
        <f aca="false" t="array" ref="AA17:AA17">COUNTIFS('Monitoria Anual - 1'!P:P,"x",'Monitoria Anual - 1'!T:T,"Agrupada")</f>
        <v>0</v>
      </c>
      <c r="AB17" s="0" t="n">
        <f aca="false">Z17+AA17</f>
        <v>0</v>
      </c>
    </row>
    <row r="18" customFormat="false" ht="15" hidden="false" customHeight="false" outlineLevel="0" collapsed="false">
      <c r="A18" s="168"/>
      <c r="C18" s="198" t="s">
        <v>593</v>
      </c>
      <c r="D18" s="195" t="n">
        <f aca="false">COUNTA('Monitoria Anual - 3'!Q11:Q851)</f>
        <v>9</v>
      </c>
      <c r="E18" s="196" t="n">
        <f aca="false">D18/$D$22</f>
        <v>0.236842105263158</v>
      </c>
      <c r="F18" s="195" t="n">
        <f aca="false">D18-AB18</f>
        <v>9</v>
      </c>
      <c r="G18" s="196" t="n">
        <f aca="false">F18/$F$22</f>
        <v>0.219512195121951</v>
      </c>
      <c r="H18" s="193"/>
      <c r="X18" s="168"/>
      <c r="Z18" s="0" t="n">
        <f aca="false" t="array" ref="Z18:Z18">COUNTIFS('Monitoria Anual - 1'!Q:Q,"x",'Monitoria Anual - 1'!T:T,"Excluída")</f>
        <v>0</v>
      </c>
      <c r="AA18" s="0" t="n">
        <f aca="false" t="array" ref="AA18:AA18">COUNTIFS('Monitoria Anual - 1'!Q:Q,"x",'Monitoria Anual - 1'!T:T,"Agrupada")</f>
        <v>0</v>
      </c>
      <c r="AB18" s="0" t="n">
        <f aca="false">Z18+AA18</f>
        <v>0</v>
      </c>
    </row>
    <row r="19" customFormat="false" ht="15" hidden="false" customHeight="false" outlineLevel="0" collapsed="false">
      <c r="A19" s="168"/>
      <c r="C19" s="199" t="s">
        <v>594</v>
      </c>
      <c r="D19" s="195" t="n">
        <f aca="false">COUNTA('Monitoria Anual - 3'!R11:R851)</f>
        <v>18</v>
      </c>
      <c r="E19" s="196" t="n">
        <f aca="false">D19/$D$22</f>
        <v>0.473684210526316</v>
      </c>
      <c r="F19" s="195" t="n">
        <f aca="false">D19-AB19</f>
        <v>18</v>
      </c>
      <c r="G19" s="196" t="n">
        <f aca="false">F19/$F$22</f>
        <v>0.439024390243902</v>
      </c>
      <c r="H19" s="193"/>
      <c r="X19" s="168"/>
      <c r="Z19" s="0" t="n">
        <f aca="false" t="array" ref="Z19:Z19">COUNTIFS('Monitoria Anual - 1'!R:R,"x",'Monitoria Anual - 1'!T:T,"Excluída")</f>
        <v>0</v>
      </c>
      <c r="AA19" s="0" t="n">
        <f aca="false" t="array" ref="AA19:AA19">COUNTIFS('Monitoria Anual - 1'!R:R,"x",'Monitoria Anual - 1'!T:T,"Agrupada")</f>
        <v>0</v>
      </c>
      <c r="AB19" s="0" t="n">
        <f aca="false">Z19+AA19</f>
        <v>0</v>
      </c>
    </row>
    <row r="20" customFormat="false" ht="15" hidden="false" customHeight="false" outlineLevel="0" collapsed="false">
      <c r="A20" s="168"/>
      <c r="C20" s="200" t="s">
        <v>595</v>
      </c>
      <c r="D20" s="195" t="n">
        <f aca="false">COUNTA('Monitoria Anual - 3'!S11:S851)</f>
        <v>6</v>
      </c>
      <c r="E20" s="196" t="n">
        <f aca="false">D20/$D$22</f>
        <v>0.157894736842105</v>
      </c>
      <c r="F20" s="195" t="n">
        <f aca="false">D20-AB20</f>
        <v>6</v>
      </c>
      <c r="G20" s="196" t="n">
        <f aca="false">F20/$F$22</f>
        <v>0.146341463414634</v>
      </c>
      <c r="H20" s="193"/>
      <c r="X20" s="168"/>
      <c r="Z20" s="0" t="n">
        <f aca="false" t="array" ref="Z20:Z20">COUNTIFS('Monitoria Anual - 1'!S:S,"x",'Monitoria Anual - 1'!T:T,"Excluída")</f>
        <v>0</v>
      </c>
      <c r="AA20" s="0" t="n">
        <f aca="false" t="array" ref="AA20:AA20">COUNTIFS('Monitoria Anual - 1'!S:S,"x",'Monitoria Anual - 1'!T:T,"Agrupada")</f>
        <v>0</v>
      </c>
      <c r="AB20" s="0" t="n">
        <f aca="false">Z20+AA20</f>
        <v>0</v>
      </c>
    </row>
    <row r="21" customFormat="false" ht="15" hidden="false" customHeight="false" outlineLevel="0" collapsed="false">
      <c r="A21" s="168"/>
      <c r="C21" s="201" t="s">
        <v>596</v>
      </c>
      <c r="D21" s="202"/>
      <c r="E21" s="203"/>
      <c r="F21" s="202" t="n">
        <f aca="false">'Monitoria Anual - 3'!C56</f>
        <v>3</v>
      </c>
      <c r="G21" s="203" t="n">
        <f aca="false">F21/$F$22</f>
        <v>0.0731707317073171</v>
      </c>
      <c r="H21" s="193"/>
      <c r="X21" s="168"/>
    </row>
    <row r="22" customFormat="false" ht="15" hidden="false" customHeight="false" outlineLevel="0" collapsed="false">
      <c r="A22" s="168"/>
      <c r="C22" s="204" t="s">
        <v>597</v>
      </c>
      <c r="D22" s="205" t="n">
        <f aca="false">SUM(D16:D20)</f>
        <v>38</v>
      </c>
      <c r="E22" s="206" t="n">
        <f aca="false">SUM(E15:E21)</f>
        <v>1</v>
      </c>
      <c r="F22" s="207" t="n">
        <f aca="false">SUM(F16:F21)</f>
        <v>41</v>
      </c>
      <c r="G22" s="208" t="n">
        <f aca="false">SUM(G16:G21)</f>
        <v>1</v>
      </c>
      <c r="H22" s="193"/>
      <c r="X22" s="168"/>
    </row>
    <row r="23" customFormat="false" ht="14.25" hidden="false" customHeight="false" outlineLevel="0" collapsed="false">
      <c r="A23" s="168"/>
      <c r="C23" s="209" t="s">
        <v>598</v>
      </c>
      <c r="D23" s="210" t="n">
        <f aca="false">COUNTIF('Monitoria Anual - 3'!T11:T851,"Agrupada")</f>
        <v>1</v>
      </c>
      <c r="E23" s="210"/>
      <c r="F23" s="210"/>
      <c r="G23" s="210"/>
      <c r="H23" s="211"/>
      <c r="X23" s="168"/>
    </row>
    <row r="24" customFormat="false" ht="14.25" hidden="false" customHeight="false" outlineLevel="0" collapsed="false">
      <c r="A24" s="168"/>
      <c r="C24" s="212" t="s">
        <v>599</v>
      </c>
      <c r="D24" s="213" t="n">
        <f aca="false">COUNTIF('Monitoria Anual - 3'!T11:T51,"Excluída")</f>
        <v>5</v>
      </c>
      <c r="E24" s="213"/>
      <c r="F24" s="213"/>
      <c r="G24" s="213"/>
      <c r="X24" s="168"/>
    </row>
    <row r="25" customFormat="false" ht="14.25" hidden="false" customHeight="false" outlineLevel="0" collapsed="false">
      <c r="A25" s="168"/>
      <c r="X25" s="168"/>
    </row>
    <row r="26" customFormat="false" ht="14.25" hidden="false" customHeight="false" outlineLevel="0" collapsed="false">
      <c r="A26" s="168"/>
      <c r="X26" s="168"/>
    </row>
    <row r="27" customFormat="false" ht="15" hidden="false" customHeight="false" outlineLevel="0" collapsed="false">
      <c r="A27" s="168"/>
      <c r="B27" s="176" t="s">
        <v>600</v>
      </c>
      <c r="C27" s="176"/>
      <c r="D27" s="179"/>
      <c r="E27" s="179"/>
      <c r="F27" s="179"/>
      <c r="G27" s="179"/>
      <c r="X27" s="168"/>
    </row>
    <row r="28" customFormat="false" ht="15" hidden="false" customHeight="false" outlineLevel="0" collapsed="false">
      <c r="A28" s="168"/>
      <c r="B28" s="179"/>
      <c r="C28" s="214"/>
      <c r="D28" s="214"/>
      <c r="E28" s="214"/>
      <c r="F28" s="214"/>
      <c r="G28" s="214"/>
      <c r="H28" s="179"/>
      <c r="I28" s="179"/>
      <c r="J28" s="179"/>
      <c r="K28" s="179"/>
      <c r="L28" s="179"/>
      <c r="M28" s="179"/>
      <c r="N28" s="179"/>
      <c r="O28" s="179"/>
      <c r="P28" s="179"/>
      <c r="Q28" s="179"/>
      <c r="R28" s="179"/>
      <c r="S28" s="179"/>
      <c r="T28" s="179"/>
      <c r="U28" s="179"/>
      <c r="V28" s="179"/>
      <c r="W28" s="179"/>
      <c r="X28" s="168"/>
    </row>
    <row r="29" customFormat="false" ht="15" hidden="false" customHeight="false" outlineLevel="0" collapsed="false">
      <c r="A29" s="168"/>
      <c r="B29" s="214"/>
      <c r="C29" s="215" t="s">
        <v>601</v>
      </c>
      <c r="D29" s="216" t="n">
        <f aca="false">COUNTA('Monitoria Anual - 1'!A11:A47)</f>
        <v>7</v>
      </c>
      <c r="H29" s="214"/>
      <c r="I29" s="214"/>
      <c r="J29" s="214"/>
      <c r="K29" s="214"/>
      <c r="L29" s="214"/>
      <c r="M29" s="214"/>
      <c r="N29" s="214"/>
      <c r="O29" s="214"/>
      <c r="P29" s="214"/>
      <c r="Q29" s="214"/>
      <c r="R29" s="214"/>
      <c r="S29" s="214"/>
      <c r="T29" s="214"/>
      <c r="U29" s="214"/>
      <c r="V29" s="214"/>
      <c r="W29" s="214"/>
      <c r="X29" s="168"/>
    </row>
    <row r="30" customFormat="false" ht="14.25" hidden="false" customHeight="false" outlineLevel="0" collapsed="false">
      <c r="A30" s="168"/>
      <c r="X30" s="168"/>
    </row>
    <row r="31" customFormat="false" ht="14.25" hidden="false" customHeight="false" outlineLevel="0" collapsed="false">
      <c r="A31" s="168"/>
      <c r="C31" s="217" t="s">
        <v>602</v>
      </c>
      <c r="D31" s="217" t="s">
        <v>603</v>
      </c>
      <c r="E31" s="218"/>
      <c r="F31" s="219"/>
      <c r="G31" s="220"/>
      <c r="H31" s="221"/>
      <c r="I31" s="222"/>
      <c r="J31" s="223"/>
      <c r="W31" s="1"/>
      <c r="X31" s="168"/>
    </row>
    <row r="32" customFormat="false" ht="14.25" hidden="false" customHeight="false" outlineLevel="0" collapsed="false">
      <c r="A32" s="168"/>
      <c r="C32" s="224" t="s">
        <v>604</v>
      </c>
      <c r="D32" s="225" t="n">
        <f aca="false">SUM(F32:J32)</f>
        <v>6</v>
      </c>
      <c r="E32" s="226" t="n">
        <f aca="false">COUNTA('Monitoria Anual - 3'!T11:T16)</f>
        <v>1</v>
      </c>
      <c r="F32" s="227" t="n">
        <f aca="false">COUNTA('Monitoria Anual - 3'!O11:O16)</f>
        <v>0</v>
      </c>
      <c r="G32" s="227" t="n">
        <f aca="false">COUNTA('Monitoria Anual - 3'!P11:P16)</f>
        <v>1</v>
      </c>
      <c r="H32" s="227" t="n">
        <f aca="false">COUNTA('Monitoria Anual - 3'!Q11:Q16)</f>
        <v>1</v>
      </c>
      <c r="I32" s="227" t="n">
        <f aca="false">COUNTA('Monitoria Anual - 3'!R11:R16)</f>
        <v>3</v>
      </c>
      <c r="J32" s="228" t="n">
        <f aca="false">COUNTA('Monitoria Anual - 3'!S11:S16)</f>
        <v>1</v>
      </c>
      <c r="W32" s="1"/>
      <c r="X32" s="168"/>
    </row>
    <row r="33" customFormat="false" ht="14.25" hidden="false" customHeight="false" outlineLevel="0" collapsed="false">
      <c r="A33" s="168"/>
      <c r="C33" s="229" t="s">
        <v>605</v>
      </c>
      <c r="D33" s="224" t="n">
        <f aca="false">SUM(F33:J33)</f>
        <v>7</v>
      </c>
      <c r="E33" s="230" t="n">
        <f aca="false">COUNTA('Monitoria Anual - 3'!T17:T23)</f>
        <v>1</v>
      </c>
      <c r="F33" s="231" t="n">
        <f aca="false">COUNTA('Monitoria Anual - 3'!O17:O23)</f>
        <v>0</v>
      </c>
      <c r="G33" s="231" t="n">
        <f aca="false">COUNTA('Monitoria Anual - 3'!P17:P23)</f>
        <v>1</v>
      </c>
      <c r="H33" s="231" t="n">
        <f aca="false">COUNTA('Monitoria Anual - 3'!Q17:Q23)</f>
        <v>1</v>
      </c>
      <c r="I33" s="231" t="n">
        <f aca="false">COUNTA('Monitoria Anual - 3'!R17:R23)</f>
        <v>2</v>
      </c>
      <c r="J33" s="232" t="n">
        <f aca="false">COUNTA('Monitoria Anual - 3'!S17:S23)</f>
        <v>3</v>
      </c>
      <c r="W33" s="1"/>
      <c r="X33" s="168"/>
    </row>
    <row r="34" customFormat="false" ht="14.25" hidden="false" customHeight="false" outlineLevel="0" collapsed="false">
      <c r="A34" s="168"/>
      <c r="C34" s="229" t="s">
        <v>606</v>
      </c>
      <c r="D34" s="224" t="n">
        <f aca="false">SUM(F34:J34)</f>
        <v>4</v>
      </c>
      <c r="E34" s="230" t="n">
        <f aca="false">COUNTA('Monitoria Anual - 3'!T24:T28)</f>
        <v>2</v>
      </c>
      <c r="F34" s="231" t="n">
        <f aca="false">COUNTA('Monitoria Anual - 3'!O24:O28)</f>
        <v>0</v>
      </c>
      <c r="G34" s="231" t="n">
        <f aca="false">COUNTA('Monitoria Anual - 3'!P24:P28)</f>
        <v>2</v>
      </c>
      <c r="H34" s="231" t="n">
        <f aca="false">COUNTA('Monitoria Anual - 3'!Q24:Q28)</f>
        <v>1</v>
      </c>
      <c r="I34" s="231" t="n">
        <f aca="false">COUNTA('Monitoria Anual - 3'!R24:R28)</f>
        <v>1</v>
      </c>
      <c r="J34" s="232" t="n">
        <f aca="false">COUNTA('Monitoria Anual - 3'!S24:S28)</f>
        <v>0</v>
      </c>
      <c r="W34" s="1"/>
      <c r="X34" s="168"/>
    </row>
    <row r="35" customFormat="false" ht="14.25" hidden="false" customHeight="false" outlineLevel="0" collapsed="false">
      <c r="A35" s="168"/>
      <c r="C35" s="229" t="s">
        <v>607</v>
      </c>
      <c r="D35" s="224" t="n">
        <f aca="false">SUM(F35:J35)</f>
        <v>5</v>
      </c>
      <c r="E35" s="230" t="n">
        <f aca="false">COUNTA('Monitoria Anual - 3'!T29:T33)</f>
        <v>0</v>
      </c>
      <c r="F35" s="231" t="n">
        <f aca="false">COUNTA('Monitoria Anual - 3'!O29:O33)</f>
        <v>0</v>
      </c>
      <c r="G35" s="231" t="n">
        <f aca="false">COUNTA('Monitoria Anual - 3'!P29:P33)</f>
        <v>0</v>
      </c>
      <c r="H35" s="231" t="n">
        <f aca="false">COUNTA('Monitoria Anual - 3'!Q29:Q33)</f>
        <v>2</v>
      </c>
      <c r="I35" s="231" t="n">
        <f aca="false">COUNTA('Monitoria Anual - 3'!R29:R33)</f>
        <v>3</v>
      </c>
      <c r="J35" s="232" t="n">
        <f aca="false">COUNTA('Monitoria Anual - 3'!S29:S33)</f>
        <v>0</v>
      </c>
      <c r="W35" s="1"/>
      <c r="X35" s="168"/>
    </row>
    <row r="36" customFormat="false" ht="14.25" hidden="false" customHeight="false" outlineLevel="0" collapsed="false">
      <c r="A36" s="168"/>
      <c r="C36" s="229" t="s">
        <v>608</v>
      </c>
      <c r="D36" s="224" t="n">
        <f aca="false">SUM(F36:J36)</f>
        <v>1</v>
      </c>
      <c r="E36" s="230" t="n">
        <f aca="false">COUNTA('Monitoria Anual - 3'!T34:T35)</f>
        <v>1</v>
      </c>
      <c r="F36" s="231" t="n">
        <f aca="false">COUNTA('Monitoria Anual - 3'!O34:O35)</f>
        <v>0</v>
      </c>
      <c r="G36" s="231" t="n">
        <f aca="false">COUNTA('Monitoria Anual - 3'!P34:P35)</f>
        <v>0</v>
      </c>
      <c r="H36" s="231" t="n">
        <f aca="false">COUNTA('Monitoria Anual - 3'!Q34:Q35)</f>
        <v>1</v>
      </c>
      <c r="I36" s="231" t="n">
        <f aca="false">COUNTA('Monitoria Anual - 3'!R34:R35)</f>
        <v>0</v>
      </c>
      <c r="J36" s="232" t="n">
        <f aca="false">COUNTA('Monitoria Anual - 3'!S34:S35)</f>
        <v>0</v>
      </c>
      <c r="W36" s="1"/>
      <c r="X36" s="168"/>
    </row>
    <row r="37" customFormat="false" ht="14.25" hidden="false" customHeight="false" outlineLevel="0" collapsed="false">
      <c r="A37" s="168"/>
      <c r="C37" s="229" t="s">
        <v>609</v>
      </c>
      <c r="D37" s="224" t="n">
        <f aca="false">SUM(F37:J37)</f>
        <v>9</v>
      </c>
      <c r="E37" s="230" t="n">
        <f aca="false">COUNTA('Monitoria Anual - 3'!T36:T44)</f>
        <v>0</v>
      </c>
      <c r="F37" s="231" t="n">
        <f aca="false">COUNTA('Monitoria Anual - 3'!O36:O44)</f>
        <v>0</v>
      </c>
      <c r="G37" s="231" t="n">
        <f aca="false">COUNTA('Monitoria Anual - 3'!P36:P44)</f>
        <v>0</v>
      </c>
      <c r="H37" s="231" t="n">
        <f aca="false">COUNTA('Monitoria Anual - 3'!Q36:Q44)</f>
        <v>2</v>
      </c>
      <c r="I37" s="231" t="n">
        <f aca="false">COUNTA('Monitoria Anual - 3'!R36:R44)</f>
        <v>6</v>
      </c>
      <c r="J37" s="232" t="n">
        <f aca="false">COUNTA('Monitoria Anual - 3'!S36:S44)</f>
        <v>1</v>
      </c>
      <c r="W37" s="1"/>
      <c r="X37" s="168"/>
    </row>
    <row r="38" customFormat="false" ht="14.25" hidden="false" customHeight="false" outlineLevel="0" collapsed="false">
      <c r="A38" s="168"/>
      <c r="C38" s="229" t="s">
        <v>610</v>
      </c>
      <c r="D38" s="224" t="n">
        <f aca="false">SUM(F38:J38)</f>
        <v>6</v>
      </c>
      <c r="E38" s="230" t="n">
        <f aca="false">COUNTA('Monitoria Anual - 3'!T45:T50)</f>
        <v>1</v>
      </c>
      <c r="F38" s="231" t="n">
        <f aca="false">COUNTA('Monitoria Anual - 3'!O37:O45)</f>
        <v>0</v>
      </c>
      <c r="G38" s="231" t="n">
        <f aca="false">COUNTA('Monitoria Anual - 3'!P45:P50)</f>
        <v>1</v>
      </c>
      <c r="H38" s="231" t="n">
        <f aca="false">COUNTA('Monitoria Anual - 3'!Q45:Q50)</f>
        <v>1</v>
      </c>
      <c r="I38" s="231" t="n">
        <f aca="false">COUNTA('Monitoria Anual - 3'!R45:R50)</f>
        <v>3</v>
      </c>
      <c r="J38" s="232" t="n">
        <f aca="false">COUNTA('Monitoria Anual - 3'!S45:S50)</f>
        <v>1</v>
      </c>
      <c r="W38" s="1"/>
      <c r="X38" s="168"/>
    </row>
    <row r="39" customFormat="false" ht="14.25" hidden="true" customHeight="false" outlineLevel="0" collapsed="false">
      <c r="A39" s="168"/>
      <c r="C39" s="229" t="s">
        <v>1187</v>
      </c>
      <c r="D39" s="224" t="e">
        <f aca="false">SUM(F39:J39)</f>
        <v>#VALUE!</v>
      </c>
      <c r="E39" s="230" t="e">
        <f aca="false">COUNTA('monitoria anual - 3'!#ref!)</f>
        <v>#VALUE!</v>
      </c>
      <c r="F39" s="231" t="e">
        <f aca="false">COUNTA('monitoria anual - 3'!#ref!)</f>
        <v>#VALUE!</v>
      </c>
      <c r="G39" s="231" t="e">
        <f aca="false">COUNTA('monitoria anual - 3'!#ref!)</f>
        <v>#VALUE!</v>
      </c>
      <c r="H39" s="231" t="e">
        <f aca="false">COUNTA('monitoria anual - 3'!#ref!)</f>
        <v>#VALUE!</v>
      </c>
      <c r="I39" s="231" t="e">
        <f aca="false">COUNTA('monitoria anual - 3'!#ref!)</f>
        <v>#VALUE!</v>
      </c>
      <c r="J39" s="232" t="e">
        <f aca="false">COUNTA('monitoria anual - 3'!#ref!)</f>
        <v>#VALUE!</v>
      </c>
      <c r="W39" s="1"/>
      <c r="X39" s="168"/>
    </row>
    <row r="40" customFormat="false" ht="14.25" hidden="true" customHeight="false" outlineLevel="0" collapsed="false">
      <c r="A40" s="168"/>
      <c r="C40" s="229" t="s">
        <v>1188</v>
      </c>
      <c r="D40" s="224" t="e">
        <f aca="false">SUM(F40:J40)</f>
        <v>#VALUE!</v>
      </c>
      <c r="E40" s="230" t="e">
        <f aca="false">COUNTA('monitoria anual - 3'!#ref!)</f>
        <v>#VALUE!</v>
      </c>
      <c r="F40" s="231" t="e">
        <f aca="false">COUNTA('monitoria anual - 3'!#ref!)</f>
        <v>#VALUE!</v>
      </c>
      <c r="G40" s="231" t="e">
        <f aca="false">COUNTA('monitoria anual - 3'!#ref!)</f>
        <v>#VALUE!</v>
      </c>
      <c r="H40" s="231" t="e">
        <f aca="false">COUNTA('monitoria anual - 3'!#ref!)</f>
        <v>#VALUE!</v>
      </c>
      <c r="I40" s="231" t="e">
        <f aca="false">COUNTA('monitoria anual - 3'!#ref!)</f>
        <v>#VALUE!</v>
      </c>
      <c r="J40" s="232" t="e">
        <f aca="false">COUNTA('monitoria anual - 3'!#ref!)</f>
        <v>#VALUE!</v>
      </c>
      <c r="W40" s="1"/>
      <c r="X40" s="168"/>
    </row>
    <row r="41" customFormat="false" ht="14.25" hidden="true" customHeight="false" outlineLevel="0" collapsed="false">
      <c r="A41" s="168"/>
      <c r="C41" s="424" t="s">
        <v>1189</v>
      </c>
      <c r="D41" s="425" t="e">
        <f aca="false">SUM(F41:J41)</f>
        <v>#VALUE!</v>
      </c>
      <c r="E41" s="426" t="e">
        <f aca="false">COUNTA('monitoria anual - 3'!#ref!)</f>
        <v>#VALUE!</v>
      </c>
      <c r="F41" s="427" t="e">
        <f aca="false">COUNTA('monitoria anual - 3'!#ref!)</f>
        <v>#VALUE!</v>
      </c>
      <c r="G41" s="427" t="e">
        <f aca="false">COUNTA('monitoria anual - 3'!#ref!)</f>
        <v>#VALUE!</v>
      </c>
      <c r="H41" s="427" t="e">
        <f aca="false">COUNTA('monitoria anual - 3'!#ref!)</f>
        <v>#VALUE!</v>
      </c>
      <c r="I41" s="427" t="e">
        <f aca="false">COUNTA('monitoria anual - 3'!#ref!)</f>
        <v>#VALUE!</v>
      </c>
      <c r="J41" s="428" t="e">
        <f aca="false">COUNTA('monitoria anual - 3'!#ref!)</f>
        <v>#VALUE!</v>
      </c>
      <c r="W41" s="1"/>
      <c r="X41" s="168"/>
    </row>
    <row r="42" customFormat="false" ht="14.25" hidden="false" customHeight="false" outlineLevel="0" collapsed="false">
      <c r="A42" s="168"/>
      <c r="X42" s="168"/>
    </row>
    <row r="43" customFormat="false" ht="14.25" hidden="false" customHeight="false" outlineLevel="0" collapsed="false">
      <c r="A43" s="168"/>
      <c r="B43" s="168"/>
      <c r="C43" s="168"/>
      <c r="D43" s="168"/>
      <c r="E43" s="168"/>
      <c r="F43" s="168"/>
      <c r="G43" s="168"/>
      <c r="H43" s="168"/>
      <c r="I43" s="168"/>
      <c r="J43" s="168"/>
      <c r="K43" s="168"/>
      <c r="L43" s="168"/>
      <c r="M43" s="168"/>
      <c r="N43" s="168"/>
      <c r="O43" s="168"/>
      <c r="P43" s="168"/>
      <c r="Q43" s="168"/>
      <c r="R43" s="168"/>
      <c r="S43" s="168"/>
      <c r="T43" s="168"/>
      <c r="U43" s="168"/>
      <c r="V43" s="168"/>
      <c r="W43" s="168"/>
      <c r="X43" s="168"/>
    </row>
    <row r="45" customFormat="false" ht="14.25" hidden="false" customHeight="false" outlineLevel="0" collapsed="false">
      <c r="A45" s="233"/>
      <c r="B45" s="233"/>
      <c r="C45" s="233"/>
      <c r="D45" s="233"/>
      <c r="E45" s="233"/>
      <c r="F45" s="233"/>
      <c r="G45" s="233"/>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row>
    <row r="46" customFormat="false" ht="14.25" hidden="false" customHeight="false" outlineLevel="0" collapsed="false">
      <c r="A46" s="233"/>
      <c r="B46" s="233"/>
      <c r="C46" s="233"/>
      <c r="D46" s="233"/>
      <c r="E46" s="233"/>
      <c r="F46" s="233"/>
      <c r="G46" s="233"/>
      <c r="H46" s="233"/>
      <c r="I46" s="233"/>
      <c r="J46" s="233"/>
      <c r="K46" s="233"/>
      <c r="L46" s="233"/>
      <c r="M46" s="233"/>
      <c r="N46" s="233"/>
      <c r="O46" s="233"/>
      <c r="P46" s="233"/>
      <c r="Q46" s="233"/>
      <c r="R46" s="233"/>
      <c r="S46" s="233"/>
      <c r="T46" s="233"/>
      <c r="U46" s="233"/>
      <c r="V46" s="233"/>
      <c r="W46" s="233"/>
      <c r="X46" s="233"/>
      <c r="Y46" s="233"/>
      <c r="Z46" s="233"/>
      <c r="AA46" s="233"/>
      <c r="AB46" s="233"/>
      <c r="AC46" s="233"/>
      <c r="AD46" s="233"/>
    </row>
    <row r="47" customFormat="false" ht="14.25" hidden="false" customHeight="false" outlineLevel="0" collapsed="false">
      <c r="A47" s="233"/>
      <c r="B47" s="233"/>
      <c r="C47" s="233"/>
      <c r="D47" s="233"/>
      <c r="E47" s="233"/>
      <c r="F47" s="233"/>
      <c r="G47" s="233"/>
      <c r="H47" s="233"/>
      <c r="I47" s="233"/>
      <c r="J47" s="233"/>
      <c r="K47" s="233"/>
      <c r="L47" s="233"/>
      <c r="M47" s="233"/>
      <c r="N47" s="233"/>
      <c r="O47" s="233"/>
      <c r="P47" s="233"/>
      <c r="Q47" s="233"/>
      <c r="R47" s="233"/>
      <c r="S47" s="233"/>
      <c r="T47" s="233"/>
      <c r="U47" s="233"/>
      <c r="V47" s="233"/>
      <c r="W47" s="233"/>
      <c r="X47" s="233"/>
      <c r="Y47" s="233"/>
      <c r="Z47" s="233"/>
      <c r="AA47" s="233"/>
      <c r="AB47" s="233"/>
      <c r="AC47" s="233"/>
      <c r="AD47" s="233"/>
    </row>
  </sheetData>
  <sheetProtection sheet="true" objects="true" scenarios="true"/>
  <protectedRanges>
    <protectedRange name="Intervalo1_9_8" algorithmName="SHA-512" hashValue="zzhv/Dq6/XQDdy4PArewFSu9VLQOsBZ9SvRQwEaPRryxU9jlfehRY4wDYvbp7yw2VZjtzuEFQ9mRoLL/NIyBnw==" saltValue="sDMcZXVTWsRsrO+dPIlxTA==" spinCount="100000" sqref="A1:AD47"/>
  </protectedRanges>
  <mergeCells count="13">
    <mergeCell ref="B1:W2"/>
    <mergeCell ref="B3:W3"/>
    <mergeCell ref="B5:C5"/>
    <mergeCell ref="D5:M5"/>
    <mergeCell ref="B7:C7"/>
    <mergeCell ref="D7:H7"/>
    <mergeCell ref="B9:W9"/>
    <mergeCell ref="B11:C11"/>
    <mergeCell ref="F12:G12"/>
    <mergeCell ref="C13:G13"/>
    <mergeCell ref="D23:G23"/>
    <mergeCell ref="D24:G24"/>
    <mergeCell ref="B27:C27"/>
  </mergeCells>
  <conditionalFormatting sqref="E32:F32 G32:J41 F33:F41">
    <cfRule type="cellIs" priority="2" operator="equal" aboveAverage="0" equalAverage="0" bottom="0" percent="0" rank="0" text="" dxfId="44">
      <formula>0</formula>
    </cfRule>
  </conditionalFormatting>
  <printOptions headings="false" gridLines="false" gridLinesSet="true" horizontalCentered="false" verticalCentered="false"/>
  <pageMargins left="0.25" right="0.25"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colBreaks count="1" manualBreakCount="1">
    <brk id="11" man="true" max="65535" min="0"/>
  </colBreaks>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217"/>
  <sheetViews>
    <sheetView showFormulas="false" showGridLines="false" showRowColHeaders="true" showZeros="true" rightToLeft="false" tabSelected="false" showOutlineSymbols="true" defaultGridColor="true" view="normal" topLeftCell="A1" colorId="64" zoomScale="75" zoomScaleNormal="75" zoomScalePageLayoutView="100" workbookViewId="0">
      <selection pane="topLeft" activeCell="A2" activeCellId="0" sqref="A2"/>
    </sheetView>
  </sheetViews>
  <sheetFormatPr defaultColWidth="8.88671875" defaultRowHeight="14.25" customHeight="true" zeroHeight="false" outlineLevelRow="0" outlineLevelCol="0"/>
  <cols>
    <col collapsed="false" customWidth="true" hidden="false" outlineLevel="0" max="1" min="1" style="33" width="72.56"/>
    <col collapsed="false" customWidth="true" hidden="false" outlineLevel="0" max="2" min="2" style="33" width="7.33"/>
    <col collapsed="false" customWidth="true" hidden="false" outlineLevel="0" max="3" min="3" style="33" width="73.56"/>
    <col collapsed="false" customWidth="true" hidden="false" outlineLevel="0" max="4" min="4" style="33" width="18.67"/>
    <col collapsed="false" customWidth="true" hidden="false" outlineLevel="0" max="5" min="5" style="33" width="19.44"/>
    <col collapsed="false" customWidth="true" hidden="false" outlineLevel="0" max="6" min="6" style="33" width="25.67"/>
    <col collapsed="false" customWidth="true" hidden="false" outlineLevel="0" max="7" min="7" style="33" width="27.56"/>
    <col collapsed="false" customWidth="true" hidden="false" outlineLevel="0" max="12" min="8" style="33" width="25.11"/>
    <col collapsed="false" customWidth="true" hidden="false" outlineLevel="0" max="14" min="13" style="33" width="27.67"/>
    <col collapsed="false" customWidth="true" hidden="false" outlineLevel="0" max="20" min="15" style="34" width="26.67"/>
    <col collapsed="false" customWidth="true" hidden="false" outlineLevel="0" max="21" min="21" style="33" width="37.88"/>
    <col collapsed="false" customWidth="true" hidden="false" outlineLevel="0" max="22" min="22" style="33" width="28.67"/>
    <col collapsed="false" customWidth="true" hidden="false" outlineLevel="0" max="23" min="23" style="33" width="40"/>
    <col collapsed="false" customWidth="true" hidden="false" outlineLevel="0" max="25" min="24" style="33" width="26.67"/>
    <col collapsed="false" customWidth="true" hidden="false" outlineLevel="0" max="28" min="26" style="33" width="28.88"/>
    <col collapsed="false" customWidth="true" hidden="false" outlineLevel="0" max="33" min="29" style="33" width="18.67"/>
    <col collapsed="false" customWidth="true" hidden="false" outlineLevel="0" max="34" min="34" style="33" width="23"/>
    <col collapsed="false" customWidth="true" hidden="false" outlineLevel="0" max="35" min="35" style="33" width="18.67"/>
    <col collapsed="false" customWidth="true" hidden="false" outlineLevel="0" max="37" min="36" style="33" width="22.67"/>
    <col collapsed="false" customWidth="true" hidden="false" outlineLevel="0" max="38" min="38" style="33" width="2.67"/>
    <col collapsed="false" customWidth="true" hidden="false" outlineLevel="0" max="39" min="39" style="33" width="7"/>
    <col collapsed="false" customWidth="false" hidden="false" outlineLevel="0" max="42" min="40" style="33" width="8.88"/>
    <col collapsed="false" customWidth="false" hidden="true" outlineLevel="0" max="43" min="43" style="33" width="8.88"/>
    <col collapsed="false" customWidth="false" hidden="false" outlineLevel="0" max="16384" min="44" style="33" width="8.88"/>
  </cols>
  <sheetData>
    <row r="1" customFormat="false" ht="33.75" hidden="false" customHeight="true" outlineLevel="0" collapsed="false">
      <c r="A1" s="35" t="s">
        <v>107</v>
      </c>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7"/>
      <c r="AM1" s="38"/>
    </row>
    <row r="2" customFormat="false" ht="33.75" hidden="false" customHeight="true" outlineLevel="0" collapsed="false">
      <c r="A2" s="234" t="str">
        <f aca="false">'Monitoria Anual - 1'!A2</f>
        <v>Plano de Ação Nacional para a Conservação dos Pequenos Mamíferos de Áreas Florestais - PAN PMAF</v>
      </c>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4"/>
      <c r="AK2" s="234"/>
      <c r="AL2" s="40"/>
      <c r="AM2" s="38"/>
    </row>
    <row r="3" customFormat="false" ht="14.25" hidden="false" customHeight="false" outlineLevel="0" collapsed="false">
      <c r="AL3" s="41"/>
      <c r="AM3" s="38"/>
    </row>
    <row r="4" s="33" customFormat="true" ht="45" hidden="false" customHeight="true" outlineLevel="0" collapsed="false">
      <c r="A4" s="42" t="s">
        <v>109</v>
      </c>
      <c r="B4" s="325" t="str">
        <f aca="false">'Monitoria Anual - 1'!B4</f>
        <v>Proteger as populações das espécies alvo do PAN e seus ambientes, reduzindo os fatores de ameaça, e ampliar e difundir o conhecimento sobre elas, visando a sua conservação</v>
      </c>
      <c r="C4" s="325"/>
      <c r="D4" s="325"/>
      <c r="E4" s="325"/>
      <c r="F4" s="325"/>
      <c r="G4" s="325"/>
      <c r="H4" s="45"/>
      <c r="I4" s="45"/>
      <c r="J4" s="45"/>
      <c r="K4" s="45"/>
      <c r="L4" s="45"/>
      <c r="M4" s="45"/>
      <c r="N4" s="45"/>
      <c r="O4" s="45"/>
      <c r="P4" s="45"/>
      <c r="Q4" s="45"/>
      <c r="R4" s="45"/>
      <c r="S4" s="45"/>
      <c r="AL4" s="41"/>
      <c r="AM4" s="38"/>
    </row>
    <row r="5" customFormat="false" ht="14.25" hidden="false" customHeight="false" outlineLevel="0" collapsed="false">
      <c r="AL5" s="41"/>
      <c r="AM5" s="38"/>
    </row>
    <row r="6" customFormat="false" ht="27" hidden="false" customHeight="true" outlineLevel="0" collapsed="false">
      <c r="A6" s="42" t="s">
        <v>111</v>
      </c>
      <c r="B6" s="327" t="s">
        <v>1190</v>
      </c>
      <c r="C6" s="327"/>
      <c r="M6" s="34"/>
      <c r="N6" s="34"/>
      <c r="AL6" s="41"/>
      <c r="AM6" s="38"/>
      <c r="AQ6" s="47" t="s">
        <v>113</v>
      </c>
    </row>
    <row r="7" customFormat="false" ht="14.25" hidden="false" customHeight="false" outlineLevel="0" collapsed="false">
      <c r="AL7" s="41"/>
      <c r="AM7" s="38"/>
      <c r="AQ7" s="48" t="s">
        <v>114</v>
      </c>
    </row>
    <row r="8" customFormat="false" ht="27" hidden="false" customHeight="true" outlineLevel="0" collapsed="false">
      <c r="A8" s="49" t="s">
        <v>115</v>
      </c>
      <c r="B8" s="49"/>
      <c r="C8" s="49"/>
      <c r="D8" s="49"/>
      <c r="E8" s="49"/>
      <c r="F8" s="49"/>
      <c r="G8" s="49"/>
      <c r="H8" s="49"/>
      <c r="I8" s="49"/>
      <c r="J8" s="49"/>
      <c r="K8" s="49"/>
      <c r="L8" s="49"/>
      <c r="M8" s="49"/>
      <c r="N8" s="50"/>
      <c r="O8" s="51" t="s">
        <v>116</v>
      </c>
      <c r="P8" s="51"/>
      <c r="Q8" s="51"/>
      <c r="R8" s="51"/>
      <c r="S8" s="51"/>
      <c r="T8" s="51"/>
      <c r="U8" s="51"/>
      <c r="V8" s="51"/>
      <c r="W8" s="51"/>
      <c r="X8" s="51"/>
      <c r="Y8" s="51"/>
      <c r="Z8" s="52" t="s">
        <v>117</v>
      </c>
      <c r="AA8" s="52"/>
      <c r="AB8" s="52"/>
      <c r="AC8" s="52"/>
      <c r="AD8" s="52"/>
      <c r="AE8" s="52"/>
      <c r="AF8" s="52"/>
      <c r="AG8" s="52"/>
      <c r="AH8" s="52"/>
      <c r="AI8" s="52"/>
      <c r="AJ8" s="52"/>
      <c r="AK8" s="52"/>
      <c r="AL8" s="53"/>
      <c r="AM8" s="38"/>
    </row>
    <row r="9" customFormat="false" ht="64.5" hidden="false" customHeight="true" outlineLevel="0" collapsed="false">
      <c r="A9" s="54" t="s">
        <v>118</v>
      </c>
      <c r="B9" s="55" t="s">
        <v>119</v>
      </c>
      <c r="C9" s="55" t="s">
        <v>2</v>
      </c>
      <c r="D9" s="55" t="s">
        <v>4</v>
      </c>
      <c r="E9" s="56" t="s">
        <v>6</v>
      </c>
      <c r="F9" s="57" t="s">
        <v>8</v>
      </c>
      <c r="G9" s="57"/>
      <c r="H9" s="55" t="s">
        <v>10</v>
      </c>
      <c r="I9" s="55" t="s">
        <v>14</v>
      </c>
      <c r="J9" s="55" t="s">
        <v>12</v>
      </c>
      <c r="K9" s="58" t="s">
        <v>120</v>
      </c>
      <c r="L9" s="58"/>
      <c r="M9" s="55" t="s">
        <v>20</v>
      </c>
      <c r="N9" s="55" t="s">
        <v>22</v>
      </c>
      <c r="O9" s="59" t="s">
        <v>25</v>
      </c>
      <c r="P9" s="60" t="s">
        <v>27</v>
      </c>
      <c r="Q9" s="61" t="s">
        <v>29</v>
      </c>
      <c r="R9" s="62" t="s">
        <v>31</v>
      </c>
      <c r="S9" s="63" t="s">
        <v>33</v>
      </c>
      <c r="T9" s="64" t="s">
        <v>35</v>
      </c>
      <c r="U9" s="65" t="s">
        <v>41</v>
      </c>
      <c r="V9" s="65" t="s">
        <v>43</v>
      </c>
      <c r="W9" s="65" t="s">
        <v>45</v>
      </c>
      <c r="X9" s="65" t="s">
        <v>47</v>
      </c>
      <c r="Y9" s="66" t="s">
        <v>49</v>
      </c>
      <c r="Z9" s="67" t="s">
        <v>52</v>
      </c>
      <c r="AA9" s="68" t="s">
        <v>54</v>
      </c>
      <c r="AB9" s="68" t="s">
        <v>56</v>
      </c>
      <c r="AC9" s="68" t="s">
        <v>58</v>
      </c>
      <c r="AD9" s="68" t="s">
        <v>60</v>
      </c>
      <c r="AE9" s="68" t="s">
        <v>62</v>
      </c>
      <c r="AF9" s="68" t="s">
        <v>64</v>
      </c>
      <c r="AG9" s="68" t="s">
        <v>66</v>
      </c>
      <c r="AH9" s="68" t="s">
        <v>68</v>
      </c>
      <c r="AI9" s="68" t="s">
        <v>70</v>
      </c>
      <c r="AJ9" s="68" t="s">
        <v>121</v>
      </c>
      <c r="AK9" s="68" t="s">
        <v>74</v>
      </c>
      <c r="AL9" s="69"/>
      <c r="AM9" s="38"/>
    </row>
    <row r="10" customFormat="false" ht="45.75" hidden="false" customHeight="true" outlineLevel="0" collapsed="false">
      <c r="A10" s="54"/>
      <c r="B10" s="55"/>
      <c r="C10" s="55"/>
      <c r="D10" s="55"/>
      <c r="E10" s="56"/>
      <c r="F10" s="70" t="s">
        <v>122</v>
      </c>
      <c r="G10" s="70" t="s">
        <v>123</v>
      </c>
      <c r="H10" s="55"/>
      <c r="I10" s="55"/>
      <c r="J10" s="55"/>
      <c r="K10" s="71" t="s">
        <v>124</v>
      </c>
      <c r="L10" s="71" t="s">
        <v>125</v>
      </c>
      <c r="M10" s="55"/>
      <c r="N10" s="55"/>
      <c r="O10" s="59"/>
      <c r="P10" s="60"/>
      <c r="Q10" s="61"/>
      <c r="R10" s="62"/>
      <c r="S10" s="63"/>
      <c r="T10" s="64"/>
      <c r="U10" s="65"/>
      <c r="V10" s="65"/>
      <c r="W10" s="65"/>
      <c r="X10" s="65"/>
      <c r="Y10" s="66"/>
      <c r="Z10" s="67"/>
      <c r="AA10" s="68"/>
      <c r="AB10" s="68"/>
      <c r="AC10" s="68"/>
      <c r="AD10" s="68"/>
      <c r="AE10" s="68"/>
      <c r="AF10" s="68"/>
      <c r="AG10" s="68"/>
      <c r="AH10" s="68"/>
      <c r="AI10" s="68"/>
      <c r="AJ10" s="68"/>
      <c r="AK10" s="68"/>
      <c r="AL10" s="69"/>
      <c r="AM10" s="38"/>
    </row>
    <row r="11" customFormat="false" ht="30" hidden="false" customHeight="true" outlineLevel="0" collapsed="false">
      <c r="A11" s="429" t="s">
        <v>1191</v>
      </c>
      <c r="B11" s="73" t="s">
        <v>127</v>
      </c>
      <c r="C11" s="79"/>
      <c r="D11" s="79"/>
      <c r="E11" s="79"/>
      <c r="F11" s="79"/>
      <c r="G11" s="79"/>
      <c r="H11" s="79"/>
      <c r="I11" s="79"/>
      <c r="J11" s="79"/>
      <c r="K11" s="79"/>
      <c r="L11" s="79"/>
      <c r="M11" s="79"/>
      <c r="N11" s="79"/>
      <c r="O11" s="79"/>
      <c r="P11" s="336"/>
      <c r="Q11" s="79" t="s">
        <v>135</v>
      </c>
      <c r="R11" s="87"/>
      <c r="S11" s="79"/>
      <c r="T11" s="81" t="s">
        <v>114</v>
      </c>
      <c r="U11" s="79"/>
      <c r="V11" s="79"/>
      <c r="W11" s="79"/>
      <c r="X11" s="79"/>
      <c r="Y11" s="79"/>
      <c r="Z11" s="79"/>
      <c r="AA11" s="79"/>
      <c r="AB11" s="79"/>
      <c r="AC11" s="79"/>
      <c r="AD11" s="79"/>
      <c r="AE11" s="79"/>
      <c r="AF11" s="79"/>
      <c r="AG11" s="79"/>
      <c r="AH11" s="79"/>
      <c r="AI11" s="79"/>
      <c r="AJ11" s="79"/>
      <c r="AK11" s="79"/>
      <c r="AL11" s="69"/>
      <c r="AM11" s="38"/>
    </row>
    <row r="12" customFormat="false" ht="30" hidden="false" customHeight="true" outlineLevel="0" collapsed="false">
      <c r="A12" s="429"/>
      <c r="B12" s="82" t="s">
        <v>142</v>
      </c>
      <c r="C12" s="88"/>
      <c r="D12" s="88"/>
      <c r="E12" s="88"/>
      <c r="F12" s="88"/>
      <c r="G12" s="88"/>
      <c r="H12" s="88"/>
      <c r="I12" s="88"/>
      <c r="J12" s="88"/>
      <c r="K12" s="88"/>
      <c r="L12" s="88"/>
      <c r="M12" s="88"/>
      <c r="N12" s="79"/>
      <c r="O12" s="79"/>
      <c r="P12" s="79"/>
      <c r="Q12" s="79" t="s">
        <v>135</v>
      </c>
      <c r="R12" s="87"/>
      <c r="S12" s="79"/>
      <c r="T12" s="81" t="s">
        <v>114</v>
      </c>
      <c r="U12" s="88"/>
      <c r="V12" s="88"/>
      <c r="W12" s="88"/>
      <c r="X12" s="88"/>
      <c r="Y12" s="88"/>
      <c r="Z12" s="88"/>
      <c r="AA12" s="88"/>
      <c r="AB12" s="88"/>
      <c r="AC12" s="88"/>
      <c r="AD12" s="88"/>
      <c r="AE12" s="88"/>
      <c r="AF12" s="88"/>
      <c r="AG12" s="88"/>
      <c r="AH12" s="88"/>
      <c r="AI12" s="88"/>
      <c r="AJ12" s="88"/>
      <c r="AK12" s="79"/>
      <c r="AL12" s="69"/>
      <c r="AM12" s="38"/>
    </row>
    <row r="13" customFormat="false" ht="30" hidden="false" customHeight="true" outlineLevel="0" collapsed="false">
      <c r="A13" s="429"/>
      <c r="B13" s="82" t="s">
        <v>157</v>
      </c>
      <c r="C13" s="88"/>
      <c r="D13" s="88"/>
      <c r="E13" s="88"/>
      <c r="F13" s="88"/>
      <c r="G13" s="88"/>
      <c r="H13" s="88"/>
      <c r="I13" s="88"/>
      <c r="J13" s="88"/>
      <c r="K13" s="88"/>
      <c r="L13" s="88"/>
      <c r="M13" s="88"/>
      <c r="N13" s="79"/>
      <c r="O13" s="79"/>
      <c r="P13" s="79"/>
      <c r="Q13" s="79"/>
      <c r="R13" s="87"/>
      <c r="S13" s="79" t="s">
        <v>135</v>
      </c>
      <c r="T13" s="81"/>
      <c r="U13" s="88"/>
      <c r="V13" s="88"/>
      <c r="W13" s="88"/>
      <c r="X13" s="88"/>
      <c r="Y13" s="88"/>
      <c r="Z13" s="88"/>
      <c r="AA13" s="88"/>
      <c r="AB13" s="88"/>
      <c r="AC13" s="88"/>
      <c r="AD13" s="88"/>
      <c r="AE13" s="88"/>
      <c r="AF13" s="88"/>
      <c r="AG13" s="88"/>
      <c r="AH13" s="88"/>
      <c r="AI13" s="88"/>
      <c r="AJ13" s="88"/>
      <c r="AK13" s="79"/>
      <c r="AL13" s="69"/>
      <c r="AM13" s="38"/>
    </row>
    <row r="14" customFormat="false" ht="30" hidden="false" customHeight="true" outlineLevel="0" collapsed="false">
      <c r="A14" s="429"/>
      <c r="B14" s="82" t="s">
        <v>171</v>
      </c>
      <c r="C14" s="88"/>
      <c r="D14" s="88"/>
      <c r="E14" s="88"/>
      <c r="F14" s="88"/>
      <c r="G14" s="88"/>
      <c r="H14" s="88"/>
      <c r="I14" s="88"/>
      <c r="J14" s="88"/>
      <c r="K14" s="88"/>
      <c r="L14" s="88"/>
      <c r="M14" s="88"/>
      <c r="N14" s="79"/>
      <c r="O14" s="79"/>
      <c r="P14" s="79"/>
      <c r="Q14" s="79"/>
      <c r="R14" s="87"/>
      <c r="S14" s="79" t="s">
        <v>135</v>
      </c>
      <c r="T14" s="81"/>
      <c r="U14" s="88"/>
      <c r="V14" s="88"/>
      <c r="W14" s="88"/>
      <c r="X14" s="88"/>
      <c r="Y14" s="88"/>
      <c r="Z14" s="88"/>
      <c r="AA14" s="88"/>
      <c r="AB14" s="88"/>
      <c r="AC14" s="88"/>
      <c r="AD14" s="88"/>
      <c r="AE14" s="88"/>
      <c r="AF14" s="88"/>
      <c r="AG14" s="88"/>
      <c r="AH14" s="88"/>
      <c r="AI14" s="88"/>
      <c r="AJ14" s="88"/>
      <c r="AK14" s="79"/>
      <c r="AL14" s="69"/>
      <c r="AM14" s="38"/>
    </row>
    <row r="15" customFormat="false" ht="30" hidden="false" customHeight="true" outlineLevel="0" collapsed="false">
      <c r="A15" s="429"/>
      <c r="B15" s="82" t="s">
        <v>184</v>
      </c>
      <c r="C15" s="88"/>
      <c r="D15" s="88"/>
      <c r="E15" s="88"/>
      <c r="F15" s="88"/>
      <c r="G15" s="88"/>
      <c r="H15" s="88"/>
      <c r="I15" s="88"/>
      <c r="J15" s="88"/>
      <c r="K15" s="88"/>
      <c r="L15" s="88"/>
      <c r="M15" s="88"/>
      <c r="N15" s="79"/>
      <c r="O15" s="79"/>
      <c r="P15" s="79"/>
      <c r="Q15" s="79"/>
      <c r="R15" s="87"/>
      <c r="S15" s="79" t="s">
        <v>177</v>
      </c>
      <c r="T15" s="81"/>
      <c r="U15" s="88"/>
      <c r="V15" s="88"/>
      <c r="W15" s="88"/>
      <c r="X15" s="88"/>
      <c r="Y15" s="88"/>
      <c r="Z15" s="88"/>
      <c r="AA15" s="88"/>
      <c r="AB15" s="88"/>
      <c r="AC15" s="88"/>
      <c r="AD15" s="88"/>
      <c r="AE15" s="88"/>
      <c r="AF15" s="88"/>
      <c r="AG15" s="88"/>
      <c r="AH15" s="88"/>
      <c r="AI15" s="88"/>
      <c r="AJ15" s="88"/>
      <c r="AK15" s="79"/>
      <c r="AL15" s="69"/>
      <c r="AM15" s="38"/>
    </row>
    <row r="16" customFormat="false" ht="30" hidden="false" customHeight="true" outlineLevel="0" collapsed="false">
      <c r="A16" s="429"/>
      <c r="B16" s="82" t="s">
        <v>899</v>
      </c>
      <c r="C16" s="88"/>
      <c r="D16" s="88"/>
      <c r="E16" s="88"/>
      <c r="F16" s="88"/>
      <c r="G16" s="88"/>
      <c r="H16" s="88"/>
      <c r="I16" s="88"/>
      <c r="J16" s="88"/>
      <c r="K16" s="88"/>
      <c r="L16" s="88"/>
      <c r="M16" s="88"/>
      <c r="N16" s="79"/>
      <c r="O16" s="79"/>
      <c r="P16" s="79" t="s">
        <v>135</v>
      </c>
      <c r="Q16" s="79"/>
      <c r="R16" s="87"/>
      <c r="S16" s="79"/>
      <c r="T16" s="81"/>
      <c r="U16" s="88"/>
      <c r="V16" s="88"/>
      <c r="W16" s="88"/>
      <c r="X16" s="88"/>
      <c r="Y16" s="88"/>
      <c r="Z16" s="88"/>
      <c r="AA16" s="88"/>
      <c r="AB16" s="88"/>
      <c r="AC16" s="88"/>
      <c r="AD16" s="88"/>
      <c r="AE16" s="88"/>
      <c r="AF16" s="88"/>
      <c r="AG16" s="88"/>
      <c r="AH16" s="88"/>
      <c r="AI16" s="88"/>
      <c r="AJ16" s="88"/>
      <c r="AK16" s="79"/>
      <c r="AL16" s="69"/>
      <c r="AM16" s="38"/>
    </row>
    <row r="17" customFormat="false" ht="30" hidden="false" customHeight="true" outlineLevel="0" collapsed="false">
      <c r="A17" s="429"/>
      <c r="B17" s="82" t="s">
        <v>1192</v>
      </c>
      <c r="C17" s="88"/>
      <c r="D17" s="88"/>
      <c r="E17" s="88"/>
      <c r="F17" s="88"/>
      <c r="G17" s="88"/>
      <c r="H17" s="88"/>
      <c r="I17" s="88"/>
      <c r="J17" s="88"/>
      <c r="K17" s="88"/>
      <c r="L17" s="88"/>
      <c r="M17" s="88"/>
      <c r="N17" s="79"/>
      <c r="O17" s="79"/>
      <c r="P17" s="79" t="s">
        <v>135</v>
      </c>
      <c r="Q17" s="79"/>
      <c r="R17" s="87"/>
      <c r="S17" s="79"/>
      <c r="T17" s="81" t="s">
        <v>113</v>
      </c>
      <c r="U17" s="88"/>
      <c r="V17" s="88"/>
      <c r="W17" s="88"/>
      <c r="X17" s="88"/>
      <c r="Y17" s="88"/>
      <c r="Z17" s="88"/>
      <c r="AA17" s="88"/>
      <c r="AB17" s="88"/>
      <c r="AC17" s="88"/>
      <c r="AD17" s="88"/>
      <c r="AE17" s="88"/>
      <c r="AF17" s="88"/>
      <c r="AG17" s="88"/>
      <c r="AH17" s="88"/>
      <c r="AI17" s="88"/>
      <c r="AJ17" s="88"/>
      <c r="AK17" s="79"/>
      <c r="AL17" s="69"/>
      <c r="AM17" s="38"/>
    </row>
    <row r="18" customFormat="false" ht="30" hidden="false" customHeight="true" outlineLevel="0" collapsed="false">
      <c r="A18" s="429"/>
      <c r="B18" s="82" t="s">
        <v>1193</v>
      </c>
      <c r="C18" s="88"/>
      <c r="D18" s="88"/>
      <c r="E18" s="88"/>
      <c r="F18" s="88"/>
      <c r="G18" s="88"/>
      <c r="H18" s="88"/>
      <c r="I18" s="88"/>
      <c r="J18" s="88"/>
      <c r="K18" s="88"/>
      <c r="L18" s="88"/>
      <c r="M18" s="88"/>
      <c r="N18" s="79"/>
      <c r="O18" s="79"/>
      <c r="P18" s="79"/>
      <c r="Q18" s="79"/>
      <c r="R18" s="87" t="s">
        <v>177</v>
      </c>
      <c r="S18" s="79"/>
      <c r="T18" s="81"/>
      <c r="U18" s="88"/>
      <c r="V18" s="88"/>
      <c r="W18" s="88"/>
      <c r="X18" s="88"/>
      <c r="Y18" s="88"/>
      <c r="Z18" s="88"/>
      <c r="AA18" s="88"/>
      <c r="AB18" s="88"/>
      <c r="AC18" s="88"/>
      <c r="AD18" s="88"/>
      <c r="AE18" s="88"/>
      <c r="AF18" s="88"/>
      <c r="AG18" s="88"/>
      <c r="AH18" s="88"/>
      <c r="AI18" s="88"/>
      <c r="AJ18" s="88"/>
      <c r="AK18" s="79"/>
      <c r="AL18" s="69"/>
      <c r="AM18" s="38"/>
    </row>
    <row r="19" customFormat="false" ht="30" hidden="false" customHeight="true" outlineLevel="0" collapsed="false">
      <c r="A19" s="429"/>
      <c r="B19" s="82" t="s">
        <v>1194</v>
      </c>
      <c r="C19" s="88"/>
      <c r="D19" s="88"/>
      <c r="E19" s="88"/>
      <c r="F19" s="88"/>
      <c r="G19" s="88"/>
      <c r="H19" s="88"/>
      <c r="I19" s="88"/>
      <c r="J19" s="88"/>
      <c r="K19" s="88"/>
      <c r="L19" s="88"/>
      <c r="M19" s="88"/>
      <c r="N19" s="79"/>
      <c r="O19" s="79"/>
      <c r="P19" s="79"/>
      <c r="Q19" s="79" t="s">
        <v>135</v>
      </c>
      <c r="R19" s="87"/>
      <c r="S19" s="79"/>
      <c r="T19" s="81"/>
      <c r="U19" s="88"/>
      <c r="V19" s="88"/>
      <c r="W19" s="88"/>
      <c r="X19" s="88"/>
      <c r="Y19" s="88"/>
      <c r="Z19" s="88"/>
      <c r="AA19" s="88"/>
      <c r="AB19" s="88"/>
      <c r="AC19" s="88"/>
      <c r="AD19" s="88"/>
      <c r="AE19" s="88"/>
      <c r="AF19" s="88"/>
      <c r="AG19" s="88"/>
      <c r="AH19" s="88"/>
      <c r="AI19" s="88"/>
      <c r="AJ19" s="88"/>
      <c r="AK19" s="79"/>
      <c r="AL19" s="69"/>
      <c r="AM19" s="38"/>
    </row>
    <row r="20" customFormat="false" ht="30" hidden="false" customHeight="true" outlineLevel="0" collapsed="false">
      <c r="A20" s="429"/>
      <c r="B20" s="82" t="s">
        <v>1195</v>
      </c>
      <c r="C20" s="88"/>
      <c r="D20" s="88"/>
      <c r="E20" s="88"/>
      <c r="F20" s="88"/>
      <c r="G20" s="88"/>
      <c r="H20" s="88"/>
      <c r="I20" s="88"/>
      <c r="J20" s="88"/>
      <c r="K20" s="88"/>
      <c r="L20" s="88"/>
      <c r="M20" s="88"/>
      <c r="N20" s="79"/>
      <c r="O20" s="79"/>
      <c r="P20" s="79" t="s">
        <v>135</v>
      </c>
      <c r="Q20" s="79"/>
      <c r="R20" s="87"/>
      <c r="S20" s="79"/>
      <c r="T20" s="81" t="s">
        <v>113</v>
      </c>
      <c r="U20" s="88"/>
      <c r="V20" s="88"/>
      <c r="W20" s="88"/>
      <c r="X20" s="88"/>
      <c r="Y20" s="88"/>
      <c r="Z20" s="88"/>
      <c r="AA20" s="88"/>
      <c r="AB20" s="88"/>
      <c r="AC20" s="88"/>
      <c r="AD20" s="88"/>
      <c r="AE20" s="88"/>
      <c r="AF20" s="88"/>
      <c r="AG20" s="88"/>
      <c r="AH20" s="88"/>
      <c r="AI20" s="88"/>
      <c r="AJ20" s="88"/>
      <c r="AK20" s="79"/>
      <c r="AL20" s="69"/>
      <c r="AM20" s="38"/>
    </row>
    <row r="21" customFormat="false" ht="30" hidden="false" customHeight="true" outlineLevel="0" collapsed="false">
      <c r="A21" s="429"/>
      <c r="B21" s="82" t="s">
        <v>1196</v>
      </c>
      <c r="C21" s="88"/>
      <c r="D21" s="88"/>
      <c r="E21" s="88"/>
      <c r="F21" s="88"/>
      <c r="G21" s="88"/>
      <c r="H21" s="88"/>
      <c r="I21" s="88"/>
      <c r="J21" s="88"/>
      <c r="K21" s="88"/>
      <c r="L21" s="88"/>
      <c r="M21" s="88"/>
      <c r="N21" s="79"/>
      <c r="O21" s="79" t="s">
        <v>135</v>
      </c>
      <c r="P21" s="79"/>
      <c r="Q21" s="79"/>
      <c r="R21" s="87"/>
      <c r="S21" s="79"/>
      <c r="T21" s="81"/>
      <c r="U21" s="88"/>
      <c r="V21" s="88"/>
      <c r="W21" s="88"/>
      <c r="X21" s="88"/>
      <c r="Y21" s="88"/>
      <c r="Z21" s="88"/>
      <c r="AA21" s="88"/>
      <c r="AB21" s="88"/>
      <c r="AC21" s="88"/>
      <c r="AD21" s="88"/>
      <c r="AE21" s="88"/>
      <c r="AF21" s="88"/>
      <c r="AG21" s="88"/>
      <c r="AH21" s="88"/>
      <c r="AI21" s="88"/>
      <c r="AJ21" s="88"/>
      <c r="AK21" s="79"/>
      <c r="AL21" s="69"/>
      <c r="AM21" s="38"/>
    </row>
    <row r="22" customFormat="false" ht="30" hidden="false" customHeight="true" outlineLevel="0" collapsed="false">
      <c r="A22" s="429"/>
      <c r="B22" s="82" t="s">
        <v>1197</v>
      </c>
      <c r="C22" s="88"/>
      <c r="D22" s="88"/>
      <c r="E22" s="88"/>
      <c r="F22" s="88"/>
      <c r="G22" s="88"/>
      <c r="H22" s="88"/>
      <c r="I22" s="88"/>
      <c r="J22" s="88"/>
      <c r="K22" s="88"/>
      <c r="L22" s="88"/>
      <c r="M22" s="88"/>
      <c r="N22" s="79"/>
      <c r="O22" s="79"/>
      <c r="P22" s="79" t="s">
        <v>135</v>
      </c>
      <c r="Q22" s="79"/>
      <c r="R22" s="87"/>
      <c r="S22" s="79"/>
      <c r="T22" s="81"/>
      <c r="U22" s="88"/>
      <c r="V22" s="88"/>
      <c r="W22" s="88"/>
      <c r="X22" s="88"/>
      <c r="Y22" s="88"/>
      <c r="Z22" s="88"/>
      <c r="AA22" s="88"/>
      <c r="AB22" s="88"/>
      <c r="AC22" s="88"/>
      <c r="AD22" s="88"/>
      <c r="AE22" s="88"/>
      <c r="AF22" s="88"/>
      <c r="AG22" s="88"/>
      <c r="AH22" s="88"/>
      <c r="AI22" s="88"/>
      <c r="AJ22" s="88"/>
      <c r="AK22" s="79"/>
      <c r="AL22" s="69"/>
      <c r="AM22" s="38"/>
    </row>
    <row r="23" customFormat="false" ht="30" hidden="false" customHeight="true" outlineLevel="0" collapsed="false">
      <c r="A23" s="429"/>
      <c r="B23" s="82" t="s">
        <v>1198</v>
      </c>
      <c r="C23" s="88"/>
      <c r="D23" s="88"/>
      <c r="E23" s="88"/>
      <c r="F23" s="88"/>
      <c r="G23" s="88"/>
      <c r="H23" s="88"/>
      <c r="I23" s="88"/>
      <c r="J23" s="88"/>
      <c r="K23" s="88"/>
      <c r="L23" s="88"/>
      <c r="M23" s="88"/>
      <c r="N23" s="79"/>
      <c r="O23" s="79"/>
      <c r="P23" s="79"/>
      <c r="Q23" s="79"/>
      <c r="R23" s="87"/>
      <c r="S23" s="79" t="s">
        <v>135</v>
      </c>
      <c r="T23" s="81"/>
      <c r="U23" s="88"/>
      <c r="V23" s="88"/>
      <c r="W23" s="88"/>
      <c r="X23" s="88"/>
      <c r="Y23" s="88"/>
      <c r="Z23" s="88"/>
      <c r="AA23" s="88"/>
      <c r="AB23" s="88"/>
      <c r="AC23" s="88"/>
      <c r="AD23" s="88"/>
      <c r="AE23" s="88"/>
      <c r="AF23" s="88"/>
      <c r="AG23" s="88"/>
      <c r="AH23" s="88"/>
      <c r="AI23" s="88"/>
      <c r="AJ23" s="88"/>
      <c r="AK23" s="79"/>
      <c r="AL23" s="69"/>
      <c r="AM23" s="38"/>
    </row>
    <row r="24" customFormat="false" ht="30" hidden="false" customHeight="true" outlineLevel="0" collapsed="false">
      <c r="A24" s="429"/>
      <c r="B24" s="82" t="s">
        <v>1199</v>
      </c>
      <c r="C24" s="88"/>
      <c r="D24" s="88"/>
      <c r="E24" s="88"/>
      <c r="F24" s="88"/>
      <c r="G24" s="88"/>
      <c r="H24" s="88"/>
      <c r="I24" s="88"/>
      <c r="J24" s="88"/>
      <c r="K24" s="88"/>
      <c r="L24" s="88"/>
      <c r="M24" s="88"/>
      <c r="N24" s="79"/>
      <c r="O24" s="79"/>
      <c r="P24" s="79" t="s">
        <v>135</v>
      </c>
      <c r="Q24" s="79"/>
      <c r="R24" s="87"/>
      <c r="S24" s="79"/>
      <c r="T24" s="81"/>
      <c r="U24" s="88"/>
      <c r="V24" s="88"/>
      <c r="W24" s="88"/>
      <c r="X24" s="88"/>
      <c r="Y24" s="88"/>
      <c r="Z24" s="88"/>
      <c r="AA24" s="88"/>
      <c r="AB24" s="88"/>
      <c r="AC24" s="88"/>
      <c r="AD24" s="88"/>
      <c r="AE24" s="88"/>
      <c r="AF24" s="88"/>
      <c r="AG24" s="88"/>
      <c r="AH24" s="88"/>
      <c r="AI24" s="88"/>
      <c r="AJ24" s="88"/>
      <c r="AK24" s="79"/>
      <c r="AL24" s="69"/>
      <c r="AM24" s="38"/>
    </row>
    <row r="25" customFormat="false" ht="30" hidden="false" customHeight="true" outlineLevel="0" collapsed="false">
      <c r="A25" s="429"/>
      <c r="B25" s="82" t="s">
        <v>1200</v>
      </c>
      <c r="C25" s="88"/>
      <c r="D25" s="88"/>
      <c r="E25" s="88"/>
      <c r="F25" s="88"/>
      <c r="G25" s="88"/>
      <c r="H25" s="88"/>
      <c r="I25" s="88"/>
      <c r="J25" s="88"/>
      <c r="K25" s="88"/>
      <c r="L25" s="88"/>
      <c r="M25" s="88"/>
      <c r="N25" s="79"/>
      <c r="O25" s="79"/>
      <c r="P25" s="79" t="s">
        <v>135</v>
      </c>
      <c r="Q25" s="79"/>
      <c r="R25" s="87"/>
      <c r="S25" s="79"/>
      <c r="T25" s="81" t="s">
        <v>114</v>
      </c>
      <c r="U25" s="88"/>
      <c r="V25" s="88"/>
      <c r="W25" s="88"/>
      <c r="X25" s="88"/>
      <c r="Y25" s="88"/>
      <c r="Z25" s="88"/>
      <c r="AA25" s="88"/>
      <c r="AB25" s="88"/>
      <c r="AC25" s="88"/>
      <c r="AD25" s="88"/>
      <c r="AE25" s="88"/>
      <c r="AF25" s="88"/>
      <c r="AG25" s="88"/>
      <c r="AH25" s="88"/>
      <c r="AI25" s="88"/>
      <c r="AJ25" s="88"/>
      <c r="AK25" s="79"/>
      <c r="AL25" s="69"/>
      <c r="AM25" s="38"/>
    </row>
    <row r="26" customFormat="false" ht="30" hidden="false" customHeight="true" outlineLevel="0" collapsed="false">
      <c r="A26" s="82" t="s">
        <v>1201</v>
      </c>
      <c r="B26" s="82" t="s">
        <v>197</v>
      </c>
      <c r="C26" s="88"/>
      <c r="D26" s="88"/>
      <c r="E26" s="88"/>
      <c r="F26" s="88"/>
      <c r="G26" s="88"/>
      <c r="H26" s="88"/>
      <c r="I26" s="88"/>
      <c r="J26" s="88"/>
      <c r="K26" s="88"/>
      <c r="L26" s="88"/>
      <c r="M26" s="88"/>
      <c r="N26" s="79"/>
      <c r="O26" s="79"/>
      <c r="P26" s="79" t="s">
        <v>135</v>
      </c>
      <c r="Q26" s="79"/>
      <c r="R26" s="87"/>
      <c r="S26" s="79"/>
      <c r="T26" s="81"/>
      <c r="U26" s="88"/>
      <c r="V26" s="88"/>
      <c r="W26" s="88"/>
      <c r="X26" s="88"/>
      <c r="Y26" s="88"/>
      <c r="Z26" s="88"/>
      <c r="AA26" s="88"/>
      <c r="AB26" s="88"/>
      <c r="AC26" s="88"/>
      <c r="AD26" s="88"/>
      <c r="AE26" s="88"/>
      <c r="AF26" s="88"/>
      <c r="AG26" s="88"/>
      <c r="AH26" s="88"/>
      <c r="AI26" s="88"/>
      <c r="AJ26" s="88"/>
      <c r="AK26" s="79"/>
      <c r="AL26" s="69"/>
      <c r="AM26" s="38"/>
    </row>
    <row r="27" customFormat="false" ht="30" hidden="false" customHeight="true" outlineLevel="0" collapsed="false">
      <c r="A27" s="82"/>
      <c r="B27" s="82" t="s">
        <v>212</v>
      </c>
      <c r="C27" s="88"/>
      <c r="D27" s="88"/>
      <c r="E27" s="88"/>
      <c r="F27" s="88"/>
      <c r="G27" s="88"/>
      <c r="H27" s="88"/>
      <c r="I27" s="88"/>
      <c r="J27" s="88"/>
      <c r="K27" s="88"/>
      <c r="L27" s="88"/>
      <c r="M27" s="88"/>
      <c r="N27" s="79"/>
      <c r="O27" s="79"/>
      <c r="P27" s="79"/>
      <c r="Q27" s="79"/>
      <c r="R27" s="87"/>
      <c r="S27" s="79" t="s">
        <v>177</v>
      </c>
      <c r="T27" s="81"/>
      <c r="U27" s="88"/>
      <c r="V27" s="88"/>
      <c r="W27" s="88"/>
      <c r="X27" s="88"/>
      <c r="Y27" s="88"/>
      <c r="Z27" s="88"/>
      <c r="AA27" s="88"/>
      <c r="AB27" s="88"/>
      <c r="AC27" s="88"/>
      <c r="AD27" s="88"/>
      <c r="AE27" s="88"/>
      <c r="AF27" s="88"/>
      <c r="AG27" s="88"/>
      <c r="AH27" s="88"/>
      <c r="AI27" s="88"/>
      <c r="AJ27" s="88"/>
      <c r="AK27" s="79"/>
      <c r="AL27" s="69"/>
      <c r="AM27" s="38"/>
    </row>
    <row r="28" customFormat="false" ht="30" hidden="false" customHeight="true" outlineLevel="0" collapsed="false">
      <c r="A28" s="82"/>
      <c r="B28" s="82" t="s">
        <v>224</v>
      </c>
      <c r="C28" s="79"/>
      <c r="D28" s="79"/>
      <c r="E28" s="79"/>
      <c r="F28" s="79"/>
      <c r="G28" s="79"/>
      <c r="H28" s="79"/>
      <c r="I28" s="79"/>
      <c r="J28" s="79"/>
      <c r="K28" s="79"/>
      <c r="L28" s="79"/>
      <c r="M28" s="79"/>
      <c r="N28" s="79"/>
      <c r="O28" s="79"/>
      <c r="P28" s="79" t="s">
        <v>135</v>
      </c>
      <c r="Q28" s="79"/>
      <c r="R28" s="87"/>
      <c r="S28" s="79"/>
      <c r="T28" s="81" t="s">
        <v>114</v>
      </c>
      <c r="U28" s="79"/>
      <c r="V28" s="79"/>
      <c r="W28" s="79"/>
      <c r="X28" s="79"/>
      <c r="Y28" s="79"/>
      <c r="Z28" s="79"/>
      <c r="AA28" s="79"/>
      <c r="AB28" s="79"/>
      <c r="AC28" s="79"/>
      <c r="AD28" s="79"/>
      <c r="AE28" s="79"/>
      <c r="AF28" s="79"/>
      <c r="AG28" s="79"/>
      <c r="AH28" s="79"/>
      <c r="AI28" s="79"/>
      <c r="AJ28" s="79"/>
      <c r="AK28" s="79"/>
      <c r="AL28" s="69"/>
      <c r="AM28" s="38"/>
    </row>
    <row r="29" customFormat="false" ht="30" hidden="false" customHeight="true" outlineLevel="0" collapsed="false">
      <c r="A29" s="82"/>
      <c r="B29" s="82" t="s">
        <v>237</v>
      </c>
      <c r="C29" s="79"/>
      <c r="D29" s="79"/>
      <c r="E29" s="79"/>
      <c r="F29" s="79"/>
      <c r="G29" s="79"/>
      <c r="H29" s="79"/>
      <c r="I29" s="79"/>
      <c r="J29" s="79"/>
      <c r="K29" s="79"/>
      <c r="L29" s="79"/>
      <c r="M29" s="79"/>
      <c r="N29" s="79"/>
      <c r="O29" s="79"/>
      <c r="P29" s="79"/>
      <c r="Q29" s="79" t="s">
        <v>135</v>
      </c>
      <c r="R29" s="87"/>
      <c r="S29" s="79"/>
      <c r="T29" s="81"/>
      <c r="U29" s="79"/>
      <c r="V29" s="79"/>
      <c r="W29" s="79"/>
      <c r="X29" s="79"/>
      <c r="Y29" s="79"/>
      <c r="Z29" s="79"/>
      <c r="AA29" s="79"/>
      <c r="AB29" s="79"/>
      <c r="AC29" s="79"/>
      <c r="AD29" s="79"/>
      <c r="AE29" s="79"/>
      <c r="AF29" s="79"/>
      <c r="AG29" s="79"/>
      <c r="AH29" s="79"/>
      <c r="AI29" s="79"/>
      <c r="AJ29" s="79"/>
      <c r="AK29" s="79"/>
      <c r="AL29" s="69"/>
      <c r="AM29" s="38"/>
    </row>
    <row r="30" customFormat="false" ht="30" hidden="false" customHeight="true" outlineLevel="0" collapsed="false">
      <c r="A30" s="82"/>
      <c r="B30" s="82" t="s">
        <v>249</v>
      </c>
      <c r="C30" s="79"/>
      <c r="D30" s="79"/>
      <c r="E30" s="79"/>
      <c r="F30" s="79"/>
      <c r="G30" s="79"/>
      <c r="H30" s="79"/>
      <c r="I30" s="79"/>
      <c r="J30" s="79"/>
      <c r="K30" s="79"/>
      <c r="L30" s="79"/>
      <c r="M30" s="79"/>
      <c r="N30" s="79"/>
      <c r="O30" s="79"/>
      <c r="P30" s="79"/>
      <c r="Q30" s="79"/>
      <c r="R30" s="87" t="s">
        <v>135</v>
      </c>
      <c r="S30" s="79"/>
      <c r="T30" s="81"/>
      <c r="U30" s="79"/>
      <c r="V30" s="79"/>
      <c r="W30" s="79"/>
      <c r="X30" s="79"/>
      <c r="Y30" s="79"/>
      <c r="Z30" s="79"/>
      <c r="AA30" s="79"/>
      <c r="AB30" s="79"/>
      <c r="AC30" s="79"/>
      <c r="AD30" s="79"/>
      <c r="AE30" s="79"/>
      <c r="AF30" s="79"/>
      <c r="AG30" s="79"/>
      <c r="AH30" s="79"/>
      <c r="AI30" s="79"/>
      <c r="AJ30" s="79"/>
      <c r="AK30" s="79"/>
      <c r="AL30" s="69"/>
      <c r="AM30" s="38"/>
    </row>
    <row r="31" customFormat="false" ht="30" hidden="false" customHeight="true" outlineLevel="0" collapsed="false">
      <c r="A31" s="82"/>
      <c r="B31" s="82" t="s">
        <v>262</v>
      </c>
      <c r="C31" s="79"/>
      <c r="D31" s="79"/>
      <c r="E31" s="79"/>
      <c r="F31" s="79"/>
      <c r="G31" s="79"/>
      <c r="H31" s="79"/>
      <c r="I31" s="79"/>
      <c r="J31" s="79"/>
      <c r="K31" s="79"/>
      <c r="L31" s="79"/>
      <c r="M31" s="79"/>
      <c r="N31" s="79"/>
      <c r="O31" s="79"/>
      <c r="P31" s="79" t="s">
        <v>135</v>
      </c>
      <c r="Q31" s="79"/>
      <c r="R31" s="87"/>
      <c r="S31" s="79"/>
      <c r="T31" s="81"/>
      <c r="U31" s="79"/>
      <c r="V31" s="79"/>
      <c r="W31" s="79"/>
      <c r="X31" s="79"/>
      <c r="Y31" s="79"/>
      <c r="Z31" s="79"/>
      <c r="AA31" s="79"/>
      <c r="AB31" s="79"/>
      <c r="AC31" s="79"/>
      <c r="AD31" s="79"/>
      <c r="AE31" s="79"/>
      <c r="AF31" s="79"/>
      <c r="AG31" s="79"/>
      <c r="AH31" s="79"/>
      <c r="AI31" s="79"/>
      <c r="AJ31" s="79"/>
      <c r="AK31" s="79"/>
      <c r="AL31" s="69"/>
      <c r="AM31" s="38"/>
    </row>
    <row r="32" customFormat="false" ht="30" hidden="false" customHeight="true" outlineLevel="0" collapsed="false">
      <c r="A32" s="82"/>
      <c r="B32" s="82" t="s">
        <v>273</v>
      </c>
      <c r="C32" s="79"/>
      <c r="D32" s="79"/>
      <c r="E32" s="79"/>
      <c r="F32" s="79"/>
      <c r="G32" s="79"/>
      <c r="H32" s="79"/>
      <c r="I32" s="79"/>
      <c r="J32" s="79"/>
      <c r="K32" s="79"/>
      <c r="L32" s="79"/>
      <c r="M32" s="79"/>
      <c r="N32" s="79"/>
      <c r="O32" s="79"/>
      <c r="P32" s="79"/>
      <c r="Q32" s="79"/>
      <c r="R32" s="87" t="s">
        <v>135</v>
      </c>
      <c r="S32" s="79"/>
      <c r="T32" s="81"/>
      <c r="U32" s="79"/>
      <c r="V32" s="79"/>
      <c r="W32" s="79"/>
      <c r="X32" s="79"/>
      <c r="Y32" s="79"/>
      <c r="Z32" s="79"/>
      <c r="AA32" s="79"/>
      <c r="AB32" s="79"/>
      <c r="AC32" s="79"/>
      <c r="AD32" s="79"/>
      <c r="AE32" s="79"/>
      <c r="AF32" s="79"/>
      <c r="AG32" s="79"/>
      <c r="AH32" s="79"/>
      <c r="AI32" s="79"/>
      <c r="AJ32" s="79"/>
      <c r="AK32" s="79"/>
      <c r="AL32" s="69"/>
      <c r="AM32" s="38"/>
    </row>
    <row r="33" customFormat="false" ht="30" hidden="false" customHeight="true" outlineLevel="0" collapsed="false">
      <c r="A33" s="82"/>
      <c r="B33" s="82" t="s">
        <v>1202</v>
      </c>
      <c r="C33" s="79"/>
      <c r="D33" s="79"/>
      <c r="E33" s="79"/>
      <c r="F33" s="79"/>
      <c r="G33" s="79"/>
      <c r="H33" s="79"/>
      <c r="I33" s="79"/>
      <c r="J33" s="79"/>
      <c r="K33" s="79"/>
      <c r="L33" s="79"/>
      <c r="M33" s="79"/>
      <c r="N33" s="79"/>
      <c r="O33" s="79"/>
      <c r="P33" s="79"/>
      <c r="Q33" s="79" t="s">
        <v>135</v>
      </c>
      <c r="R33" s="87"/>
      <c r="S33" s="79"/>
      <c r="T33" s="81" t="s">
        <v>113</v>
      </c>
      <c r="U33" s="79"/>
      <c r="V33" s="79"/>
      <c r="W33" s="79"/>
      <c r="X33" s="79"/>
      <c r="Y33" s="79"/>
      <c r="Z33" s="79"/>
      <c r="AA33" s="79"/>
      <c r="AB33" s="79"/>
      <c r="AC33" s="79"/>
      <c r="AD33" s="79"/>
      <c r="AE33" s="79"/>
      <c r="AF33" s="79"/>
      <c r="AG33" s="79"/>
      <c r="AH33" s="79"/>
      <c r="AI33" s="79"/>
      <c r="AJ33" s="79"/>
      <c r="AK33" s="79"/>
      <c r="AL33" s="69"/>
      <c r="AM33" s="38"/>
    </row>
    <row r="34" customFormat="false" ht="30" hidden="false" customHeight="true" outlineLevel="0" collapsed="false">
      <c r="A34" s="82"/>
      <c r="B34" s="82" t="s">
        <v>1203</v>
      </c>
      <c r="C34" s="79"/>
      <c r="D34" s="79"/>
      <c r="E34" s="79"/>
      <c r="F34" s="79"/>
      <c r="G34" s="79"/>
      <c r="H34" s="79"/>
      <c r="I34" s="79"/>
      <c r="J34" s="79"/>
      <c r="K34" s="79"/>
      <c r="L34" s="79"/>
      <c r="M34" s="79"/>
      <c r="N34" s="79"/>
      <c r="O34" s="79"/>
      <c r="P34" s="79"/>
      <c r="Q34" s="79"/>
      <c r="R34" s="87" t="s">
        <v>135</v>
      </c>
      <c r="S34" s="79"/>
      <c r="T34" s="81"/>
      <c r="U34" s="79"/>
      <c r="V34" s="79"/>
      <c r="W34" s="79"/>
      <c r="X34" s="79"/>
      <c r="Y34" s="79"/>
      <c r="Z34" s="79"/>
      <c r="AA34" s="79"/>
      <c r="AB34" s="79"/>
      <c r="AC34" s="79"/>
      <c r="AD34" s="79"/>
      <c r="AE34" s="79"/>
      <c r="AF34" s="79"/>
      <c r="AG34" s="79"/>
      <c r="AH34" s="79"/>
      <c r="AI34" s="79"/>
      <c r="AJ34" s="79"/>
      <c r="AK34" s="79"/>
      <c r="AL34" s="69"/>
      <c r="AM34" s="38"/>
    </row>
    <row r="35" customFormat="false" ht="30" hidden="false" customHeight="true" outlineLevel="0" collapsed="false">
      <c r="A35" s="82"/>
      <c r="B35" s="82" t="s">
        <v>1204</v>
      </c>
      <c r="C35" s="79"/>
      <c r="D35" s="79"/>
      <c r="E35" s="79"/>
      <c r="F35" s="79"/>
      <c r="G35" s="79"/>
      <c r="H35" s="79"/>
      <c r="I35" s="79"/>
      <c r="J35" s="79"/>
      <c r="K35" s="79"/>
      <c r="L35" s="79"/>
      <c r="M35" s="79"/>
      <c r="N35" s="79"/>
      <c r="O35" s="79"/>
      <c r="P35" s="79" t="s">
        <v>135</v>
      </c>
      <c r="Q35" s="79"/>
      <c r="R35" s="87"/>
      <c r="S35" s="79"/>
      <c r="T35" s="81"/>
      <c r="U35" s="79"/>
      <c r="V35" s="79"/>
      <c r="W35" s="79"/>
      <c r="X35" s="79"/>
      <c r="Y35" s="79"/>
      <c r="Z35" s="79"/>
      <c r="AA35" s="79"/>
      <c r="AB35" s="79"/>
      <c r="AC35" s="79"/>
      <c r="AD35" s="79"/>
      <c r="AE35" s="79"/>
      <c r="AF35" s="79"/>
      <c r="AG35" s="79"/>
      <c r="AH35" s="79"/>
      <c r="AI35" s="79"/>
      <c r="AJ35" s="79"/>
      <c r="AK35" s="79"/>
      <c r="AL35" s="69"/>
      <c r="AM35" s="38"/>
    </row>
    <row r="36" customFormat="false" ht="30" hidden="false" customHeight="true" outlineLevel="0" collapsed="false">
      <c r="A36" s="82"/>
      <c r="B36" s="82" t="s">
        <v>1205</v>
      </c>
      <c r="C36" s="79"/>
      <c r="D36" s="79"/>
      <c r="E36" s="79"/>
      <c r="F36" s="79"/>
      <c r="G36" s="79"/>
      <c r="H36" s="79"/>
      <c r="I36" s="79"/>
      <c r="J36" s="79"/>
      <c r="K36" s="79"/>
      <c r="L36" s="79"/>
      <c r="M36" s="79"/>
      <c r="N36" s="79"/>
      <c r="O36" s="79"/>
      <c r="P36" s="79"/>
      <c r="Q36" s="79"/>
      <c r="R36" s="87"/>
      <c r="S36" s="79" t="s">
        <v>135</v>
      </c>
      <c r="T36" s="81"/>
      <c r="U36" s="79"/>
      <c r="V36" s="79"/>
      <c r="W36" s="79"/>
      <c r="X36" s="79"/>
      <c r="Y36" s="79"/>
      <c r="Z36" s="79"/>
      <c r="AA36" s="79"/>
      <c r="AB36" s="79"/>
      <c r="AC36" s="79"/>
      <c r="AD36" s="79"/>
      <c r="AE36" s="79"/>
      <c r="AF36" s="79"/>
      <c r="AG36" s="79"/>
      <c r="AH36" s="79"/>
      <c r="AI36" s="79"/>
      <c r="AJ36" s="79"/>
      <c r="AK36" s="79"/>
      <c r="AL36" s="69"/>
      <c r="AM36" s="38"/>
    </row>
    <row r="37" customFormat="false" ht="30" hidden="false" customHeight="true" outlineLevel="0" collapsed="false">
      <c r="A37" s="82"/>
      <c r="B37" s="82" t="s">
        <v>1206</v>
      </c>
      <c r="C37" s="79"/>
      <c r="D37" s="79"/>
      <c r="E37" s="79"/>
      <c r="F37" s="79"/>
      <c r="G37" s="79"/>
      <c r="H37" s="79"/>
      <c r="I37" s="79"/>
      <c r="J37" s="79"/>
      <c r="K37" s="79"/>
      <c r="L37" s="79"/>
      <c r="M37" s="79"/>
      <c r="N37" s="79"/>
      <c r="O37" s="79"/>
      <c r="P37" s="79" t="s">
        <v>135</v>
      </c>
      <c r="Q37" s="79"/>
      <c r="R37" s="87"/>
      <c r="S37" s="79"/>
      <c r="T37" s="81"/>
      <c r="U37" s="79"/>
      <c r="V37" s="79"/>
      <c r="W37" s="79"/>
      <c r="X37" s="79"/>
      <c r="Y37" s="79"/>
      <c r="Z37" s="79"/>
      <c r="AA37" s="79"/>
      <c r="AB37" s="79"/>
      <c r="AC37" s="79"/>
      <c r="AD37" s="79"/>
      <c r="AE37" s="79"/>
      <c r="AF37" s="79"/>
      <c r="AG37" s="79"/>
      <c r="AH37" s="79"/>
      <c r="AI37" s="79"/>
      <c r="AJ37" s="79"/>
      <c r="AK37" s="79"/>
      <c r="AL37" s="69"/>
      <c r="AM37" s="38"/>
    </row>
    <row r="38" customFormat="false" ht="30" hidden="false" customHeight="true" outlineLevel="0" collapsed="false">
      <c r="A38" s="82"/>
      <c r="B38" s="82" t="s">
        <v>1207</v>
      </c>
      <c r="C38" s="79"/>
      <c r="D38" s="79"/>
      <c r="E38" s="79"/>
      <c r="F38" s="79"/>
      <c r="G38" s="79"/>
      <c r="H38" s="79"/>
      <c r="I38" s="79"/>
      <c r="J38" s="79"/>
      <c r="K38" s="79"/>
      <c r="L38" s="79"/>
      <c r="M38" s="79"/>
      <c r="N38" s="79"/>
      <c r="O38" s="79"/>
      <c r="P38" s="79"/>
      <c r="Q38" s="79"/>
      <c r="R38" s="87"/>
      <c r="S38" s="79" t="s">
        <v>135</v>
      </c>
      <c r="T38" s="81"/>
      <c r="U38" s="79"/>
      <c r="V38" s="79"/>
      <c r="W38" s="79"/>
      <c r="X38" s="79"/>
      <c r="Y38" s="79"/>
      <c r="Z38" s="79"/>
      <c r="AA38" s="79"/>
      <c r="AB38" s="79"/>
      <c r="AC38" s="79"/>
      <c r="AD38" s="79"/>
      <c r="AE38" s="79"/>
      <c r="AF38" s="79"/>
      <c r="AG38" s="79"/>
      <c r="AH38" s="79"/>
      <c r="AI38" s="79"/>
      <c r="AJ38" s="79"/>
      <c r="AK38" s="79"/>
      <c r="AL38" s="69"/>
      <c r="AM38" s="38"/>
    </row>
    <row r="39" customFormat="false" ht="30" hidden="false" customHeight="true" outlineLevel="0" collapsed="false">
      <c r="A39" s="82"/>
      <c r="B39" s="82" t="s">
        <v>1208</v>
      </c>
      <c r="C39" s="79"/>
      <c r="D39" s="79"/>
      <c r="E39" s="79"/>
      <c r="F39" s="79"/>
      <c r="G39" s="79"/>
      <c r="H39" s="79"/>
      <c r="I39" s="79"/>
      <c r="J39" s="79"/>
      <c r="K39" s="79"/>
      <c r="L39" s="79"/>
      <c r="M39" s="79"/>
      <c r="N39" s="79"/>
      <c r="O39" s="79"/>
      <c r="P39" s="79" t="s">
        <v>135</v>
      </c>
      <c r="Q39" s="79"/>
      <c r="R39" s="87"/>
      <c r="S39" s="79"/>
      <c r="T39" s="81"/>
      <c r="U39" s="79"/>
      <c r="V39" s="79"/>
      <c r="W39" s="79"/>
      <c r="X39" s="79"/>
      <c r="Y39" s="79"/>
      <c r="Z39" s="79"/>
      <c r="AA39" s="79"/>
      <c r="AB39" s="79"/>
      <c r="AC39" s="79"/>
      <c r="AD39" s="79"/>
      <c r="AE39" s="79"/>
      <c r="AF39" s="79"/>
      <c r="AG39" s="79"/>
      <c r="AH39" s="79"/>
      <c r="AI39" s="79"/>
      <c r="AJ39" s="79"/>
      <c r="AK39" s="79"/>
      <c r="AL39" s="69"/>
      <c r="AM39" s="38"/>
    </row>
    <row r="40" customFormat="false" ht="30" hidden="false" customHeight="true" outlineLevel="0" collapsed="false">
      <c r="A40" s="82"/>
      <c r="B40" s="82" t="s">
        <v>1209</v>
      </c>
      <c r="C40" s="79"/>
      <c r="D40" s="79"/>
      <c r="E40" s="79"/>
      <c r="F40" s="79"/>
      <c r="G40" s="79"/>
      <c r="H40" s="79"/>
      <c r="I40" s="79"/>
      <c r="J40" s="79"/>
      <c r="K40" s="79"/>
      <c r="L40" s="79"/>
      <c r="M40" s="79"/>
      <c r="N40" s="79"/>
      <c r="O40" s="79"/>
      <c r="P40" s="79"/>
      <c r="Q40" s="79"/>
      <c r="R40" s="87"/>
      <c r="S40" s="79" t="s">
        <v>135</v>
      </c>
      <c r="T40" s="81"/>
      <c r="U40" s="79"/>
      <c r="V40" s="79"/>
      <c r="W40" s="79"/>
      <c r="X40" s="79"/>
      <c r="Y40" s="79"/>
      <c r="Z40" s="79"/>
      <c r="AA40" s="79"/>
      <c r="AB40" s="79"/>
      <c r="AC40" s="79"/>
      <c r="AD40" s="79"/>
      <c r="AE40" s="79"/>
      <c r="AF40" s="79"/>
      <c r="AG40" s="79"/>
      <c r="AH40" s="79"/>
      <c r="AI40" s="79"/>
      <c r="AJ40" s="79"/>
      <c r="AK40" s="79"/>
      <c r="AL40" s="69"/>
      <c r="AM40" s="38"/>
    </row>
    <row r="41" customFormat="false" ht="30" hidden="false" customHeight="true" outlineLevel="0" collapsed="false">
      <c r="A41" s="82" t="s">
        <v>1210</v>
      </c>
      <c r="B41" s="82" t="s">
        <v>285</v>
      </c>
      <c r="C41" s="88" t="s">
        <v>1211</v>
      </c>
      <c r="D41" s="88"/>
      <c r="E41" s="88"/>
      <c r="F41" s="88"/>
      <c r="G41" s="88"/>
      <c r="H41" s="88"/>
      <c r="I41" s="88"/>
      <c r="J41" s="88"/>
      <c r="K41" s="88"/>
      <c r="L41" s="88"/>
      <c r="M41" s="88"/>
      <c r="N41" s="79"/>
      <c r="O41" s="79" t="s">
        <v>177</v>
      </c>
      <c r="P41" s="79"/>
      <c r="Q41" s="79"/>
      <c r="R41" s="87"/>
      <c r="S41" s="79"/>
      <c r="T41" s="81"/>
      <c r="U41" s="88"/>
      <c r="V41" s="88"/>
      <c r="W41" s="88"/>
      <c r="X41" s="88"/>
      <c r="Y41" s="88"/>
      <c r="Z41" s="88"/>
      <c r="AA41" s="88"/>
      <c r="AB41" s="88"/>
      <c r="AC41" s="88"/>
      <c r="AD41" s="88"/>
      <c r="AE41" s="88"/>
      <c r="AF41" s="88"/>
      <c r="AG41" s="88"/>
      <c r="AH41" s="88"/>
      <c r="AI41" s="88"/>
      <c r="AJ41" s="88"/>
      <c r="AK41" s="79"/>
      <c r="AL41" s="69"/>
      <c r="AM41" s="38"/>
    </row>
    <row r="42" customFormat="false" ht="30" hidden="false" customHeight="true" outlineLevel="0" collapsed="false">
      <c r="A42" s="82"/>
      <c r="B42" s="82" t="s">
        <v>297</v>
      </c>
      <c r="C42" s="88" t="s">
        <v>1211</v>
      </c>
      <c r="D42" s="88"/>
      <c r="E42" s="88"/>
      <c r="F42" s="88"/>
      <c r="G42" s="88"/>
      <c r="H42" s="88"/>
      <c r="I42" s="88"/>
      <c r="J42" s="88"/>
      <c r="K42" s="88"/>
      <c r="L42" s="88"/>
      <c r="M42" s="88"/>
      <c r="N42" s="79"/>
      <c r="O42" s="79"/>
      <c r="P42" s="79" t="s">
        <v>135</v>
      </c>
      <c r="Q42" s="79"/>
      <c r="R42" s="87"/>
      <c r="S42" s="79"/>
      <c r="T42" s="81"/>
      <c r="U42" s="88"/>
      <c r="V42" s="88"/>
      <c r="W42" s="88"/>
      <c r="X42" s="88"/>
      <c r="Y42" s="88"/>
      <c r="Z42" s="88"/>
      <c r="AA42" s="88"/>
      <c r="AB42" s="88"/>
      <c r="AC42" s="88"/>
      <c r="AD42" s="88"/>
      <c r="AE42" s="88"/>
      <c r="AF42" s="88"/>
      <c r="AG42" s="88"/>
      <c r="AH42" s="88"/>
      <c r="AI42" s="88"/>
      <c r="AJ42" s="88"/>
      <c r="AK42" s="79"/>
      <c r="AL42" s="69"/>
      <c r="AM42" s="38"/>
    </row>
    <row r="43" customFormat="false" ht="30" hidden="false" customHeight="true" outlineLevel="0" collapsed="false">
      <c r="A43" s="82"/>
      <c r="B43" s="82" t="s">
        <v>306</v>
      </c>
      <c r="C43" s="88" t="s">
        <v>1211</v>
      </c>
      <c r="D43" s="88"/>
      <c r="E43" s="88"/>
      <c r="F43" s="88"/>
      <c r="G43" s="88"/>
      <c r="H43" s="88"/>
      <c r="I43" s="88"/>
      <c r="J43" s="88"/>
      <c r="K43" s="88"/>
      <c r="L43" s="88"/>
      <c r="M43" s="88"/>
      <c r="N43" s="79"/>
      <c r="O43" s="79"/>
      <c r="P43" s="79" t="s">
        <v>135</v>
      </c>
      <c r="Q43" s="79"/>
      <c r="R43" s="87"/>
      <c r="S43" s="79"/>
      <c r="T43" s="81"/>
      <c r="U43" s="88"/>
      <c r="V43" s="88"/>
      <c r="W43" s="88"/>
      <c r="X43" s="88"/>
      <c r="Y43" s="88"/>
      <c r="Z43" s="88"/>
      <c r="AA43" s="88"/>
      <c r="AB43" s="88"/>
      <c r="AC43" s="88"/>
      <c r="AD43" s="88"/>
      <c r="AE43" s="88"/>
      <c r="AF43" s="88"/>
      <c r="AG43" s="88"/>
      <c r="AH43" s="88"/>
      <c r="AI43" s="88"/>
      <c r="AJ43" s="88"/>
      <c r="AK43" s="79"/>
      <c r="AL43" s="69"/>
      <c r="AM43" s="38"/>
    </row>
    <row r="44" customFormat="false" ht="30" hidden="false" customHeight="true" outlineLevel="0" collapsed="false">
      <c r="A44" s="82"/>
      <c r="B44" s="82" t="s">
        <v>315</v>
      </c>
      <c r="C44" s="88"/>
      <c r="D44" s="79"/>
      <c r="E44" s="79"/>
      <c r="F44" s="79"/>
      <c r="G44" s="79"/>
      <c r="H44" s="79"/>
      <c r="I44" s="79"/>
      <c r="J44" s="79"/>
      <c r="K44" s="79"/>
      <c r="L44" s="79"/>
      <c r="M44" s="79"/>
      <c r="N44" s="79"/>
      <c r="O44" s="79"/>
      <c r="P44" s="79"/>
      <c r="Q44" s="79"/>
      <c r="R44" s="87" t="s">
        <v>135</v>
      </c>
      <c r="S44" s="79"/>
      <c r="T44" s="81"/>
      <c r="U44" s="79"/>
      <c r="V44" s="79"/>
      <c r="W44" s="79"/>
      <c r="X44" s="79"/>
      <c r="Y44" s="79"/>
      <c r="Z44" s="79"/>
      <c r="AA44" s="79"/>
      <c r="AB44" s="79"/>
      <c r="AC44" s="79"/>
      <c r="AD44" s="79"/>
      <c r="AE44" s="79"/>
      <c r="AF44" s="79"/>
      <c r="AG44" s="79"/>
      <c r="AH44" s="79"/>
      <c r="AI44" s="79"/>
      <c r="AJ44" s="79"/>
      <c r="AK44" s="79"/>
      <c r="AL44" s="69"/>
      <c r="AM44" s="38"/>
    </row>
    <row r="45" customFormat="false" ht="30" hidden="false" customHeight="true" outlineLevel="0" collapsed="false">
      <c r="A45" s="82"/>
      <c r="B45" s="82" t="s">
        <v>323</v>
      </c>
      <c r="C45" s="88"/>
      <c r="D45" s="79"/>
      <c r="E45" s="79"/>
      <c r="F45" s="79"/>
      <c r="G45" s="79"/>
      <c r="H45" s="79"/>
      <c r="I45" s="79"/>
      <c r="J45" s="79"/>
      <c r="K45" s="79"/>
      <c r="L45" s="79"/>
      <c r="M45" s="79"/>
      <c r="N45" s="79"/>
      <c r="O45" s="79"/>
      <c r="P45" s="79" t="s">
        <v>135</v>
      </c>
      <c r="Q45" s="79"/>
      <c r="R45" s="87"/>
      <c r="S45" s="79"/>
      <c r="T45" s="81"/>
      <c r="U45" s="79"/>
      <c r="V45" s="79"/>
      <c r="W45" s="79"/>
      <c r="X45" s="79"/>
      <c r="Y45" s="79"/>
      <c r="Z45" s="79"/>
      <c r="AA45" s="79"/>
      <c r="AB45" s="79"/>
      <c r="AC45" s="79"/>
      <c r="AD45" s="79"/>
      <c r="AE45" s="79"/>
      <c r="AF45" s="79"/>
      <c r="AG45" s="79"/>
      <c r="AH45" s="79"/>
      <c r="AI45" s="79"/>
      <c r="AJ45" s="79"/>
      <c r="AK45" s="79"/>
      <c r="AL45" s="69"/>
      <c r="AM45" s="38"/>
    </row>
    <row r="46" customFormat="false" ht="30" hidden="false" customHeight="true" outlineLevel="0" collapsed="false">
      <c r="A46" s="82"/>
      <c r="B46" s="82" t="s">
        <v>1212</v>
      </c>
      <c r="C46" s="88"/>
      <c r="D46" s="79"/>
      <c r="E46" s="79"/>
      <c r="F46" s="79"/>
      <c r="G46" s="79"/>
      <c r="H46" s="79"/>
      <c r="I46" s="79"/>
      <c r="J46" s="79"/>
      <c r="K46" s="79"/>
      <c r="L46" s="79"/>
      <c r="M46" s="79"/>
      <c r="N46" s="79"/>
      <c r="O46" s="79"/>
      <c r="P46" s="79"/>
      <c r="Q46" s="79"/>
      <c r="R46" s="87" t="s">
        <v>135</v>
      </c>
      <c r="S46" s="79"/>
      <c r="T46" s="81"/>
      <c r="U46" s="79"/>
      <c r="V46" s="79"/>
      <c r="W46" s="79"/>
      <c r="X46" s="79"/>
      <c r="Y46" s="79"/>
      <c r="Z46" s="79"/>
      <c r="AA46" s="79"/>
      <c r="AB46" s="79"/>
      <c r="AC46" s="79"/>
      <c r="AD46" s="79"/>
      <c r="AE46" s="79"/>
      <c r="AF46" s="79"/>
      <c r="AG46" s="79"/>
      <c r="AH46" s="79"/>
      <c r="AI46" s="79"/>
      <c r="AJ46" s="79"/>
      <c r="AK46" s="79"/>
      <c r="AL46" s="69"/>
      <c r="AM46" s="38"/>
    </row>
    <row r="47" customFormat="false" ht="30" hidden="false" customHeight="true" outlineLevel="0" collapsed="false">
      <c r="A47" s="82"/>
      <c r="B47" s="82" t="s">
        <v>1213</v>
      </c>
      <c r="C47" s="88"/>
      <c r="D47" s="79"/>
      <c r="E47" s="79"/>
      <c r="F47" s="79"/>
      <c r="G47" s="79"/>
      <c r="H47" s="79"/>
      <c r="I47" s="79"/>
      <c r="J47" s="79"/>
      <c r="K47" s="79"/>
      <c r="L47" s="79"/>
      <c r="M47" s="79"/>
      <c r="N47" s="79"/>
      <c r="O47" s="79"/>
      <c r="P47" s="79" t="s">
        <v>135</v>
      </c>
      <c r="Q47" s="79"/>
      <c r="R47" s="87"/>
      <c r="S47" s="79"/>
      <c r="T47" s="81"/>
      <c r="U47" s="79"/>
      <c r="V47" s="79"/>
      <c r="W47" s="79"/>
      <c r="X47" s="79"/>
      <c r="Y47" s="79"/>
      <c r="Z47" s="79"/>
      <c r="AA47" s="79"/>
      <c r="AB47" s="79"/>
      <c r="AC47" s="79"/>
      <c r="AD47" s="79"/>
      <c r="AE47" s="79"/>
      <c r="AF47" s="79"/>
      <c r="AG47" s="79"/>
      <c r="AH47" s="79"/>
      <c r="AI47" s="79"/>
      <c r="AJ47" s="79"/>
      <c r="AK47" s="79"/>
      <c r="AL47" s="69"/>
      <c r="AM47" s="38"/>
    </row>
    <row r="48" customFormat="false" ht="30" hidden="false" customHeight="true" outlineLevel="0" collapsed="false">
      <c r="A48" s="82"/>
      <c r="B48" s="82" t="s">
        <v>1214</v>
      </c>
      <c r="C48" s="88"/>
      <c r="D48" s="79"/>
      <c r="E48" s="79"/>
      <c r="F48" s="79"/>
      <c r="G48" s="79"/>
      <c r="H48" s="79"/>
      <c r="I48" s="79"/>
      <c r="J48" s="79"/>
      <c r="K48" s="79"/>
      <c r="L48" s="79"/>
      <c r="M48" s="79"/>
      <c r="N48" s="79"/>
      <c r="O48" s="79"/>
      <c r="P48" s="79"/>
      <c r="Q48" s="79"/>
      <c r="R48" s="87" t="s">
        <v>135</v>
      </c>
      <c r="S48" s="79"/>
      <c r="T48" s="81"/>
      <c r="U48" s="79"/>
      <c r="V48" s="79"/>
      <c r="W48" s="79"/>
      <c r="X48" s="79"/>
      <c r="Y48" s="79"/>
      <c r="Z48" s="79"/>
      <c r="AA48" s="79"/>
      <c r="AB48" s="79"/>
      <c r="AC48" s="79"/>
      <c r="AD48" s="79"/>
      <c r="AE48" s="79"/>
      <c r="AF48" s="79"/>
      <c r="AG48" s="79"/>
      <c r="AH48" s="79"/>
      <c r="AI48" s="79"/>
      <c r="AJ48" s="79"/>
      <c r="AK48" s="79"/>
      <c r="AL48" s="69"/>
      <c r="AM48" s="38"/>
    </row>
    <row r="49" customFormat="false" ht="30" hidden="false" customHeight="true" outlineLevel="0" collapsed="false">
      <c r="A49" s="82"/>
      <c r="B49" s="82" t="s">
        <v>1215</v>
      </c>
      <c r="C49" s="88" t="s">
        <v>1211</v>
      </c>
      <c r="D49" s="79"/>
      <c r="E49" s="79"/>
      <c r="F49" s="79"/>
      <c r="G49" s="79"/>
      <c r="H49" s="79"/>
      <c r="I49" s="79"/>
      <c r="J49" s="79"/>
      <c r="K49" s="79"/>
      <c r="L49" s="79"/>
      <c r="M49" s="79"/>
      <c r="N49" s="79"/>
      <c r="O49" s="79"/>
      <c r="P49" s="79" t="s">
        <v>177</v>
      </c>
      <c r="Q49" s="79"/>
      <c r="R49" s="87"/>
      <c r="S49" s="79"/>
      <c r="T49" s="81"/>
      <c r="U49" s="79"/>
      <c r="V49" s="79"/>
      <c r="W49" s="79"/>
      <c r="X49" s="79"/>
      <c r="Y49" s="79"/>
      <c r="Z49" s="79"/>
      <c r="AA49" s="79"/>
      <c r="AB49" s="79"/>
      <c r="AC49" s="79"/>
      <c r="AD49" s="79"/>
      <c r="AE49" s="79"/>
      <c r="AF49" s="79"/>
      <c r="AG49" s="79"/>
      <c r="AH49" s="79"/>
      <c r="AI49" s="79"/>
      <c r="AJ49" s="79"/>
      <c r="AK49" s="79"/>
      <c r="AL49" s="69"/>
      <c r="AM49" s="38"/>
    </row>
    <row r="50" customFormat="false" ht="30" hidden="false" customHeight="true" outlineLevel="0" collapsed="false">
      <c r="A50" s="82"/>
      <c r="B50" s="82" t="s">
        <v>1216</v>
      </c>
      <c r="C50" s="88"/>
      <c r="D50" s="79"/>
      <c r="E50" s="79"/>
      <c r="F50" s="79"/>
      <c r="G50" s="79"/>
      <c r="H50" s="79"/>
      <c r="I50" s="79"/>
      <c r="J50" s="79"/>
      <c r="K50" s="79"/>
      <c r="L50" s="79"/>
      <c r="M50" s="79"/>
      <c r="N50" s="79"/>
      <c r="O50" s="79"/>
      <c r="P50" s="79"/>
      <c r="Q50" s="79"/>
      <c r="R50" s="87" t="s">
        <v>135</v>
      </c>
      <c r="S50" s="79"/>
      <c r="T50" s="81"/>
      <c r="U50" s="79"/>
      <c r="V50" s="79"/>
      <c r="W50" s="79"/>
      <c r="X50" s="79"/>
      <c r="Y50" s="79"/>
      <c r="Z50" s="79"/>
      <c r="AA50" s="79"/>
      <c r="AB50" s="79"/>
      <c r="AC50" s="79"/>
      <c r="AD50" s="79"/>
      <c r="AE50" s="79"/>
      <c r="AF50" s="79"/>
      <c r="AG50" s="79"/>
      <c r="AH50" s="79"/>
      <c r="AI50" s="79"/>
      <c r="AJ50" s="79"/>
      <c r="AK50" s="79"/>
      <c r="AL50" s="69"/>
      <c r="AM50" s="38"/>
    </row>
    <row r="51" customFormat="false" ht="30" hidden="false" customHeight="true" outlineLevel="0" collapsed="false">
      <c r="A51" s="82"/>
      <c r="B51" s="82" t="s">
        <v>1217</v>
      </c>
      <c r="C51" s="88"/>
      <c r="D51" s="79"/>
      <c r="E51" s="79"/>
      <c r="F51" s="79"/>
      <c r="G51" s="79"/>
      <c r="H51" s="79"/>
      <c r="I51" s="79"/>
      <c r="J51" s="79"/>
      <c r="K51" s="79"/>
      <c r="L51" s="79"/>
      <c r="M51" s="79"/>
      <c r="N51" s="79"/>
      <c r="O51" s="79"/>
      <c r="P51" s="79"/>
      <c r="Q51" s="79"/>
      <c r="R51" s="87"/>
      <c r="S51" s="79" t="s">
        <v>135</v>
      </c>
      <c r="T51" s="81"/>
      <c r="U51" s="79"/>
      <c r="V51" s="79"/>
      <c r="W51" s="79"/>
      <c r="X51" s="79"/>
      <c r="Y51" s="79"/>
      <c r="Z51" s="79"/>
      <c r="AA51" s="79"/>
      <c r="AB51" s="79"/>
      <c r="AC51" s="79"/>
      <c r="AD51" s="79"/>
      <c r="AE51" s="79"/>
      <c r="AF51" s="79"/>
      <c r="AG51" s="79"/>
      <c r="AH51" s="79"/>
      <c r="AI51" s="79"/>
      <c r="AJ51" s="79"/>
      <c r="AK51" s="79"/>
      <c r="AL51" s="69"/>
      <c r="AM51" s="38"/>
    </row>
    <row r="52" customFormat="false" ht="30" hidden="false" customHeight="true" outlineLevel="0" collapsed="false">
      <c r="A52" s="82"/>
      <c r="B52" s="82" t="s">
        <v>1218</v>
      </c>
      <c r="C52" s="88"/>
      <c r="D52" s="79"/>
      <c r="E52" s="79"/>
      <c r="F52" s="79"/>
      <c r="G52" s="79"/>
      <c r="H52" s="79"/>
      <c r="I52" s="79"/>
      <c r="J52" s="79"/>
      <c r="K52" s="79"/>
      <c r="L52" s="79"/>
      <c r="M52" s="79"/>
      <c r="N52" s="79"/>
      <c r="O52" s="79"/>
      <c r="P52" s="79" t="s">
        <v>135</v>
      </c>
      <c r="Q52" s="79"/>
      <c r="R52" s="87"/>
      <c r="S52" s="79"/>
      <c r="T52" s="81"/>
      <c r="U52" s="79"/>
      <c r="V52" s="79"/>
      <c r="W52" s="79"/>
      <c r="X52" s="79"/>
      <c r="Y52" s="79"/>
      <c r="Z52" s="79"/>
      <c r="AA52" s="79"/>
      <c r="AB52" s="79"/>
      <c r="AC52" s="79"/>
      <c r="AD52" s="79"/>
      <c r="AE52" s="79"/>
      <c r="AF52" s="79"/>
      <c r="AG52" s="79"/>
      <c r="AH52" s="79"/>
      <c r="AI52" s="79"/>
      <c r="AJ52" s="79"/>
      <c r="AK52" s="79"/>
      <c r="AL52" s="69"/>
      <c r="AM52" s="38"/>
    </row>
    <row r="53" customFormat="false" ht="30" hidden="false" customHeight="true" outlineLevel="0" collapsed="false">
      <c r="A53" s="82"/>
      <c r="B53" s="82" t="s">
        <v>1219</v>
      </c>
      <c r="C53" s="88"/>
      <c r="D53" s="79"/>
      <c r="E53" s="79"/>
      <c r="F53" s="79"/>
      <c r="G53" s="79"/>
      <c r="H53" s="79"/>
      <c r="I53" s="79"/>
      <c r="J53" s="79"/>
      <c r="K53" s="79"/>
      <c r="L53" s="79"/>
      <c r="M53" s="79"/>
      <c r="N53" s="79"/>
      <c r="O53" s="79"/>
      <c r="P53" s="79"/>
      <c r="Q53" s="79"/>
      <c r="R53" s="87" t="s">
        <v>135</v>
      </c>
      <c r="S53" s="79"/>
      <c r="T53" s="81"/>
      <c r="U53" s="79"/>
      <c r="V53" s="79"/>
      <c r="W53" s="79"/>
      <c r="X53" s="79"/>
      <c r="Y53" s="79"/>
      <c r="Z53" s="79"/>
      <c r="AA53" s="79"/>
      <c r="AB53" s="79"/>
      <c r="AC53" s="79"/>
      <c r="AD53" s="79"/>
      <c r="AE53" s="79"/>
      <c r="AF53" s="79"/>
      <c r="AG53" s="79"/>
      <c r="AH53" s="79"/>
      <c r="AI53" s="79"/>
      <c r="AJ53" s="79"/>
      <c r="AK53" s="79"/>
      <c r="AL53" s="69"/>
      <c r="AM53" s="38"/>
    </row>
    <row r="54" customFormat="false" ht="30" hidden="false" customHeight="true" outlineLevel="0" collapsed="false">
      <c r="A54" s="82"/>
      <c r="B54" s="82" t="s">
        <v>1220</v>
      </c>
      <c r="C54" s="88"/>
      <c r="D54" s="79"/>
      <c r="E54" s="79"/>
      <c r="F54" s="79"/>
      <c r="G54" s="79"/>
      <c r="H54" s="79"/>
      <c r="I54" s="79"/>
      <c r="J54" s="79"/>
      <c r="K54" s="79"/>
      <c r="L54" s="79"/>
      <c r="M54" s="79"/>
      <c r="N54" s="79"/>
      <c r="O54" s="79"/>
      <c r="P54" s="79"/>
      <c r="Q54" s="79"/>
      <c r="R54" s="87"/>
      <c r="S54" s="79" t="s">
        <v>135</v>
      </c>
      <c r="T54" s="81"/>
      <c r="U54" s="79"/>
      <c r="V54" s="79"/>
      <c r="W54" s="79"/>
      <c r="X54" s="79"/>
      <c r="Y54" s="79"/>
      <c r="Z54" s="79"/>
      <c r="AA54" s="79"/>
      <c r="AB54" s="79"/>
      <c r="AC54" s="79"/>
      <c r="AD54" s="79"/>
      <c r="AE54" s="79"/>
      <c r="AF54" s="79"/>
      <c r="AG54" s="79"/>
      <c r="AH54" s="79"/>
      <c r="AI54" s="79"/>
      <c r="AJ54" s="79"/>
      <c r="AK54" s="79"/>
      <c r="AL54" s="69"/>
      <c r="AM54" s="38"/>
    </row>
    <row r="55" customFormat="false" ht="30" hidden="false" customHeight="true" outlineLevel="0" collapsed="false">
      <c r="A55" s="82"/>
      <c r="B55" s="82" t="s">
        <v>1221</v>
      </c>
      <c r="C55" s="88"/>
      <c r="D55" s="79"/>
      <c r="E55" s="79"/>
      <c r="F55" s="79"/>
      <c r="G55" s="79"/>
      <c r="H55" s="79"/>
      <c r="I55" s="79"/>
      <c r="J55" s="79"/>
      <c r="K55" s="79"/>
      <c r="L55" s="79"/>
      <c r="M55" s="79"/>
      <c r="N55" s="79"/>
      <c r="O55" s="79"/>
      <c r="P55" s="79"/>
      <c r="Q55" s="79" t="s">
        <v>135</v>
      </c>
      <c r="R55" s="87"/>
      <c r="S55" s="79"/>
      <c r="T55" s="81"/>
      <c r="U55" s="79"/>
      <c r="V55" s="79"/>
      <c r="W55" s="79"/>
      <c r="X55" s="79"/>
      <c r="Y55" s="79"/>
      <c r="Z55" s="79"/>
      <c r="AA55" s="79"/>
      <c r="AB55" s="79"/>
      <c r="AC55" s="79"/>
      <c r="AD55" s="79"/>
      <c r="AE55" s="79"/>
      <c r="AF55" s="79"/>
      <c r="AG55" s="79"/>
      <c r="AH55" s="79"/>
      <c r="AI55" s="79"/>
      <c r="AJ55" s="79"/>
      <c r="AK55" s="79"/>
      <c r="AL55" s="69"/>
      <c r="AM55" s="38"/>
    </row>
    <row r="56" customFormat="false" ht="30" hidden="false" customHeight="true" outlineLevel="0" collapsed="false">
      <c r="A56" s="82" t="s">
        <v>1222</v>
      </c>
      <c r="B56" s="82" t="s">
        <v>335</v>
      </c>
      <c r="C56" s="88" t="s">
        <v>1223</v>
      </c>
      <c r="D56" s="88"/>
      <c r="E56" s="88"/>
      <c r="F56" s="88"/>
      <c r="G56" s="88"/>
      <c r="H56" s="88"/>
      <c r="I56" s="88"/>
      <c r="J56" s="88"/>
      <c r="K56" s="88"/>
      <c r="L56" s="88"/>
      <c r="M56" s="88"/>
      <c r="N56" s="79"/>
      <c r="O56" s="79"/>
      <c r="P56" s="79" t="s">
        <v>177</v>
      </c>
      <c r="Q56" s="79"/>
      <c r="R56" s="87"/>
      <c r="S56" s="79"/>
      <c r="T56" s="81"/>
      <c r="U56" s="88"/>
      <c r="V56" s="88"/>
      <c r="W56" s="88"/>
      <c r="X56" s="88"/>
      <c r="Y56" s="88"/>
      <c r="Z56" s="88"/>
      <c r="AA56" s="88"/>
      <c r="AB56" s="88"/>
      <c r="AC56" s="88"/>
      <c r="AD56" s="88"/>
      <c r="AE56" s="88"/>
      <c r="AF56" s="88"/>
      <c r="AG56" s="88"/>
      <c r="AH56" s="88"/>
      <c r="AI56" s="88"/>
      <c r="AJ56" s="88"/>
      <c r="AK56" s="79"/>
      <c r="AL56" s="69"/>
      <c r="AM56" s="38"/>
    </row>
    <row r="57" customFormat="false" ht="30" hidden="false" customHeight="true" outlineLevel="0" collapsed="false">
      <c r="A57" s="82"/>
      <c r="B57" s="82" t="s">
        <v>346</v>
      </c>
      <c r="C57" s="88" t="s">
        <v>1223</v>
      </c>
      <c r="D57" s="88"/>
      <c r="E57" s="88"/>
      <c r="F57" s="88"/>
      <c r="G57" s="88"/>
      <c r="H57" s="88"/>
      <c r="I57" s="88"/>
      <c r="J57" s="88"/>
      <c r="K57" s="88"/>
      <c r="L57" s="88"/>
      <c r="M57" s="88"/>
      <c r="N57" s="79"/>
      <c r="O57" s="79"/>
      <c r="P57" s="79" t="s">
        <v>177</v>
      </c>
      <c r="Q57" s="79"/>
      <c r="R57" s="87"/>
      <c r="S57" s="79"/>
      <c r="T57" s="81"/>
      <c r="U57" s="88"/>
      <c r="V57" s="88"/>
      <c r="W57" s="88"/>
      <c r="X57" s="88"/>
      <c r="Y57" s="88"/>
      <c r="Z57" s="88"/>
      <c r="AA57" s="88"/>
      <c r="AB57" s="88"/>
      <c r="AC57" s="88"/>
      <c r="AD57" s="88"/>
      <c r="AE57" s="88"/>
      <c r="AF57" s="88"/>
      <c r="AG57" s="88"/>
      <c r="AH57" s="88"/>
      <c r="AI57" s="88"/>
      <c r="AJ57" s="88"/>
      <c r="AK57" s="79"/>
      <c r="AL57" s="69"/>
      <c r="AM57" s="38"/>
    </row>
    <row r="58" customFormat="false" ht="30" hidden="false" customHeight="true" outlineLevel="0" collapsed="false">
      <c r="A58" s="82"/>
      <c r="B58" s="82" t="s">
        <v>360</v>
      </c>
      <c r="C58" s="88"/>
      <c r="D58" s="88"/>
      <c r="E58" s="88"/>
      <c r="F58" s="88"/>
      <c r="G58" s="88"/>
      <c r="H58" s="88"/>
      <c r="I58" s="88"/>
      <c r="J58" s="88"/>
      <c r="K58" s="88"/>
      <c r="L58" s="88"/>
      <c r="M58" s="88"/>
      <c r="N58" s="79"/>
      <c r="O58" s="79"/>
      <c r="P58" s="79"/>
      <c r="Q58" s="79"/>
      <c r="R58" s="87"/>
      <c r="S58" s="79" t="s">
        <v>135</v>
      </c>
      <c r="T58" s="81"/>
      <c r="U58" s="88"/>
      <c r="V58" s="88"/>
      <c r="W58" s="88"/>
      <c r="X58" s="88"/>
      <c r="Y58" s="88"/>
      <c r="Z58" s="88"/>
      <c r="AA58" s="88"/>
      <c r="AB58" s="88"/>
      <c r="AC58" s="88"/>
      <c r="AD58" s="88"/>
      <c r="AE58" s="88"/>
      <c r="AF58" s="88"/>
      <c r="AG58" s="88"/>
      <c r="AH58" s="88"/>
      <c r="AI58" s="88"/>
      <c r="AJ58" s="88"/>
      <c r="AK58" s="79"/>
      <c r="AL58" s="69"/>
      <c r="AM58" s="38"/>
    </row>
    <row r="59" customFormat="false" ht="30" hidden="false" customHeight="true" outlineLevel="0" collapsed="false">
      <c r="A59" s="82"/>
      <c r="B59" s="82" t="s">
        <v>372</v>
      </c>
      <c r="C59" s="88"/>
      <c r="D59" s="88"/>
      <c r="E59" s="88"/>
      <c r="F59" s="88"/>
      <c r="G59" s="88"/>
      <c r="H59" s="88"/>
      <c r="I59" s="88"/>
      <c r="J59" s="88"/>
      <c r="K59" s="88"/>
      <c r="L59" s="88"/>
      <c r="M59" s="88"/>
      <c r="N59" s="79"/>
      <c r="O59" s="79"/>
      <c r="P59" s="79" t="s">
        <v>135</v>
      </c>
      <c r="Q59" s="79"/>
      <c r="R59" s="87"/>
      <c r="S59" s="79"/>
      <c r="T59" s="81"/>
      <c r="U59" s="88"/>
      <c r="V59" s="88"/>
      <c r="W59" s="88"/>
      <c r="X59" s="88"/>
      <c r="Y59" s="88"/>
      <c r="Z59" s="88"/>
      <c r="AA59" s="88"/>
      <c r="AB59" s="88"/>
      <c r="AC59" s="88"/>
      <c r="AD59" s="88"/>
      <c r="AE59" s="88"/>
      <c r="AF59" s="88"/>
      <c r="AG59" s="88"/>
      <c r="AH59" s="88"/>
      <c r="AI59" s="88"/>
      <c r="AJ59" s="88"/>
      <c r="AK59" s="79"/>
      <c r="AL59" s="69"/>
      <c r="AM59" s="38"/>
    </row>
    <row r="60" customFormat="false" ht="30" hidden="false" customHeight="true" outlineLevel="0" collapsed="false">
      <c r="A60" s="82"/>
      <c r="B60" s="82" t="s">
        <v>384</v>
      </c>
      <c r="C60" s="88"/>
      <c r="D60" s="88"/>
      <c r="E60" s="88"/>
      <c r="F60" s="88"/>
      <c r="G60" s="88"/>
      <c r="H60" s="88"/>
      <c r="I60" s="88"/>
      <c r="J60" s="88"/>
      <c r="K60" s="88"/>
      <c r="L60" s="88"/>
      <c r="M60" s="88"/>
      <c r="N60" s="79"/>
      <c r="O60" s="79"/>
      <c r="P60" s="79"/>
      <c r="Q60" s="79"/>
      <c r="R60" s="87" t="s">
        <v>135</v>
      </c>
      <c r="S60" s="79"/>
      <c r="T60" s="81"/>
      <c r="U60" s="88"/>
      <c r="V60" s="88"/>
      <c r="W60" s="88"/>
      <c r="X60" s="88"/>
      <c r="Y60" s="88"/>
      <c r="Z60" s="88"/>
      <c r="AA60" s="88"/>
      <c r="AB60" s="88"/>
      <c r="AC60" s="88"/>
      <c r="AD60" s="88"/>
      <c r="AE60" s="88"/>
      <c r="AF60" s="88"/>
      <c r="AG60" s="88"/>
      <c r="AH60" s="88"/>
      <c r="AI60" s="88"/>
      <c r="AJ60" s="88"/>
      <c r="AK60" s="79"/>
      <c r="AL60" s="69"/>
      <c r="AM60" s="38"/>
    </row>
    <row r="61" customFormat="false" ht="30" hidden="false" customHeight="true" outlineLevel="0" collapsed="false">
      <c r="A61" s="82"/>
      <c r="B61" s="82" t="s">
        <v>1224</v>
      </c>
      <c r="C61" s="88"/>
      <c r="D61" s="88"/>
      <c r="E61" s="88"/>
      <c r="F61" s="88"/>
      <c r="G61" s="88"/>
      <c r="H61" s="88"/>
      <c r="I61" s="88"/>
      <c r="J61" s="88"/>
      <c r="K61" s="88"/>
      <c r="L61" s="88"/>
      <c r="M61" s="88"/>
      <c r="N61" s="79"/>
      <c r="O61" s="79"/>
      <c r="P61" s="79" t="s">
        <v>135</v>
      </c>
      <c r="Q61" s="79"/>
      <c r="R61" s="87"/>
      <c r="S61" s="79"/>
      <c r="T61" s="81"/>
      <c r="U61" s="88"/>
      <c r="V61" s="88"/>
      <c r="W61" s="88"/>
      <c r="X61" s="88"/>
      <c r="Y61" s="88"/>
      <c r="Z61" s="88"/>
      <c r="AA61" s="88"/>
      <c r="AB61" s="88"/>
      <c r="AC61" s="88"/>
      <c r="AD61" s="88"/>
      <c r="AE61" s="88"/>
      <c r="AF61" s="88"/>
      <c r="AG61" s="88"/>
      <c r="AH61" s="88"/>
      <c r="AI61" s="88"/>
      <c r="AJ61" s="88"/>
      <c r="AK61" s="79"/>
      <c r="AL61" s="69"/>
      <c r="AM61" s="38"/>
    </row>
    <row r="62" customFormat="false" ht="30" hidden="false" customHeight="true" outlineLevel="0" collapsed="false">
      <c r="A62" s="82"/>
      <c r="B62" s="82" t="s">
        <v>1225</v>
      </c>
      <c r="C62" s="88"/>
      <c r="D62" s="88"/>
      <c r="E62" s="88"/>
      <c r="F62" s="88"/>
      <c r="G62" s="88"/>
      <c r="H62" s="88"/>
      <c r="I62" s="88"/>
      <c r="J62" s="88"/>
      <c r="K62" s="88"/>
      <c r="L62" s="88"/>
      <c r="M62" s="88"/>
      <c r="N62" s="79"/>
      <c r="O62" s="79"/>
      <c r="P62" s="79"/>
      <c r="Q62" s="79"/>
      <c r="R62" s="87" t="s">
        <v>135</v>
      </c>
      <c r="S62" s="79"/>
      <c r="T62" s="81"/>
      <c r="U62" s="88"/>
      <c r="V62" s="88"/>
      <c r="W62" s="88"/>
      <c r="X62" s="88"/>
      <c r="Y62" s="88"/>
      <c r="Z62" s="88"/>
      <c r="AA62" s="88"/>
      <c r="AB62" s="88"/>
      <c r="AC62" s="88"/>
      <c r="AD62" s="88"/>
      <c r="AE62" s="88"/>
      <c r="AF62" s="88"/>
      <c r="AG62" s="88"/>
      <c r="AH62" s="88"/>
      <c r="AI62" s="88"/>
      <c r="AJ62" s="88"/>
      <c r="AK62" s="79"/>
      <c r="AL62" s="69"/>
      <c r="AM62" s="38"/>
    </row>
    <row r="63" customFormat="false" ht="30" hidden="false" customHeight="true" outlineLevel="0" collapsed="false">
      <c r="A63" s="82"/>
      <c r="B63" s="82" t="s">
        <v>1226</v>
      </c>
      <c r="C63" s="88" t="s">
        <v>1223</v>
      </c>
      <c r="D63" s="88"/>
      <c r="E63" s="88"/>
      <c r="F63" s="88"/>
      <c r="G63" s="88"/>
      <c r="H63" s="88"/>
      <c r="I63" s="88"/>
      <c r="J63" s="88"/>
      <c r="K63" s="88"/>
      <c r="L63" s="88"/>
      <c r="M63" s="88"/>
      <c r="N63" s="79"/>
      <c r="O63" s="79"/>
      <c r="P63" s="79"/>
      <c r="Q63" s="79" t="s">
        <v>177</v>
      </c>
      <c r="R63" s="87"/>
      <c r="S63" s="79"/>
      <c r="T63" s="81" t="s">
        <v>113</v>
      </c>
      <c r="U63" s="88"/>
      <c r="V63" s="88"/>
      <c r="W63" s="88"/>
      <c r="X63" s="88"/>
      <c r="Y63" s="88"/>
      <c r="Z63" s="88"/>
      <c r="AA63" s="88"/>
      <c r="AB63" s="88"/>
      <c r="AC63" s="88"/>
      <c r="AD63" s="88"/>
      <c r="AE63" s="88"/>
      <c r="AF63" s="88"/>
      <c r="AG63" s="88"/>
      <c r="AH63" s="88"/>
      <c r="AI63" s="88"/>
      <c r="AJ63" s="88"/>
      <c r="AK63" s="79"/>
      <c r="AL63" s="69"/>
      <c r="AM63" s="38"/>
    </row>
    <row r="64" customFormat="false" ht="30" hidden="false" customHeight="true" outlineLevel="0" collapsed="false">
      <c r="A64" s="82"/>
      <c r="B64" s="82" t="s">
        <v>1227</v>
      </c>
      <c r="C64" s="79" t="s">
        <v>1223</v>
      </c>
      <c r="D64" s="79"/>
      <c r="E64" s="79"/>
      <c r="F64" s="79"/>
      <c r="G64" s="79"/>
      <c r="H64" s="79"/>
      <c r="I64" s="79"/>
      <c r="J64" s="79"/>
      <c r="K64" s="79"/>
      <c r="L64" s="79"/>
      <c r="M64" s="79"/>
      <c r="N64" s="79"/>
      <c r="O64" s="79"/>
      <c r="P64" s="79"/>
      <c r="Q64" s="79"/>
      <c r="R64" s="87" t="s">
        <v>177</v>
      </c>
      <c r="S64" s="79"/>
      <c r="T64" s="81"/>
      <c r="U64" s="79"/>
      <c r="V64" s="79"/>
      <c r="W64" s="79"/>
      <c r="X64" s="79"/>
      <c r="Y64" s="79"/>
      <c r="Z64" s="79"/>
      <c r="AA64" s="79"/>
      <c r="AB64" s="79"/>
      <c r="AC64" s="79"/>
      <c r="AD64" s="79"/>
      <c r="AE64" s="79"/>
      <c r="AF64" s="79"/>
      <c r="AG64" s="79"/>
      <c r="AH64" s="79"/>
      <c r="AI64" s="79"/>
      <c r="AJ64" s="79"/>
      <c r="AK64" s="79"/>
      <c r="AL64" s="69"/>
      <c r="AM64" s="38"/>
    </row>
    <row r="65" customFormat="false" ht="30" hidden="false" customHeight="true" outlineLevel="0" collapsed="false">
      <c r="A65" s="82"/>
      <c r="B65" s="82" t="s">
        <v>1228</v>
      </c>
      <c r="C65" s="79"/>
      <c r="D65" s="79"/>
      <c r="E65" s="79"/>
      <c r="F65" s="79"/>
      <c r="G65" s="79"/>
      <c r="H65" s="79"/>
      <c r="I65" s="79"/>
      <c r="J65" s="79"/>
      <c r="K65" s="79"/>
      <c r="L65" s="79"/>
      <c r="M65" s="79"/>
      <c r="N65" s="79"/>
      <c r="O65" s="79"/>
      <c r="P65" s="79" t="s">
        <v>135</v>
      </c>
      <c r="Q65" s="79"/>
      <c r="R65" s="87"/>
      <c r="S65" s="79"/>
      <c r="T65" s="81"/>
      <c r="U65" s="79"/>
      <c r="V65" s="79"/>
      <c r="W65" s="79"/>
      <c r="X65" s="79"/>
      <c r="Y65" s="79"/>
      <c r="Z65" s="79"/>
      <c r="AA65" s="79"/>
      <c r="AB65" s="79"/>
      <c r="AC65" s="79"/>
      <c r="AD65" s="79"/>
      <c r="AE65" s="79"/>
      <c r="AF65" s="79"/>
      <c r="AG65" s="79"/>
      <c r="AH65" s="79"/>
      <c r="AI65" s="79"/>
      <c r="AJ65" s="79"/>
      <c r="AK65" s="79"/>
      <c r="AL65" s="69"/>
      <c r="AM65" s="38"/>
    </row>
    <row r="66" customFormat="false" ht="30" hidden="false" customHeight="true" outlineLevel="0" collapsed="false">
      <c r="A66" s="82"/>
      <c r="B66" s="82" t="s">
        <v>1229</v>
      </c>
      <c r="C66" s="79"/>
      <c r="D66" s="79"/>
      <c r="E66" s="79"/>
      <c r="F66" s="79"/>
      <c r="G66" s="79"/>
      <c r="H66" s="79"/>
      <c r="I66" s="79"/>
      <c r="J66" s="79"/>
      <c r="K66" s="79"/>
      <c r="L66" s="79"/>
      <c r="M66" s="79"/>
      <c r="N66" s="79"/>
      <c r="O66" s="79"/>
      <c r="P66" s="79"/>
      <c r="Q66" s="79"/>
      <c r="R66" s="87"/>
      <c r="S66" s="79" t="s">
        <v>135</v>
      </c>
      <c r="T66" s="81"/>
      <c r="U66" s="79"/>
      <c r="V66" s="79"/>
      <c r="W66" s="79"/>
      <c r="X66" s="79"/>
      <c r="Y66" s="79"/>
      <c r="Z66" s="79"/>
      <c r="AA66" s="79"/>
      <c r="AB66" s="79"/>
      <c r="AC66" s="79"/>
      <c r="AD66" s="79"/>
      <c r="AE66" s="79"/>
      <c r="AF66" s="79"/>
      <c r="AG66" s="79"/>
      <c r="AH66" s="79"/>
      <c r="AI66" s="79"/>
      <c r="AJ66" s="79"/>
      <c r="AK66" s="79"/>
      <c r="AL66" s="69"/>
      <c r="AM66" s="38"/>
    </row>
    <row r="67" customFormat="false" ht="30" hidden="false" customHeight="true" outlineLevel="0" collapsed="false">
      <c r="A67" s="82"/>
      <c r="B67" s="82" t="s">
        <v>1230</v>
      </c>
      <c r="C67" s="79"/>
      <c r="D67" s="79"/>
      <c r="E67" s="79"/>
      <c r="F67" s="79"/>
      <c r="G67" s="79"/>
      <c r="H67" s="79"/>
      <c r="I67" s="79"/>
      <c r="J67" s="79"/>
      <c r="K67" s="79"/>
      <c r="L67" s="79"/>
      <c r="M67" s="79"/>
      <c r="N67" s="79"/>
      <c r="O67" s="79"/>
      <c r="P67" s="79" t="s">
        <v>135</v>
      </c>
      <c r="Q67" s="79"/>
      <c r="R67" s="87"/>
      <c r="S67" s="79"/>
      <c r="T67" s="81"/>
      <c r="U67" s="79"/>
      <c r="V67" s="79"/>
      <c r="W67" s="79"/>
      <c r="X67" s="79"/>
      <c r="Y67" s="79"/>
      <c r="Z67" s="79"/>
      <c r="AA67" s="79"/>
      <c r="AB67" s="79"/>
      <c r="AC67" s="79"/>
      <c r="AD67" s="79"/>
      <c r="AE67" s="79"/>
      <c r="AF67" s="79"/>
      <c r="AG67" s="79"/>
      <c r="AH67" s="79"/>
      <c r="AI67" s="79"/>
      <c r="AJ67" s="79"/>
      <c r="AK67" s="79"/>
      <c r="AL67" s="69"/>
      <c r="AM67" s="38"/>
    </row>
    <row r="68" customFormat="false" ht="30" hidden="false" customHeight="true" outlineLevel="0" collapsed="false">
      <c r="A68" s="82"/>
      <c r="B68" s="82" t="s">
        <v>1231</v>
      </c>
      <c r="C68" s="79"/>
      <c r="D68" s="79"/>
      <c r="E68" s="79"/>
      <c r="F68" s="79"/>
      <c r="G68" s="79"/>
      <c r="H68" s="79"/>
      <c r="I68" s="79"/>
      <c r="J68" s="79"/>
      <c r="K68" s="79"/>
      <c r="L68" s="79"/>
      <c r="M68" s="79"/>
      <c r="N68" s="79"/>
      <c r="O68" s="79"/>
      <c r="P68" s="79"/>
      <c r="Q68" s="79" t="s">
        <v>135</v>
      </c>
      <c r="R68" s="87"/>
      <c r="S68" s="79"/>
      <c r="T68" s="81"/>
      <c r="U68" s="79"/>
      <c r="V68" s="79"/>
      <c r="W68" s="79"/>
      <c r="X68" s="79"/>
      <c r="Y68" s="79"/>
      <c r="Z68" s="79"/>
      <c r="AA68" s="79"/>
      <c r="AB68" s="79"/>
      <c r="AC68" s="79"/>
      <c r="AD68" s="79"/>
      <c r="AE68" s="79"/>
      <c r="AF68" s="79"/>
      <c r="AG68" s="79"/>
      <c r="AH68" s="79"/>
      <c r="AI68" s="79"/>
      <c r="AJ68" s="79"/>
      <c r="AK68" s="79"/>
      <c r="AL68" s="69"/>
      <c r="AM68" s="38"/>
    </row>
    <row r="69" customFormat="false" ht="30" hidden="false" customHeight="true" outlineLevel="0" collapsed="false">
      <c r="A69" s="82"/>
      <c r="B69" s="82" t="s">
        <v>1232</v>
      </c>
      <c r="C69" s="79"/>
      <c r="D69" s="79"/>
      <c r="E69" s="79"/>
      <c r="F69" s="79"/>
      <c r="G69" s="79"/>
      <c r="H69" s="79"/>
      <c r="I69" s="79"/>
      <c r="J69" s="79"/>
      <c r="K69" s="79"/>
      <c r="L69" s="79"/>
      <c r="M69" s="79"/>
      <c r="N69" s="79"/>
      <c r="O69" s="79"/>
      <c r="P69" s="79"/>
      <c r="Q69" s="79"/>
      <c r="R69" s="87" t="s">
        <v>135</v>
      </c>
      <c r="S69" s="79"/>
      <c r="T69" s="81"/>
      <c r="U69" s="79"/>
      <c r="V69" s="79"/>
      <c r="W69" s="79"/>
      <c r="X69" s="79"/>
      <c r="Y69" s="79"/>
      <c r="Z69" s="79"/>
      <c r="AA69" s="79"/>
      <c r="AB69" s="79"/>
      <c r="AC69" s="79"/>
      <c r="AD69" s="79"/>
      <c r="AE69" s="79"/>
      <c r="AF69" s="79"/>
      <c r="AG69" s="79"/>
      <c r="AH69" s="79"/>
      <c r="AI69" s="79"/>
      <c r="AJ69" s="79"/>
      <c r="AK69" s="79"/>
      <c r="AL69" s="69"/>
      <c r="AM69" s="38"/>
    </row>
    <row r="70" customFormat="false" ht="30" hidden="false" customHeight="true" outlineLevel="0" collapsed="false">
      <c r="A70" s="82"/>
      <c r="B70" s="82" t="s">
        <v>1233</v>
      </c>
      <c r="C70" s="79"/>
      <c r="D70" s="79"/>
      <c r="E70" s="79"/>
      <c r="F70" s="79"/>
      <c r="G70" s="79"/>
      <c r="H70" s="79"/>
      <c r="I70" s="79"/>
      <c r="J70" s="79"/>
      <c r="K70" s="79"/>
      <c r="L70" s="79"/>
      <c r="M70" s="79"/>
      <c r="N70" s="79"/>
      <c r="O70" s="79"/>
      <c r="P70" s="79"/>
      <c r="Q70" s="79"/>
      <c r="R70" s="87" t="s">
        <v>135</v>
      </c>
      <c r="S70" s="79"/>
      <c r="T70" s="81"/>
      <c r="U70" s="79"/>
      <c r="V70" s="79"/>
      <c r="W70" s="79"/>
      <c r="X70" s="79"/>
      <c r="Y70" s="79"/>
      <c r="Z70" s="79"/>
      <c r="AA70" s="79"/>
      <c r="AB70" s="79"/>
      <c r="AC70" s="79"/>
      <c r="AD70" s="79"/>
      <c r="AE70" s="79"/>
      <c r="AF70" s="79"/>
      <c r="AG70" s="79"/>
      <c r="AH70" s="79"/>
      <c r="AI70" s="79"/>
      <c r="AJ70" s="79"/>
      <c r="AK70" s="79"/>
      <c r="AL70" s="69"/>
      <c r="AM70" s="38"/>
    </row>
    <row r="71" customFormat="false" ht="30" hidden="false" customHeight="true" outlineLevel="0" collapsed="false">
      <c r="A71" s="82" t="s">
        <v>1234</v>
      </c>
      <c r="B71" s="82" t="s">
        <v>396</v>
      </c>
      <c r="C71" s="88" t="s">
        <v>1235</v>
      </c>
      <c r="D71" s="88"/>
      <c r="E71" s="88"/>
      <c r="F71" s="88"/>
      <c r="G71" s="88"/>
      <c r="H71" s="88"/>
      <c r="I71" s="88"/>
      <c r="J71" s="88"/>
      <c r="K71" s="88"/>
      <c r="L71" s="88"/>
      <c r="M71" s="88"/>
      <c r="N71" s="79"/>
      <c r="O71" s="79"/>
      <c r="P71" s="79"/>
      <c r="Q71" s="79"/>
      <c r="R71" s="87"/>
      <c r="S71" s="79" t="s">
        <v>177</v>
      </c>
      <c r="T71" s="81"/>
      <c r="U71" s="88"/>
      <c r="V71" s="88"/>
      <c r="W71" s="88"/>
      <c r="X71" s="88"/>
      <c r="Y71" s="88"/>
      <c r="Z71" s="88"/>
      <c r="AA71" s="88"/>
      <c r="AB71" s="88"/>
      <c r="AC71" s="88"/>
      <c r="AD71" s="88"/>
      <c r="AE71" s="88"/>
      <c r="AF71" s="88"/>
      <c r="AG71" s="88"/>
      <c r="AH71" s="88"/>
      <c r="AI71" s="88"/>
      <c r="AJ71" s="88"/>
      <c r="AK71" s="79"/>
      <c r="AL71" s="69"/>
      <c r="AM71" s="38"/>
    </row>
    <row r="72" customFormat="false" ht="30" hidden="false" customHeight="true" outlineLevel="0" collapsed="false">
      <c r="A72" s="82"/>
      <c r="B72" s="82" t="s">
        <v>408</v>
      </c>
      <c r="C72" s="88" t="s">
        <v>1235</v>
      </c>
      <c r="D72" s="88"/>
      <c r="E72" s="88"/>
      <c r="F72" s="88"/>
      <c r="G72" s="88"/>
      <c r="H72" s="88"/>
      <c r="I72" s="88"/>
      <c r="J72" s="88"/>
      <c r="K72" s="88"/>
      <c r="L72" s="88"/>
      <c r="M72" s="88"/>
      <c r="N72" s="79"/>
      <c r="O72" s="79"/>
      <c r="P72" s="79"/>
      <c r="Q72" s="79"/>
      <c r="R72" s="87"/>
      <c r="S72" s="79" t="s">
        <v>177</v>
      </c>
      <c r="T72" s="81"/>
      <c r="U72" s="88"/>
      <c r="V72" s="88"/>
      <c r="W72" s="88"/>
      <c r="X72" s="88"/>
      <c r="Y72" s="88"/>
      <c r="Z72" s="88"/>
      <c r="AA72" s="88"/>
      <c r="AB72" s="88"/>
      <c r="AC72" s="88"/>
      <c r="AD72" s="88"/>
      <c r="AE72" s="88"/>
      <c r="AF72" s="88"/>
      <c r="AG72" s="88"/>
      <c r="AH72" s="88"/>
      <c r="AI72" s="88"/>
      <c r="AJ72" s="88"/>
      <c r="AK72" s="79"/>
      <c r="AL72" s="69"/>
      <c r="AM72" s="38"/>
    </row>
    <row r="73" customFormat="false" ht="30" hidden="false" customHeight="true" outlineLevel="0" collapsed="false">
      <c r="A73" s="82"/>
      <c r="B73" s="82" t="s">
        <v>1166</v>
      </c>
      <c r="C73" s="88" t="s">
        <v>1235</v>
      </c>
      <c r="D73" s="88"/>
      <c r="E73" s="88"/>
      <c r="F73" s="88"/>
      <c r="G73" s="88"/>
      <c r="H73" s="88"/>
      <c r="I73" s="88"/>
      <c r="J73" s="88"/>
      <c r="K73" s="88"/>
      <c r="L73" s="88"/>
      <c r="M73" s="88"/>
      <c r="N73" s="79"/>
      <c r="O73" s="79"/>
      <c r="P73" s="79"/>
      <c r="Q73" s="79"/>
      <c r="R73" s="87"/>
      <c r="S73" s="79" t="s">
        <v>177</v>
      </c>
      <c r="T73" s="81"/>
      <c r="U73" s="88"/>
      <c r="V73" s="88"/>
      <c r="W73" s="88"/>
      <c r="X73" s="88"/>
      <c r="Y73" s="88"/>
      <c r="Z73" s="88"/>
      <c r="AA73" s="88"/>
      <c r="AB73" s="88"/>
      <c r="AC73" s="88"/>
      <c r="AD73" s="88"/>
      <c r="AE73" s="88"/>
      <c r="AF73" s="88"/>
      <c r="AG73" s="88"/>
      <c r="AH73" s="88"/>
      <c r="AI73" s="88"/>
      <c r="AJ73" s="88"/>
      <c r="AK73" s="79"/>
      <c r="AL73" s="69"/>
      <c r="AM73" s="38"/>
    </row>
    <row r="74" customFormat="false" ht="30" hidden="false" customHeight="true" outlineLevel="0" collapsed="false">
      <c r="A74" s="82"/>
      <c r="B74" s="82" t="s">
        <v>1174</v>
      </c>
      <c r="C74" s="88"/>
      <c r="D74" s="88"/>
      <c r="E74" s="88"/>
      <c r="F74" s="88"/>
      <c r="G74" s="88"/>
      <c r="H74" s="88"/>
      <c r="I74" s="88"/>
      <c r="J74" s="88"/>
      <c r="K74" s="88"/>
      <c r="L74" s="88"/>
      <c r="M74" s="88"/>
      <c r="N74" s="79"/>
      <c r="O74" s="79"/>
      <c r="P74" s="79"/>
      <c r="Q74" s="79" t="s">
        <v>135</v>
      </c>
      <c r="R74" s="87"/>
      <c r="S74" s="79"/>
      <c r="T74" s="81"/>
      <c r="U74" s="88"/>
      <c r="V74" s="88"/>
      <c r="W74" s="88"/>
      <c r="X74" s="88"/>
      <c r="Y74" s="88"/>
      <c r="Z74" s="88"/>
      <c r="AA74" s="88"/>
      <c r="AB74" s="88"/>
      <c r="AC74" s="88"/>
      <c r="AD74" s="88"/>
      <c r="AE74" s="88"/>
      <c r="AF74" s="88"/>
      <c r="AG74" s="88"/>
      <c r="AH74" s="88"/>
      <c r="AI74" s="88"/>
      <c r="AJ74" s="88"/>
      <c r="AK74" s="79"/>
      <c r="AL74" s="69"/>
      <c r="AM74" s="38"/>
    </row>
    <row r="75" customFormat="false" ht="30" hidden="false" customHeight="true" outlineLevel="0" collapsed="false">
      <c r="A75" s="82"/>
      <c r="B75" s="82" t="s">
        <v>1236</v>
      </c>
      <c r="C75" s="88"/>
      <c r="D75" s="88"/>
      <c r="E75" s="88"/>
      <c r="F75" s="88"/>
      <c r="G75" s="88"/>
      <c r="H75" s="88"/>
      <c r="I75" s="88"/>
      <c r="J75" s="88"/>
      <c r="K75" s="88"/>
      <c r="L75" s="88"/>
      <c r="M75" s="88"/>
      <c r="N75" s="79"/>
      <c r="O75" s="79"/>
      <c r="P75" s="79"/>
      <c r="Q75" s="79" t="s">
        <v>135</v>
      </c>
      <c r="R75" s="87"/>
      <c r="S75" s="79"/>
      <c r="T75" s="81"/>
      <c r="U75" s="88"/>
      <c r="V75" s="88"/>
      <c r="W75" s="88"/>
      <c r="X75" s="88"/>
      <c r="Y75" s="88"/>
      <c r="Z75" s="88"/>
      <c r="AA75" s="88"/>
      <c r="AB75" s="88"/>
      <c r="AC75" s="88"/>
      <c r="AD75" s="88"/>
      <c r="AE75" s="88"/>
      <c r="AF75" s="88"/>
      <c r="AG75" s="88"/>
      <c r="AH75" s="88"/>
      <c r="AI75" s="88"/>
      <c r="AJ75" s="88"/>
      <c r="AK75" s="79"/>
      <c r="AL75" s="69"/>
      <c r="AM75" s="38"/>
    </row>
    <row r="76" customFormat="false" ht="30" hidden="false" customHeight="true" outlineLevel="0" collapsed="false">
      <c r="A76" s="82"/>
      <c r="B76" s="82" t="s">
        <v>1237</v>
      </c>
      <c r="C76" s="88"/>
      <c r="D76" s="88"/>
      <c r="E76" s="88"/>
      <c r="F76" s="88"/>
      <c r="G76" s="88"/>
      <c r="H76" s="88"/>
      <c r="I76" s="88"/>
      <c r="J76" s="88"/>
      <c r="K76" s="88"/>
      <c r="L76" s="88"/>
      <c r="M76" s="88"/>
      <c r="N76" s="79"/>
      <c r="O76" s="79"/>
      <c r="P76" s="79"/>
      <c r="Q76" s="79" t="s">
        <v>135</v>
      </c>
      <c r="R76" s="87"/>
      <c r="S76" s="79"/>
      <c r="T76" s="81"/>
      <c r="U76" s="88"/>
      <c r="V76" s="88"/>
      <c r="W76" s="88"/>
      <c r="X76" s="88"/>
      <c r="Y76" s="88"/>
      <c r="Z76" s="88"/>
      <c r="AA76" s="88"/>
      <c r="AB76" s="88"/>
      <c r="AC76" s="88"/>
      <c r="AD76" s="88"/>
      <c r="AE76" s="88"/>
      <c r="AF76" s="88"/>
      <c r="AG76" s="88"/>
      <c r="AH76" s="88"/>
      <c r="AI76" s="88"/>
      <c r="AJ76" s="88"/>
      <c r="AK76" s="79"/>
      <c r="AL76" s="69"/>
      <c r="AM76" s="38"/>
    </row>
    <row r="77" customFormat="false" ht="30" hidden="false" customHeight="true" outlineLevel="0" collapsed="false">
      <c r="A77" s="82"/>
      <c r="B77" s="82" t="s">
        <v>1238</v>
      </c>
      <c r="C77" s="88"/>
      <c r="D77" s="88"/>
      <c r="E77" s="88"/>
      <c r="F77" s="88"/>
      <c r="G77" s="88"/>
      <c r="H77" s="88"/>
      <c r="I77" s="88"/>
      <c r="J77" s="88"/>
      <c r="K77" s="88"/>
      <c r="L77" s="88"/>
      <c r="M77" s="88"/>
      <c r="N77" s="79"/>
      <c r="O77" s="79"/>
      <c r="P77" s="79"/>
      <c r="Q77" s="79" t="s">
        <v>135</v>
      </c>
      <c r="R77" s="87"/>
      <c r="S77" s="79"/>
      <c r="T77" s="81"/>
      <c r="U77" s="88"/>
      <c r="V77" s="88"/>
      <c r="W77" s="88"/>
      <c r="X77" s="88"/>
      <c r="Y77" s="88"/>
      <c r="Z77" s="88"/>
      <c r="AA77" s="88"/>
      <c r="AB77" s="88"/>
      <c r="AC77" s="88"/>
      <c r="AD77" s="88"/>
      <c r="AE77" s="88"/>
      <c r="AF77" s="88"/>
      <c r="AG77" s="88"/>
      <c r="AH77" s="88"/>
      <c r="AI77" s="88"/>
      <c r="AJ77" s="88"/>
      <c r="AK77" s="79"/>
      <c r="AL77" s="69"/>
      <c r="AM77" s="38"/>
    </row>
    <row r="78" customFormat="false" ht="30" hidden="false" customHeight="true" outlineLevel="0" collapsed="false">
      <c r="A78" s="82"/>
      <c r="B78" s="82" t="s">
        <v>1239</v>
      </c>
      <c r="C78" s="88"/>
      <c r="D78" s="88"/>
      <c r="E78" s="88"/>
      <c r="F78" s="88"/>
      <c r="G78" s="88"/>
      <c r="H78" s="88"/>
      <c r="I78" s="88"/>
      <c r="J78" s="88"/>
      <c r="K78" s="88"/>
      <c r="L78" s="88"/>
      <c r="M78" s="88"/>
      <c r="N78" s="79"/>
      <c r="O78" s="79"/>
      <c r="P78" s="79"/>
      <c r="Q78" s="79" t="s">
        <v>135</v>
      </c>
      <c r="R78" s="87"/>
      <c r="S78" s="79"/>
      <c r="T78" s="81"/>
      <c r="U78" s="88"/>
      <c r="V78" s="88"/>
      <c r="W78" s="88"/>
      <c r="X78" s="88"/>
      <c r="Y78" s="88"/>
      <c r="Z78" s="88"/>
      <c r="AA78" s="88"/>
      <c r="AB78" s="88"/>
      <c r="AC78" s="88"/>
      <c r="AD78" s="88"/>
      <c r="AE78" s="88"/>
      <c r="AF78" s="88"/>
      <c r="AG78" s="88"/>
      <c r="AH78" s="88"/>
      <c r="AI78" s="88"/>
      <c r="AJ78" s="88"/>
      <c r="AK78" s="79"/>
      <c r="AL78" s="69"/>
      <c r="AM78" s="38"/>
    </row>
    <row r="79" customFormat="false" ht="30" hidden="false" customHeight="true" outlineLevel="0" collapsed="false">
      <c r="A79" s="82"/>
      <c r="B79" s="82" t="s">
        <v>1240</v>
      </c>
      <c r="C79" s="88"/>
      <c r="D79" s="88"/>
      <c r="E79" s="88"/>
      <c r="F79" s="88"/>
      <c r="G79" s="88"/>
      <c r="H79" s="88"/>
      <c r="I79" s="88"/>
      <c r="J79" s="88"/>
      <c r="K79" s="88"/>
      <c r="L79" s="88"/>
      <c r="M79" s="88"/>
      <c r="N79" s="79"/>
      <c r="O79" s="79"/>
      <c r="P79" s="79"/>
      <c r="Q79" s="79" t="s">
        <v>135</v>
      </c>
      <c r="R79" s="87"/>
      <c r="S79" s="79"/>
      <c r="T79" s="81"/>
      <c r="U79" s="88"/>
      <c r="V79" s="88"/>
      <c r="W79" s="88"/>
      <c r="X79" s="88"/>
      <c r="Y79" s="88"/>
      <c r="Z79" s="88"/>
      <c r="AA79" s="88"/>
      <c r="AB79" s="88"/>
      <c r="AC79" s="88"/>
      <c r="AD79" s="88"/>
      <c r="AE79" s="88"/>
      <c r="AF79" s="88"/>
      <c r="AG79" s="88"/>
      <c r="AH79" s="88"/>
      <c r="AI79" s="88"/>
      <c r="AJ79" s="88"/>
      <c r="AK79" s="79"/>
      <c r="AL79" s="69"/>
      <c r="AM79" s="38"/>
    </row>
    <row r="80" customFormat="false" ht="30" hidden="false" customHeight="true" outlineLevel="0" collapsed="false">
      <c r="A80" s="82"/>
      <c r="B80" s="82" t="s">
        <v>1241</v>
      </c>
      <c r="C80" s="88"/>
      <c r="D80" s="88"/>
      <c r="E80" s="88"/>
      <c r="F80" s="88"/>
      <c r="G80" s="88"/>
      <c r="H80" s="88"/>
      <c r="I80" s="88"/>
      <c r="J80" s="88"/>
      <c r="K80" s="88"/>
      <c r="L80" s="88"/>
      <c r="M80" s="88"/>
      <c r="N80" s="79"/>
      <c r="O80" s="79"/>
      <c r="P80" s="79"/>
      <c r="Q80" s="79" t="s">
        <v>135</v>
      </c>
      <c r="R80" s="87"/>
      <c r="S80" s="79"/>
      <c r="T80" s="81"/>
      <c r="U80" s="88"/>
      <c r="V80" s="88"/>
      <c r="W80" s="88"/>
      <c r="X80" s="88"/>
      <c r="Y80" s="88"/>
      <c r="Z80" s="88"/>
      <c r="AA80" s="88"/>
      <c r="AB80" s="88"/>
      <c r="AC80" s="88"/>
      <c r="AD80" s="88"/>
      <c r="AE80" s="88"/>
      <c r="AF80" s="88"/>
      <c r="AG80" s="88"/>
      <c r="AH80" s="88"/>
      <c r="AI80" s="88"/>
      <c r="AJ80" s="88"/>
      <c r="AK80" s="79"/>
      <c r="AL80" s="69"/>
      <c r="AM80" s="38"/>
    </row>
    <row r="81" customFormat="false" ht="30" hidden="false" customHeight="true" outlineLevel="0" collapsed="false">
      <c r="A81" s="82"/>
      <c r="B81" s="82" t="s">
        <v>1242</v>
      </c>
      <c r="C81" s="88"/>
      <c r="D81" s="88"/>
      <c r="E81" s="88"/>
      <c r="F81" s="88"/>
      <c r="G81" s="88"/>
      <c r="H81" s="88"/>
      <c r="I81" s="88"/>
      <c r="J81" s="88"/>
      <c r="K81" s="88"/>
      <c r="L81" s="88"/>
      <c r="M81" s="88"/>
      <c r="N81" s="79"/>
      <c r="O81" s="79"/>
      <c r="P81" s="79"/>
      <c r="Q81" s="79" t="s">
        <v>135</v>
      </c>
      <c r="R81" s="87"/>
      <c r="S81" s="79"/>
      <c r="T81" s="81"/>
      <c r="U81" s="88"/>
      <c r="V81" s="88"/>
      <c r="W81" s="88"/>
      <c r="X81" s="88"/>
      <c r="Y81" s="88"/>
      <c r="Z81" s="88"/>
      <c r="AA81" s="88"/>
      <c r="AB81" s="88"/>
      <c r="AC81" s="88"/>
      <c r="AD81" s="88"/>
      <c r="AE81" s="88"/>
      <c r="AF81" s="88"/>
      <c r="AG81" s="88"/>
      <c r="AH81" s="88"/>
      <c r="AI81" s="88"/>
      <c r="AJ81" s="88"/>
      <c r="AK81" s="79"/>
      <c r="AL81" s="69"/>
      <c r="AM81" s="38"/>
    </row>
    <row r="82" customFormat="false" ht="30" hidden="false" customHeight="true" outlineLevel="0" collapsed="false">
      <c r="A82" s="82"/>
      <c r="B82" s="82" t="s">
        <v>1243</v>
      </c>
      <c r="C82" s="88"/>
      <c r="D82" s="88"/>
      <c r="E82" s="88"/>
      <c r="F82" s="88"/>
      <c r="G82" s="88"/>
      <c r="H82" s="88"/>
      <c r="I82" s="88"/>
      <c r="J82" s="88"/>
      <c r="K82" s="88"/>
      <c r="L82" s="88"/>
      <c r="M82" s="88"/>
      <c r="N82" s="79"/>
      <c r="O82" s="79"/>
      <c r="P82" s="79"/>
      <c r="Q82" s="79" t="s">
        <v>135</v>
      </c>
      <c r="R82" s="87"/>
      <c r="S82" s="79"/>
      <c r="T82" s="81"/>
      <c r="U82" s="88"/>
      <c r="V82" s="88"/>
      <c r="W82" s="88"/>
      <c r="X82" s="88"/>
      <c r="Y82" s="88"/>
      <c r="Z82" s="88"/>
      <c r="AA82" s="88"/>
      <c r="AB82" s="88"/>
      <c r="AC82" s="88"/>
      <c r="AD82" s="88"/>
      <c r="AE82" s="88"/>
      <c r="AF82" s="88"/>
      <c r="AG82" s="88"/>
      <c r="AH82" s="88"/>
      <c r="AI82" s="88"/>
      <c r="AJ82" s="88"/>
      <c r="AK82" s="79"/>
      <c r="AL82" s="69"/>
      <c r="AM82" s="38"/>
    </row>
    <row r="83" customFormat="false" ht="30" hidden="false" customHeight="true" outlineLevel="0" collapsed="false">
      <c r="A83" s="82"/>
      <c r="B83" s="82" t="s">
        <v>1244</v>
      </c>
      <c r="C83" s="88"/>
      <c r="D83" s="88"/>
      <c r="E83" s="88"/>
      <c r="F83" s="88"/>
      <c r="G83" s="88"/>
      <c r="H83" s="88"/>
      <c r="I83" s="88"/>
      <c r="J83" s="88"/>
      <c r="K83" s="88"/>
      <c r="L83" s="88"/>
      <c r="M83" s="88"/>
      <c r="N83" s="79"/>
      <c r="O83" s="79"/>
      <c r="P83" s="79"/>
      <c r="Q83" s="79" t="s">
        <v>135</v>
      </c>
      <c r="R83" s="87"/>
      <c r="S83" s="79"/>
      <c r="T83" s="81"/>
      <c r="U83" s="88"/>
      <c r="V83" s="88"/>
      <c r="W83" s="88"/>
      <c r="X83" s="88"/>
      <c r="Y83" s="88"/>
      <c r="Z83" s="88"/>
      <c r="AA83" s="88"/>
      <c r="AB83" s="88"/>
      <c r="AC83" s="88"/>
      <c r="AD83" s="88"/>
      <c r="AE83" s="88"/>
      <c r="AF83" s="88"/>
      <c r="AG83" s="88"/>
      <c r="AH83" s="88"/>
      <c r="AI83" s="88"/>
      <c r="AJ83" s="88"/>
      <c r="AK83" s="79"/>
      <c r="AL83" s="69"/>
      <c r="AM83" s="38"/>
    </row>
    <row r="84" customFormat="false" ht="30" hidden="false" customHeight="true" outlineLevel="0" collapsed="false">
      <c r="A84" s="82"/>
      <c r="B84" s="82" t="s">
        <v>1245</v>
      </c>
      <c r="C84" s="88"/>
      <c r="D84" s="88"/>
      <c r="E84" s="88"/>
      <c r="F84" s="88"/>
      <c r="G84" s="88"/>
      <c r="H84" s="88"/>
      <c r="I84" s="88"/>
      <c r="J84" s="88"/>
      <c r="K84" s="88"/>
      <c r="L84" s="88"/>
      <c r="M84" s="88"/>
      <c r="N84" s="79"/>
      <c r="O84" s="79"/>
      <c r="P84" s="79"/>
      <c r="Q84" s="79" t="s">
        <v>135</v>
      </c>
      <c r="R84" s="87"/>
      <c r="S84" s="79"/>
      <c r="T84" s="81"/>
      <c r="U84" s="88"/>
      <c r="V84" s="88"/>
      <c r="W84" s="88"/>
      <c r="X84" s="88"/>
      <c r="Y84" s="88"/>
      <c r="Z84" s="88"/>
      <c r="AA84" s="88"/>
      <c r="AB84" s="88"/>
      <c r="AC84" s="88"/>
      <c r="AD84" s="88"/>
      <c r="AE84" s="88"/>
      <c r="AF84" s="88"/>
      <c r="AG84" s="88"/>
      <c r="AH84" s="88"/>
      <c r="AI84" s="88"/>
      <c r="AJ84" s="88"/>
      <c r="AK84" s="79"/>
      <c r="AL84" s="69"/>
      <c r="AM84" s="38"/>
    </row>
    <row r="85" customFormat="false" ht="30" hidden="false" customHeight="true" outlineLevel="0" collapsed="false">
      <c r="A85" s="82"/>
      <c r="B85" s="82" t="s">
        <v>1246</v>
      </c>
      <c r="C85" s="88"/>
      <c r="D85" s="88"/>
      <c r="E85" s="88"/>
      <c r="F85" s="88"/>
      <c r="G85" s="88"/>
      <c r="H85" s="88"/>
      <c r="I85" s="88"/>
      <c r="J85" s="88"/>
      <c r="K85" s="88"/>
      <c r="L85" s="88"/>
      <c r="M85" s="88"/>
      <c r="N85" s="79"/>
      <c r="O85" s="79"/>
      <c r="P85" s="79"/>
      <c r="Q85" s="79" t="s">
        <v>135</v>
      </c>
      <c r="R85" s="87"/>
      <c r="S85" s="79"/>
      <c r="T85" s="81"/>
      <c r="U85" s="88"/>
      <c r="V85" s="88"/>
      <c r="W85" s="88"/>
      <c r="X85" s="88"/>
      <c r="Y85" s="88"/>
      <c r="Z85" s="88"/>
      <c r="AA85" s="88"/>
      <c r="AB85" s="88"/>
      <c r="AC85" s="88"/>
      <c r="AD85" s="88"/>
      <c r="AE85" s="88"/>
      <c r="AF85" s="88"/>
      <c r="AG85" s="88"/>
      <c r="AH85" s="88"/>
      <c r="AI85" s="88"/>
      <c r="AJ85" s="88"/>
      <c r="AK85" s="79"/>
      <c r="AL85" s="69"/>
      <c r="AM85" s="38"/>
    </row>
    <row r="86" customFormat="false" ht="30" hidden="false" customHeight="true" outlineLevel="0" collapsed="false">
      <c r="A86" s="82" t="s">
        <v>1247</v>
      </c>
      <c r="B86" s="82" t="s">
        <v>418</v>
      </c>
      <c r="C86" s="88" t="s">
        <v>1248</v>
      </c>
      <c r="D86" s="88"/>
      <c r="E86" s="88"/>
      <c r="F86" s="88"/>
      <c r="G86" s="88"/>
      <c r="H86" s="88"/>
      <c r="I86" s="88"/>
      <c r="J86" s="88"/>
      <c r="K86" s="88"/>
      <c r="L86" s="88"/>
      <c r="M86" s="88"/>
      <c r="N86" s="79"/>
      <c r="O86" s="79"/>
      <c r="P86" s="79"/>
      <c r="Q86" s="79"/>
      <c r="R86" s="87"/>
      <c r="S86" s="79" t="s">
        <v>177</v>
      </c>
      <c r="T86" s="81"/>
      <c r="U86" s="88"/>
      <c r="V86" s="88"/>
      <c r="W86" s="88"/>
      <c r="X86" s="88"/>
      <c r="Y86" s="88"/>
      <c r="Z86" s="88"/>
      <c r="AA86" s="88"/>
      <c r="AB86" s="88"/>
      <c r="AC86" s="88"/>
      <c r="AD86" s="88"/>
      <c r="AE86" s="88"/>
      <c r="AF86" s="88"/>
      <c r="AG86" s="88"/>
      <c r="AH86" s="88"/>
      <c r="AI86" s="88"/>
      <c r="AJ86" s="88"/>
      <c r="AK86" s="79"/>
      <c r="AL86" s="69"/>
      <c r="AM86" s="38"/>
    </row>
    <row r="87" customFormat="false" ht="30" hidden="false" customHeight="true" outlineLevel="0" collapsed="false">
      <c r="A87" s="82"/>
      <c r="B87" s="82" t="s">
        <v>431</v>
      </c>
      <c r="C87" s="88" t="s">
        <v>1248</v>
      </c>
      <c r="D87" s="88"/>
      <c r="E87" s="88"/>
      <c r="F87" s="88"/>
      <c r="G87" s="88"/>
      <c r="H87" s="88"/>
      <c r="I87" s="88"/>
      <c r="J87" s="88"/>
      <c r="K87" s="88"/>
      <c r="L87" s="88"/>
      <c r="M87" s="88"/>
      <c r="N87" s="79"/>
      <c r="O87" s="79"/>
      <c r="P87" s="79"/>
      <c r="Q87" s="79"/>
      <c r="R87" s="87"/>
      <c r="S87" s="79" t="s">
        <v>177</v>
      </c>
      <c r="T87" s="81"/>
      <c r="U87" s="88"/>
      <c r="V87" s="88"/>
      <c r="W87" s="88"/>
      <c r="X87" s="88"/>
      <c r="Y87" s="88"/>
      <c r="Z87" s="88"/>
      <c r="AA87" s="88"/>
      <c r="AB87" s="88"/>
      <c r="AC87" s="88"/>
      <c r="AD87" s="88"/>
      <c r="AE87" s="88"/>
      <c r="AF87" s="88"/>
      <c r="AG87" s="88"/>
      <c r="AH87" s="88"/>
      <c r="AI87" s="88"/>
      <c r="AJ87" s="88"/>
      <c r="AK87" s="79"/>
      <c r="AL87" s="69"/>
      <c r="AM87" s="38"/>
    </row>
    <row r="88" customFormat="false" ht="30" hidden="false" customHeight="true" outlineLevel="0" collapsed="false">
      <c r="A88" s="82"/>
      <c r="B88" s="82" t="s">
        <v>442</v>
      </c>
      <c r="C88" s="88" t="s">
        <v>1248</v>
      </c>
      <c r="D88" s="88"/>
      <c r="E88" s="88"/>
      <c r="F88" s="88"/>
      <c r="G88" s="88"/>
      <c r="H88" s="88"/>
      <c r="I88" s="88"/>
      <c r="J88" s="88"/>
      <c r="K88" s="88"/>
      <c r="L88" s="88"/>
      <c r="M88" s="88"/>
      <c r="N88" s="79"/>
      <c r="O88" s="79"/>
      <c r="P88" s="79"/>
      <c r="Q88" s="79"/>
      <c r="R88" s="87"/>
      <c r="S88" s="79" t="s">
        <v>177</v>
      </c>
      <c r="T88" s="81"/>
      <c r="U88" s="88"/>
      <c r="V88" s="88"/>
      <c r="W88" s="88"/>
      <c r="X88" s="88"/>
      <c r="Y88" s="88"/>
      <c r="Z88" s="88"/>
      <c r="AA88" s="88"/>
      <c r="AB88" s="88"/>
      <c r="AC88" s="88"/>
      <c r="AD88" s="88"/>
      <c r="AE88" s="88"/>
      <c r="AF88" s="88"/>
      <c r="AG88" s="88"/>
      <c r="AH88" s="88"/>
      <c r="AI88" s="88"/>
      <c r="AJ88" s="88"/>
      <c r="AK88" s="79"/>
      <c r="AL88" s="69"/>
      <c r="AM88" s="38"/>
    </row>
    <row r="89" customFormat="false" ht="30" hidden="false" customHeight="true" outlineLevel="0" collapsed="false">
      <c r="A89" s="82"/>
      <c r="B89" s="82" t="s">
        <v>456</v>
      </c>
      <c r="C89" s="88"/>
      <c r="D89" s="88"/>
      <c r="E89" s="88"/>
      <c r="F89" s="88"/>
      <c r="G89" s="88"/>
      <c r="H89" s="88"/>
      <c r="I89" s="88"/>
      <c r="J89" s="88"/>
      <c r="K89" s="88"/>
      <c r="L89" s="88"/>
      <c r="M89" s="88"/>
      <c r="N89" s="79"/>
      <c r="O89" s="79"/>
      <c r="P89" s="79"/>
      <c r="Q89" s="79"/>
      <c r="R89" s="87"/>
      <c r="S89" s="79" t="s">
        <v>135</v>
      </c>
      <c r="T89" s="81"/>
      <c r="U89" s="88"/>
      <c r="V89" s="88"/>
      <c r="W89" s="88"/>
      <c r="X89" s="88"/>
      <c r="Y89" s="88"/>
      <c r="Z89" s="88"/>
      <c r="AA89" s="88"/>
      <c r="AB89" s="88"/>
      <c r="AC89" s="88"/>
      <c r="AD89" s="88"/>
      <c r="AE89" s="88"/>
      <c r="AF89" s="88"/>
      <c r="AG89" s="88"/>
      <c r="AH89" s="88"/>
      <c r="AI89" s="88"/>
      <c r="AJ89" s="88"/>
      <c r="AK89" s="79"/>
      <c r="AL89" s="69"/>
      <c r="AM89" s="38"/>
    </row>
    <row r="90" customFormat="false" ht="30" hidden="false" customHeight="true" outlineLevel="0" collapsed="false">
      <c r="A90" s="82"/>
      <c r="B90" s="82" t="s">
        <v>466</v>
      </c>
      <c r="C90" s="88"/>
      <c r="D90" s="88"/>
      <c r="E90" s="88"/>
      <c r="F90" s="88"/>
      <c r="G90" s="88"/>
      <c r="H90" s="88"/>
      <c r="I90" s="88"/>
      <c r="J90" s="88"/>
      <c r="K90" s="88"/>
      <c r="L90" s="88"/>
      <c r="M90" s="88"/>
      <c r="N90" s="79"/>
      <c r="O90" s="79"/>
      <c r="P90" s="79"/>
      <c r="Q90" s="79"/>
      <c r="R90" s="87"/>
      <c r="S90" s="79" t="s">
        <v>135</v>
      </c>
      <c r="T90" s="81"/>
      <c r="U90" s="88"/>
      <c r="V90" s="88"/>
      <c r="W90" s="88"/>
      <c r="X90" s="88"/>
      <c r="Y90" s="88"/>
      <c r="Z90" s="88"/>
      <c r="AA90" s="88"/>
      <c r="AB90" s="88"/>
      <c r="AC90" s="88"/>
      <c r="AD90" s="88"/>
      <c r="AE90" s="88"/>
      <c r="AF90" s="88"/>
      <c r="AG90" s="88"/>
      <c r="AH90" s="88"/>
      <c r="AI90" s="88"/>
      <c r="AJ90" s="88"/>
      <c r="AK90" s="79"/>
      <c r="AL90" s="69"/>
      <c r="AM90" s="38"/>
    </row>
    <row r="91" customFormat="false" ht="30" hidden="false" customHeight="true" outlineLevel="0" collapsed="false">
      <c r="A91" s="82"/>
      <c r="B91" s="82" t="s">
        <v>477</v>
      </c>
      <c r="C91" s="88"/>
      <c r="D91" s="88"/>
      <c r="E91" s="88"/>
      <c r="F91" s="88"/>
      <c r="G91" s="88"/>
      <c r="H91" s="88"/>
      <c r="I91" s="88"/>
      <c r="J91" s="88"/>
      <c r="K91" s="88"/>
      <c r="L91" s="88"/>
      <c r="M91" s="88"/>
      <c r="N91" s="79"/>
      <c r="O91" s="79"/>
      <c r="P91" s="79"/>
      <c r="Q91" s="79"/>
      <c r="R91" s="87"/>
      <c r="S91" s="79" t="s">
        <v>135</v>
      </c>
      <c r="T91" s="81"/>
      <c r="U91" s="88"/>
      <c r="V91" s="88"/>
      <c r="W91" s="88"/>
      <c r="X91" s="88"/>
      <c r="Y91" s="88"/>
      <c r="Z91" s="88"/>
      <c r="AA91" s="88"/>
      <c r="AB91" s="88"/>
      <c r="AC91" s="88"/>
      <c r="AD91" s="88"/>
      <c r="AE91" s="88"/>
      <c r="AF91" s="88"/>
      <c r="AG91" s="88"/>
      <c r="AH91" s="88"/>
      <c r="AI91" s="88"/>
      <c r="AJ91" s="88"/>
      <c r="AK91" s="79"/>
      <c r="AL91" s="69"/>
      <c r="AM91" s="38"/>
    </row>
    <row r="92" customFormat="false" ht="30" hidden="false" customHeight="true" outlineLevel="0" collapsed="false">
      <c r="A92" s="82"/>
      <c r="B92" s="82" t="s">
        <v>486</v>
      </c>
      <c r="C92" s="88"/>
      <c r="D92" s="88"/>
      <c r="E92" s="88"/>
      <c r="F92" s="88"/>
      <c r="G92" s="88"/>
      <c r="H92" s="88"/>
      <c r="I92" s="88"/>
      <c r="J92" s="88"/>
      <c r="K92" s="88"/>
      <c r="L92" s="88"/>
      <c r="M92" s="88"/>
      <c r="N92" s="79"/>
      <c r="O92" s="79"/>
      <c r="P92" s="79"/>
      <c r="Q92" s="79"/>
      <c r="R92" s="87"/>
      <c r="S92" s="79" t="s">
        <v>135</v>
      </c>
      <c r="T92" s="81"/>
      <c r="U92" s="88"/>
      <c r="V92" s="88"/>
      <c r="W92" s="88"/>
      <c r="X92" s="88"/>
      <c r="Y92" s="88"/>
      <c r="Z92" s="88"/>
      <c r="AA92" s="88"/>
      <c r="AB92" s="88"/>
      <c r="AC92" s="88"/>
      <c r="AD92" s="88"/>
      <c r="AE92" s="88"/>
      <c r="AF92" s="88"/>
      <c r="AG92" s="88"/>
      <c r="AH92" s="88"/>
      <c r="AI92" s="88"/>
      <c r="AJ92" s="88"/>
      <c r="AK92" s="79"/>
      <c r="AL92" s="69"/>
      <c r="AM92" s="38"/>
    </row>
    <row r="93" customFormat="false" ht="30" hidden="false" customHeight="true" outlineLevel="0" collapsed="false">
      <c r="A93" s="82"/>
      <c r="B93" s="82" t="s">
        <v>496</v>
      </c>
      <c r="C93" s="88"/>
      <c r="D93" s="88"/>
      <c r="E93" s="88"/>
      <c r="F93" s="88"/>
      <c r="G93" s="88"/>
      <c r="H93" s="88"/>
      <c r="I93" s="88"/>
      <c r="J93" s="88"/>
      <c r="K93" s="88"/>
      <c r="L93" s="88"/>
      <c r="M93" s="88"/>
      <c r="N93" s="79"/>
      <c r="O93" s="79"/>
      <c r="P93" s="79"/>
      <c r="Q93" s="79"/>
      <c r="R93" s="87"/>
      <c r="S93" s="79" t="s">
        <v>135</v>
      </c>
      <c r="T93" s="81"/>
      <c r="U93" s="88"/>
      <c r="V93" s="88"/>
      <c r="W93" s="88"/>
      <c r="X93" s="88"/>
      <c r="Y93" s="88"/>
      <c r="Z93" s="88"/>
      <c r="AA93" s="88"/>
      <c r="AB93" s="88"/>
      <c r="AC93" s="88"/>
      <c r="AD93" s="88"/>
      <c r="AE93" s="88"/>
      <c r="AF93" s="88"/>
      <c r="AG93" s="88"/>
      <c r="AH93" s="88"/>
      <c r="AI93" s="88"/>
      <c r="AJ93" s="88"/>
      <c r="AK93" s="79"/>
      <c r="AL93" s="69"/>
      <c r="AM93" s="38"/>
    </row>
    <row r="94" customFormat="false" ht="30" hidden="false" customHeight="true" outlineLevel="0" collapsed="false">
      <c r="A94" s="82"/>
      <c r="B94" s="82" t="s">
        <v>908</v>
      </c>
      <c r="C94" s="88"/>
      <c r="D94" s="88"/>
      <c r="E94" s="88"/>
      <c r="F94" s="88"/>
      <c r="G94" s="88"/>
      <c r="H94" s="88"/>
      <c r="I94" s="88"/>
      <c r="J94" s="88"/>
      <c r="K94" s="88"/>
      <c r="L94" s="88"/>
      <c r="M94" s="88"/>
      <c r="N94" s="79"/>
      <c r="O94" s="79"/>
      <c r="P94" s="79"/>
      <c r="Q94" s="79"/>
      <c r="R94" s="87"/>
      <c r="S94" s="79" t="s">
        <v>135</v>
      </c>
      <c r="T94" s="81"/>
      <c r="U94" s="88"/>
      <c r="V94" s="88"/>
      <c r="W94" s="88"/>
      <c r="X94" s="88"/>
      <c r="Y94" s="88"/>
      <c r="Z94" s="88"/>
      <c r="AA94" s="88"/>
      <c r="AB94" s="88"/>
      <c r="AC94" s="88"/>
      <c r="AD94" s="88"/>
      <c r="AE94" s="88"/>
      <c r="AF94" s="88"/>
      <c r="AG94" s="88"/>
      <c r="AH94" s="88"/>
      <c r="AI94" s="88"/>
      <c r="AJ94" s="88"/>
      <c r="AK94" s="79"/>
      <c r="AL94" s="69"/>
      <c r="AM94" s="38"/>
    </row>
    <row r="95" customFormat="false" ht="30" hidden="false" customHeight="true" outlineLevel="0" collapsed="false">
      <c r="A95" s="82"/>
      <c r="B95" s="82" t="s">
        <v>1249</v>
      </c>
      <c r="C95" s="88"/>
      <c r="D95" s="88"/>
      <c r="E95" s="88"/>
      <c r="F95" s="88"/>
      <c r="G95" s="88"/>
      <c r="H95" s="88"/>
      <c r="I95" s="88"/>
      <c r="J95" s="88"/>
      <c r="K95" s="88"/>
      <c r="L95" s="88"/>
      <c r="M95" s="88"/>
      <c r="N95" s="79"/>
      <c r="O95" s="79"/>
      <c r="P95" s="79"/>
      <c r="Q95" s="79"/>
      <c r="R95" s="87"/>
      <c r="S95" s="79" t="s">
        <v>135</v>
      </c>
      <c r="T95" s="81"/>
      <c r="U95" s="88"/>
      <c r="V95" s="88"/>
      <c r="W95" s="88"/>
      <c r="X95" s="88"/>
      <c r="Y95" s="88"/>
      <c r="Z95" s="88"/>
      <c r="AA95" s="88"/>
      <c r="AB95" s="88"/>
      <c r="AC95" s="88"/>
      <c r="AD95" s="88"/>
      <c r="AE95" s="88"/>
      <c r="AF95" s="88"/>
      <c r="AG95" s="88"/>
      <c r="AH95" s="88"/>
      <c r="AI95" s="88"/>
      <c r="AJ95" s="88"/>
      <c r="AK95" s="79"/>
      <c r="AL95" s="69"/>
      <c r="AM95" s="38"/>
    </row>
    <row r="96" customFormat="false" ht="30" hidden="false" customHeight="true" outlineLevel="0" collapsed="false">
      <c r="A96" s="82"/>
      <c r="B96" s="82" t="s">
        <v>1250</v>
      </c>
      <c r="C96" s="88"/>
      <c r="D96" s="88"/>
      <c r="E96" s="88"/>
      <c r="F96" s="88"/>
      <c r="G96" s="88"/>
      <c r="H96" s="88"/>
      <c r="I96" s="88"/>
      <c r="J96" s="88"/>
      <c r="K96" s="88"/>
      <c r="L96" s="88"/>
      <c r="M96" s="88"/>
      <c r="N96" s="79"/>
      <c r="O96" s="79"/>
      <c r="P96" s="79"/>
      <c r="Q96" s="79"/>
      <c r="R96" s="87"/>
      <c r="S96" s="79" t="s">
        <v>135</v>
      </c>
      <c r="T96" s="81"/>
      <c r="U96" s="88"/>
      <c r="V96" s="88"/>
      <c r="W96" s="88"/>
      <c r="X96" s="88"/>
      <c r="Y96" s="88"/>
      <c r="Z96" s="88"/>
      <c r="AA96" s="88"/>
      <c r="AB96" s="88"/>
      <c r="AC96" s="88"/>
      <c r="AD96" s="88"/>
      <c r="AE96" s="88"/>
      <c r="AF96" s="88"/>
      <c r="AG96" s="88"/>
      <c r="AH96" s="88"/>
      <c r="AI96" s="88"/>
      <c r="AJ96" s="88"/>
      <c r="AK96" s="79"/>
      <c r="AL96" s="69"/>
      <c r="AM96" s="38"/>
    </row>
    <row r="97" customFormat="false" ht="30" hidden="false" customHeight="true" outlineLevel="0" collapsed="false">
      <c r="A97" s="82"/>
      <c r="B97" s="82" t="s">
        <v>1179</v>
      </c>
      <c r="C97" s="88"/>
      <c r="D97" s="88"/>
      <c r="E97" s="88"/>
      <c r="F97" s="88"/>
      <c r="G97" s="88"/>
      <c r="H97" s="88"/>
      <c r="I97" s="88"/>
      <c r="J97" s="88"/>
      <c r="K97" s="88"/>
      <c r="L97" s="88"/>
      <c r="M97" s="88"/>
      <c r="N97" s="79"/>
      <c r="O97" s="79"/>
      <c r="P97" s="79"/>
      <c r="Q97" s="79"/>
      <c r="R97" s="87"/>
      <c r="S97" s="79" t="s">
        <v>135</v>
      </c>
      <c r="T97" s="81"/>
      <c r="U97" s="88"/>
      <c r="V97" s="88"/>
      <c r="W97" s="88"/>
      <c r="X97" s="88"/>
      <c r="Y97" s="88"/>
      <c r="Z97" s="88"/>
      <c r="AA97" s="88"/>
      <c r="AB97" s="88"/>
      <c r="AC97" s="88"/>
      <c r="AD97" s="88"/>
      <c r="AE97" s="88"/>
      <c r="AF97" s="88"/>
      <c r="AG97" s="88"/>
      <c r="AH97" s="88"/>
      <c r="AI97" s="88"/>
      <c r="AJ97" s="88"/>
      <c r="AK97" s="79"/>
      <c r="AL97" s="69"/>
      <c r="AM97" s="38"/>
    </row>
    <row r="98" customFormat="false" ht="30" hidden="false" customHeight="true" outlineLevel="0" collapsed="false">
      <c r="A98" s="82"/>
      <c r="B98" s="82" t="s">
        <v>1251</v>
      </c>
      <c r="C98" s="88"/>
      <c r="D98" s="88"/>
      <c r="E98" s="88"/>
      <c r="F98" s="88"/>
      <c r="G98" s="88"/>
      <c r="H98" s="88"/>
      <c r="I98" s="88"/>
      <c r="J98" s="88"/>
      <c r="K98" s="88"/>
      <c r="L98" s="88"/>
      <c r="M98" s="88"/>
      <c r="N98" s="79"/>
      <c r="O98" s="79"/>
      <c r="P98" s="79"/>
      <c r="Q98" s="79"/>
      <c r="R98" s="87"/>
      <c r="S98" s="79" t="s">
        <v>135</v>
      </c>
      <c r="T98" s="81"/>
      <c r="U98" s="88"/>
      <c r="V98" s="88"/>
      <c r="W98" s="88"/>
      <c r="X98" s="88"/>
      <c r="Y98" s="88"/>
      <c r="Z98" s="88"/>
      <c r="AA98" s="88"/>
      <c r="AB98" s="88"/>
      <c r="AC98" s="88"/>
      <c r="AD98" s="88"/>
      <c r="AE98" s="88"/>
      <c r="AF98" s="88"/>
      <c r="AG98" s="88"/>
      <c r="AH98" s="88"/>
      <c r="AI98" s="88"/>
      <c r="AJ98" s="88"/>
      <c r="AK98" s="79"/>
      <c r="AL98" s="69"/>
      <c r="AM98" s="38"/>
    </row>
    <row r="99" customFormat="false" ht="30" hidden="false" customHeight="true" outlineLevel="0" collapsed="false">
      <c r="A99" s="82"/>
      <c r="B99" s="82" t="s">
        <v>1252</v>
      </c>
      <c r="C99" s="88"/>
      <c r="D99" s="88"/>
      <c r="E99" s="88"/>
      <c r="F99" s="88"/>
      <c r="G99" s="88"/>
      <c r="H99" s="88"/>
      <c r="I99" s="88"/>
      <c r="J99" s="88"/>
      <c r="K99" s="88"/>
      <c r="L99" s="88"/>
      <c r="M99" s="88"/>
      <c r="N99" s="79"/>
      <c r="O99" s="79"/>
      <c r="P99" s="79"/>
      <c r="Q99" s="79"/>
      <c r="R99" s="87"/>
      <c r="S99" s="79" t="s">
        <v>135</v>
      </c>
      <c r="T99" s="81"/>
      <c r="U99" s="88"/>
      <c r="V99" s="88"/>
      <c r="W99" s="88"/>
      <c r="X99" s="88"/>
      <c r="Y99" s="88"/>
      <c r="Z99" s="88"/>
      <c r="AA99" s="88"/>
      <c r="AB99" s="88"/>
      <c r="AC99" s="88"/>
      <c r="AD99" s="88"/>
      <c r="AE99" s="88"/>
      <c r="AF99" s="88"/>
      <c r="AG99" s="88"/>
      <c r="AH99" s="88"/>
      <c r="AI99" s="88"/>
      <c r="AJ99" s="88"/>
      <c r="AK99" s="79"/>
      <c r="AL99" s="69"/>
      <c r="AM99" s="38"/>
    </row>
    <row r="100" customFormat="false" ht="30" hidden="false" customHeight="true" outlineLevel="0" collapsed="false">
      <c r="A100" s="82"/>
      <c r="B100" s="82" t="s">
        <v>1253</v>
      </c>
      <c r="C100" s="88"/>
      <c r="D100" s="88"/>
      <c r="E100" s="88"/>
      <c r="F100" s="88"/>
      <c r="G100" s="88"/>
      <c r="H100" s="88"/>
      <c r="I100" s="88"/>
      <c r="J100" s="88"/>
      <c r="K100" s="88"/>
      <c r="L100" s="88"/>
      <c r="M100" s="88"/>
      <c r="N100" s="79"/>
      <c r="O100" s="79"/>
      <c r="P100" s="79"/>
      <c r="Q100" s="79"/>
      <c r="R100" s="87"/>
      <c r="S100" s="79" t="s">
        <v>135</v>
      </c>
      <c r="T100" s="81"/>
      <c r="U100" s="88"/>
      <c r="V100" s="88"/>
      <c r="W100" s="88"/>
      <c r="X100" s="88"/>
      <c r="Y100" s="88"/>
      <c r="Z100" s="88"/>
      <c r="AA100" s="88"/>
      <c r="AB100" s="88"/>
      <c r="AC100" s="88"/>
      <c r="AD100" s="88"/>
      <c r="AE100" s="88"/>
      <c r="AF100" s="88"/>
      <c r="AG100" s="88"/>
      <c r="AH100" s="88"/>
      <c r="AI100" s="88"/>
      <c r="AJ100" s="88"/>
      <c r="AK100" s="79"/>
      <c r="AL100" s="69"/>
      <c r="AM100" s="38"/>
    </row>
    <row r="101" customFormat="false" ht="30" hidden="false" customHeight="true" outlineLevel="0" collapsed="false">
      <c r="A101" s="82" t="s">
        <v>1254</v>
      </c>
      <c r="B101" s="82" t="s">
        <v>507</v>
      </c>
      <c r="C101" s="88" t="s">
        <v>1255</v>
      </c>
      <c r="D101" s="88"/>
      <c r="E101" s="88"/>
      <c r="F101" s="88"/>
      <c r="G101" s="88"/>
      <c r="H101" s="88"/>
      <c r="I101" s="88"/>
      <c r="J101" s="88"/>
      <c r="K101" s="88"/>
      <c r="L101" s="88"/>
      <c r="M101" s="88"/>
      <c r="N101" s="79"/>
      <c r="O101" s="79"/>
      <c r="P101" s="79"/>
      <c r="Q101" s="79"/>
      <c r="R101" s="87"/>
      <c r="S101" s="79" t="s">
        <v>177</v>
      </c>
      <c r="T101" s="81"/>
      <c r="U101" s="88"/>
      <c r="V101" s="88"/>
      <c r="W101" s="88"/>
      <c r="X101" s="88"/>
      <c r="Y101" s="88"/>
      <c r="Z101" s="88"/>
      <c r="AA101" s="88"/>
      <c r="AB101" s="88"/>
      <c r="AC101" s="88"/>
      <c r="AD101" s="88"/>
      <c r="AE101" s="88"/>
      <c r="AF101" s="88"/>
      <c r="AG101" s="88"/>
      <c r="AH101" s="88"/>
      <c r="AI101" s="88"/>
      <c r="AJ101" s="88"/>
      <c r="AK101" s="79"/>
      <c r="AL101" s="69"/>
      <c r="AM101" s="38"/>
    </row>
    <row r="102" customFormat="false" ht="30" hidden="false" customHeight="true" outlineLevel="0" collapsed="false">
      <c r="A102" s="82"/>
      <c r="B102" s="82" t="s">
        <v>518</v>
      </c>
      <c r="C102" s="88" t="s">
        <v>1255</v>
      </c>
      <c r="D102" s="88"/>
      <c r="E102" s="88"/>
      <c r="F102" s="88"/>
      <c r="G102" s="88"/>
      <c r="H102" s="88"/>
      <c r="I102" s="88"/>
      <c r="J102" s="88"/>
      <c r="K102" s="88"/>
      <c r="L102" s="88"/>
      <c r="M102" s="88"/>
      <c r="N102" s="79"/>
      <c r="O102" s="79"/>
      <c r="P102" s="79"/>
      <c r="Q102" s="79"/>
      <c r="R102" s="87"/>
      <c r="S102" s="79" t="s">
        <v>177</v>
      </c>
      <c r="T102" s="81"/>
      <c r="U102" s="88"/>
      <c r="V102" s="88"/>
      <c r="W102" s="88"/>
      <c r="X102" s="88"/>
      <c r="Y102" s="88"/>
      <c r="Z102" s="88"/>
      <c r="AA102" s="88"/>
      <c r="AB102" s="88"/>
      <c r="AC102" s="88"/>
      <c r="AD102" s="88"/>
      <c r="AE102" s="88"/>
      <c r="AF102" s="88"/>
      <c r="AG102" s="88"/>
      <c r="AH102" s="88"/>
      <c r="AI102" s="88"/>
      <c r="AJ102" s="88"/>
      <c r="AK102" s="79"/>
      <c r="AL102" s="69"/>
      <c r="AM102" s="38"/>
    </row>
    <row r="103" customFormat="false" ht="30" hidden="false" customHeight="true" outlineLevel="0" collapsed="false">
      <c r="A103" s="82"/>
      <c r="B103" s="82" t="s">
        <v>532</v>
      </c>
      <c r="C103" s="88" t="s">
        <v>1255</v>
      </c>
      <c r="D103" s="88"/>
      <c r="E103" s="88"/>
      <c r="F103" s="88"/>
      <c r="G103" s="88"/>
      <c r="H103" s="88"/>
      <c r="I103" s="88"/>
      <c r="J103" s="88"/>
      <c r="K103" s="88"/>
      <c r="L103" s="88"/>
      <c r="M103" s="88"/>
      <c r="N103" s="79"/>
      <c r="O103" s="79"/>
      <c r="P103" s="79"/>
      <c r="Q103" s="79"/>
      <c r="R103" s="87"/>
      <c r="S103" s="79" t="s">
        <v>177</v>
      </c>
      <c r="T103" s="81"/>
      <c r="U103" s="88"/>
      <c r="V103" s="88"/>
      <c r="W103" s="88"/>
      <c r="X103" s="88"/>
      <c r="Y103" s="88"/>
      <c r="Z103" s="88"/>
      <c r="AA103" s="88"/>
      <c r="AB103" s="88"/>
      <c r="AC103" s="88"/>
      <c r="AD103" s="88"/>
      <c r="AE103" s="88"/>
      <c r="AF103" s="88"/>
      <c r="AG103" s="88"/>
      <c r="AH103" s="88"/>
      <c r="AI103" s="88"/>
      <c r="AJ103" s="88"/>
      <c r="AK103" s="79"/>
      <c r="AL103" s="69"/>
      <c r="AM103" s="38"/>
    </row>
    <row r="104" customFormat="false" ht="30" hidden="false" customHeight="true" outlineLevel="0" collapsed="false">
      <c r="A104" s="82"/>
      <c r="B104" s="82" t="s">
        <v>546</v>
      </c>
      <c r="C104" s="88"/>
      <c r="D104" s="88"/>
      <c r="E104" s="88"/>
      <c r="F104" s="88"/>
      <c r="G104" s="88"/>
      <c r="H104" s="88"/>
      <c r="I104" s="88"/>
      <c r="J104" s="88"/>
      <c r="K104" s="88"/>
      <c r="L104" s="88"/>
      <c r="M104" s="88"/>
      <c r="N104" s="79"/>
      <c r="O104" s="79"/>
      <c r="P104" s="79"/>
      <c r="Q104" s="79"/>
      <c r="R104" s="87" t="s">
        <v>135</v>
      </c>
      <c r="S104" s="79"/>
      <c r="T104" s="81"/>
      <c r="U104" s="88"/>
      <c r="V104" s="88"/>
      <c r="W104" s="88"/>
      <c r="X104" s="88"/>
      <c r="Y104" s="88"/>
      <c r="Z104" s="88"/>
      <c r="AA104" s="88"/>
      <c r="AB104" s="88"/>
      <c r="AC104" s="88"/>
      <c r="AD104" s="88"/>
      <c r="AE104" s="88"/>
      <c r="AF104" s="88"/>
      <c r="AG104" s="88"/>
      <c r="AH104" s="88"/>
      <c r="AI104" s="88"/>
      <c r="AJ104" s="88"/>
      <c r="AK104" s="79"/>
      <c r="AL104" s="69"/>
      <c r="AM104" s="38"/>
    </row>
    <row r="105" customFormat="false" ht="30" hidden="false" customHeight="true" outlineLevel="0" collapsed="false">
      <c r="A105" s="82"/>
      <c r="B105" s="82" t="s">
        <v>561</v>
      </c>
      <c r="C105" s="88"/>
      <c r="D105" s="88"/>
      <c r="E105" s="88"/>
      <c r="F105" s="88"/>
      <c r="G105" s="88"/>
      <c r="H105" s="88"/>
      <c r="I105" s="88"/>
      <c r="J105" s="88"/>
      <c r="K105" s="88"/>
      <c r="L105" s="88"/>
      <c r="M105" s="88"/>
      <c r="N105" s="79"/>
      <c r="O105" s="79"/>
      <c r="P105" s="79" t="s">
        <v>135</v>
      </c>
      <c r="Q105" s="79"/>
      <c r="R105" s="87"/>
      <c r="S105" s="79"/>
      <c r="T105" s="81"/>
      <c r="U105" s="88"/>
      <c r="V105" s="88"/>
      <c r="W105" s="88"/>
      <c r="X105" s="88"/>
      <c r="Y105" s="88"/>
      <c r="Z105" s="88"/>
      <c r="AA105" s="88"/>
      <c r="AB105" s="88"/>
      <c r="AC105" s="88"/>
      <c r="AD105" s="88"/>
      <c r="AE105" s="88"/>
      <c r="AF105" s="88"/>
      <c r="AG105" s="88"/>
      <c r="AH105" s="88"/>
      <c r="AI105" s="88"/>
      <c r="AJ105" s="88"/>
      <c r="AK105" s="79"/>
      <c r="AL105" s="69"/>
      <c r="AM105" s="38"/>
    </row>
    <row r="106" customFormat="false" ht="30" hidden="false" customHeight="true" outlineLevel="0" collapsed="false">
      <c r="A106" s="82"/>
      <c r="B106" s="82" t="s">
        <v>573</v>
      </c>
      <c r="C106" s="88"/>
      <c r="D106" s="88"/>
      <c r="E106" s="88"/>
      <c r="F106" s="88"/>
      <c r="G106" s="88"/>
      <c r="H106" s="88"/>
      <c r="I106" s="88"/>
      <c r="J106" s="88"/>
      <c r="K106" s="88"/>
      <c r="L106" s="88"/>
      <c r="M106" s="88"/>
      <c r="N106" s="79"/>
      <c r="O106" s="79"/>
      <c r="P106" s="79" t="s">
        <v>135</v>
      </c>
      <c r="Q106" s="79"/>
      <c r="R106" s="87"/>
      <c r="S106" s="79"/>
      <c r="T106" s="81"/>
      <c r="U106" s="88"/>
      <c r="V106" s="88"/>
      <c r="W106" s="88"/>
      <c r="X106" s="88"/>
      <c r="Y106" s="88"/>
      <c r="Z106" s="88"/>
      <c r="AA106" s="88"/>
      <c r="AB106" s="88"/>
      <c r="AC106" s="88"/>
      <c r="AD106" s="88"/>
      <c r="AE106" s="88"/>
      <c r="AF106" s="88"/>
      <c r="AG106" s="88"/>
      <c r="AH106" s="88"/>
      <c r="AI106" s="88"/>
      <c r="AJ106" s="88"/>
      <c r="AK106" s="79"/>
      <c r="AL106" s="69"/>
      <c r="AM106" s="38"/>
    </row>
    <row r="107" customFormat="false" ht="30" hidden="false" customHeight="true" outlineLevel="0" collapsed="false">
      <c r="A107" s="82"/>
      <c r="B107" s="82" t="s">
        <v>1256</v>
      </c>
      <c r="C107" s="88"/>
      <c r="D107" s="88"/>
      <c r="E107" s="88"/>
      <c r="F107" s="88"/>
      <c r="G107" s="88"/>
      <c r="H107" s="88"/>
      <c r="I107" s="88"/>
      <c r="J107" s="88"/>
      <c r="K107" s="88"/>
      <c r="L107" s="88"/>
      <c r="M107" s="88"/>
      <c r="N107" s="79"/>
      <c r="O107" s="79"/>
      <c r="P107" s="79" t="s">
        <v>135</v>
      </c>
      <c r="Q107" s="79"/>
      <c r="R107" s="87"/>
      <c r="S107" s="79"/>
      <c r="T107" s="81"/>
      <c r="U107" s="88"/>
      <c r="V107" s="88"/>
      <c r="W107" s="88"/>
      <c r="X107" s="88"/>
      <c r="Y107" s="88"/>
      <c r="Z107" s="88"/>
      <c r="AA107" s="88"/>
      <c r="AB107" s="88"/>
      <c r="AC107" s="88"/>
      <c r="AD107" s="88"/>
      <c r="AE107" s="88"/>
      <c r="AF107" s="88"/>
      <c r="AG107" s="88"/>
      <c r="AH107" s="88"/>
      <c r="AI107" s="88"/>
      <c r="AJ107" s="88"/>
      <c r="AK107" s="79"/>
      <c r="AL107" s="69"/>
      <c r="AM107" s="38"/>
    </row>
    <row r="108" customFormat="false" ht="30" hidden="false" customHeight="true" outlineLevel="0" collapsed="false">
      <c r="A108" s="82"/>
      <c r="B108" s="82" t="s">
        <v>1257</v>
      </c>
      <c r="C108" s="88"/>
      <c r="D108" s="88"/>
      <c r="E108" s="88"/>
      <c r="F108" s="88"/>
      <c r="G108" s="88"/>
      <c r="H108" s="88"/>
      <c r="I108" s="88"/>
      <c r="J108" s="88"/>
      <c r="K108" s="88"/>
      <c r="L108" s="88"/>
      <c r="M108" s="88"/>
      <c r="N108" s="79"/>
      <c r="O108" s="79"/>
      <c r="P108" s="79" t="s">
        <v>135</v>
      </c>
      <c r="Q108" s="79"/>
      <c r="R108" s="87"/>
      <c r="S108" s="79"/>
      <c r="T108" s="81"/>
      <c r="U108" s="88"/>
      <c r="V108" s="88"/>
      <c r="W108" s="88"/>
      <c r="X108" s="88"/>
      <c r="Y108" s="88"/>
      <c r="Z108" s="88"/>
      <c r="AA108" s="88"/>
      <c r="AB108" s="88"/>
      <c r="AC108" s="88"/>
      <c r="AD108" s="88"/>
      <c r="AE108" s="88"/>
      <c r="AF108" s="88"/>
      <c r="AG108" s="88"/>
      <c r="AH108" s="88"/>
      <c r="AI108" s="88"/>
      <c r="AJ108" s="88"/>
      <c r="AK108" s="79"/>
      <c r="AL108" s="69"/>
      <c r="AM108" s="38"/>
    </row>
    <row r="109" customFormat="false" ht="30" hidden="false" customHeight="true" outlineLevel="0" collapsed="false">
      <c r="A109" s="82"/>
      <c r="B109" s="82" t="s">
        <v>1258</v>
      </c>
      <c r="C109" s="88"/>
      <c r="D109" s="88"/>
      <c r="E109" s="88"/>
      <c r="F109" s="88"/>
      <c r="G109" s="88"/>
      <c r="H109" s="88"/>
      <c r="I109" s="88"/>
      <c r="J109" s="88"/>
      <c r="K109" s="88"/>
      <c r="L109" s="88"/>
      <c r="M109" s="88"/>
      <c r="N109" s="79"/>
      <c r="O109" s="79"/>
      <c r="P109" s="79" t="s">
        <v>135</v>
      </c>
      <c r="Q109" s="79"/>
      <c r="R109" s="87"/>
      <c r="S109" s="79"/>
      <c r="T109" s="81"/>
      <c r="U109" s="88"/>
      <c r="V109" s="88"/>
      <c r="W109" s="88"/>
      <c r="X109" s="88"/>
      <c r="Y109" s="88"/>
      <c r="Z109" s="88"/>
      <c r="AA109" s="88"/>
      <c r="AB109" s="88"/>
      <c r="AC109" s="88"/>
      <c r="AD109" s="88"/>
      <c r="AE109" s="88"/>
      <c r="AF109" s="88"/>
      <c r="AG109" s="88"/>
      <c r="AH109" s="88"/>
      <c r="AI109" s="88"/>
      <c r="AJ109" s="88"/>
      <c r="AK109" s="79"/>
      <c r="AL109" s="69"/>
      <c r="AM109" s="38"/>
    </row>
    <row r="110" customFormat="false" ht="30" hidden="false" customHeight="true" outlineLevel="0" collapsed="false">
      <c r="A110" s="82"/>
      <c r="B110" s="82" t="s">
        <v>1259</v>
      </c>
      <c r="C110" s="88"/>
      <c r="D110" s="88"/>
      <c r="E110" s="88"/>
      <c r="F110" s="88"/>
      <c r="G110" s="88"/>
      <c r="H110" s="88"/>
      <c r="I110" s="88"/>
      <c r="J110" s="88"/>
      <c r="K110" s="88"/>
      <c r="L110" s="88"/>
      <c r="M110" s="88"/>
      <c r="N110" s="79"/>
      <c r="O110" s="79"/>
      <c r="P110" s="79" t="s">
        <v>135</v>
      </c>
      <c r="Q110" s="79"/>
      <c r="R110" s="87"/>
      <c r="S110" s="79"/>
      <c r="T110" s="81"/>
      <c r="U110" s="88"/>
      <c r="V110" s="88"/>
      <c r="W110" s="88"/>
      <c r="X110" s="88"/>
      <c r="Y110" s="88"/>
      <c r="Z110" s="88"/>
      <c r="AA110" s="88"/>
      <c r="AB110" s="88"/>
      <c r="AC110" s="88"/>
      <c r="AD110" s="88"/>
      <c r="AE110" s="88"/>
      <c r="AF110" s="88"/>
      <c r="AG110" s="88"/>
      <c r="AH110" s="88"/>
      <c r="AI110" s="88"/>
      <c r="AJ110" s="88"/>
      <c r="AK110" s="79"/>
      <c r="AL110" s="69"/>
      <c r="AM110" s="38"/>
    </row>
    <row r="111" customFormat="false" ht="30" hidden="false" customHeight="true" outlineLevel="0" collapsed="false">
      <c r="A111" s="82"/>
      <c r="B111" s="82" t="s">
        <v>1260</v>
      </c>
      <c r="C111" s="88"/>
      <c r="D111" s="88"/>
      <c r="E111" s="88"/>
      <c r="F111" s="88"/>
      <c r="G111" s="88"/>
      <c r="H111" s="88"/>
      <c r="I111" s="88"/>
      <c r="J111" s="88"/>
      <c r="K111" s="88"/>
      <c r="L111" s="88"/>
      <c r="M111" s="88"/>
      <c r="N111" s="79"/>
      <c r="O111" s="79"/>
      <c r="P111" s="79" t="s">
        <v>135</v>
      </c>
      <c r="Q111" s="79"/>
      <c r="R111" s="87"/>
      <c r="S111" s="79"/>
      <c r="T111" s="81"/>
      <c r="U111" s="88"/>
      <c r="V111" s="88"/>
      <c r="W111" s="88"/>
      <c r="X111" s="88"/>
      <c r="Y111" s="88"/>
      <c r="Z111" s="88"/>
      <c r="AA111" s="88"/>
      <c r="AB111" s="88"/>
      <c r="AC111" s="88"/>
      <c r="AD111" s="88"/>
      <c r="AE111" s="88"/>
      <c r="AF111" s="88"/>
      <c r="AG111" s="88"/>
      <c r="AH111" s="88"/>
      <c r="AI111" s="88"/>
      <c r="AJ111" s="88"/>
      <c r="AK111" s="79"/>
      <c r="AL111" s="69"/>
      <c r="AM111" s="38"/>
    </row>
    <row r="112" customFormat="false" ht="30" hidden="false" customHeight="true" outlineLevel="0" collapsed="false">
      <c r="A112" s="82"/>
      <c r="B112" s="82" t="s">
        <v>1261</v>
      </c>
      <c r="C112" s="88"/>
      <c r="D112" s="88"/>
      <c r="E112" s="88"/>
      <c r="F112" s="88"/>
      <c r="G112" s="88"/>
      <c r="H112" s="88"/>
      <c r="I112" s="88"/>
      <c r="J112" s="88"/>
      <c r="K112" s="88"/>
      <c r="L112" s="88"/>
      <c r="M112" s="88"/>
      <c r="N112" s="79"/>
      <c r="O112" s="79"/>
      <c r="P112" s="79" t="s">
        <v>135</v>
      </c>
      <c r="Q112" s="79"/>
      <c r="R112" s="87"/>
      <c r="S112" s="79"/>
      <c r="T112" s="81"/>
      <c r="U112" s="88"/>
      <c r="V112" s="88"/>
      <c r="W112" s="88"/>
      <c r="X112" s="88"/>
      <c r="Y112" s="88"/>
      <c r="Z112" s="88"/>
      <c r="AA112" s="88"/>
      <c r="AB112" s="88"/>
      <c r="AC112" s="88"/>
      <c r="AD112" s="88"/>
      <c r="AE112" s="88"/>
      <c r="AF112" s="88"/>
      <c r="AG112" s="88"/>
      <c r="AH112" s="88"/>
      <c r="AI112" s="88"/>
      <c r="AJ112" s="88"/>
      <c r="AK112" s="79"/>
      <c r="AL112" s="69"/>
      <c r="AM112" s="38"/>
    </row>
    <row r="113" customFormat="false" ht="30" hidden="false" customHeight="true" outlineLevel="0" collapsed="false">
      <c r="A113" s="82"/>
      <c r="B113" s="82" t="s">
        <v>1262</v>
      </c>
      <c r="C113" s="88"/>
      <c r="D113" s="88"/>
      <c r="E113" s="88"/>
      <c r="F113" s="88"/>
      <c r="G113" s="88"/>
      <c r="H113" s="88"/>
      <c r="I113" s="88"/>
      <c r="J113" s="88"/>
      <c r="K113" s="88"/>
      <c r="L113" s="88"/>
      <c r="M113" s="88"/>
      <c r="N113" s="79"/>
      <c r="O113" s="79"/>
      <c r="P113" s="79" t="s">
        <v>135</v>
      </c>
      <c r="Q113" s="79"/>
      <c r="R113" s="87"/>
      <c r="S113" s="79"/>
      <c r="T113" s="81"/>
      <c r="U113" s="88"/>
      <c r="V113" s="88"/>
      <c r="W113" s="88"/>
      <c r="X113" s="88"/>
      <c r="Y113" s="88"/>
      <c r="Z113" s="88"/>
      <c r="AA113" s="88"/>
      <c r="AB113" s="88"/>
      <c r="AC113" s="88"/>
      <c r="AD113" s="88"/>
      <c r="AE113" s="88"/>
      <c r="AF113" s="88"/>
      <c r="AG113" s="88"/>
      <c r="AH113" s="88"/>
      <c r="AI113" s="88"/>
      <c r="AJ113" s="88"/>
      <c r="AK113" s="79"/>
      <c r="AL113" s="69"/>
      <c r="AM113" s="38"/>
    </row>
    <row r="114" customFormat="false" ht="30" hidden="false" customHeight="true" outlineLevel="0" collapsed="false">
      <c r="A114" s="82"/>
      <c r="B114" s="82" t="s">
        <v>1263</v>
      </c>
      <c r="C114" s="88"/>
      <c r="D114" s="88"/>
      <c r="E114" s="88"/>
      <c r="F114" s="88"/>
      <c r="G114" s="88"/>
      <c r="H114" s="88"/>
      <c r="I114" s="88"/>
      <c r="J114" s="88"/>
      <c r="K114" s="88"/>
      <c r="L114" s="88"/>
      <c r="M114" s="88"/>
      <c r="N114" s="79"/>
      <c r="O114" s="79"/>
      <c r="P114" s="79" t="s">
        <v>135</v>
      </c>
      <c r="Q114" s="79"/>
      <c r="R114" s="87"/>
      <c r="S114" s="79"/>
      <c r="T114" s="81"/>
      <c r="U114" s="88"/>
      <c r="V114" s="88"/>
      <c r="W114" s="88"/>
      <c r="X114" s="88"/>
      <c r="Y114" s="88"/>
      <c r="Z114" s="88"/>
      <c r="AA114" s="88"/>
      <c r="AB114" s="88"/>
      <c r="AC114" s="88"/>
      <c r="AD114" s="88"/>
      <c r="AE114" s="88"/>
      <c r="AF114" s="88"/>
      <c r="AG114" s="88"/>
      <c r="AH114" s="88"/>
      <c r="AI114" s="88"/>
      <c r="AJ114" s="88"/>
      <c r="AK114" s="79"/>
      <c r="AL114" s="69"/>
      <c r="AM114" s="38"/>
    </row>
    <row r="115" customFormat="false" ht="30" hidden="false" customHeight="true" outlineLevel="0" collapsed="false">
      <c r="A115" s="82"/>
      <c r="B115" s="82" t="s">
        <v>1264</v>
      </c>
      <c r="C115" s="88"/>
      <c r="D115" s="88"/>
      <c r="E115" s="88"/>
      <c r="F115" s="88"/>
      <c r="G115" s="88"/>
      <c r="H115" s="88"/>
      <c r="I115" s="88"/>
      <c r="J115" s="88"/>
      <c r="K115" s="88"/>
      <c r="L115" s="88"/>
      <c r="M115" s="88"/>
      <c r="N115" s="79"/>
      <c r="O115" s="79"/>
      <c r="P115" s="79" t="s">
        <v>135</v>
      </c>
      <c r="Q115" s="79"/>
      <c r="R115" s="87"/>
      <c r="S115" s="79"/>
      <c r="T115" s="81"/>
      <c r="U115" s="88"/>
      <c r="V115" s="88"/>
      <c r="W115" s="88"/>
      <c r="X115" s="88"/>
      <c r="Y115" s="88"/>
      <c r="Z115" s="88"/>
      <c r="AA115" s="88"/>
      <c r="AB115" s="88"/>
      <c r="AC115" s="88"/>
      <c r="AD115" s="88"/>
      <c r="AE115" s="88"/>
      <c r="AF115" s="88"/>
      <c r="AG115" s="88"/>
      <c r="AH115" s="88"/>
      <c r="AI115" s="88"/>
      <c r="AJ115" s="88"/>
      <c r="AK115" s="79"/>
      <c r="AL115" s="69"/>
      <c r="AM115" s="38"/>
    </row>
    <row r="116" customFormat="false" ht="30" hidden="false" customHeight="true" outlineLevel="0" collapsed="false">
      <c r="A116" s="82" t="s">
        <v>1265</v>
      </c>
      <c r="B116" s="82" t="s">
        <v>1266</v>
      </c>
      <c r="C116" s="88" t="s">
        <v>1267</v>
      </c>
      <c r="D116" s="88"/>
      <c r="E116" s="88"/>
      <c r="F116" s="88"/>
      <c r="G116" s="88"/>
      <c r="H116" s="88"/>
      <c r="I116" s="88"/>
      <c r="J116" s="88"/>
      <c r="K116" s="88"/>
      <c r="L116" s="88"/>
      <c r="M116" s="88"/>
      <c r="N116" s="79"/>
      <c r="O116" s="79"/>
      <c r="P116" s="79"/>
      <c r="Q116" s="79"/>
      <c r="R116" s="87"/>
      <c r="S116" s="79" t="s">
        <v>177</v>
      </c>
      <c r="T116" s="81"/>
      <c r="U116" s="88"/>
      <c r="V116" s="88"/>
      <c r="W116" s="88"/>
      <c r="X116" s="88"/>
      <c r="Y116" s="88"/>
      <c r="Z116" s="88"/>
      <c r="AA116" s="88"/>
      <c r="AB116" s="88"/>
      <c r="AC116" s="88"/>
      <c r="AD116" s="88"/>
      <c r="AE116" s="88"/>
      <c r="AF116" s="88"/>
      <c r="AG116" s="88"/>
      <c r="AH116" s="88"/>
      <c r="AI116" s="88"/>
      <c r="AJ116" s="88"/>
      <c r="AK116" s="79"/>
      <c r="AL116" s="69"/>
      <c r="AM116" s="38"/>
    </row>
    <row r="117" customFormat="false" ht="30" hidden="false" customHeight="true" outlineLevel="0" collapsed="false">
      <c r="A117" s="82"/>
      <c r="B117" s="82" t="s">
        <v>1268</v>
      </c>
      <c r="C117" s="88" t="s">
        <v>1267</v>
      </c>
      <c r="D117" s="88"/>
      <c r="E117" s="88"/>
      <c r="F117" s="88"/>
      <c r="G117" s="88"/>
      <c r="H117" s="88"/>
      <c r="I117" s="88"/>
      <c r="J117" s="88"/>
      <c r="K117" s="88"/>
      <c r="L117" s="88"/>
      <c r="M117" s="88"/>
      <c r="N117" s="79"/>
      <c r="O117" s="79"/>
      <c r="P117" s="79"/>
      <c r="Q117" s="79"/>
      <c r="R117" s="87"/>
      <c r="S117" s="79" t="s">
        <v>177</v>
      </c>
      <c r="T117" s="81"/>
      <c r="U117" s="88"/>
      <c r="V117" s="88"/>
      <c r="W117" s="88"/>
      <c r="X117" s="88"/>
      <c r="Y117" s="88"/>
      <c r="Z117" s="88"/>
      <c r="AA117" s="88"/>
      <c r="AB117" s="88"/>
      <c r="AC117" s="88"/>
      <c r="AD117" s="88"/>
      <c r="AE117" s="88"/>
      <c r="AF117" s="88"/>
      <c r="AG117" s="88"/>
      <c r="AH117" s="88"/>
      <c r="AI117" s="88"/>
      <c r="AJ117" s="88"/>
      <c r="AK117" s="79"/>
      <c r="AL117" s="69"/>
      <c r="AM117" s="38"/>
    </row>
    <row r="118" customFormat="false" ht="30" hidden="false" customHeight="true" outlineLevel="0" collapsed="false">
      <c r="A118" s="82"/>
      <c r="B118" s="82" t="s">
        <v>1269</v>
      </c>
      <c r="C118" s="88" t="s">
        <v>1267</v>
      </c>
      <c r="D118" s="88"/>
      <c r="E118" s="88"/>
      <c r="F118" s="88"/>
      <c r="G118" s="88"/>
      <c r="H118" s="88"/>
      <c r="I118" s="88"/>
      <c r="J118" s="88"/>
      <c r="K118" s="88"/>
      <c r="L118" s="88"/>
      <c r="M118" s="88"/>
      <c r="N118" s="79"/>
      <c r="O118" s="79"/>
      <c r="P118" s="79"/>
      <c r="Q118" s="79"/>
      <c r="R118" s="87"/>
      <c r="S118" s="79" t="s">
        <v>177</v>
      </c>
      <c r="T118" s="81"/>
      <c r="U118" s="88"/>
      <c r="V118" s="88"/>
      <c r="W118" s="88"/>
      <c r="X118" s="88"/>
      <c r="Y118" s="88"/>
      <c r="Z118" s="88"/>
      <c r="AA118" s="88"/>
      <c r="AB118" s="88"/>
      <c r="AC118" s="88"/>
      <c r="AD118" s="88"/>
      <c r="AE118" s="88"/>
      <c r="AF118" s="88"/>
      <c r="AG118" s="88"/>
      <c r="AH118" s="88"/>
      <c r="AI118" s="88"/>
      <c r="AJ118" s="88"/>
      <c r="AK118" s="79"/>
      <c r="AL118" s="69"/>
      <c r="AM118" s="38"/>
    </row>
    <row r="119" customFormat="false" ht="30" hidden="false" customHeight="true" outlineLevel="0" collapsed="false">
      <c r="A119" s="82"/>
      <c r="B119" s="82" t="s">
        <v>1270</v>
      </c>
      <c r="C119" s="88"/>
      <c r="D119" s="88"/>
      <c r="E119" s="88"/>
      <c r="F119" s="88"/>
      <c r="G119" s="88"/>
      <c r="H119" s="88"/>
      <c r="I119" s="88"/>
      <c r="J119" s="88"/>
      <c r="K119" s="88"/>
      <c r="L119" s="88"/>
      <c r="M119" s="88"/>
      <c r="N119" s="79"/>
      <c r="O119" s="79"/>
      <c r="P119" s="79"/>
      <c r="Q119" s="79"/>
      <c r="R119" s="87" t="s">
        <v>135</v>
      </c>
      <c r="S119" s="79"/>
      <c r="T119" s="81"/>
      <c r="U119" s="88"/>
      <c r="V119" s="88"/>
      <c r="W119" s="88"/>
      <c r="X119" s="88"/>
      <c r="Y119" s="88"/>
      <c r="Z119" s="88"/>
      <c r="AA119" s="88"/>
      <c r="AB119" s="88"/>
      <c r="AC119" s="88"/>
      <c r="AD119" s="88"/>
      <c r="AE119" s="88"/>
      <c r="AF119" s="88"/>
      <c r="AG119" s="88"/>
      <c r="AH119" s="88"/>
      <c r="AI119" s="88"/>
      <c r="AJ119" s="88"/>
      <c r="AK119" s="79"/>
      <c r="AL119" s="69"/>
      <c r="AM119" s="38"/>
    </row>
    <row r="120" customFormat="false" ht="30" hidden="false" customHeight="true" outlineLevel="0" collapsed="false">
      <c r="A120" s="82"/>
      <c r="B120" s="82" t="s">
        <v>1271</v>
      </c>
      <c r="C120" s="88"/>
      <c r="D120" s="88"/>
      <c r="E120" s="88"/>
      <c r="F120" s="88"/>
      <c r="G120" s="88"/>
      <c r="H120" s="88"/>
      <c r="I120" s="88"/>
      <c r="J120" s="88"/>
      <c r="K120" s="88"/>
      <c r="L120" s="88"/>
      <c r="M120" s="88"/>
      <c r="N120" s="79"/>
      <c r="O120" s="79"/>
      <c r="P120" s="79"/>
      <c r="Q120" s="79" t="s">
        <v>135</v>
      </c>
      <c r="R120" s="87"/>
      <c r="S120" s="79"/>
      <c r="T120" s="81"/>
      <c r="U120" s="88"/>
      <c r="V120" s="88"/>
      <c r="W120" s="88"/>
      <c r="X120" s="88"/>
      <c r="Y120" s="88"/>
      <c r="Z120" s="88"/>
      <c r="AA120" s="88"/>
      <c r="AB120" s="88"/>
      <c r="AC120" s="88"/>
      <c r="AD120" s="88"/>
      <c r="AE120" s="88"/>
      <c r="AF120" s="88"/>
      <c r="AG120" s="88"/>
      <c r="AH120" s="88"/>
      <c r="AI120" s="88"/>
      <c r="AJ120" s="88"/>
      <c r="AK120" s="79"/>
      <c r="AL120" s="69"/>
      <c r="AM120" s="38"/>
    </row>
    <row r="121" customFormat="false" ht="30" hidden="false" customHeight="true" outlineLevel="0" collapsed="false">
      <c r="A121" s="82"/>
      <c r="B121" s="82" t="s">
        <v>1272</v>
      </c>
      <c r="C121" s="88"/>
      <c r="D121" s="88"/>
      <c r="E121" s="88"/>
      <c r="F121" s="88"/>
      <c r="G121" s="88"/>
      <c r="H121" s="88"/>
      <c r="I121" s="88"/>
      <c r="J121" s="88"/>
      <c r="K121" s="88"/>
      <c r="L121" s="88"/>
      <c r="M121" s="88"/>
      <c r="N121" s="79"/>
      <c r="O121" s="79"/>
      <c r="P121" s="79"/>
      <c r="Q121" s="79"/>
      <c r="R121" s="87" t="s">
        <v>135</v>
      </c>
      <c r="S121" s="79"/>
      <c r="T121" s="81"/>
      <c r="U121" s="88"/>
      <c r="V121" s="88"/>
      <c r="W121" s="88"/>
      <c r="X121" s="88"/>
      <c r="Y121" s="88"/>
      <c r="Z121" s="88"/>
      <c r="AA121" s="88"/>
      <c r="AB121" s="88"/>
      <c r="AC121" s="88"/>
      <c r="AD121" s="88"/>
      <c r="AE121" s="88"/>
      <c r="AF121" s="88"/>
      <c r="AG121" s="88"/>
      <c r="AH121" s="88"/>
      <c r="AI121" s="88"/>
      <c r="AJ121" s="88"/>
      <c r="AK121" s="79"/>
      <c r="AL121" s="69"/>
      <c r="AM121" s="38"/>
    </row>
    <row r="122" customFormat="false" ht="30" hidden="false" customHeight="true" outlineLevel="0" collapsed="false">
      <c r="A122" s="82"/>
      <c r="B122" s="82" t="s">
        <v>1273</v>
      </c>
      <c r="C122" s="88"/>
      <c r="D122" s="88"/>
      <c r="E122" s="88"/>
      <c r="F122" s="88"/>
      <c r="G122" s="88"/>
      <c r="H122" s="88"/>
      <c r="I122" s="88"/>
      <c r="J122" s="88"/>
      <c r="K122" s="88"/>
      <c r="L122" s="88"/>
      <c r="M122" s="88"/>
      <c r="N122" s="79"/>
      <c r="O122" s="79"/>
      <c r="P122" s="79"/>
      <c r="Q122" s="79" t="s">
        <v>135</v>
      </c>
      <c r="R122" s="87"/>
      <c r="S122" s="79"/>
      <c r="T122" s="81"/>
      <c r="U122" s="88"/>
      <c r="V122" s="88"/>
      <c r="W122" s="88"/>
      <c r="X122" s="88"/>
      <c r="Y122" s="88"/>
      <c r="Z122" s="88"/>
      <c r="AA122" s="88"/>
      <c r="AB122" s="88"/>
      <c r="AC122" s="88"/>
      <c r="AD122" s="88"/>
      <c r="AE122" s="88"/>
      <c r="AF122" s="88"/>
      <c r="AG122" s="88"/>
      <c r="AH122" s="88"/>
      <c r="AI122" s="88"/>
      <c r="AJ122" s="88"/>
      <c r="AK122" s="79"/>
      <c r="AL122" s="69"/>
      <c r="AM122" s="38"/>
    </row>
    <row r="123" customFormat="false" ht="30" hidden="false" customHeight="true" outlineLevel="0" collapsed="false">
      <c r="A123" s="82"/>
      <c r="B123" s="82" t="s">
        <v>1274</v>
      </c>
      <c r="C123" s="88"/>
      <c r="D123" s="88"/>
      <c r="E123" s="88"/>
      <c r="F123" s="88"/>
      <c r="G123" s="88"/>
      <c r="H123" s="88"/>
      <c r="I123" s="88"/>
      <c r="J123" s="88"/>
      <c r="K123" s="88"/>
      <c r="L123" s="88"/>
      <c r="M123" s="88"/>
      <c r="N123" s="79"/>
      <c r="O123" s="79"/>
      <c r="P123" s="79"/>
      <c r="Q123" s="79"/>
      <c r="R123" s="87" t="s">
        <v>135</v>
      </c>
      <c r="S123" s="79"/>
      <c r="T123" s="81"/>
      <c r="U123" s="88"/>
      <c r="V123" s="88"/>
      <c r="W123" s="88"/>
      <c r="X123" s="88"/>
      <c r="Y123" s="88"/>
      <c r="Z123" s="88"/>
      <c r="AA123" s="88"/>
      <c r="AB123" s="88"/>
      <c r="AC123" s="88"/>
      <c r="AD123" s="88"/>
      <c r="AE123" s="88"/>
      <c r="AF123" s="88"/>
      <c r="AG123" s="88"/>
      <c r="AH123" s="88"/>
      <c r="AI123" s="88"/>
      <c r="AJ123" s="88"/>
      <c r="AK123" s="79"/>
      <c r="AL123" s="69"/>
      <c r="AM123" s="38"/>
    </row>
    <row r="124" customFormat="false" ht="30" hidden="false" customHeight="true" outlineLevel="0" collapsed="false">
      <c r="A124" s="82"/>
      <c r="B124" s="82" t="s">
        <v>1275</v>
      </c>
      <c r="C124" s="88"/>
      <c r="D124" s="88"/>
      <c r="E124" s="88"/>
      <c r="F124" s="88"/>
      <c r="G124" s="88"/>
      <c r="H124" s="88"/>
      <c r="I124" s="88"/>
      <c r="J124" s="88"/>
      <c r="K124" s="88"/>
      <c r="L124" s="88"/>
      <c r="M124" s="88"/>
      <c r="N124" s="79"/>
      <c r="O124" s="79"/>
      <c r="P124" s="79"/>
      <c r="Q124" s="79" t="s">
        <v>135</v>
      </c>
      <c r="R124" s="87"/>
      <c r="S124" s="79"/>
      <c r="T124" s="81"/>
      <c r="U124" s="88"/>
      <c r="V124" s="88"/>
      <c r="W124" s="88"/>
      <c r="X124" s="88"/>
      <c r="Y124" s="88"/>
      <c r="Z124" s="88"/>
      <c r="AA124" s="88"/>
      <c r="AB124" s="88"/>
      <c r="AC124" s="88"/>
      <c r="AD124" s="88"/>
      <c r="AE124" s="88"/>
      <c r="AF124" s="88"/>
      <c r="AG124" s="88"/>
      <c r="AH124" s="88"/>
      <c r="AI124" s="88"/>
      <c r="AJ124" s="88"/>
      <c r="AK124" s="79"/>
      <c r="AL124" s="69"/>
      <c r="AM124" s="38"/>
    </row>
    <row r="125" customFormat="false" ht="30" hidden="false" customHeight="true" outlineLevel="0" collapsed="false">
      <c r="A125" s="82"/>
      <c r="B125" s="82" t="s">
        <v>1276</v>
      </c>
      <c r="C125" s="88"/>
      <c r="D125" s="88"/>
      <c r="E125" s="88"/>
      <c r="F125" s="88"/>
      <c r="G125" s="88"/>
      <c r="H125" s="88"/>
      <c r="I125" s="88"/>
      <c r="J125" s="88"/>
      <c r="K125" s="88"/>
      <c r="L125" s="88"/>
      <c r="M125" s="88"/>
      <c r="N125" s="79"/>
      <c r="O125" s="79"/>
      <c r="P125" s="79"/>
      <c r="Q125" s="79"/>
      <c r="R125" s="87" t="s">
        <v>135</v>
      </c>
      <c r="S125" s="79"/>
      <c r="T125" s="81"/>
      <c r="U125" s="88"/>
      <c r="V125" s="88"/>
      <c r="W125" s="88"/>
      <c r="X125" s="88"/>
      <c r="Y125" s="88"/>
      <c r="Z125" s="88"/>
      <c r="AA125" s="88"/>
      <c r="AB125" s="88"/>
      <c r="AC125" s="88"/>
      <c r="AD125" s="88"/>
      <c r="AE125" s="88"/>
      <c r="AF125" s="88"/>
      <c r="AG125" s="88"/>
      <c r="AH125" s="88"/>
      <c r="AI125" s="88"/>
      <c r="AJ125" s="88"/>
      <c r="AK125" s="79"/>
      <c r="AL125" s="69"/>
      <c r="AM125" s="38"/>
    </row>
    <row r="126" customFormat="false" ht="30" hidden="false" customHeight="true" outlineLevel="0" collapsed="false">
      <c r="A126" s="82"/>
      <c r="B126" s="82" t="s">
        <v>1277</v>
      </c>
      <c r="C126" s="88"/>
      <c r="D126" s="88"/>
      <c r="E126" s="88"/>
      <c r="F126" s="88"/>
      <c r="G126" s="88"/>
      <c r="H126" s="88"/>
      <c r="I126" s="88"/>
      <c r="J126" s="88"/>
      <c r="K126" s="88"/>
      <c r="L126" s="88"/>
      <c r="M126" s="88"/>
      <c r="N126" s="79"/>
      <c r="O126" s="79"/>
      <c r="P126" s="79"/>
      <c r="Q126" s="79" t="s">
        <v>135</v>
      </c>
      <c r="R126" s="87"/>
      <c r="S126" s="79"/>
      <c r="T126" s="81"/>
      <c r="U126" s="88"/>
      <c r="V126" s="88"/>
      <c r="W126" s="88"/>
      <c r="X126" s="88"/>
      <c r="Y126" s="88"/>
      <c r="Z126" s="88"/>
      <c r="AA126" s="88"/>
      <c r="AB126" s="88"/>
      <c r="AC126" s="88"/>
      <c r="AD126" s="88"/>
      <c r="AE126" s="88"/>
      <c r="AF126" s="88"/>
      <c r="AG126" s="88"/>
      <c r="AH126" s="88"/>
      <c r="AI126" s="88"/>
      <c r="AJ126" s="88"/>
      <c r="AK126" s="79"/>
      <c r="AL126" s="69"/>
      <c r="AM126" s="38"/>
    </row>
    <row r="127" customFormat="false" ht="30" hidden="false" customHeight="true" outlineLevel="0" collapsed="false">
      <c r="A127" s="82"/>
      <c r="B127" s="82" t="s">
        <v>1278</v>
      </c>
      <c r="C127" s="88"/>
      <c r="D127" s="88"/>
      <c r="E127" s="88"/>
      <c r="F127" s="88"/>
      <c r="G127" s="88"/>
      <c r="H127" s="88"/>
      <c r="I127" s="88"/>
      <c r="J127" s="88"/>
      <c r="K127" s="88"/>
      <c r="L127" s="88"/>
      <c r="M127" s="88"/>
      <c r="N127" s="79"/>
      <c r="O127" s="79"/>
      <c r="P127" s="79"/>
      <c r="Q127" s="79"/>
      <c r="R127" s="87" t="s">
        <v>135</v>
      </c>
      <c r="S127" s="79"/>
      <c r="T127" s="81"/>
      <c r="U127" s="88"/>
      <c r="V127" s="88"/>
      <c r="W127" s="88"/>
      <c r="X127" s="88"/>
      <c r="Y127" s="88"/>
      <c r="Z127" s="88"/>
      <c r="AA127" s="88"/>
      <c r="AB127" s="88"/>
      <c r="AC127" s="88"/>
      <c r="AD127" s="88"/>
      <c r="AE127" s="88"/>
      <c r="AF127" s="88"/>
      <c r="AG127" s="88"/>
      <c r="AH127" s="88"/>
      <c r="AI127" s="88"/>
      <c r="AJ127" s="88"/>
      <c r="AK127" s="79"/>
      <c r="AL127" s="69"/>
      <c r="AM127" s="38"/>
    </row>
    <row r="128" customFormat="false" ht="30" hidden="false" customHeight="true" outlineLevel="0" collapsed="false">
      <c r="A128" s="82"/>
      <c r="B128" s="82" t="s">
        <v>1279</v>
      </c>
      <c r="C128" s="88"/>
      <c r="D128" s="88"/>
      <c r="E128" s="88"/>
      <c r="F128" s="88"/>
      <c r="G128" s="88"/>
      <c r="H128" s="88"/>
      <c r="I128" s="88"/>
      <c r="J128" s="88"/>
      <c r="K128" s="88"/>
      <c r="L128" s="88"/>
      <c r="M128" s="88"/>
      <c r="N128" s="79"/>
      <c r="O128" s="79"/>
      <c r="P128" s="79"/>
      <c r="Q128" s="79" t="s">
        <v>135</v>
      </c>
      <c r="R128" s="87"/>
      <c r="S128" s="79"/>
      <c r="T128" s="81"/>
      <c r="U128" s="88"/>
      <c r="V128" s="88"/>
      <c r="W128" s="88"/>
      <c r="X128" s="88"/>
      <c r="Y128" s="88"/>
      <c r="Z128" s="88"/>
      <c r="AA128" s="88"/>
      <c r="AB128" s="88"/>
      <c r="AC128" s="88"/>
      <c r="AD128" s="88"/>
      <c r="AE128" s="88"/>
      <c r="AF128" s="88"/>
      <c r="AG128" s="88"/>
      <c r="AH128" s="88"/>
      <c r="AI128" s="88"/>
      <c r="AJ128" s="88"/>
      <c r="AK128" s="79"/>
      <c r="AL128" s="69"/>
      <c r="AM128" s="38"/>
    </row>
    <row r="129" customFormat="false" ht="30" hidden="false" customHeight="true" outlineLevel="0" collapsed="false">
      <c r="A129" s="82"/>
      <c r="B129" s="82" t="s">
        <v>1280</v>
      </c>
      <c r="C129" s="88"/>
      <c r="D129" s="88"/>
      <c r="E129" s="88"/>
      <c r="F129" s="88"/>
      <c r="G129" s="88"/>
      <c r="H129" s="88"/>
      <c r="I129" s="88"/>
      <c r="J129" s="88"/>
      <c r="K129" s="88"/>
      <c r="L129" s="88"/>
      <c r="M129" s="88"/>
      <c r="N129" s="79"/>
      <c r="O129" s="79"/>
      <c r="P129" s="79"/>
      <c r="Q129" s="79"/>
      <c r="R129" s="87" t="s">
        <v>135</v>
      </c>
      <c r="S129" s="79"/>
      <c r="T129" s="81"/>
      <c r="U129" s="88"/>
      <c r="V129" s="88"/>
      <c r="W129" s="88"/>
      <c r="X129" s="88"/>
      <c r="Y129" s="88"/>
      <c r="Z129" s="88"/>
      <c r="AA129" s="88"/>
      <c r="AB129" s="88"/>
      <c r="AC129" s="88"/>
      <c r="AD129" s="88"/>
      <c r="AE129" s="88"/>
      <c r="AF129" s="88"/>
      <c r="AG129" s="88"/>
      <c r="AH129" s="88"/>
      <c r="AI129" s="88"/>
      <c r="AJ129" s="88"/>
      <c r="AK129" s="79"/>
      <c r="AL129" s="69"/>
      <c r="AM129" s="38"/>
    </row>
    <row r="130" customFormat="false" ht="30" hidden="false" customHeight="true" outlineLevel="0" collapsed="false">
      <c r="A130" s="82"/>
      <c r="B130" s="82" t="s">
        <v>1281</v>
      </c>
      <c r="C130" s="88"/>
      <c r="D130" s="88"/>
      <c r="E130" s="88"/>
      <c r="F130" s="88"/>
      <c r="G130" s="88"/>
      <c r="H130" s="88"/>
      <c r="I130" s="88"/>
      <c r="J130" s="88"/>
      <c r="K130" s="88"/>
      <c r="L130" s="88"/>
      <c r="M130" s="88"/>
      <c r="N130" s="79"/>
      <c r="O130" s="79"/>
      <c r="P130" s="79"/>
      <c r="Q130" s="79"/>
      <c r="R130" s="87" t="s">
        <v>135</v>
      </c>
      <c r="S130" s="79"/>
      <c r="T130" s="81"/>
      <c r="U130" s="88"/>
      <c r="V130" s="88"/>
      <c r="W130" s="88"/>
      <c r="X130" s="88"/>
      <c r="Y130" s="88"/>
      <c r="Z130" s="88"/>
      <c r="AA130" s="88"/>
      <c r="AB130" s="88"/>
      <c r="AC130" s="88"/>
      <c r="AD130" s="88"/>
      <c r="AE130" s="88"/>
      <c r="AF130" s="88"/>
      <c r="AG130" s="88"/>
      <c r="AH130" s="88"/>
      <c r="AI130" s="88"/>
      <c r="AJ130" s="88"/>
      <c r="AK130" s="79"/>
      <c r="AL130" s="69"/>
      <c r="AM130" s="38"/>
    </row>
    <row r="131" customFormat="false" ht="30" hidden="false" customHeight="true" outlineLevel="0" collapsed="false">
      <c r="A131" s="82" t="s">
        <v>1282</v>
      </c>
      <c r="B131" s="82" t="s">
        <v>1283</v>
      </c>
      <c r="C131" s="88" t="s">
        <v>1284</v>
      </c>
      <c r="D131" s="88"/>
      <c r="E131" s="88"/>
      <c r="F131" s="88"/>
      <c r="G131" s="88"/>
      <c r="H131" s="88"/>
      <c r="I131" s="88"/>
      <c r="J131" s="88"/>
      <c r="K131" s="88"/>
      <c r="L131" s="88"/>
      <c r="M131" s="88"/>
      <c r="N131" s="79"/>
      <c r="O131" s="79"/>
      <c r="P131" s="79"/>
      <c r="Q131" s="79"/>
      <c r="R131" s="87"/>
      <c r="S131" s="79" t="s">
        <v>177</v>
      </c>
      <c r="T131" s="81"/>
      <c r="U131" s="88"/>
      <c r="V131" s="88"/>
      <c r="W131" s="88"/>
      <c r="X131" s="88"/>
      <c r="Y131" s="88"/>
      <c r="Z131" s="88"/>
      <c r="AA131" s="88"/>
      <c r="AB131" s="88"/>
      <c r="AC131" s="88"/>
      <c r="AD131" s="88"/>
      <c r="AE131" s="88"/>
      <c r="AF131" s="88"/>
      <c r="AG131" s="88"/>
      <c r="AH131" s="88"/>
      <c r="AI131" s="88"/>
      <c r="AJ131" s="88"/>
      <c r="AK131" s="79"/>
      <c r="AL131" s="69"/>
      <c r="AM131" s="38"/>
    </row>
    <row r="132" customFormat="false" ht="30" hidden="false" customHeight="true" outlineLevel="0" collapsed="false">
      <c r="A132" s="82"/>
      <c r="B132" s="82" t="s">
        <v>1285</v>
      </c>
      <c r="C132" s="88" t="s">
        <v>1284</v>
      </c>
      <c r="D132" s="88"/>
      <c r="E132" s="88"/>
      <c r="F132" s="88"/>
      <c r="G132" s="88"/>
      <c r="H132" s="88"/>
      <c r="I132" s="88"/>
      <c r="J132" s="88"/>
      <c r="K132" s="88"/>
      <c r="L132" s="88"/>
      <c r="M132" s="88"/>
      <c r="N132" s="79"/>
      <c r="O132" s="79"/>
      <c r="P132" s="79"/>
      <c r="Q132" s="79"/>
      <c r="R132" s="87"/>
      <c r="S132" s="79" t="s">
        <v>177</v>
      </c>
      <c r="T132" s="81"/>
      <c r="U132" s="88"/>
      <c r="V132" s="88"/>
      <c r="W132" s="88"/>
      <c r="X132" s="88"/>
      <c r="Y132" s="88"/>
      <c r="Z132" s="88"/>
      <c r="AA132" s="88"/>
      <c r="AB132" s="88"/>
      <c r="AC132" s="88"/>
      <c r="AD132" s="88"/>
      <c r="AE132" s="88"/>
      <c r="AF132" s="88"/>
      <c r="AG132" s="88"/>
      <c r="AH132" s="88"/>
      <c r="AI132" s="88"/>
      <c r="AJ132" s="88"/>
      <c r="AK132" s="79"/>
      <c r="AL132" s="69"/>
      <c r="AM132" s="38"/>
    </row>
    <row r="133" customFormat="false" ht="30" hidden="false" customHeight="true" outlineLevel="0" collapsed="false">
      <c r="A133" s="82"/>
      <c r="B133" s="82" t="s">
        <v>1286</v>
      </c>
      <c r="C133" s="88" t="s">
        <v>1284</v>
      </c>
      <c r="D133" s="88"/>
      <c r="E133" s="88"/>
      <c r="F133" s="88"/>
      <c r="G133" s="88"/>
      <c r="H133" s="88"/>
      <c r="I133" s="88"/>
      <c r="J133" s="88"/>
      <c r="K133" s="88"/>
      <c r="L133" s="88"/>
      <c r="M133" s="88"/>
      <c r="N133" s="79"/>
      <c r="O133" s="79"/>
      <c r="P133" s="79"/>
      <c r="Q133" s="79"/>
      <c r="R133" s="87"/>
      <c r="S133" s="79" t="s">
        <v>177</v>
      </c>
      <c r="T133" s="81"/>
      <c r="U133" s="88"/>
      <c r="V133" s="88"/>
      <c r="W133" s="88"/>
      <c r="X133" s="88"/>
      <c r="Y133" s="88"/>
      <c r="Z133" s="88"/>
      <c r="AA133" s="88"/>
      <c r="AB133" s="88"/>
      <c r="AC133" s="88"/>
      <c r="AD133" s="88"/>
      <c r="AE133" s="88"/>
      <c r="AF133" s="88"/>
      <c r="AG133" s="88"/>
      <c r="AH133" s="88"/>
      <c r="AI133" s="88"/>
      <c r="AJ133" s="88"/>
      <c r="AK133" s="79"/>
      <c r="AL133" s="69"/>
      <c r="AM133" s="38"/>
    </row>
    <row r="134" customFormat="false" ht="30" hidden="false" customHeight="true" outlineLevel="0" collapsed="false">
      <c r="A134" s="82"/>
      <c r="B134" s="82" t="s">
        <v>1287</v>
      </c>
      <c r="C134" s="88"/>
      <c r="D134" s="88"/>
      <c r="E134" s="88"/>
      <c r="F134" s="88"/>
      <c r="G134" s="88"/>
      <c r="H134" s="88"/>
      <c r="I134" s="88"/>
      <c r="J134" s="88"/>
      <c r="K134" s="88"/>
      <c r="L134" s="88"/>
      <c r="M134" s="88"/>
      <c r="N134" s="79"/>
      <c r="O134" s="79"/>
      <c r="P134" s="79"/>
      <c r="Q134" s="79" t="s">
        <v>135</v>
      </c>
      <c r="R134" s="87"/>
      <c r="S134" s="79"/>
      <c r="T134" s="81"/>
      <c r="U134" s="88"/>
      <c r="V134" s="88"/>
      <c r="W134" s="88"/>
      <c r="X134" s="88"/>
      <c r="Y134" s="88"/>
      <c r="Z134" s="88"/>
      <c r="AA134" s="88"/>
      <c r="AB134" s="88"/>
      <c r="AC134" s="88"/>
      <c r="AD134" s="88"/>
      <c r="AE134" s="88"/>
      <c r="AF134" s="88"/>
      <c r="AG134" s="88"/>
      <c r="AH134" s="88"/>
      <c r="AI134" s="88"/>
      <c r="AJ134" s="88"/>
      <c r="AK134" s="79"/>
      <c r="AL134" s="69"/>
      <c r="AM134" s="38"/>
    </row>
    <row r="135" customFormat="false" ht="30" hidden="false" customHeight="true" outlineLevel="0" collapsed="false">
      <c r="A135" s="82"/>
      <c r="B135" s="82" t="s">
        <v>1288</v>
      </c>
      <c r="C135" s="88"/>
      <c r="D135" s="88"/>
      <c r="E135" s="88"/>
      <c r="F135" s="88"/>
      <c r="G135" s="88"/>
      <c r="H135" s="88"/>
      <c r="I135" s="88"/>
      <c r="J135" s="88"/>
      <c r="K135" s="88"/>
      <c r="L135" s="88"/>
      <c r="M135" s="88"/>
      <c r="N135" s="79"/>
      <c r="O135" s="79"/>
      <c r="P135" s="79"/>
      <c r="Q135" s="79"/>
      <c r="R135" s="87" t="s">
        <v>135</v>
      </c>
      <c r="S135" s="79"/>
      <c r="T135" s="81"/>
      <c r="U135" s="88"/>
      <c r="V135" s="88"/>
      <c r="W135" s="88"/>
      <c r="X135" s="88"/>
      <c r="Y135" s="88"/>
      <c r="Z135" s="88"/>
      <c r="AA135" s="88"/>
      <c r="AB135" s="88"/>
      <c r="AC135" s="88"/>
      <c r="AD135" s="88"/>
      <c r="AE135" s="88"/>
      <c r="AF135" s="88"/>
      <c r="AG135" s="88"/>
      <c r="AH135" s="88"/>
      <c r="AI135" s="88"/>
      <c r="AJ135" s="88"/>
      <c r="AK135" s="79"/>
      <c r="AL135" s="69"/>
      <c r="AM135" s="38"/>
    </row>
    <row r="136" customFormat="false" ht="30" hidden="false" customHeight="true" outlineLevel="0" collapsed="false">
      <c r="A136" s="82"/>
      <c r="B136" s="82" t="s">
        <v>1289</v>
      </c>
      <c r="C136" s="88"/>
      <c r="D136" s="88"/>
      <c r="E136" s="88"/>
      <c r="F136" s="88"/>
      <c r="G136" s="88"/>
      <c r="H136" s="88"/>
      <c r="I136" s="88"/>
      <c r="J136" s="88"/>
      <c r="K136" s="88"/>
      <c r="L136" s="88"/>
      <c r="M136" s="88"/>
      <c r="N136" s="79"/>
      <c r="O136" s="79"/>
      <c r="P136" s="79"/>
      <c r="Q136" s="79" t="s">
        <v>135</v>
      </c>
      <c r="R136" s="87"/>
      <c r="S136" s="79"/>
      <c r="T136" s="81"/>
      <c r="U136" s="88"/>
      <c r="V136" s="88"/>
      <c r="W136" s="88"/>
      <c r="X136" s="88"/>
      <c r="Y136" s="88"/>
      <c r="Z136" s="88"/>
      <c r="AA136" s="88"/>
      <c r="AB136" s="88"/>
      <c r="AC136" s="88"/>
      <c r="AD136" s="88"/>
      <c r="AE136" s="88"/>
      <c r="AF136" s="88"/>
      <c r="AG136" s="88"/>
      <c r="AH136" s="88"/>
      <c r="AI136" s="88"/>
      <c r="AJ136" s="88"/>
      <c r="AK136" s="79"/>
      <c r="AL136" s="69"/>
      <c r="AM136" s="38"/>
    </row>
    <row r="137" customFormat="false" ht="30" hidden="false" customHeight="true" outlineLevel="0" collapsed="false">
      <c r="A137" s="82"/>
      <c r="B137" s="82" t="s">
        <v>1290</v>
      </c>
      <c r="C137" s="88"/>
      <c r="D137" s="88"/>
      <c r="E137" s="88"/>
      <c r="F137" s="88"/>
      <c r="G137" s="88"/>
      <c r="H137" s="88"/>
      <c r="I137" s="88"/>
      <c r="J137" s="88"/>
      <c r="K137" s="88"/>
      <c r="L137" s="88"/>
      <c r="M137" s="88"/>
      <c r="N137" s="79"/>
      <c r="O137" s="79"/>
      <c r="P137" s="79"/>
      <c r="Q137" s="79"/>
      <c r="R137" s="87" t="s">
        <v>135</v>
      </c>
      <c r="S137" s="79"/>
      <c r="T137" s="81"/>
      <c r="U137" s="88"/>
      <c r="V137" s="88"/>
      <c r="W137" s="88"/>
      <c r="X137" s="88"/>
      <c r="Y137" s="88"/>
      <c r="Z137" s="88"/>
      <c r="AA137" s="88"/>
      <c r="AB137" s="88"/>
      <c r="AC137" s="88"/>
      <c r="AD137" s="88"/>
      <c r="AE137" s="88"/>
      <c r="AF137" s="88"/>
      <c r="AG137" s="88"/>
      <c r="AH137" s="88"/>
      <c r="AI137" s="88"/>
      <c r="AJ137" s="88"/>
      <c r="AK137" s="79"/>
      <c r="AL137" s="69"/>
      <c r="AM137" s="38"/>
    </row>
    <row r="138" customFormat="false" ht="30" hidden="false" customHeight="true" outlineLevel="0" collapsed="false">
      <c r="A138" s="82"/>
      <c r="B138" s="82" t="s">
        <v>1291</v>
      </c>
      <c r="C138" s="88"/>
      <c r="D138" s="88"/>
      <c r="E138" s="88"/>
      <c r="F138" s="88"/>
      <c r="G138" s="88"/>
      <c r="H138" s="88"/>
      <c r="I138" s="88"/>
      <c r="J138" s="88"/>
      <c r="K138" s="88"/>
      <c r="L138" s="88"/>
      <c r="M138" s="88"/>
      <c r="N138" s="79"/>
      <c r="O138" s="79"/>
      <c r="P138" s="79"/>
      <c r="Q138" s="79" t="s">
        <v>135</v>
      </c>
      <c r="R138" s="87"/>
      <c r="S138" s="79"/>
      <c r="T138" s="81"/>
      <c r="U138" s="88"/>
      <c r="V138" s="88"/>
      <c r="W138" s="88"/>
      <c r="X138" s="88"/>
      <c r="Y138" s="88"/>
      <c r="Z138" s="88"/>
      <c r="AA138" s="88"/>
      <c r="AB138" s="88"/>
      <c r="AC138" s="88"/>
      <c r="AD138" s="88"/>
      <c r="AE138" s="88"/>
      <c r="AF138" s="88"/>
      <c r="AG138" s="88"/>
      <c r="AH138" s="88"/>
      <c r="AI138" s="88"/>
      <c r="AJ138" s="88"/>
      <c r="AK138" s="79"/>
      <c r="AL138" s="69"/>
      <c r="AM138" s="38"/>
    </row>
    <row r="139" customFormat="false" ht="30" hidden="false" customHeight="true" outlineLevel="0" collapsed="false">
      <c r="A139" s="82"/>
      <c r="B139" s="82" t="s">
        <v>1292</v>
      </c>
      <c r="C139" s="88"/>
      <c r="D139" s="88"/>
      <c r="E139" s="88"/>
      <c r="F139" s="88"/>
      <c r="G139" s="88"/>
      <c r="H139" s="88"/>
      <c r="I139" s="88"/>
      <c r="J139" s="88"/>
      <c r="K139" s="88"/>
      <c r="L139" s="88"/>
      <c r="M139" s="88"/>
      <c r="N139" s="79"/>
      <c r="O139" s="79"/>
      <c r="P139" s="79"/>
      <c r="Q139" s="79"/>
      <c r="R139" s="87" t="s">
        <v>135</v>
      </c>
      <c r="S139" s="79"/>
      <c r="T139" s="81"/>
      <c r="U139" s="88"/>
      <c r="V139" s="88"/>
      <c r="W139" s="88"/>
      <c r="X139" s="88"/>
      <c r="Y139" s="88"/>
      <c r="Z139" s="88"/>
      <c r="AA139" s="88"/>
      <c r="AB139" s="88"/>
      <c r="AC139" s="88"/>
      <c r="AD139" s="88"/>
      <c r="AE139" s="88"/>
      <c r="AF139" s="88"/>
      <c r="AG139" s="88"/>
      <c r="AH139" s="88"/>
      <c r="AI139" s="88"/>
      <c r="AJ139" s="88"/>
      <c r="AK139" s="79"/>
      <c r="AL139" s="69"/>
      <c r="AM139" s="38"/>
    </row>
    <row r="140" customFormat="false" ht="30" hidden="false" customHeight="true" outlineLevel="0" collapsed="false">
      <c r="A140" s="82"/>
      <c r="B140" s="82" t="s">
        <v>1293</v>
      </c>
      <c r="C140" s="88"/>
      <c r="D140" s="88"/>
      <c r="E140" s="88"/>
      <c r="F140" s="88"/>
      <c r="G140" s="88"/>
      <c r="H140" s="88"/>
      <c r="I140" s="88"/>
      <c r="J140" s="88"/>
      <c r="K140" s="88"/>
      <c r="L140" s="88"/>
      <c r="M140" s="88"/>
      <c r="N140" s="79"/>
      <c r="O140" s="79"/>
      <c r="P140" s="79"/>
      <c r="Q140" s="79" t="s">
        <v>135</v>
      </c>
      <c r="R140" s="87"/>
      <c r="S140" s="79"/>
      <c r="T140" s="81"/>
      <c r="U140" s="88"/>
      <c r="V140" s="88"/>
      <c r="W140" s="88"/>
      <c r="X140" s="88"/>
      <c r="Y140" s="88"/>
      <c r="Z140" s="88"/>
      <c r="AA140" s="88"/>
      <c r="AB140" s="88"/>
      <c r="AC140" s="88"/>
      <c r="AD140" s="88"/>
      <c r="AE140" s="88"/>
      <c r="AF140" s="88"/>
      <c r="AG140" s="88"/>
      <c r="AH140" s="88"/>
      <c r="AI140" s="88"/>
      <c r="AJ140" s="88"/>
      <c r="AK140" s="79"/>
      <c r="AL140" s="69"/>
      <c r="AM140" s="38"/>
    </row>
    <row r="141" customFormat="false" ht="30" hidden="false" customHeight="true" outlineLevel="0" collapsed="false">
      <c r="A141" s="82"/>
      <c r="B141" s="82" t="s">
        <v>1294</v>
      </c>
      <c r="C141" s="88"/>
      <c r="D141" s="88"/>
      <c r="E141" s="88"/>
      <c r="F141" s="88"/>
      <c r="G141" s="88"/>
      <c r="H141" s="88"/>
      <c r="I141" s="88"/>
      <c r="J141" s="88"/>
      <c r="K141" s="88"/>
      <c r="L141" s="88"/>
      <c r="M141" s="88"/>
      <c r="N141" s="79"/>
      <c r="O141" s="79"/>
      <c r="P141" s="79"/>
      <c r="Q141" s="79"/>
      <c r="R141" s="87" t="s">
        <v>135</v>
      </c>
      <c r="S141" s="79"/>
      <c r="T141" s="81"/>
      <c r="U141" s="88"/>
      <c r="V141" s="88"/>
      <c r="W141" s="88"/>
      <c r="X141" s="88"/>
      <c r="Y141" s="88"/>
      <c r="Z141" s="88"/>
      <c r="AA141" s="88"/>
      <c r="AB141" s="88"/>
      <c r="AC141" s="88"/>
      <c r="AD141" s="88"/>
      <c r="AE141" s="88"/>
      <c r="AF141" s="88"/>
      <c r="AG141" s="88"/>
      <c r="AH141" s="88"/>
      <c r="AI141" s="88"/>
      <c r="AJ141" s="88"/>
      <c r="AK141" s="79"/>
      <c r="AL141" s="69"/>
      <c r="AM141" s="38"/>
    </row>
    <row r="142" customFormat="false" ht="30" hidden="false" customHeight="true" outlineLevel="0" collapsed="false">
      <c r="A142" s="82"/>
      <c r="B142" s="82" t="s">
        <v>1295</v>
      </c>
      <c r="C142" s="88"/>
      <c r="D142" s="88"/>
      <c r="E142" s="88"/>
      <c r="F142" s="88"/>
      <c r="G142" s="88"/>
      <c r="H142" s="88"/>
      <c r="I142" s="88"/>
      <c r="J142" s="88"/>
      <c r="K142" s="88"/>
      <c r="L142" s="88"/>
      <c r="M142" s="88"/>
      <c r="N142" s="79"/>
      <c r="O142" s="79"/>
      <c r="P142" s="79" t="s">
        <v>135</v>
      </c>
      <c r="Q142" s="79"/>
      <c r="R142" s="87"/>
      <c r="S142" s="79"/>
      <c r="T142" s="81"/>
      <c r="U142" s="88"/>
      <c r="V142" s="88"/>
      <c r="W142" s="88"/>
      <c r="X142" s="88"/>
      <c r="Y142" s="88"/>
      <c r="Z142" s="88"/>
      <c r="AA142" s="88"/>
      <c r="AB142" s="88"/>
      <c r="AC142" s="88"/>
      <c r="AD142" s="88"/>
      <c r="AE142" s="88"/>
      <c r="AF142" s="88"/>
      <c r="AG142" s="88"/>
      <c r="AH142" s="88"/>
      <c r="AI142" s="88"/>
      <c r="AJ142" s="88"/>
      <c r="AK142" s="79"/>
      <c r="AL142" s="69"/>
      <c r="AM142" s="38"/>
    </row>
    <row r="143" customFormat="false" ht="30" hidden="false" customHeight="true" outlineLevel="0" collapsed="false">
      <c r="A143" s="82"/>
      <c r="B143" s="82" t="s">
        <v>1296</v>
      </c>
      <c r="C143" s="88"/>
      <c r="D143" s="88"/>
      <c r="E143" s="88"/>
      <c r="F143" s="88"/>
      <c r="G143" s="88"/>
      <c r="H143" s="88"/>
      <c r="I143" s="88"/>
      <c r="J143" s="88"/>
      <c r="K143" s="88"/>
      <c r="L143" s="88"/>
      <c r="M143" s="88"/>
      <c r="N143" s="79"/>
      <c r="O143" s="79"/>
      <c r="P143" s="79" t="s">
        <v>135</v>
      </c>
      <c r="Q143" s="79"/>
      <c r="R143" s="87"/>
      <c r="S143" s="79"/>
      <c r="T143" s="81"/>
      <c r="U143" s="88"/>
      <c r="V143" s="88"/>
      <c r="W143" s="88"/>
      <c r="X143" s="88"/>
      <c r="Y143" s="88"/>
      <c r="Z143" s="88"/>
      <c r="AA143" s="88"/>
      <c r="AB143" s="88"/>
      <c r="AC143" s="88"/>
      <c r="AD143" s="88"/>
      <c r="AE143" s="88"/>
      <c r="AF143" s="88"/>
      <c r="AG143" s="88"/>
      <c r="AH143" s="88"/>
      <c r="AI143" s="88"/>
      <c r="AJ143" s="88"/>
      <c r="AK143" s="79"/>
      <c r="AL143" s="69"/>
      <c r="AM143" s="38"/>
    </row>
    <row r="144" customFormat="false" ht="30" hidden="false" customHeight="true" outlineLevel="0" collapsed="false">
      <c r="A144" s="82"/>
      <c r="B144" s="82" t="s">
        <v>1297</v>
      </c>
      <c r="C144" s="88"/>
      <c r="D144" s="88"/>
      <c r="E144" s="88"/>
      <c r="F144" s="88"/>
      <c r="G144" s="88"/>
      <c r="H144" s="88"/>
      <c r="I144" s="88"/>
      <c r="J144" s="88"/>
      <c r="K144" s="88"/>
      <c r="L144" s="88"/>
      <c r="M144" s="88"/>
      <c r="N144" s="79"/>
      <c r="O144" s="79"/>
      <c r="P144" s="79" t="s">
        <v>135</v>
      </c>
      <c r="Q144" s="79"/>
      <c r="R144" s="87"/>
      <c r="S144" s="79"/>
      <c r="T144" s="81"/>
      <c r="U144" s="88"/>
      <c r="V144" s="88"/>
      <c r="W144" s="88"/>
      <c r="X144" s="88"/>
      <c r="Y144" s="88"/>
      <c r="Z144" s="88"/>
      <c r="AA144" s="88"/>
      <c r="AB144" s="88"/>
      <c r="AC144" s="88"/>
      <c r="AD144" s="88"/>
      <c r="AE144" s="88"/>
      <c r="AF144" s="88"/>
      <c r="AG144" s="88"/>
      <c r="AH144" s="88"/>
      <c r="AI144" s="88"/>
      <c r="AJ144" s="88"/>
      <c r="AK144" s="79"/>
      <c r="AL144" s="69"/>
      <c r="AM144" s="38"/>
    </row>
    <row r="145" customFormat="false" ht="30" hidden="false" customHeight="true" outlineLevel="0" collapsed="false">
      <c r="A145" s="82"/>
      <c r="B145" s="82" t="s">
        <v>1298</v>
      </c>
      <c r="C145" s="88"/>
      <c r="D145" s="88"/>
      <c r="E145" s="88"/>
      <c r="F145" s="88"/>
      <c r="G145" s="88"/>
      <c r="H145" s="88"/>
      <c r="I145" s="88"/>
      <c r="J145" s="88"/>
      <c r="K145" s="88"/>
      <c r="L145" s="88"/>
      <c r="M145" s="88"/>
      <c r="N145" s="79"/>
      <c r="O145" s="79"/>
      <c r="P145" s="79" t="s">
        <v>135</v>
      </c>
      <c r="Q145" s="79"/>
      <c r="R145" s="87"/>
      <c r="S145" s="79"/>
      <c r="T145" s="81"/>
      <c r="U145" s="88"/>
      <c r="V145" s="88"/>
      <c r="W145" s="88"/>
      <c r="X145" s="88"/>
      <c r="Y145" s="88"/>
      <c r="Z145" s="88"/>
      <c r="AA145" s="88"/>
      <c r="AB145" s="88"/>
      <c r="AC145" s="88"/>
      <c r="AD145" s="88"/>
      <c r="AE145" s="88"/>
      <c r="AF145" s="88"/>
      <c r="AG145" s="88"/>
      <c r="AH145" s="88"/>
      <c r="AI145" s="88"/>
      <c r="AJ145" s="88"/>
      <c r="AK145" s="79"/>
      <c r="AL145" s="69"/>
      <c r="AM145" s="38"/>
    </row>
    <row r="146" customFormat="false" ht="30" hidden="false" customHeight="true" outlineLevel="0" collapsed="false">
      <c r="A146" s="82" t="s">
        <v>1299</v>
      </c>
      <c r="B146" s="82" t="s">
        <v>1300</v>
      </c>
      <c r="C146" s="88" t="s">
        <v>1301</v>
      </c>
      <c r="D146" s="88"/>
      <c r="E146" s="88"/>
      <c r="F146" s="88"/>
      <c r="G146" s="88"/>
      <c r="H146" s="88"/>
      <c r="I146" s="88"/>
      <c r="J146" s="88"/>
      <c r="K146" s="88"/>
      <c r="L146" s="88"/>
      <c r="M146" s="88"/>
      <c r="N146" s="79"/>
      <c r="O146" s="79"/>
      <c r="P146" s="79"/>
      <c r="Q146" s="79"/>
      <c r="R146" s="87"/>
      <c r="S146" s="79" t="s">
        <v>177</v>
      </c>
      <c r="T146" s="81"/>
      <c r="U146" s="88"/>
      <c r="V146" s="88"/>
      <c r="W146" s="88"/>
      <c r="X146" s="88"/>
      <c r="Y146" s="88"/>
      <c r="Z146" s="88"/>
      <c r="AA146" s="88"/>
      <c r="AB146" s="88"/>
      <c r="AC146" s="88"/>
      <c r="AD146" s="88"/>
      <c r="AE146" s="88"/>
      <c r="AF146" s="88"/>
      <c r="AG146" s="88"/>
      <c r="AH146" s="88"/>
      <c r="AI146" s="88"/>
      <c r="AJ146" s="88"/>
      <c r="AK146" s="79"/>
      <c r="AL146" s="69"/>
      <c r="AM146" s="38"/>
    </row>
    <row r="147" customFormat="false" ht="30" hidden="false" customHeight="true" outlineLevel="0" collapsed="false">
      <c r="A147" s="82"/>
      <c r="B147" s="82" t="s">
        <v>1302</v>
      </c>
      <c r="C147" s="88" t="s">
        <v>1301</v>
      </c>
      <c r="D147" s="88"/>
      <c r="E147" s="88"/>
      <c r="F147" s="88"/>
      <c r="G147" s="88"/>
      <c r="H147" s="88"/>
      <c r="I147" s="88"/>
      <c r="J147" s="88"/>
      <c r="K147" s="88"/>
      <c r="L147" s="88"/>
      <c r="M147" s="88"/>
      <c r="N147" s="79"/>
      <c r="O147" s="79"/>
      <c r="P147" s="79"/>
      <c r="Q147" s="79"/>
      <c r="R147" s="87"/>
      <c r="S147" s="79" t="s">
        <v>177</v>
      </c>
      <c r="T147" s="81"/>
      <c r="U147" s="88"/>
      <c r="V147" s="88"/>
      <c r="W147" s="88"/>
      <c r="X147" s="88"/>
      <c r="Y147" s="88"/>
      <c r="Z147" s="88"/>
      <c r="AA147" s="88"/>
      <c r="AB147" s="88"/>
      <c r="AC147" s="88"/>
      <c r="AD147" s="88"/>
      <c r="AE147" s="88"/>
      <c r="AF147" s="88"/>
      <c r="AG147" s="88"/>
      <c r="AH147" s="88"/>
      <c r="AI147" s="88"/>
      <c r="AJ147" s="88"/>
      <c r="AK147" s="79"/>
      <c r="AL147" s="69"/>
      <c r="AM147" s="38"/>
    </row>
    <row r="148" customFormat="false" ht="30" hidden="false" customHeight="true" outlineLevel="0" collapsed="false">
      <c r="A148" s="82"/>
      <c r="B148" s="82" t="s">
        <v>1303</v>
      </c>
      <c r="C148" s="88" t="s">
        <v>1301</v>
      </c>
      <c r="D148" s="88"/>
      <c r="E148" s="88"/>
      <c r="F148" s="88"/>
      <c r="G148" s="88"/>
      <c r="H148" s="88"/>
      <c r="I148" s="88"/>
      <c r="J148" s="88"/>
      <c r="K148" s="88"/>
      <c r="L148" s="88"/>
      <c r="M148" s="88"/>
      <c r="N148" s="79"/>
      <c r="O148" s="79"/>
      <c r="P148" s="79"/>
      <c r="Q148" s="79"/>
      <c r="R148" s="87"/>
      <c r="S148" s="79" t="s">
        <v>177</v>
      </c>
      <c r="T148" s="81" t="s">
        <v>114</v>
      </c>
      <c r="U148" s="88"/>
      <c r="V148" s="88"/>
      <c r="W148" s="88"/>
      <c r="X148" s="88"/>
      <c r="Y148" s="88"/>
      <c r="Z148" s="88"/>
      <c r="AA148" s="88"/>
      <c r="AB148" s="88"/>
      <c r="AC148" s="88"/>
      <c r="AD148" s="88"/>
      <c r="AE148" s="88"/>
      <c r="AF148" s="88"/>
      <c r="AG148" s="88"/>
      <c r="AH148" s="88"/>
      <c r="AI148" s="88"/>
      <c r="AJ148" s="88"/>
      <c r="AK148" s="79"/>
      <c r="AL148" s="69"/>
      <c r="AM148" s="38"/>
    </row>
    <row r="149" customFormat="false" ht="30" hidden="false" customHeight="true" outlineLevel="0" collapsed="false">
      <c r="A149" s="82"/>
      <c r="B149" s="82" t="s">
        <v>1304</v>
      </c>
      <c r="C149" s="88"/>
      <c r="D149" s="88"/>
      <c r="E149" s="88"/>
      <c r="F149" s="88"/>
      <c r="G149" s="88"/>
      <c r="H149" s="88"/>
      <c r="I149" s="88"/>
      <c r="J149" s="88"/>
      <c r="K149" s="88"/>
      <c r="L149" s="88"/>
      <c r="M149" s="88"/>
      <c r="N149" s="79"/>
      <c r="O149" s="79"/>
      <c r="P149" s="79"/>
      <c r="Q149" s="79"/>
      <c r="R149" s="87" t="s">
        <v>135</v>
      </c>
      <c r="S149" s="79"/>
      <c r="T149" s="81"/>
      <c r="U149" s="88"/>
      <c r="V149" s="88"/>
      <c r="W149" s="88"/>
      <c r="X149" s="88"/>
      <c r="Y149" s="88"/>
      <c r="Z149" s="88"/>
      <c r="AA149" s="88"/>
      <c r="AB149" s="88"/>
      <c r="AC149" s="88"/>
      <c r="AD149" s="88"/>
      <c r="AE149" s="88"/>
      <c r="AF149" s="88"/>
      <c r="AG149" s="88"/>
      <c r="AH149" s="88"/>
      <c r="AI149" s="88"/>
      <c r="AJ149" s="88"/>
      <c r="AK149" s="79"/>
      <c r="AL149" s="69"/>
      <c r="AM149" s="38"/>
    </row>
    <row r="150" customFormat="false" ht="30" hidden="false" customHeight="true" outlineLevel="0" collapsed="false">
      <c r="A150" s="82"/>
      <c r="B150" s="82" t="s">
        <v>1305</v>
      </c>
      <c r="C150" s="88"/>
      <c r="D150" s="88"/>
      <c r="E150" s="88"/>
      <c r="F150" s="88"/>
      <c r="G150" s="88"/>
      <c r="H150" s="88"/>
      <c r="I150" s="88"/>
      <c r="J150" s="88"/>
      <c r="K150" s="88"/>
      <c r="L150" s="88"/>
      <c r="M150" s="88"/>
      <c r="N150" s="79"/>
      <c r="O150" s="79"/>
      <c r="P150" s="79"/>
      <c r="Q150" s="79"/>
      <c r="R150" s="87" t="s">
        <v>135</v>
      </c>
      <c r="S150" s="79"/>
      <c r="T150" s="81"/>
      <c r="U150" s="88"/>
      <c r="V150" s="88"/>
      <c r="W150" s="88"/>
      <c r="X150" s="88"/>
      <c r="Y150" s="88"/>
      <c r="Z150" s="88"/>
      <c r="AA150" s="88"/>
      <c r="AB150" s="88"/>
      <c r="AC150" s="88"/>
      <c r="AD150" s="88"/>
      <c r="AE150" s="88"/>
      <c r="AF150" s="88"/>
      <c r="AG150" s="88"/>
      <c r="AH150" s="88"/>
      <c r="AI150" s="88"/>
      <c r="AJ150" s="88"/>
      <c r="AK150" s="79"/>
      <c r="AL150" s="69"/>
      <c r="AM150" s="38"/>
    </row>
    <row r="151" customFormat="false" ht="30" hidden="false" customHeight="true" outlineLevel="0" collapsed="false">
      <c r="A151" s="82"/>
      <c r="B151" s="82" t="s">
        <v>1306</v>
      </c>
      <c r="C151" s="88"/>
      <c r="D151" s="88"/>
      <c r="E151" s="88"/>
      <c r="F151" s="88"/>
      <c r="G151" s="88"/>
      <c r="H151" s="88"/>
      <c r="I151" s="88"/>
      <c r="J151" s="88"/>
      <c r="K151" s="88"/>
      <c r="L151" s="88"/>
      <c r="M151" s="88"/>
      <c r="N151" s="79"/>
      <c r="O151" s="79"/>
      <c r="P151" s="79"/>
      <c r="Q151" s="79"/>
      <c r="R151" s="87" t="s">
        <v>135</v>
      </c>
      <c r="S151" s="79"/>
      <c r="T151" s="81"/>
      <c r="U151" s="88"/>
      <c r="V151" s="88"/>
      <c r="W151" s="88"/>
      <c r="X151" s="88"/>
      <c r="Y151" s="88"/>
      <c r="Z151" s="88"/>
      <c r="AA151" s="88"/>
      <c r="AB151" s="88"/>
      <c r="AC151" s="88"/>
      <c r="AD151" s="88"/>
      <c r="AE151" s="88"/>
      <c r="AF151" s="88"/>
      <c r="AG151" s="88"/>
      <c r="AH151" s="88"/>
      <c r="AI151" s="88"/>
      <c r="AJ151" s="88"/>
      <c r="AK151" s="79"/>
      <c r="AL151" s="69"/>
      <c r="AM151" s="38"/>
    </row>
    <row r="152" customFormat="false" ht="30" hidden="false" customHeight="true" outlineLevel="0" collapsed="false">
      <c r="A152" s="82"/>
      <c r="B152" s="82" t="s">
        <v>1307</v>
      </c>
      <c r="C152" s="88"/>
      <c r="D152" s="88"/>
      <c r="E152" s="88"/>
      <c r="F152" s="88"/>
      <c r="G152" s="88"/>
      <c r="H152" s="88"/>
      <c r="I152" s="88"/>
      <c r="J152" s="88"/>
      <c r="K152" s="88"/>
      <c r="L152" s="88"/>
      <c r="M152" s="88"/>
      <c r="N152" s="79"/>
      <c r="O152" s="79"/>
      <c r="P152" s="79"/>
      <c r="Q152" s="79"/>
      <c r="R152" s="87" t="s">
        <v>135</v>
      </c>
      <c r="S152" s="79"/>
      <c r="T152" s="81"/>
      <c r="U152" s="88"/>
      <c r="V152" s="88"/>
      <c r="W152" s="88"/>
      <c r="X152" s="88"/>
      <c r="Y152" s="88"/>
      <c r="Z152" s="88"/>
      <c r="AA152" s="88"/>
      <c r="AB152" s="88"/>
      <c r="AC152" s="88"/>
      <c r="AD152" s="88"/>
      <c r="AE152" s="88"/>
      <c r="AF152" s="88"/>
      <c r="AG152" s="88"/>
      <c r="AH152" s="88"/>
      <c r="AI152" s="88"/>
      <c r="AJ152" s="88"/>
      <c r="AK152" s="79"/>
      <c r="AL152" s="69"/>
      <c r="AM152" s="38"/>
    </row>
    <row r="153" customFormat="false" ht="30" hidden="false" customHeight="true" outlineLevel="0" collapsed="false">
      <c r="A153" s="82"/>
      <c r="B153" s="82" t="s">
        <v>1308</v>
      </c>
      <c r="C153" s="88"/>
      <c r="D153" s="88"/>
      <c r="E153" s="88"/>
      <c r="F153" s="88"/>
      <c r="G153" s="88"/>
      <c r="H153" s="88"/>
      <c r="I153" s="88"/>
      <c r="J153" s="88"/>
      <c r="K153" s="88"/>
      <c r="L153" s="88"/>
      <c r="M153" s="88"/>
      <c r="N153" s="79"/>
      <c r="O153" s="79"/>
      <c r="P153" s="79"/>
      <c r="Q153" s="79"/>
      <c r="R153" s="87" t="s">
        <v>135</v>
      </c>
      <c r="S153" s="79"/>
      <c r="T153" s="81"/>
      <c r="U153" s="88"/>
      <c r="V153" s="88"/>
      <c r="W153" s="88"/>
      <c r="X153" s="88"/>
      <c r="Y153" s="88"/>
      <c r="Z153" s="88"/>
      <c r="AA153" s="88"/>
      <c r="AB153" s="88"/>
      <c r="AC153" s="88"/>
      <c r="AD153" s="88"/>
      <c r="AE153" s="88"/>
      <c r="AF153" s="88"/>
      <c r="AG153" s="88"/>
      <c r="AH153" s="88"/>
      <c r="AI153" s="88"/>
      <c r="AJ153" s="88"/>
      <c r="AK153" s="79"/>
      <c r="AL153" s="69"/>
      <c r="AM153" s="38"/>
    </row>
    <row r="154" customFormat="false" ht="30" hidden="false" customHeight="true" outlineLevel="0" collapsed="false">
      <c r="A154" s="82"/>
      <c r="B154" s="82" t="s">
        <v>1309</v>
      </c>
      <c r="C154" s="88"/>
      <c r="D154" s="88"/>
      <c r="E154" s="88"/>
      <c r="F154" s="88"/>
      <c r="G154" s="88"/>
      <c r="H154" s="88"/>
      <c r="I154" s="88"/>
      <c r="J154" s="88"/>
      <c r="K154" s="88"/>
      <c r="L154" s="88"/>
      <c r="M154" s="88"/>
      <c r="N154" s="79"/>
      <c r="O154" s="79"/>
      <c r="P154" s="79"/>
      <c r="Q154" s="79"/>
      <c r="R154" s="87" t="s">
        <v>135</v>
      </c>
      <c r="S154" s="79"/>
      <c r="T154" s="81"/>
      <c r="U154" s="88"/>
      <c r="V154" s="88"/>
      <c r="W154" s="88"/>
      <c r="X154" s="88"/>
      <c r="Y154" s="88"/>
      <c r="Z154" s="88"/>
      <c r="AA154" s="88"/>
      <c r="AB154" s="88"/>
      <c r="AC154" s="88"/>
      <c r="AD154" s="88"/>
      <c r="AE154" s="88"/>
      <c r="AF154" s="88"/>
      <c r="AG154" s="88"/>
      <c r="AH154" s="88"/>
      <c r="AI154" s="88"/>
      <c r="AJ154" s="88"/>
      <c r="AK154" s="79"/>
      <c r="AL154" s="69"/>
      <c r="AM154" s="38"/>
    </row>
    <row r="155" customFormat="false" ht="30" hidden="false" customHeight="true" outlineLevel="0" collapsed="false">
      <c r="A155" s="82"/>
      <c r="B155" s="82" t="s">
        <v>1310</v>
      </c>
      <c r="C155" s="88"/>
      <c r="D155" s="88"/>
      <c r="E155" s="88"/>
      <c r="F155" s="88"/>
      <c r="G155" s="88"/>
      <c r="H155" s="88"/>
      <c r="I155" s="88"/>
      <c r="J155" s="88"/>
      <c r="K155" s="88"/>
      <c r="L155" s="88"/>
      <c r="M155" s="88"/>
      <c r="N155" s="79"/>
      <c r="O155" s="79"/>
      <c r="P155" s="79"/>
      <c r="Q155" s="79"/>
      <c r="R155" s="87" t="s">
        <v>135</v>
      </c>
      <c r="S155" s="79"/>
      <c r="T155" s="81" t="s">
        <v>113</v>
      </c>
      <c r="U155" s="88"/>
      <c r="V155" s="88"/>
      <c r="W155" s="88"/>
      <c r="X155" s="88"/>
      <c r="Y155" s="88"/>
      <c r="Z155" s="88"/>
      <c r="AA155" s="88"/>
      <c r="AB155" s="88"/>
      <c r="AC155" s="88"/>
      <c r="AD155" s="88"/>
      <c r="AE155" s="88"/>
      <c r="AF155" s="88"/>
      <c r="AG155" s="88"/>
      <c r="AH155" s="88"/>
      <c r="AI155" s="88"/>
      <c r="AJ155" s="88"/>
      <c r="AK155" s="79"/>
      <c r="AL155" s="69"/>
      <c r="AM155" s="38"/>
    </row>
    <row r="156" customFormat="false" ht="30" hidden="false" customHeight="true" outlineLevel="0" collapsed="false">
      <c r="A156" s="82"/>
      <c r="B156" s="82" t="s">
        <v>1311</v>
      </c>
      <c r="C156" s="88"/>
      <c r="D156" s="88"/>
      <c r="E156" s="88"/>
      <c r="F156" s="88"/>
      <c r="G156" s="88"/>
      <c r="H156" s="88"/>
      <c r="I156" s="88"/>
      <c r="J156" s="88"/>
      <c r="K156" s="88"/>
      <c r="L156" s="88"/>
      <c r="M156" s="88"/>
      <c r="N156" s="79"/>
      <c r="O156" s="79"/>
      <c r="P156" s="79"/>
      <c r="Q156" s="79"/>
      <c r="R156" s="87" t="s">
        <v>135</v>
      </c>
      <c r="S156" s="79"/>
      <c r="T156" s="81"/>
      <c r="U156" s="88"/>
      <c r="V156" s="88"/>
      <c r="W156" s="88"/>
      <c r="X156" s="88"/>
      <c r="Y156" s="88"/>
      <c r="Z156" s="88"/>
      <c r="AA156" s="88"/>
      <c r="AB156" s="88"/>
      <c r="AC156" s="88"/>
      <c r="AD156" s="88"/>
      <c r="AE156" s="88"/>
      <c r="AF156" s="88"/>
      <c r="AG156" s="88"/>
      <c r="AH156" s="88"/>
      <c r="AI156" s="88"/>
      <c r="AJ156" s="88"/>
      <c r="AK156" s="79"/>
      <c r="AL156" s="69"/>
      <c r="AM156" s="38"/>
    </row>
    <row r="157" customFormat="false" ht="30" hidden="false" customHeight="true" outlineLevel="0" collapsed="false">
      <c r="A157" s="82"/>
      <c r="B157" s="82" t="s">
        <v>1312</v>
      </c>
      <c r="C157" s="88"/>
      <c r="D157" s="88"/>
      <c r="E157" s="88"/>
      <c r="F157" s="88"/>
      <c r="G157" s="88"/>
      <c r="H157" s="88"/>
      <c r="I157" s="88"/>
      <c r="J157" s="88"/>
      <c r="K157" s="88"/>
      <c r="L157" s="88"/>
      <c r="M157" s="88"/>
      <c r="N157" s="79"/>
      <c r="O157" s="79"/>
      <c r="P157" s="79"/>
      <c r="Q157" s="79"/>
      <c r="R157" s="87" t="s">
        <v>135</v>
      </c>
      <c r="S157" s="79"/>
      <c r="T157" s="81"/>
      <c r="U157" s="88"/>
      <c r="V157" s="88"/>
      <c r="W157" s="88"/>
      <c r="X157" s="88"/>
      <c r="Y157" s="88"/>
      <c r="Z157" s="88"/>
      <c r="AA157" s="88"/>
      <c r="AB157" s="88"/>
      <c r="AC157" s="88"/>
      <c r="AD157" s="88"/>
      <c r="AE157" s="88"/>
      <c r="AF157" s="88"/>
      <c r="AG157" s="88"/>
      <c r="AH157" s="88"/>
      <c r="AI157" s="88"/>
      <c r="AJ157" s="88"/>
      <c r="AK157" s="79"/>
      <c r="AL157" s="69"/>
      <c r="AM157" s="38"/>
    </row>
    <row r="158" customFormat="false" ht="30" hidden="false" customHeight="true" outlineLevel="0" collapsed="false">
      <c r="A158" s="82"/>
      <c r="B158" s="82" t="s">
        <v>1313</v>
      </c>
      <c r="C158" s="88"/>
      <c r="D158" s="88"/>
      <c r="E158" s="88"/>
      <c r="F158" s="88"/>
      <c r="G158" s="88"/>
      <c r="H158" s="88"/>
      <c r="I158" s="88"/>
      <c r="J158" s="88"/>
      <c r="K158" s="88"/>
      <c r="L158" s="88"/>
      <c r="M158" s="88"/>
      <c r="N158" s="79"/>
      <c r="O158" s="79"/>
      <c r="P158" s="79"/>
      <c r="Q158" s="79"/>
      <c r="R158" s="87" t="s">
        <v>135</v>
      </c>
      <c r="S158" s="79"/>
      <c r="T158" s="81"/>
      <c r="U158" s="88"/>
      <c r="V158" s="88"/>
      <c r="W158" s="88"/>
      <c r="X158" s="88"/>
      <c r="Y158" s="88"/>
      <c r="Z158" s="88"/>
      <c r="AA158" s="88"/>
      <c r="AB158" s="88"/>
      <c r="AC158" s="88"/>
      <c r="AD158" s="88"/>
      <c r="AE158" s="88"/>
      <c r="AF158" s="88"/>
      <c r="AG158" s="88"/>
      <c r="AH158" s="88"/>
      <c r="AI158" s="88"/>
      <c r="AJ158" s="88"/>
      <c r="AK158" s="79"/>
      <c r="AL158" s="69"/>
      <c r="AM158" s="38"/>
    </row>
    <row r="159" customFormat="false" ht="30" hidden="false" customHeight="true" outlineLevel="0" collapsed="false">
      <c r="A159" s="82"/>
      <c r="B159" s="82" t="s">
        <v>1314</v>
      </c>
      <c r="C159" s="88"/>
      <c r="D159" s="88"/>
      <c r="E159" s="88"/>
      <c r="F159" s="88"/>
      <c r="G159" s="88"/>
      <c r="H159" s="88"/>
      <c r="I159" s="88"/>
      <c r="J159" s="88"/>
      <c r="K159" s="88"/>
      <c r="L159" s="88"/>
      <c r="M159" s="88"/>
      <c r="N159" s="79"/>
      <c r="O159" s="79"/>
      <c r="P159" s="79"/>
      <c r="Q159" s="79"/>
      <c r="R159" s="87" t="s">
        <v>135</v>
      </c>
      <c r="S159" s="79"/>
      <c r="T159" s="81"/>
      <c r="U159" s="88"/>
      <c r="V159" s="88"/>
      <c r="W159" s="88"/>
      <c r="X159" s="88"/>
      <c r="Y159" s="88"/>
      <c r="Z159" s="88"/>
      <c r="AA159" s="88"/>
      <c r="AB159" s="88"/>
      <c r="AC159" s="88"/>
      <c r="AD159" s="88"/>
      <c r="AE159" s="88"/>
      <c r="AF159" s="88"/>
      <c r="AG159" s="88"/>
      <c r="AH159" s="88"/>
      <c r="AI159" s="88"/>
      <c r="AJ159" s="88"/>
      <c r="AK159" s="79"/>
      <c r="AL159" s="69"/>
      <c r="AM159" s="38"/>
    </row>
    <row r="160" customFormat="false" ht="30" hidden="false" customHeight="true" outlineLevel="0" collapsed="false">
      <c r="A160" s="82"/>
      <c r="B160" s="82" t="s">
        <v>1315</v>
      </c>
      <c r="C160" s="88"/>
      <c r="D160" s="88"/>
      <c r="E160" s="88"/>
      <c r="F160" s="88"/>
      <c r="G160" s="88"/>
      <c r="H160" s="88"/>
      <c r="I160" s="88"/>
      <c r="J160" s="88"/>
      <c r="K160" s="88"/>
      <c r="L160" s="88"/>
      <c r="M160" s="88"/>
      <c r="N160" s="79"/>
      <c r="O160" s="79"/>
      <c r="P160" s="79"/>
      <c r="Q160" s="79"/>
      <c r="R160" s="87" t="s">
        <v>135</v>
      </c>
      <c r="S160" s="79"/>
      <c r="T160" s="81"/>
      <c r="U160" s="88"/>
      <c r="V160" s="88"/>
      <c r="W160" s="88"/>
      <c r="X160" s="88"/>
      <c r="Y160" s="88"/>
      <c r="Z160" s="88"/>
      <c r="AA160" s="88"/>
      <c r="AB160" s="88"/>
      <c r="AC160" s="88"/>
      <c r="AD160" s="88"/>
      <c r="AE160" s="88"/>
      <c r="AF160" s="88"/>
      <c r="AG160" s="88"/>
      <c r="AH160" s="88"/>
      <c r="AI160" s="88"/>
      <c r="AJ160" s="88"/>
      <c r="AK160" s="79"/>
      <c r="AL160" s="69"/>
      <c r="AM160" s="38"/>
    </row>
    <row r="161" customFormat="false" ht="14.25" hidden="false" customHeight="false" outlineLevel="0" collapsed="false">
      <c r="AM161" s="38"/>
    </row>
    <row r="162" customFormat="false" ht="14.25" hidden="false" customHeight="false" outlineLevel="0" collapsed="false">
      <c r="B162" s="151"/>
      <c r="AL162" s="152"/>
      <c r="AM162" s="38"/>
    </row>
    <row r="163" customFormat="false" ht="14.25" hidden="false" customHeight="false" outlineLevel="0" collapsed="false">
      <c r="AL163" s="152"/>
      <c r="AM163" s="38"/>
    </row>
    <row r="164" customFormat="false" ht="26.25" hidden="false" customHeight="true" outlineLevel="0" collapsed="false">
      <c r="A164" s="153" t="s">
        <v>569</v>
      </c>
      <c r="B164" s="153"/>
      <c r="C164" s="153"/>
      <c r="D164" s="153"/>
      <c r="E164" s="153"/>
      <c r="F164" s="153"/>
      <c r="G164" s="153"/>
      <c r="H164" s="153"/>
      <c r="I164" s="153"/>
      <c r="J164" s="153"/>
      <c r="K164" s="153"/>
      <c r="L164" s="153"/>
      <c r="M164" s="153"/>
      <c r="N164" s="153"/>
      <c r="AM164" s="38"/>
    </row>
    <row r="165" customFormat="false" ht="26.25" hidden="false" customHeight="true" outlineLevel="0" collapsed="false">
      <c r="A165" s="154"/>
      <c r="B165" s="155"/>
      <c r="C165" s="155"/>
      <c r="D165" s="156"/>
      <c r="E165" s="156"/>
      <c r="F165" s="156"/>
      <c r="G165" s="156"/>
      <c r="H165" s="156"/>
      <c r="I165" s="156"/>
      <c r="J165" s="156"/>
      <c r="K165" s="156"/>
      <c r="L165" s="156"/>
      <c r="M165" s="156"/>
      <c r="N165" s="156"/>
      <c r="O165" s="156"/>
      <c r="AM165" s="38"/>
    </row>
    <row r="166" customFormat="false" ht="43.5" hidden="false" customHeight="true" outlineLevel="0" collapsed="false">
      <c r="A166" s="157" t="s">
        <v>570</v>
      </c>
      <c r="B166" s="158"/>
      <c r="C166" s="159" t="n">
        <f aca="false">COUNTA(C170:C178,C182:C190,C194:C202,C206:C214)</f>
        <v>3</v>
      </c>
      <c r="AM166" s="38"/>
    </row>
    <row r="167" customFormat="false" ht="14.25" hidden="false" customHeight="false" outlineLevel="0" collapsed="false">
      <c r="AM167" s="38"/>
    </row>
    <row r="168" customFormat="false" ht="15.75" hidden="false" customHeight="true" outlineLevel="0" collapsed="false">
      <c r="A168" s="160" t="s">
        <v>571</v>
      </c>
      <c r="B168" s="161" t="s">
        <v>119</v>
      </c>
      <c r="C168" s="161" t="s">
        <v>2</v>
      </c>
      <c r="D168" s="161" t="s">
        <v>4</v>
      </c>
      <c r="E168" s="162" t="s">
        <v>6</v>
      </c>
      <c r="F168" s="161" t="s">
        <v>8</v>
      </c>
      <c r="G168" s="161"/>
      <c r="H168" s="161" t="s">
        <v>10</v>
      </c>
      <c r="I168" s="161" t="s">
        <v>14</v>
      </c>
      <c r="J168" s="163" t="s">
        <v>12</v>
      </c>
      <c r="K168" s="163" t="s">
        <v>120</v>
      </c>
      <c r="L168" s="163"/>
      <c r="M168" s="163" t="s">
        <v>20</v>
      </c>
      <c r="N168" s="163" t="s">
        <v>22</v>
      </c>
      <c r="O168" s="164"/>
      <c r="AM168" s="38"/>
    </row>
    <row r="169" customFormat="false" ht="15" hidden="false" customHeight="false" outlineLevel="0" collapsed="false">
      <c r="A169" s="160"/>
      <c r="B169" s="161"/>
      <c r="C169" s="161"/>
      <c r="D169" s="161"/>
      <c r="E169" s="162"/>
      <c r="F169" s="165" t="s">
        <v>122</v>
      </c>
      <c r="G169" s="165" t="s">
        <v>123</v>
      </c>
      <c r="H169" s="161"/>
      <c r="I169" s="161"/>
      <c r="J169" s="163"/>
      <c r="K169" s="166" t="s">
        <v>124</v>
      </c>
      <c r="L169" s="166" t="s">
        <v>572</v>
      </c>
      <c r="M169" s="163"/>
      <c r="N169" s="163"/>
      <c r="O169" s="33"/>
      <c r="AM169" s="38"/>
    </row>
    <row r="170" customFormat="false" ht="14.25" hidden="false" customHeight="false" outlineLevel="0" collapsed="false">
      <c r="A170" s="82" t="s">
        <v>1316</v>
      </c>
      <c r="B170" s="82"/>
      <c r="C170" s="88" t="s">
        <v>915</v>
      </c>
      <c r="D170" s="88"/>
      <c r="E170" s="88"/>
      <c r="F170" s="88"/>
      <c r="G170" s="88"/>
      <c r="H170" s="88"/>
      <c r="I170" s="88"/>
      <c r="J170" s="79"/>
      <c r="K170" s="79"/>
      <c r="L170" s="79"/>
      <c r="M170" s="79"/>
      <c r="N170" s="79"/>
      <c r="O170" s="33"/>
      <c r="AM170" s="38"/>
    </row>
    <row r="171" customFormat="false" ht="14.25" hidden="false" customHeight="false" outlineLevel="0" collapsed="false">
      <c r="A171" s="82"/>
      <c r="B171" s="82"/>
      <c r="C171" s="88"/>
      <c r="D171" s="88"/>
      <c r="E171" s="88"/>
      <c r="F171" s="88"/>
      <c r="G171" s="88"/>
      <c r="H171" s="88"/>
      <c r="I171" s="88"/>
      <c r="J171" s="88"/>
      <c r="K171" s="88"/>
      <c r="L171" s="88"/>
      <c r="M171" s="88"/>
      <c r="N171" s="79"/>
      <c r="O171" s="33"/>
      <c r="AM171" s="38"/>
    </row>
    <row r="172" customFormat="false" ht="14.25" hidden="false" customHeight="false" outlineLevel="0" collapsed="false">
      <c r="A172" s="82"/>
      <c r="B172" s="82"/>
      <c r="C172" s="88"/>
      <c r="D172" s="88"/>
      <c r="E172" s="88"/>
      <c r="F172" s="88"/>
      <c r="G172" s="88"/>
      <c r="H172" s="88"/>
      <c r="I172" s="88"/>
      <c r="J172" s="88"/>
      <c r="K172" s="88"/>
      <c r="L172" s="88"/>
      <c r="M172" s="88"/>
      <c r="N172" s="79"/>
      <c r="O172" s="33"/>
      <c r="AM172" s="38"/>
    </row>
    <row r="173" customFormat="false" ht="14.25" hidden="false" customHeight="false" outlineLevel="0" collapsed="false">
      <c r="A173" s="82"/>
      <c r="B173" s="82"/>
      <c r="C173" s="88"/>
      <c r="D173" s="88"/>
      <c r="E173" s="88"/>
      <c r="F173" s="88"/>
      <c r="G173" s="88"/>
      <c r="H173" s="88"/>
      <c r="I173" s="88"/>
      <c r="J173" s="88"/>
      <c r="K173" s="88"/>
      <c r="L173" s="88"/>
      <c r="M173" s="88"/>
      <c r="N173" s="79"/>
      <c r="O173" s="33"/>
      <c r="AM173" s="38"/>
    </row>
    <row r="174" customFormat="false" ht="14.25" hidden="false" customHeight="false" outlineLevel="0" collapsed="false">
      <c r="A174" s="82"/>
      <c r="B174" s="82"/>
      <c r="C174" s="88"/>
      <c r="D174" s="88"/>
      <c r="E174" s="88"/>
      <c r="F174" s="88"/>
      <c r="G174" s="88"/>
      <c r="H174" s="88"/>
      <c r="I174" s="88"/>
      <c r="J174" s="88"/>
      <c r="K174" s="88"/>
      <c r="L174" s="88"/>
      <c r="M174" s="88"/>
      <c r="N174" s="79"/>
      <c r="O174" s="33"/>
      <c r="AM174" s="38"/>
    </row>
    <row r="175" customFormat="false" ht="14.25" hidden="false" customHeight="false" outlineLevel="0" collapsed="false">
      <c r="A175" s="82"/>
      <c r="B175" s="82"/>
      <c r="C175" s="88"/>
      <c r="D175" s="88"/>
      <c r="E175" s="88"/>
      <c r="F175" s="88"/>
      <c r="G175" s="88"/>
      <c r="H175" s="88"/>
      <c r="I175" s="88"/>
      <c r="J175" s="88"/>
      <c r="K175" s="88"/>
      <c r="L175" s="88"/>
      <c r="M175" s="88"/>
      <c r="N175" s="79"/>
      <c r="O175" s="33"/>
      <c r="AM175" s="38"/>
    </row>
    <row r="176" customFormat="false" ht="14.25" hidden="false" customHeight="false" outlineLevel="0" collapsed="false">
      <c r="A176" s="82"/>
      <c r="B176" s="82"/>
      <c r="C176" s="88"/>
      <c r="D176" s="88"/>
      <c r="E176" s="88"/>
      <c r="F176" s="88"/>
      <c r="G176" s="88"/>
      <c r="H176" s="88"/>
      <c r="I176" s="88"/>
      <c r="J176" s="88"/>
      <c r="K176" s="88"/>
      <c r="L176" s="88"/>
      <c r="M176" s="88"/>
      <c r="N176" s="79"/>
      <c r="O176" s="33"/>
      <c r="AM176" s="38"/>
    </row>
    <row r="177" customFormat="false" ht="14.25" hidden="false" customHeight="false" outlineLevel="0" collapsed="false">
      <c r="A177" s="82"/>
      <c r="B177" s="82"/>
      <c r="C177" s="88"/>
      <c r="D177" s="88"/>
      <c r="E177" s="88"/>
      <c r="F177" s="88"/>
      <c r="G177" s="88"/>
      <c r="H177" s="88"/>
      <c r="I177" s="88"/>
      <c r="J177" s="88"/>
      <c r="K177" s="88"/>
      <c r="L177" s="88"/>
      <c r="M177" s="88"/>
      <c r="N177" s="79"/>
      <c r="O177" s="33"/>
      <c r="AM177" s="38"/>
    </row>
    <row r="178" customFormat="false" ht="14.25" hidden="false" customHeight="false" outlineLevel="0" collapsed="false">
      <c r="A178" s="82"/>
      <c r="B178" s="82"/>
      <c r="C178" s="88"/>
      <c r="D178" s="88"/>
      <c r="E178" s="88"/>
      <c r="F178" s="88"/>
      <c r="G178" s="88"/>
      <c r="H178" s="88"/>
      <c r="I178" s="88"/>
      <c r="J178" s="88"/>
      <c r="K178" s="88"/>
      <c r="L178" s="88"/>
      <c r="M178" s="88"/>
      <c r="N178" s="79"/>
      <c r="O178" s="33"/>
      <c r="AM178" s="38"/>
    </row>
    <row r="179" customFormat="false" ht="14.25" hidden="false" customHeight="false" outlineLevel="0" collapsed="false">
      <c r="AM179" s="38"/>
    </row>
    <row r="180" customFormat="false" ht="15.75" hidden="false" customHeight="true" outlineLevel="0" collapsed="false">
      <c r="A180" s="160" t="s">
        <v>571</v>
      </c>
      <c r="B180" s="161" t="s">
        <v>119</v>
      </c>
      <c r="C180" s="161" t="s">
        <v>2</v>
      </c>
      <c r="D180" s="161" t="s">
        <v>4</v>
      </c>
      <c r="E180" s="162" t="s">
        <v>6</v>
      </c>
      <c r="F180" s="161" t="s">
        <v>8</v>
      </c>
      <c r="G180" s="161"/>
      <c r="H180" s="161" t="s">
        <v>10</v>
      </c>
      <c r="I180" s="161" t="s">
        <v>14</v>
      </c>
      <c r="J180" s="161" t="s">
        <v>12</v>
      </c>
      <c r="K180" s="163" t="s">
        <v>120</v>
      </c>
      <c r="L180" s="163"/>
      <c r="M180" s="161" t="s">
        <v>20</v>
      </c>
      <c r="N180" s="163" t="s">
        <v>22</v>
      </c>
      <c r="O180" s="164"/>
      <c r="AM180" s="38"/>
    </row>
    <row r="181" customFormat="false" ht="15" hidden="false" customHeight="true" outlineLevel="0" collapsed="false">
      <c r="A181" s="160"/>
      <c r="B181" s="161"/>
      <c r="C181" s="161"/>
      <c r="D181" s="161"/>
      <c r="E181" s="162"/>
      <c r="F181" s="165" t="s">
        <v>122</v>
      </c>
      <c r="G181" s="165" t="s">
        <v>123</v>
      </c>
      <c r="H181" s="161"/>
      <c r="I181" s="161"/>
      <c r="J181" s="161"/>
      <c r="K181" s="166" t="s">
        <v>124</v>
      </c>
      <c r="L181" s="166" t="s">
        <v>572</v>
      </c>
      <c r="M181" s="161"/>
      <c r="N181" s="163"/>
      <c r="O181" s="33"/>
      <c r="AM181" s="38"/>
    </row>
    <row r="182" customFormat="false" ht="14.25" hidden="false" customHeight="false" outlineLevel="0" collapsed="false">
      <c r="A182" s="82" t="s">
        <v>1316</v>
      </c>
      <c r="B182" s="82"/>
      <c r="C182" s="88" t="s">
        <v>915</v>
      </c>
      <c r="D182" s="88"/>
      <c r="E182" s="88"/>
      <c r="F182" s="88"/>
      <c r="G182" s="88"/>
      <c r="H182" s="88"/>
      <c r="I182" s="88"/>
      <c r="J182" s="79"/>
      <c r="K182" s="79"/>
      <c r="L182" s="79"/>
      <c r="M182" s="79"/>
      <c r="N182" s="79"/>
      <c r="O182" s="33"/>
      <c r="AM182" s="38"/>
    </row>
    <row r="183" customFormat="false" ht="14.25" hidden="false" customHeight="false" outlineLevel="0" collapsed="false">
      <c r="A183" s="82"/>
      <c r="B183" s="82"/>
      <c r="C183" s="88"/>
      <c r="D183" s="88"/>
      <c r="E183" s="88"/>
      <c r="F183" s="88"/>
      <c r="G183" s="88"/>
      <c r="H183" s="88"/>
      <c r="I183" s="88"/>
      <c r="J183" s="88"/>
      <c r="K183" s="88"/>
      <c r="L183" s="88"/>
      <c r="M183" s="88"/>
      <c r="N183" s="79"/>
      <c r="O183" s="33"/>
      <c r="AM183" s="38"/>
    </row>
    <row r="184" customFormat="false" ht="14.25" hidden="false" customHeight="false" outlineLevel="0" collapsed="false">
      <c r="A184" s="82"/>
      <c r="B184" s="82"/>
      <c r="C184" s="88"/>
      <c r="D184" s="88"/>
      <c r="E184" s="88"/>
      <c r="F184" s="88"/>
      <c r="G184" s="88"/>
      <c r="H184" s="88"/>
      <c r="I184" s="88"/>
      <c r="J184" s="88"/>
      <c r="K184" s="88"/>
      <c r="L184" s="88"/>
      <c r="M184" s="88"/>
      <c r="N184" s="79"/>
      <c r="O184" s="33"/>
      <c r="AM184" s="38"/>
    </row>
    <row r="185" customFormat="false" ht="14.25" hidden="false" customHeight="false" outlineLevel="0" collapsed="false">
      <c r="A185" s="82"/>
      <c r="B185" s="82"/>
      <c r="C185" s="88"/>
      <c r="D185" s="88"/>
      <c r="E185" s="88"/>
      <c r="F185" s="88"/>
      <c r="G185" s="88"/>
      <c r="H185" s="88"/>
      <c r="I185" s="88"/>
      <c r="J185" s="88"/>
      <c r="K185" s="88"/>
      <c r="L185" s="88"/>
      <c r="M185" s="88"/>
      <c r="N185" s="79"/>
      <c r="O185" s="33"/>
      <c r="AM185" s="38"/>
    </row>
    <row r="186" customFormat="false" ht="14.25" hidden="false" customHeight="false" outlineLevel="0" collapsed="false">
      <c r="A186" s="82"/>
      <c r="B186" s="82"/>
      <c r="C186" s="88"/>
      <c r="D186" s="88"/>
      <c r="E186" s="88"/>
      <c r="F186" s="88"/>
      <c r="G186" s="88"/>
      <c r="H186" s="88"/>
      <c r="I186" s="88"/>
      <c r="J186" s="88"/>
      <c r="K186" s="88"/>
      <c r="L186" s="88"/>
      <c r="M186" s="88"/>
      <c r="N186" s="79"/>
      <c r="O186" s="33"/>
      <c r="AM186" s="38"/>
    </row>
    <row r="187" customFormat="false" ht="14.25" hidden="false" customHeight="false" outlineLevel="0" collapsed="false">
      <c r="A187" s="82"/>
      <c r="B187" s="82"/>
      <c r="C187" s="88"/>
      <c r="D187" s="88"/>
      <c r="E187" s="88"/>
      <c r="F187" s="88"/>
      <c r="G187" s="88"/>
      <c r="H187" s="88"/>
      <c r="I187" s="88"/>
      <c r="J187" s="88"/>
      <c r="K187" s="88"/>
      <c r="L187" s="88"/>
      <c r="M187" s="88"/>
      <c r="N187" s="79"/>
      <c r="O187" s="33"/>
      <c r="AM187" s="38"/>
    </row>
    <row r="188" customFormat="false" ht="14.25" hidden="false" customHeight="false" outlineLevel="0" collapsed="false">
      <c r="A188" s="82"/>
      <c r="B188" s="82"/>
      <c r="C188" s="88"/>
      <c r="D188" s="88"/>
      <c r="E188" s="88"/>
      <c r="F188" s="88"/>
      <c r="G188" s="88"/>
      <c r="H188" s="88"/>
      <c r="I188" s="88"/>
      <c r="J188" s="88"/>
      <c r="K188" s="88"/>
      <c r="L188" s="88"/>
      <c r="M188" s="88"/>
      <c r="N188" s="79"/>
      <c r="O188" s="33"/>
      <c r="AM188" s="38"/>
    </row>
    <row r="189" customFormat="false" ht="14.25" hidden="false" customHeight="false" outlineLevel="0" collapsed="false">
      <c r="A189" s="82"/>
      <c r="B189" s="82"/>
      <c r="C189" s="88"/>
      <c r="D189" s="88"/>
      <c r="E189" s="88"/>
      <c r="F189" s="88"/>
      <c r="G189" s="88"/>
      <c r="H189" s="88"/>
      <c r="I189" s="88"/>
      <c r="J189" s="88"/>
      <c r="K189" s="88"/>
      <c r="L189" s="88"/>
      <c r="M189" s="88"/>
      <c r="N189" s="79"/>
      <c r="O189" s="33"/>
      <c r="AM189" s="38"/>
    </row>
    <row r="190" customFormat="false" ht="14.25" hidden="false" customHeight="false" outlineLevel="0" collapsed="false">
      <c r="A190" s="82"/>
      <c r="B190" s="82"/>
      <c r="C190" s="88"/>
      <c r="D190" s="88"/>
      <c r="E190" s="88"/>
      <c r="F190" s="88"/>
      <c r="G190" s="88"/>
      <c r="H190" s="88"/>
      <c r="I190" s="88"/>
      <c r="J190" s="88"/>
      <c r="K190" s="88"/>
      <c r="L190" s="88"/>
      <c r="M190" s="88"/>
      <c r="N190" s="79"/>
      <c r="O190" s="33"/>
      <c r="AM190" s="38"/>
    </row>
    <row r="191" customFormat="false" ht="14.25" hidden="false" customHeight="false" outlineLevel="0" collapsed="false">
      <c r="AM191" s="38"/>
    </row>
    <row r="192" customFormat="false" ht="15.75" hidden="false" customHeight="true" outlineLevel="0" collapsed="false">
      <c r="A192" s="160" t="s">
        <v>571</v>
      </c>
      <c r="B192" s="161" t="s">
        <v>119</v>
      </c>
      <c r="C192" s="161" t="s">
        <v>2</v>
      </c>
      <c r="D192" s="161" t="s">
        <v>4</v>
      </c>
      <c r="E192" s="162" t="s">
        <v>6</v>
      </c>
      <c r="F192" s="161" t="s">
        <v>8</v>
      </c>
      <c r="G192" s="161"/>
      <c r="H192" s="161" t="s">
        <v>10</v>
      </c>
      <c r="I192" s="161" t="s">
        <v>14</v>
      </c>
      <c r="J192" s="161" t="s">
        <v>12</v>
      </c>
      <c r="K192" s="163" t="s">
        <v>120</v>
      </c>
      <c r="L192" s="163"/>
      <c r="M192" s="161" t="s">
        <v>20</v>
      </c>
      <c r="N192" s="163" t="s">
        <v>22</v>
      </c>
      <c r="O192" s="164"/>
      <c r="AM192" s="38"/>
    </row>
    <row r="193" customFormat="false" ht="15" hidden="false" customHeight="true" outlineLevel="0" collapsed="false">
      <c r="A193" s="160"/>
      <c r="B193" s="161"/>
      <c r="C193" s="161"/>
      <c r="D193" s="161"/>
      <c r="E193" s="162"/>
      <c r="F193" s="165" t="s">
        <v>122</v>
      </c>
      <c r="G193" s="165" t="s">
        <v>123</v>
      </c>
      <c r="H193" s="161"/>
      <c r="I193" s="161"/>
      <c r="J193" s="161"/>
      <c r="K193" s="166" t="s">
        <v>124</v>
      </c>
      <c r="L193" s="166" t="s">
        <v>572</v>
      </c>
      <c r="M193" s="161"/>
      <c r="N193" s="163"/>
      <c r="O193" s="33"/>
      <c r="AM193" s="38"/>
    </row>
    <row r="194" customFormat="false" ht="15" hidden="false" customHeight="true" outlineLevel="0" collapsed="false">
      <c r="A194" s="82"/>
      <c r="B194" s="82"/>
      <c r="C194" s="88" t="s">
        <v>915</v>
      </c>
      <c r="D194" s="88"/>
      <c r="E194" s="88"/>
      <c r="F194" s="88"/>
      <c r="G194" s="88"/>
      <c r="H194" s="88"/>
      <c r="I194" s="88"/>
      <c r="J194" s="79"/>
      <c r="K194" s="79"/>
      <c r="L194" s="79"/>
      <c r="M194" s="79"/>
      <c r="N194" s="79"/>
      <c r="O194" s="33"/>
      <c r="AM194" s="38"/>
    </row>
    <row r="195" customFormat="false" ht="14.25" hidden="false" customHeight="false" outlineLevel="0" collapsed="false">
      <c r="A195" s="82"/>
      <c r="B195" s="82"/>
      <c r="C195" s="88"/>
      <c r="D195" s="88"/>
      <c r="E195" s="88"/>
      <c r="F195" s="88"/>
      <c r="G195" s="88"/>
      <c r="H195" s="88"/>
      <c r="I195" s="88"/>
      <c r="J195" s="88"/>
      <c r="K195" s="88"/>
      <c r="L195" s="88"/>
      <c r="M195" s="88"/>
      <c r="N195" s="79"/>
      <c r="O195" s="33"/>
      <c r="AM195" s="38"/>
    </row>
    <row r="196" customFormat="false" ht="14.25" hidden="false" customHeight="false" outlineLevel="0" collapsed="false">
      <c r="A196" s="82"/>
      <c r="B196" s="82"/>
      <c r="C196" s="88"/>
      <c r="D196" s="88"/>
      <c r="E196" s="88"/>
      <c r="F196" s="88"/>
      <c r="G196" s="88"/>
      <c r="H196" s="88"/>
      <c r="I196" s="88"/>
      <c r="J196" s="88"/>
      <c r="K196" s="88"/>
      <c r="L196" s="88"/>
      <c r="M196" s="88"/>
      <c r="N196" s="79"/>
      <c r="O196" s="33"/>
      <c r="AM196" s="38"/>
    </row>
    <row r="197" customFormat="false" ht="14.25" hidden="false" customHeight="false" outlineLevel="0" collapsed="false">
      <c r="A197" s="82"/>
      <c r="B197" s="82"/>
      <c r="C197" s="88"/>
      <c r="D197" s="88"/>
      <c r="E197" s="88"/>
      <c r="F197" s="88"/>
      <c r="G197" s="88"/>
      <c r="H197" s="88"/>
      <c r="I197" s="88"/>
      <c r="J197" s="88"/>
      <c r="K197" s="88"/>
      <c r="L197" s="88"/>
      <c r="M197" s="88"/>
      <c r="N197" s="79"/>
      <c r="O197" s="33"/>
      <c r="AM197" s="38"/>
    </row>
    <row r="198" customFormat="false" ht="14.25" hidden="false" customHeight="false" outlineLevel="0" collapsed="false">
      <c r="A198" s="82"/>
      <c r="B198" s="82"/>
      <c r="C198" s="88"/>
      <c r="D198" s="88"/>
      <c r="E198" s="88"/>
      <c r="F198" s="88"/>
      <c r="G198" s="88"/>
      <c r="H198" s="88"/>
      <c r="I198" s="88"/>
      <c r="J198" s="88"/>
      <c r="K198" s="88"/>
      <c r="L198" s="88"/>
      <c r="M198" s="88"/>
      <c r="N198" s="79"/>
      <c r="O198" s="33"/>
      <c r="AM198" s="38"/>
    </row>
    <row r="199" customFormat="false" ht="14.25" hidden="false" customHeight="false" outlineLevel="0" collapsed="false">
      <c r="A199" s="82"/>
      <c r="B199" s="82"/>
      <c r="C199" s="88"/>
      <c r="D199" s="88"/>
      <c r="E199" s="88"/>
      <c r="F199" s="88"/>
      <c r="G199" s="88"/>
      <c r="H199" s="88"/>
      <c r="I199" s="88"/>
      <c r="J199" s="88"/>
      <c r="K199" s="88"/>
      <c r="L199" s="88"/>
      <c r="M199" s="88"/>
      <c r="N199" s="79"/>
      <c r="O199" s="33"/>
      <c r="AM199" s="38"/>
    </row>
    <row r="200" customFormat="false" ht="14.25" hidden="false" customHeight="false" outlineLevel="0" collapsed="false">
      <c r="A200" s="82"/>
      <c r="B200" s="82"/>
      <c r="C200" s="88"/>
      <c r="D200" s="88"/>
      <c r="E200" s="88"/>
      <c r="F200" s="88"/>
      <c r="G200" s="88"/>
      <c r="H200" s="88"/>
      <c r="I200" s="88"/>
      <c r="J200" s="88"/>
      <c r="K200" s="88"/>
      <c r="L200" s="88"/>
      <c r="M200" s="88"/>
      <c r="N200" s="79"/>
      <c r="O200" s="33"/>
      <c r="AM200" s="38"/>
    </row>
    <row r="201" customFormat="false" ht="14.25" hidden="false" customHeight="false" outlineLevel="0" collapsed="false">
      <c r="A201" s="82"/>
      <c r="B201" s="82"/>
      <c r="C201" s="88"/>
      <c r="D201" s="88"/>
      <c r="E201" s="88"/>
      <c r="F201" s="88"/>
      <c r="G201" s="88"/>
      <c r="H201" s="88"/>
      <c r="I201" s="88"/>
      <c r="J201" s="88"/>
      <c r="K201" s="88"/>
      <c r="L201" s="88"/>
      <c r="M201" s="88"/>
      <c r="N201" s="79"/>
      <c r="O201" s="33"/>
      <c r="AM201" s="38"/>
    </row>
    <row r="202" customFormat="false" ht="14.25" hidden="false" customHeight="false" outlineLevel="0" collapsed="false">
      <c r="A202" s="82"/>
      <c r="B202" s="82"/>
      <c r="C202" s="88"/>
      <c r="D202" s="88"/>
      <c r="E202" s="88"/>
      <c r="F202" s="88"/>
      <c r="G202" s="88"/>
      <c r="H202" s="88"/>
      <c r="I202" s="88"/>
      <c r="J202" s="88"/>
      <c r="K202" s="88"/>
      <c r="L202" s="88"/>
      <c r="M202" s="88"/>
      <c r="N202" s="79"/>
      <c r="O202" s="33"/>
      <c r="AM202" s="38"/>
    </row>
    <row r="203" customFormat="false" ht="14.25" hidden="false" customHeight="false" outlineLevel="0" collapsed="false">
      <c r="AM203" s="38"/>
    </row>
    <row r="204" customFormat="false" ht="15.75" hidden="false" customHeight="true" outlineLevel="0" collapsed="false">
      <c r="A204" s="160" t="s">
        <v>581</v>
      </c>
      <c r="B204" s="161" t="s">
        <v>119</v>
      </c>
      <c r="C204" s="161" t="s">
        <v>2</v>
      </c>
      <c r="D204" s="161" t="s">
        <v>4</v>
      </c>
      <c r="E204" s="162" t="s">
        <v>6</v>
      </c>
      <c r="F204" s="161" t="s">
        <v>8</v>
      </c>
      <c r="G204" s="161"/>
      <c r="H204" s="161" t="s">
        <v>10</v>
      </c>
      <c r="I204" s="161" t="s">
        <v>14</v>
      </c>
      <c r="J204" s="161" t="s">
        <v>12</v>
      </c>
      <c r="K204" s="163" t="s">
        <v>120</v>
      </c>
      <c r="L204" s="163"/>
      <c r="M204" s="161" t="s">
        <v>20</v>
      </c>
      <c r="N204" s="163" t="s">
        <v>22</v>
      </c>
      <c r="O204" s="164"/>
      <c r="AM204" s="38"/>
    </row>
    <row r="205" customFormat="false" ht="15" hidden="false" customHeight="false" outlineLevel="0" collapsed="false">
      <c r="A205" s="160"/>
      <c r="B205" s="161"/>
      <c r="C205" s="161"/>
      <c r="D205" s="161"/>
      <c r="E205" s="162"/>
      <c r="F205" s="165" t="s">
        <v>122</v>
      </c>
      <c r="G205" s="165" t="s">
        <v>123</v>
      </c>
      <c r="H205" s="161"/>
      <c r="I205" s="161"/>
      <c r="J205" s="161"/>
      <c r="K205" s="166" t="s">
        <v>124</v>
      </c>
      <c r="L205" s="166" t="s">
        <v>572</v>
      </c>
      <c r="M205" s="161"/>
      <c r="N205" s="163"/>
      <c r="O205" s="33"/>
      <c r="AM205" s="38"/>
    </row>
    <row r="206" customFormat="false" ht="14.25" hidden="false" customHeight="false" outlineLevel="0" collapsed="false">
      <c r="A206" s="82"/>
      <c r="B206" s="82"/>
      <c r="C206" s="88"/>
      <c r="D206" s="88"/>
      <c r="E206" s="88"/>
      <c r="F206" s="88"/>
      <c r="G206" s="88"/>
      <c r="H206" s="88"/>
      <c r="I206" s="88"/>
      <c r="J206" s="79"/>
      <c r="K206" s="79"/>
      <c r="L206" s="79"/>
      <c r="M206" s="79"/>
      <c r="N206" s="79"/>
      <c r="O206" s="33"/>
      <c r="AM206" s="38"/>
    </row>
    <row r="207" customFormat="false" ht="14.25" hidden="false" customHeight="false" outlineLevel="0" collapsed="false">
      <c r="A207" s="82"/>
      <c r="B207" s="82"/>
      <c r="C207" s="88"/>
      <c r="D207" s="88"/>
      <c r="E207" s="88"/>
      <c r="F207" s="88"/>
      <c r="G207" s="88"/>
      <c r="H207" s="88"/>
      <c r="I207" s="88"/>
      <c r="J207" s="88"/>
      <c r="K207" s="88"/>
      <c r="L207" s="88"/>
      <c r="M207" s="88"/>
      <c r="N207" s="79"/>
      <c r="O207" s="33"/>
      <c r="AM207" s="38"/>
    </row>
    <row r="208" customFormat="false" ht="14.25" hidden="false" customHeight="false" outlineLevel="0" collapsed="false">
      <c r="A208" s="82"/>
      <c r="B208" s="82"/>
      <c r="C208" s="88"/>
      <c r="D208" s="88"/>
      <c r="E208" s="88"/>
      <c r="F208" s="88"/>
      <c r="G208" s="88"/>
      <c r="H208" s="88"/>
      <c r="I208" s="88"/>
      <c r="J208" s="88"/>
      <c r="K208" s="88"/>
      <c r="L208" s="88"/>
      <c r="M208" s="88"/>
      <c r="N208" s="79"/>
      <c r="O208" s="33"/>
      <c r="AM208" s="38"/>
    </row>
    <row r="209" customFormat="false" ht="14.25" hidden="false" customHeight="false" outlineLevel="0" collapsed="false">
      <c r="A209" s="82"/>
      <c r="B209" s="82"/>
      <c r="C209" s="88"/>
      <c r="D209" s="88"/>
      <c r="E209" s="88"/>
      <c r="F209" s="88"/>
      <c r="G209" s="88"/>
      <c r="H209" s="88"/>
      <c r="I209" s="88"/>
      <c r="J209" s="88"/>
      <c r="K209" s="88"/>
      <c r="L209" s="88"/>
      <c r="M209" s="88"/>
      <c r="N209" s="79"/>
      <c r="O209" s="33"/>
      <c r="AM209" s="38"/>
    </row>
    <row r="210" customFormat="false" ht="14.25" hidden="false" customHeight="false" outlineLevel="0" collapsed="false">
      <c r="A210" s="82"/>
      <c r="B210" s="82"/>
      <c r="C210" s="88"/>
      <c r="D210" s="88"/>
      <c r="E210" s="88"/>
      <c r="F210" s="88"/>
      <c r="G210" s="88"/>
      <c r="H210" s="88"/>
      <c r="I210" s="88"/>
      <c r="J210" s="88"/>
      <c r="K210" s="88"/>
      <c r="L210" s="88"/>
      <c r="M210" s="88"/>
      <c r="N210" s="79"/>
      <c r="O210" s="33"/>
      <c r="AM210" s="38"/>
    </row>
    <row r="211" customFormat="false" ht="14.25" hidden="false" customHeight="false" outlineLevel="0" collapsed="false">
      <c r="A211" s="82"/>
      <c r="B211" s="82"/>
      <c r="C211" s="88"/>
      <c r="D211" s="88"/>
      <c r="E211" s="88"/>
      <c r="F211" s="88"/>
      <c r="G211" s="88"/>
      <c r="H211" s="88"/>
      <c r="I211" s="88"/>
      <c r="J211" s="88"/>
      <c r="K211" s="88"/>
      <c r="L211" s="88"/>
      <c r="M211" s="88"/>
      <c r="N211" s="79"/>
      <c r="O211" s="33"/>
      <c r="AM211" s="38"/>
    </row>
    <row r="212" customFormat="false" ht="14.25" hidden="false" customHeight="false" outlineLevel="0" collapsed="false">
      <c r="A212" s="82"/>
      <c r="B212" s="82"/>
      <c r="C212" s="88"/>
      <c r="D212" s="88"/>
      <c r="E212" s="88"/>
      <c r="F212" s="88"/>
      <c r="G212" s="88"/>
      <c r="H212" s="88"/>
      <c r="I212" s="88"/>
      <c r="J212" s="88"/>
      <c r="K212" s="88"/>
      <c r="L212" s="88"/>
      <c r="M212" s="88"/>
      <c r="N212" s="79"/>
      <c r="O212" s="33"/>
      <c r="AM212" s="38"/>
    </row>
    <row r="213" customFormat="false" ht="14.25" hidden="false" customHeight="false" outlineLevel="0" collapsed="false">
      <c r="A213" s="82"/>
      <c r="B213" s="82"/>
      <c r="C213" s="88"/>
      <c r="D213" s="88"/>
      <c r="E213" s="88"/>
      <c r="F213" s="88"/>
      <c r="G213" s="88"/>
      <c r="H213" s="88"/>
      <c r="I213" s="88"/>
      <c r="J213" s="88"/>
      <c r="K213" s="88"/>
      <c r="L213" s="88"/>
      <c r="M213" s="88"/>
      <c r="N213" s="79"/>
      <c r="O213" s="33"/>
      <c r="AM213" s="38"/>
    </row>
    <row r="214" customFormat="false" ht="14.25" hidden="false" customHeight="false" outlineLevel="0" collapsed="false">
      <c r="A214" s="82"/>
      <c r="B214" s="82"/>
      <c r="C214" s="88"/>
      <c r="D214" s="88"/>
      <c r="E214" s="88"/>
      <c r="F214" s="88"/>
      <c r="G214" s="88"/>
      <c r="H214" s="88"/>
      <c r="I214" s="88"/>
      <c r="J214" s="88"/>
      <c r="K214" s="88"/>
      <c r="L214" s="88"/>
      <c r="M214" s="88"/>
      <c r="N214" s="79"/>
      <c r="O214" s="33"/>
      <c r="AM214" s="38"/>
    </row>
    <row r="215" customFormat="false" ht="14.25" hidden="false" customHeight="false" outlineLevel="0" collapsed="false">
      <c r="A215" s="151"/>
      <c r="B215" s="151"/>
      <c r="O215" s="33"/>
      <c r="AM215" s="38"/>
    </row>
    <row r="216" customFormat="false" ht="14.25" hidden="false" customHeight="false" outlineLevel="0" collapsed="false">
      <c r="A216" s="38"/>
      <c r="B216" s="38"/>
      <c r="C216" s="38"/>
      <c r="D216" s="38"/>
      <c r="E216" s="38"/>
      <c r="F216" s="38"/>
      <c r="G216" s="38"/>
      <c r="H216" s="38"/>
      <c r="I216" s="38"/>
      <c r="J216" s="38"/>
      <c r="K216" s="38"/>
      <c r="L216" s="38"/>
      <c r="M216" s="38"/>
      <c r="N216" s="38"/>
      <c r="O216" s="167"/>
      <c r="P216" s="167"/>
      <c r="Q216" s="167"/>
      <c r="R216" s="167"/>
      <c r="S216" s="167"/>
      <c r="T216" s="167"/>
      <c r="U216" s="167"/>
      <c r="V216" s="167"/>
      <c r="W216" s="167"/>
      <c r="X216" s="167"/>
      <c r="Y216" s="167"/>
      <c r="Z216" s="167"/>
      <c r="AA216" s="167"/>
      <c r="AB216" s="167"/>
      <c r="AC216" s="167"/>
      <c r="AD216" s="167"/>
      <c r="AE216" s="167"/>
      <c r="AF216" s="167"/>
      <c r="AG216" s="167"/>
      <c r="AH216" s="167"/>
      <c r="AI216" s="167"/>
      <c r="AJ216" s="167"/>
      <c r="AK216" s="167"/>
      <c r="AL216" s="38"/>
      <c r="AM216" s="38"/>
    </row>
    <row r="217" customFormat="false" ht="14.25" hidden="false" customHeight="false" outlineLevel="0" collapsed="false">
      <c r="A217" s="38"/>
      <c r="B217" s="38"/>
      <c r="C217" s="38"/>
      <c r="D217" s="38"/>
      <c r="E217" s="38"/>
      <c r="F217" s="38"/>
      <c r="G217" s="38"/>
      <c r="H217" s="38"/>
      <c r="I217" s="38"/>
      <c r="J217" s="38"/>
      <c r="K217" s="38"/>
      <c r="L217" s="38"/>
      <c r="M217" s="38"/>
      <c r="N217" s="38"/>
      <c r="O217" s="167"/>
      <c r="P217" s="167"/>
      <c r="Q217" s="167"/>
      <c r="R217" s="167"/>
      <c r="S217" s="167"/>
      <c r="T217" s="167"/>
      <c r="U217" s="167"/>
      <c r="V217" s="167"/>
      <c r="W217" s="167"/>
      <c r="X217" s="167"/>
      <c r="Y217" s="167"/>
      <c r="Z217" s="167"/>
      <c r="AA217" s="167"/>
      <c r="AB217" s="167"/>
      <c r="AC217" s="167"/>
      <c r="AD217" s="167"/>
      <c r="AE217" s="167"/>
      <c r="AF217" s="167"/>
      <c r="AG217" s="167"/>
      <c r="AH217" s="167"/>
      <c r="AI217" s="167"/>
      <c r="AJ217" s="167"/>
      <c r="AK217" s="167"/>
      <c r="AL217" s="38"/>
      <c r="AM217" s="38"/>
    </row>
  </sheetData>
  <mergeCells count="101">
    <mergeCell ref="A1:AJ1"/>
    <mergeCell ref="A2:AK2"/>
    <mergeCell ref="B4:G4"/>
    <mergeCell ref="B6:C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25"/>
    <mergeCell ref="A26:A40"/>
    <mergeCell ref="A41:A55"/>
    <mergeCell ref="A56:A70"/>
    <mergeCell ref="A71:A85"/>
    <mergeCell ref="A86:A100"/>
    <mergeCell ref="A101:A115"/>
    <mergeCell ref="A116:A130"/>
    <mergeCell ref="A131:A145"/>
    <mergeCell ref="A146:A160"/>
    <mergeCell ref="A164:N164"/>
    <mergeCell ref="A168:A169"/>
    <mergeCell ref="B168:B169"/>
    <mergeCell ref="C168:C169"/>
    <mergeCell ref="D168:D169"/>
    <mergeCell ref="E168:E169"/>
    <mergeCell ref="F168:G168"/>
    <mergeCell ref="H168:H169"/>
    <mergeCell ref="I168:I169"/>
    <mergeCell ref="J168:J169"/>
    <mergeCell ref="K168:L168"/>
    <mergeCell ref="M168:M169"/>
    <mergeCell ref="N168:N169"/>
    <mergeCell ref="A180:A181"/>
    <mergeCell ref="B180:B181"/>
    <mergeCell ref="C180:C181"/>
    <mergeCell ref="D180:D181"/>
    <mergeCell ref="E180:E181"/>
    <mergeCell ref="F180:G180"/>
    <mergeCell ref="H180:H181"/>
    <mergeCell ref="I180:I181"/>
    <mergeCell ref="J180:J181"/>
    <mergeCell ref="K180:L180"/>
    <mergeCell ref="M180:M181"/>
    <mergeCell ref="N180:N181"/>
    <mergeCell ref="A192:A193"/>
    <mergeCell ref="B192:B193"/>
    <mergeCell ref="C192:C193"/>
    <mergeCell ref="D192:D193"/>
    <mergeCell ref="E192:E193"/>
    <mergeCell ref="F192:G192"/>
    <mergeCell ref="H192:H193"/>
    <mergeCell ref="I192:I193"/>
    <mergeCell ref="J192:J193"/>
    <mergeCell ref="K192:L192"/>
    <mergeCell ref="M192:M193"/>
    <mergeCell ref="N192:N193"/>
    <mergeCell ref="A204:A205"/>
    <mergeCell ref="B204:B205"/>
    <mergeCell ref="C204:C205"/>
    <mergeCell ref="D204:D205"/>
    <mergeCell ref="E204:E205"/>
    <mergeCell ref="F204:G204"/>
    <mergeCell ref="H204:H205"/>
    <mergeCell ref="I204:I205"/>
    <mergeCell ref="J204:J205"/>
    <mergeCell ref="K204:L204"/>
    <mergeCell ref="M204:M205"/>
    <mergeCell ref="N204:N205"/>
  </mergeCells>
  <conditionalFormatting sqref="T11:T160">
    <cfRule type="cellIs" priority="2" operator="equal" aboveAverage="0" equalAverage="0" bottom="0" percent="0" rank="0" text="" dxfId="45">
      <formula>$AQ$7</formula>
    </cfRule>
    <cfRule type="cellIs" priority="3" operator="equal" aboveAverage="0" equalAverage="0" bottom="0" percent="0" rank="0" text="" dxfId="46">
      <formula>$AQ$6</formula>
    </cfRule>
  </conditionalFormatting>
  <conditionalFormatting sqref="T149:T160">
    <cfRule type="cellIs" priority="4" operator="equal" aboveAverage="0" equalAverage="0" bottom="0" percent="0" rank="0" text="" dxfId="47">
      <formula>"x"</formula>
    </cfRule>
  </conditionalFormatting>
  <conditionalFormatting sqref="S11:S160">
    <cfRule type="cellIs" priority="5" operator="equal" aboveAverage="0" equalAverage="0" bottom="0" percent="0" rank="0" text="" dxfId="48">
      <formula>"x"</formula>
    </cfRule>
  </conditionalFormatting>
  <conditionalFormatting sqref="R11:R160">
    <cfRule type="cellIs" priority="6" operator="equal" aboveAverage="0" equalAverage="0" bottom="0" percent="0" rank="0" text="" dxfId="49">
      <formula>"x"</formula>
    </cfRule>
  </conditionalFormatting>
  <conditionalFormatting sqref="Q11:Q160">
    <cfRule type="cellIs" priority="7" operator="equal" aboveAverage="0" equalAverage="0" bottom="0" percent="0" rank="0" text="" dxfId="50">
      <formula>"x"</formula>
    </cfRule>
  </conditionalFormatting>
  <conditionalFormatting sqref="P11:P160">
    <cfRule type="cellIs" priority="8" operator="equal" aboveAverage="0" equalAverage="0" bottom="0" percent="0" rank="0" text="" dxfId="51">
      <formula>"x"</formula>
    </cfRule>
  </conditionalFormatting>
  <conditionalFormatting sqref="O11:O160">
    <cfRule type="cellIs" priority="9" operator="equal" aboveAverage="0" equalAverage="0" bottom="0" percent="0" rank="0" text="" dxfId="52">
      <formula>"x"</formula>
    </cfRule>
  </conditionalFormatting>
  <conditionalFormatting sqref="AQ6:AQ7">
    <cfRule type="cellIs" priority="10" operator="equal" aboveAverage="0" equalAverage="0" bottom="0" percent="0" rank="0" text="" dxfId="53">
      <formula>$AQ$6</formula>
    </cfRule>
  </conditionalFormatting>
  <dataValidations count="2">
    <dataValidation allowBlank="true" errorStyle="stop" operator="between" showDropDown="false" showErrorMessage="true" showInputMessage="true" sqref="T11:T160" type="list">
      <formula1>$AQ$6:$AQ$7</formula1>
      <formula2>0</formula2>
    </dataValidation>
    <dataValidation allowBlank="true" errorStyle="stop" operator="between" showDropDown="false" showErrorMessage="true" showInputMessage="true" sqref="N11:N160 AK11:AK160 N170:N178 N182:N190 N194:N202 N206:N215" type="list">
      <formula1>LEGENDA!$A$46:$A$60</formula1>
      <formula2>0</formula2>
    </dataValidation>
  </dataValidations>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D47"/>
  <sheetViews>
    <sheetView showFormulas="false" showGridLines="false" showRowColHeaders="true" showZeros="true" rightToLeft="false" tabSelected="false" showOutlineSymbols="true" defaultGridColor="true" view="normal" topLeftCell="A1" colorId="64" zoomScale="75" zoomScaleNormal="75" zoomScalePageLayoutView="100" workbookViewId="0">
      <selection pane="topLeft" activeCell="J29" activeCellId="0" sqref="J29"/>
    </sheetView>
  </sheetViews>
  <sheetFormatPr defaultColWidth="8.6796875" defaultRowHeight="14.25" customHeight="true" zeroHeight="false" outlineLevelRow="0" outlineLevelCol="0"/>
  <cols>
    <col collapsed="false" customWidth="true" hidden="false" outlineLevel="0" max="1" min="1" style="0" width="2.88"/>
    <col collapsed="false" customWidth="true" hidden="false" outlineLevel="0" max="2" min="2" style="0" width="3.88"/>
    <col collapsed="false" customWidth="true" hidden="false" outlineLevel="0" max="3" min="3" style="0" width="53"/>
    <col collapsed="false" customWidth="true" hidden="false" outlineLevel="0" max="4" min="4" style="0" width="12"/>
    <col collapsed="false" customWidth="true" hidden="false" outlineLevel="0" max="5" min="5" style="0" width="7.44"/>
    <col collapsed="false" customWidth="true" hidden="false" outlineLevel="0" max="6" min="6" style="0" width="12"/>
    <col collapsed="false" customWidth="true" hidden="false" outlineLevel="0" max="7" min="7" style="0" width="8.11"/>
    <col collapsed="false" customWidth="true" hidden="false" outlineLevel="0" max="8" min="8" style="0" width="9.11"/>
    <col collapsed="false" customWidth="true" hidden="false" outlineLevel="0" max="24" min="24" style="0" width="2.88"/>
    <col collapsed="false" customWidth="true" hidden="true" outlineLevel="0" max="26" min="26" style="0" width="11.53"/>
    <col collapsed="false" customWidth="true" hidden="true" outlineLevel="0" max="28" min="27" style="0" width="4.11"/>
    <col collapsed="false" customWidth="true" hidden="false" outlineLevel="0" max="29" min="29" style="0" width="4.11"/>
  </cols>
  <sheetData>
    <row r="1" customFormat="false" ht="14.25" hidden="false" customHeight="false" outlineLevel="0" collapsed="false">
      <c r="A1" s="168"/>
      <c r="B1" s="169" t="s">
        <v>107</v>
      </c>
      <c r="C1" s="169"/>
      <c r="D1" s="169"/>
      <c r="E1" s="169"/>
      <c r="F1" s="169"/>
      <c r="G1" s="169"/>
      <c r="H1" s="169"/>
      <c r="I1" s="169"/>
      <c r="J1" s="169"/>
      <c r="K1" s="169"/>
      <c r="L1" s="169"/>
      <c r="M1" s="169"/>
      <c r="N1" s="169"/>
      <c r="O1" s="169"/>
      <c r="P1" s="169"/>
      <c r="Q1" s="169"/>
      <c r="R1" s="169"/>
      <c r="S1" s="169"/>
      <c r="T1" s="169"/>
      <c r="U1" s="169"/>
      <c r="V1" s="169"/>
      <c r="W1" s="169"/>
      <c r="X1" s="168"/>
    </row>
    <row r="2" s="171" customFormat="true" ht="21" hidden="false" customHeight="true" outlineLevel="0" collapsed="false">
      <c r="A2" s="170"/>
      <c r="B2" s="169"/>
      <c r="C2" s="169"/>
      <c r="D2" s="169"/>
      <c r="E2" s="169"/>
      <c r="F2" s="169"/>
      <c r="G2" s="169"/>
      <c r="H2" s="169"/>
      <c r="I2" s="169"/>
      <c r="J2" s="169"/>
      <c r="K2" s="169"/>
      <c r="L2" s="169"/>
      <c r="M2" s="169"/>
      <c r="N2" s="169"/>
      <c r="O2" s="169"/>
      <c r="P2" s="169"/>
      <c r="Q2" s="169"/>
      <c r="R2" s="169"/>
      <c r="S2" s="169"/>
      <c r="T2" s="169"/>
      <c r="U2" s="169"/>
      <c r="V2" s="169"/>
      <c r="W2" s="169"/>
      <c r="X2" s="170"/>
    </row>
    <row r="3" customFormat="false" ht="33.75" hidden="false" customHeight="true" outlineLevel="0" collapsed="false">
      <c r="A3" s="168"/>
      <c r="B3" s="172" t="str">
        <f aca="false">'Monitoria Anual - 1'!A2</f>
        <v>Plano de Ação Nacional para a Conservação dos Pequenos Mamíferos de Áreas Florestais - PAN PMAF</v>
      </c>
      <c r="C3" s="172"/>
      <c r="D3" s="172"/>
      <c r="E3" s="172"/>
      <c r="F3" s="172"/>
      <c r="G3" s="172"/>
      <c r="H3" s="172"/>
      <c r="I3" s="172"/>
      <c r="J3" s="172"/>
      <c r="K3" s="172"/>
      <c r="L3" s="172"/>
      <c r="M3" s="172"/>
      <c r="N3" s="172"/>
      <c r="O3" s="172"/>
      <c r="P3" s="172"/>
      <c r="Q3" s="172"/>
      <c r="R3" s="172"/>
      <c r="S3" s="172"/>
      <c r="T3" s="172"/>
      <c r="U3" s="172"/>
      <c r="V3" s="172"/>
      <c r="W3" s="172"/>
      <c r="X3" s="168"/>
    </row>
    <row r="4" customFormat="false" ht="14.25" hidden="false" customHeight="false" outlineLevel="0" collapsed="false">
      <c r="A4" s="168"/>
      <c r="J4" s="173"/>
      <c r="K4" s="173"/>
      <c r="L4" s="173"/>
      <c r="M4" s="173"/>
      <c r="N4" s="173"/>
      <c r="O4" s="173"/>
      <c r="X4" s="168"/>
    </row>
    <row r="5" s="33" customFormat="true" ht="45" hidden="false" customHeight="true" outlineLevel="0" collapsed="false">
      <c r="A5" s="38"/>
      <c r="B5" s="174" t="s">
        <v>582</v>
      </c>
      <c r="C5" s="174"/>
      <c r="D5" s="175" t="str">
        <f aca="false">'Monitoria Anual - 1'!B4</f>
        <v>Proteger as populações das espécies alvo do PAN e seus ambientes, reduzindo os fatores de ameaça, e ampliar e difundir o conhecimento sobre elas, visando a sua conservação</v>
      </c>
      <c r="E5" s="175"/>
      <c r="F5" s="175"/>
      <c r="G5" s="175"/>
      <c r="H5" s="175"/>
      <c r="I5" s="175"/>
      <c r="J5" s="175"/>
      <c r="K5" s="175"/>
      <c r="L5" s="175"/>
      <c r="M5" s="175"/>
      <c r="N5" s="45"/>
      <c r="O5" s="45"/>
      <c r="P5" s="45"/>
      <c r="Q5" s="45"/>
      <c r="R5" s="45"/>
      <c r="X5" s="38"/>
    </row>
    <row r="6" customFormat="false" ht="14.25" hidden="false" customHeight="false" outlineLevel="0" collapsed="false">
      <c r="A6" s="168"/>
      <c r="J6" s="173"/>
      <c r="K6" s="173"/>
      <c r="L6" s="173"/>
      <c r="M6" s="173"/>
      <c r="N6" s="173"/>
      <c r="O6" s="173"/>
      <c r="X6" s="168"/>
    </row>
    <row r="7" customFormat="false" ht="26.25" hidden="false" customHeight="true" outlineLevel="0" collapsed="false">
      <c r="A7" s="168"/>
      <c r="B7" s="174" t="s">
        <v>111</v>
      </c>
      <c r="C7" s="174"/>
      <c r="D7" s="176" t="str">
        <f aca="false">'Monitoria Anual - 1'!B6</f>
        <v>29/05/2023 - 31/05/2023</v>
      </c>
      <c r="E7" s="176"/>
      <c r="F7" s="176"/>
      <c r="G7" s="176"/>
      <c r="H7" s="33"/>
      <c r="I7" s="177"/>
      <c r="J7" s="173"/>
      <c r="K7" s="173"/>
      <c r="L7" s="173"/>
      <c r="M7" s="173"/>
      <c r="N7" s="173"/>
      <c r="O7" s="173"/>
      <c r="X7" s="168"/>
    </row>
    <row r="8" customFormat="false" ht="14.25" hidden="false" customHeight="false" outlineLevel="0" collapsed="false">
      <c r="A8" s="168"/>
      <c r="X8" s="168"/>
    </row>
    <row r="9" customFormat="false" ht="31.5" hidden="false" customHeight="true" outlineLevel="0" collapsed="false">
      <c r="A9" s="168"/>
      <c r="B9" s="169" t="s">
        <v>583</v>
      </c>
      <c r="C9" s="169"/>
      <c r="D9" s="169"/>
      <c r="E9" s="169"/>
      <c r="F9" s="169"/>
      <c r="G9" s="169"/>
      <c r="H9" s="169"/>
      <c r="I9" s="169"/>
      <c r="J9" s="169"/>
      <c r="K9" s="169"/>
      <c r="L9" s="169"/>
      <c r="M9" s="169"/>
      <c r="N9" s="169"/>
      <c r="O9" s="169"/>
      <c r="P9" s="169"/>
      <c r="Q9" s="169"/>
      <c r="R9" s="169"/>
      <c r="S9" s="169"/>
      <c r="T9" s="169"/>
      <c r="U9" s="169"/>
      <c r="V9" s="169"/>
      <c r="W9" s="169"/>
      <c r="X9" s="168"/>
    </row>
    <row r="10" customFormat="false" ht="14.25" hidden="false" customHeight="false" outlineLevel="0" collapsed="false">
      <c r="A10" s="168"/>
      <c r="G10" s="178"/>
      <c r="H10" s="178"/>
      <c r="I10" s="178"/>
      <c r="X10" s="168"/>
    </row>
    <row r="11" customFormat="false" ht="15" hidden="false" customHeight="false" outlineLevel="0" collapsed="false">
      <c r="A11" s="168"/>
      <c r="B11" s="176" t="s">
        <v>584</v>
      </c>
      <c r="C11" s="176"/>
      <c r="D11" s="179"/>
      <c r="E11" s="179"/>
      <c r="F11" s="179"/>
      <c r="G11" s="179"/>
      <c r="H11" s="179"/>
      <c r="I11" s="179"/>
      <c r="J11" s="179"/>
      <c r="K11" s="179"/>
      <c r="L11" s="179"/>
      <c r="M11" s="179"/>
      <c r="N11" s="179"/>
      <c r="O11" s="179"/>
      <c r="P11" s="179"/>
      <c r="Q11" s="179"/>
      <c r="R11" s="179"/>
      <c r="S11" s="179"/>
      <c r="T11" s="179"/>
      <c r="U11" s="179"/>
      <c r="V11" s="179"/>
      <c r="W11" s="179"/>
      <c r="X11" s="168"/>
    </row>
    <row r="12" customFormat="false" ht="14.25" hidden="false" customHeight="false" outlineLevel="0" collapsed="false">
      <c r="A12" s="168"/>
      <c r="F12" s="180"/>
      <c r="G12" s="180"/>
      <c r="H12" s="181"/>
      <c r="X12" s="168"/>
    </row>
    <row r="13" customFormat="false" ht="33.75" hidden="false" customHeight="true" outlineLevel="0" collapsed="false">
      <c r="A13" s="168"/>
      <c r="C13" s="182" t="s">
        <v>1317</v>
      </c>
      <c r="D13" s="182"/>
      <c r="E13" s="182"/>
      <c r="F13" s="182"/>
      <c r="G13" s="182"/>
      <c r="H13" s="183"/>
      <c r="X13" s="168"/>
    </row>
    <row r="14" s="33" customFormat="true" ht="34.5" hidden="false" customHeight="true" outlineLevel="0" collapsed="false">
      <c r="A14" s="38"/>
      <c r="C14" s="184" t="s">
        <v>586</v>
      </c>
      <c r="D14" s="185" t="s">
        <v>587</v>
      </c>
      <c r="E14" s="186" t="s">
        <v>588</v>
      </c>
      <c r="F14" s="187" t="s">
        <v>589</v>
      </c>
      <c r="G14" s="188" t="s">
        <v>588</v>
      </c>
      <c r="H14" s="189"/>
      <c r="X14" s="38"/>
    </row>
    <row r="15" customFormat="false" ht="15" hidden="false" customHeight="false" outlineLevel="0" collapsed="false">
      <c r="A15" s="168"/>
      <c r="C15" s="190" t="s">
        <v>590</v>
      </c>
      <c r="D15" s="191"/>
      <c r="E15" s="192"/>
      <c r="F15" s="191" t="n">
        <f aca="false">COUNTA('Monitoria Anual - 4'!T11:T1000)</f>
        <v>10</v>
      </c>
      <c r="G15" s="192" t="n">
        <f aca="false">F15/$F$22</f>
        <v>0.065359477124183</v>
      </c>
      <c r="H15" s="193"/>
      <c r="X15" s="168"/>
    </row>
    <row r="16" customFormat="false" ht="15" hidden="false" customHeight="false" outlineLevel="0" collapsed="false">
      <c r="A16" s="168"/>
      <c r="C16" s="194" t="s">
        <v>591</v>
      </c>
      <c r="D16" s="195" t="n">
        <f aca="false">COUNTA('Monitoria Anual - 4'!O11:O1000)</f>
        <v>2</v>
      </c>
      <c r="E16" s="196" t="n">
        <f aca="false">D16/$D$22</f>
        <v>0.0133333333333333</v>
      </c>
      <c r="F16" s="195" t="n">
        <f aca="false">D16-AB16</f>
        <v>2</v>
      </c>
      <c r="G16" s="196" t="n">
        <f aca="false">F16/$F$22</f>
        <v>0.0130718954248366</v>
      </c>
      <c r="H16" s="193"/>
      <c r="X16" s="168"/>
      <c r="Z16" s="0" t="n">
        <f aca="false">COUNTIFS('Monitoria Anual - 1'!O:O,"x",'Monitoria Anual - 1'!T:T,"Excluída")</f>
        <v>0</v>
      </c>
      <c r="AA16" s="0" t="n">
        <f aca="false">COUNTIFS('Monitoria Anual - 1'!O:O,"x",'Monitoria Anual - 1'!T:T,"Agrupada")</f>
        <v>0</v>
      </c>
      <c r="AB16" s="0" t="n">
        <f aca="false">Z16+AA16</f>
        <v>0</v>
      </c>
    </row>
    <row r="17" customFormat="false" ht="15" hidden="false" customHeight="false" outlineLevel="0" collapsed="false">
      <c r="A17" s="168"/>
      <c r="C17" s="197" t="s">
        <v>592</v>
      </c>
      <c r="D17" s="195" t="n">
        <f aca="false">COUNTA('Monitoria Anual - 4'!P11:P1000)</f>
        <v>39</v>
      </c>
      <c r="E17" s="196" t="n">
        <f aca="false">D17/$D$22</f>
        <v>0.26</v>
      </c>
      <c r="F17" s="195" t="n">
        <f aca="false">D17-AB17</f>
        <v>39</v>
      </c>
      <c r="G17" s="196" t="n">
        <f aca="false">F17/$F$22</f>
        <v>0.254901960784314</v>
      </c>
      <c r="H17" s="193"/>
      <c r="X17" s="168"/>
      <c r="Z17" s="0" t="n">
        <f aca="false" t="array" ref="Z17:Z17">COUNTIFS('Monitoria Anual - 1'!P:P,"x",'Monitoria Anual - 1'!T:T,"Excluída")</f>
        <v>0</v>
      </c>
      <c r="AA17" s="0" t="n">
        <f aca="false" t="array" ref="AA17:AA17">COUNTIFS('Monitoria Anual - 1'!P:P,"x",'Monitoria Anual - 1'!T:T,"Agrupada")</f>
        <v>0</v>
      </c>
      <c r="AB17" s="0" t="n">
        <f aca="false">Z17+AA17</f>
        <v>0</v>
      </c>
    </row>
    <row r="18" customFormat="false" ht="15" hidden="false" customHeight="false" outlineLevel="0" collapsed="false">
      <c r="A18" s="168"/>
      <c r="C18" s="198" t="s">
        <v>593</v>
      </c>
      <c r="D18" s="195" t="n">
        <f aca="false">COUNTA('Monitoria Anual - 4'!Q11:Q1000)</f>
        <v>29</v>
      </c>
      <c r="E18" s="196" t="n">
        <f aca="false">D18/$D$22</f>
        <v>0.193333333333333</v>
      </c>
      <c r="F18" s="195" t="n">
        <f aca="false">D18-AB18</f>
        <v>29</v>
      </c>
      <c r="G18" s="196" t="n">
        <f aca="false">F18/$F$22</f>
        <v>0.189542483660131</v>
      </c>
      <c r="H18" s="193"/>
      <c r="X18" s="168"/>
      <c r="Z18" s="0" t="n">
        <f aca="false" t="array" ref="Z18:Z18">COUNTIFS('Monitoria Anual - 1'!Q:Q,"x",'Monitoria Anual - 1'!T:T,"Excluída")</f>
        <v>0</v>
      </c>
      <c r="AA18" s="0" t="n">
        <f aca="false" t="array" ref="AA18:AA18">COUNTIFS('Monitoria Anual - 1'!Q:Q,"x",'Monitoria Anual - 1'!T:T,"Agrupada")</f>
        <v>0</v>
      </c>
      <c r="AB18" s="0" t="n">
        <f aca="false">Z18+AA18</f>
        <v>0</v>
      </c>
    </row>
    <row r="19" customFormat="false" ht="15" hidden="false" customHeight="false" outlineLevel="0" collapsed="false">
      <c r="A19" s="168"/>
      <c r="C19" s="199" t="s">
        <v>594</v>
      </c>
      <c r="D19" s="195" t="n">
        <f aca="false">COUNTA('Monitoria Anual - 4'!R11:R1000)</f>
        <v>38</v>
      </c>
      <c r="E19" s="196" t="n">
        <f aca="false">D19/$D$22</f>
        <v>0.253333333333333</v>
      </c>
      <c r="F19" s="195" t="n">
        <f aca="false">D19-AB19</f>
        <v>38</v>
      </c>
      <c r="G19" s="196" t="n">
        <f aca="false">F19/$F$22</f>
        <v>0.248366013071895</v>
      </c>
      <c r="H19" s="193"/>
      <c r="X19" s="168"/>
      <c r="Z19" s="0" t="n">
        <f aca="false" t="array" ref="Z19:Z19">COUNTIFS('Monitoria Anual - 1'!R:R,"x",'Monitoria Anual - 1'!T:T,"Excluída")</f>
        <v>0</v>
      </c>
      <c r="AA19" s="0" t="n">
        <f aca="false" t="array" ref="AA19:AA19">COUNTIFS('Monitoria Anual - 1'!R:R,"x",'Monitoria Anual - 1'!T:T,"Agrupada")</f>
        <v>0</v>
      </c>
      <c r="AB19" s="0" t="n">
        <f aca="false">Z19+AA19</f>
        <v>0</v>
      </c>
    </row>
    <row r="20" customFormat="false" ht="15" hidden="false" customHeight="false" outlineLevel="0" collapsed="false">
      <c r="A20" s="168"/>
      <c r="C20" s="200" t="s">
        <v>595</v>
      </c>
      <c r="D20" s="195" t="n">
        <f aca="false">COUNTA('Monitoria Anual - 4'!S11:S1000)</f>
        <v>42</v>
      </c>
      <c r="E20" s="196" t="n">
        <f aca="false">D20/$D$22</f>
        <v>0.28</v>
      </c>
      <c r="F20" s="195" t="n">
        <f aca="false">D20-AB20</f>
        <v>42</v>
      </c>
      <c r="G20" s="196" t="n">
        <f aca="false">F20/$F$22</f>
        <v>0.274509803921569</v>
      </c>
      <c r="H20" s="193"/>
      <c r="X20" s="168"/>
      <c r="Z20" s="0" t="n">
        <f aca="false" t="array" ref="Z20:Z20">COUNTIFS('Monitoria Anual - 1'!S:S,"x",'Monitoria Anual - 1'!T:T,"Excluída")</f>
        <v>0</v>
      </c>
      <c r="AA20" s="0" t="n">
        <f aca="false" t="array" ref="AA20:AA20">COUNTIFS('Monitoria Anual - 1'!S:S,"x",'Monitoria Anual - 1'!T:T,"Agrupada")</f>
        <v>0</v>
      </c>
      <c r="AB20" s="0" t="n">
        <f aca="false">Z20+AA20</f>
        <v>0</v>
      </c>
    </row>
    <row r="21" customFormat="false" ht="15" hidden="false" customHeight="false" outlineLevel="0" collapsed="false">
      <c r="A21" s="168"/>
      <c r="C21" s="201" t="s">
        <v>596</v>
      </c>
      <c r="D21" s="202"/>
      <c r="E21" s="203"/>
      <c r="F21" s="202" t="n">
        <f aca="false">'Monitoria Anual - 4'!C166</f>
        <v>3</v>
      </c>
      <c r="G21" s="203" t="n">
        <f aca="false">F21/$F$22</f>
        <v>0.0196078431372549</v>
      </c>
      <c r="H21" s="193"/>
      <c r="X21" s="168"/>
    </row>
    <row r="22" customFormat="false" ht="15" hidden="false" customHeight="false" outlineLevel="0" collapsed="false">
      <c r="A22" s="168"/>
      <c r="C22" s="204" t="s">
        <v>597</v>
      </c>
      <c r="D22" s="205" t="n">
        <f aca="false">SUM(D16:D20)</f>
        <v>150</v>
      </c>
      <c r="E22" s="206" t="n">
        <f aca="false">SUM(E15:E21)</f>
        <v>1</v>
      </c>
      <c r="F22" s="207" t="n">
        <f aca="false">SUM(F16:F21)</f>
        <v>153</v>
      </c>
      <c r="G22" s="208" t="n">
        <f aca="false">SUM(G16:G21)</f>
        <v>1</v>
      </c>
      <c r="H22" s="193"/>
      <c r="X22" s="168"/>
    </row>
    <row r="23" customFormat="false" ht="14.25" hidden="false" customHeight="false" outlineLevel="0" collapsed="false">
      <c r="A23" s="168"/>
      <c r="C23" s="209" t="s">
        <v>598</v>
      </c>
      <c r="D23" s="210" t="n">
        <f aca="false">COUNTIF('Monitoria Anual - 4'!T11:T1000,"Agrupada")</f>
        <v>5</v>
      </c>
      <c r="E23" s="210"/>
      <c r="F23" s="210"/>
      <c r="G23" s="210"/>
      <c r="H23" s="211"/>
      <c r="X23" s="168"/>
    </row>
    <row r="24" customFormat="false" ht="14.25" hidden="false" customHeight="false" outlineLevel="0" collapsed="false">
      <c r="A24" s="168"/>
      <c r="C24" s="212" t="s">
        <v>599</v>
      </c>
      <c r="D24" s="213" t="n">
        <f aca="false">COUNTIF('Monitoria Anual - 4'!T11:T161,"Excluída")</f>
        <v>5</v>
      </c>
      <c r="E24" s="213"/>
      <c r="F24" s="213"/>
      <c r="G24" s="213"/>
      <c r="X24" s="168"/>
    </row>
    <row r="25" customFormat="false" ht="14.25" hidden="false" customHeight="false" outlineLevel="0" collapsed="false">
      <c r="A25" s="168"/>
      <c r="X25" s="168"/>
    </row>
    <row r="26" customFormat="false" ht="14.25" hidden="false" customHeight="false" outlineLevel="0" collapsed="false">
      <c r="A26" s="168"/>
      <c r="X26" s="168"/>
    </row>
    <row r="27" customFormat="false" ht="15" hidden="false" customHeight="false" outlineLevel="0" collapsed="false">
      <c r="A27" s="168"/>
      <c r="B27" s="176" t="s">
        <v>600</v>
      </c>
      <c r="C27" s="176"/>
      <c r="D27" s="179"/>
      <c r="E27" s="179"/>
      <c r="F27" s="179"/>
      <c r="G27" s="179"/>
      <c r="X27" s="168"/>
    </row>
    <row r="28" customFormat="false" ht="15" hidden="false" customHeight="false" outlineLevel="0" collapsed="false">
      <c r="A28" s="168"/>
      <c r="B28" s="179"/>
      <c r="C28" s="214"/>
      <c r="D28" s="214"/>
      <c r="E28" s="214"/>
      <c r="F28" s="214"/>
      <c r="G28" s="214"/>
      <c r="H28" s="179"/>
      <c r="I28" s="179"/>
      <c r="J28" s="179"/>
      <c r="K28" s="179"/>
      <c r="L28" s="179"/>
      <c r="M28" s="179"/>
      <c r="N28" s="179"/>
      <c r="O28" s="179"/>
      <c r="P28" s="179"/>
      <c r="Q28" s="179"/>
      <c r="R28" s="179"/>
      <c r="S28" s="179"/>
      <c r="T28" s="179"/>
      <c r="U28" s="179"/>
      <c r="V28" s="179"/>
      <c r="W28" s="179"/>
      <c r="X28" s="168"/>
    </row>
    <row r="29" customFormat="false" ht="15" hidden="false" customHeight="false" outlineLevel="0" collapsed="false">
      <c r="A29" s="168"/>
      <c r="B29" s="214"/>
      <c r="C29" s="215" t="s">
        <v>601</v>
      </c>
      <c r="D29" s="216" t="n">
        <f aca="false">COUNTA('Monitoria Anual - 4'!A11:A160)</f>
        <v>10</v>
      </c>
      <c r="H29" s="214"/>
      <c r="I29" s="214"/>
      <c r="J29" s="214"/>
      <c r="K29" s="214"/>
      <c r="L29" s="214"/>
      <c r="M29" s="214"/>
      <c r="N29" s="214"/>
      <c r="O29" s="214"/>
      <c r="P29" s="214"/>
      <c r="Q29" s="214"/>
      <c r="R29" s="214"/>
      <c r="S29" s="214"/>
      <c r="T29" s="214"/>
      <c r="U29" s="214"/>
      <c r="V29" s="214"/>
      <c r="W29" s="214"/>
      <c r="X29" s="168"/>
    </row>
    <row r="30" customFormat="false" ht="14.25" hidden="false" customHeight="false" outlineLevel="0" collapsed="false">
      <c r="A30" s="168"/>
      <c r="X30" s="168"/>
    </row>
    <row r="31" customFormat="false" ht="14.25" hidden="false" customHeight="false" outlineLevel="0" collapsed="false">
      <c r="A31" s="168"/>
      <c r="C31" s="217" t="s">
        <v>602</v>
      </c>
      <c r="D31" s="217" t="s">
        <v>603</v>
      </c>
      <c r="E31" s="218"/>
      <c r="F31" s="219"/>
      <c r="G31" s="220"/>
      <c r="H31" s="221"/>
      <c r="I31" s="222"/>
      <c r="J31" s="223"/>
      <c r="W31" s="1"/>
      <c r="X31" s="168"/>
    </row>
    <row r="32" customFormat="false" ht="14.25" hidden="false" customHeight="false" outlineLevel="0" collapsed="false">
      <c r="A32" s="168"/>
      <c r="C32" s="224" t="s">
        <v>604</v>
      </c>
      <c r="D32" s="225" t="n">
        <f aca="false">SUM(F32:J32)</f>
        <v>15</v>
      </c>
      <c r="E32" s="226" t="n">
        <f aca="false">COUNTA('Monitoria Anual - 4'!T11:T25)</f>
        <v>5</v>
      </c>
      <c r="F32" s="227" t="n">
        <f aca="false">COUNTA('Monitoria Anual - 4'!O11:O25)</f>
        <v>1</v>
      </c>
      <c r="G32" s="227" t="n">
        <f aca="false">COUNTA('Monitoria Anual - 4'!P11:P25)</f>
        <v>6</v>
      </c>
      <c r="H32" s="227" t="n">
        <f aca="false">COUNTA('Monitoria Anual - 4'!Q11:Q25)</f>
        <v>3</v>
      </c>
      <c r="I32" s="227" t="n">
        <f aca="false">COUNTA('Monitoria Anual - 4'!R11:R25)</f>
        <v>1</v>
      </c>
      <c r="J32" s="228" t="n">
        <f aca="false">COUNTA('Monitoria Anual - 4'!S11:S25)</f>
        <v>4</v>
      </c>
      <c r="W32" s="1"/>
      <c r="X32" s="168"/>
    </row>
    <row r="33" customFormat="false" ht="14.25" hidden="false" customHeight="false" outlineLevel="0" collapsed="false">
      <c r="A33" s="168"/>
      <c r="C33" s="229" t="s">
        <v>605</v>
      </c>
      <c r="D33" s="224" t="n">
        <f aca="false">SUM(F33:J33)</f>
        <v>15</v>
      </c>
      <c r="E33" s="230" t="n">
        <f aca="false">COUNTA('Monitoria Anual - 4'!T26:T40)</f>
        <v>2</v>
      </c>
      <c r="F33" s="231" t="n">
        <f aca="false">COUNTA('Monitoria Anual - 4'!O26:O40)</f>
        <v>0</v>
      </c>
      <c r="G33" s="231" t="n">
        <f aca="false">COUNTA('Monitoria Anual - 4'!P26:P40)</f>
        <v>6</v>
      </c>
      <c r="H33" s="231" t="n">
        <f aca="false">COUNTA('Monitoria Anual - 4'!Q26:Q40)</f>
        <v>2</v>
      </c>
      <c r="I33" s="231" t="n">
        <f aca="false">COUNTA('Monitoria Anual - 4'!R26:R40)</f>
        <v>3</v>
      </c>
      <c r="J33" s="232" t="n">
        <f aca="false">COUNTA('Monitoria Anual - 4'!S26:S40)</f>
        <v>4</v>
      </c>
      <c r="W33" s="1"/>
      <c r="X33" s="168"/>
    </row>
    <row r="34" customFormat="false" ht="14.25" hidden="false" customHeight="false" outlineLevel="0" collapsed="false">
      <c r="A34" s="168"/>
      <c r="C34" s="229" t="s">
        <v>606</v>
      </c>
      <c r="D34" s="224" t="n">
        <f aca="false">SUM(F34:J34)</f>
        <v>15</v>
      </c>
      <c r="E34" s="230" t="n">
        <f aca="false">COUNTA('Monitoria Anual - 4'!T41:T55)</f>
        <v>0</v>
      </c>
      <c r="F34" s="231" t="n">
        <f aca="false">COUNTA('Monitoria Anual - 4'!O41:O55)</f>
        <v>1</v>
      </c>
      <c r="G34" s="231" t="n">
        <f aca="false">COUNTA('Monitoria Anual - 4'!P41:P55)</f>
        <v>6</v>
      </c>
      <c r="H34" s="231" t="n">
        <f aca="false">COUNTA('Monitoria Anual - 4'!Q41:Q55)</f>
        <v>1</v>
      </c>
      <c r="I34" s="231" t="n">
        <f aca="false">COUNTA('Monitoria Anual - 4'!R41:R55)</f>
        <v>5</v>
      </c>
      <c r="J34" s="232" t="n">
        <f aca="false">COUNTA('Monitoria Anual - 4'!S41:S55)</f>
        <v>2</v>
      </c>
      <c r="W34" s="1"/>
      <c r="X34" s="168"/>
    </row>
    <row r="35" customFormat="false" ht="14.25" hidden="false" customHeight="false" outlineLevel="0" collapsed="false">
      <c r="A35" s="168"/>
      <c r="C35" s="229" t="s">
        <v>607</v>
      </c>
      <c r="D35" s="224" t="n">
        <f aca="false">SUM(F35:J35)</f>
        <v>15</v>
      </c>
      <c r="E35" s="230" t="n">
        <f aca="false">COUNTA('Monitoria Anual - 4'!T56:T70)</f>
        <v>1</v>
      </c>
      <c r="F35" s="231" t="n">
        <f aca="false">COUNTA('Monitoria Anual - 4'!O56:O70)</f>
        <v>0</v>
      </c>
      <c r="G35" s="231" t="n">
        <f aca="false">COUNTA('Monitoria Anual - 4'!P56:P70)</f>
        <v>6</v>
      </c>
      <c r="H35" s="231" t="n">
        <f aca="false">COUNTA('Monitoria Anual - 4'!Q56:Q70)</f>
        <v>2</v>
      </c>
      <c r="I35" s="231" t="n">
        <f aca="false">COUNTA('Monitoria Anual - 4'!R56:R70)</f>
        <v>5</v>
      </c>
      <c r="J35" s="232" t="n">
        <f aca="false">COUNTA('Monitoria Anual - 4'!S56:S70)</f>
        <v>2</v>
      </c>
      <c r="W35" s="1"/>
      <c r="X35" s="168"/>
    </row>
    <row r="36" customFormat="false" ht="14.25" hidden="false" customHeight="false" outlineLevel="0" collapsed="false">
      <c r="A36" s="168"/>
      <c r="C36" s="229" t="s">
        <v>608</v>
      </c>
      <c r="D36" s="224" t="n">
        <f aca="false">SUM(F36:J36)</f>
        <v>15</v>
      </c>
      <c r="E36" s="230" t="n">
        <f aca="false">COUNTA('Monitoria Anual - 4'!T71:T85)</f>
        <v>0</v>
      </c>
      <c r="F36" s="231" t="n">
        <f aca="false">COUNTA('Monitoria Anual - 4'!O71:O85)</f>
        <v>0</v>
      </c>
      <c r="G36" s="231" t="n">
        <f aca="false">COUNTA('Monitoria Anual - 4'!P71:P85)</f>
        <v>0</v>
      </c>
      <c r="H36" s="231" t="n">
        <f aca="false">COUNTA('Monitoria Anual - 4'!Q71:Q85)</f>
        <v>12</v>
      </c>
      <c r="I36" s="231" t="n">
        <f aca="false">COUNTA('Monitoria Anual - 4'!R71:R85)</f>
        <v>0</v>
      </c>
      <c r="J36" s="232" t="n">
        <f aca="false">COUNTA('Monitoria Anual - 4'!S71:S85)</f>
        <v>3</v>
      </c>
      <c r="W36" s="1"/>
      <c r="X36" s="168"/>
    </row>
    <row r="37" customFormat="false" ht="14.25" hidden="false" customHeight="false" outlineLevel="0" collapsed="false">
      <c r="A37" s="168"/>
      <c r="C37" s="229" t="s">
        <v>609</v>
      </c>
      <c r="D37" s="224" t="n">
        <f aca="false">SUM(F37:J37)</f>
        <v>15</v>
      </c>
      <c r="E37" s="230" t="n">
        <f aca="false">COUNTA('Monitoria Anual - 4'!T86:T100)</f>
        <v>0</v>
      </c>
      <c r="F37" s="231" t="n">
        <f aca="false">COUNTA('Monitoria Anual - 4'!O86:O100)</f>
        <v>0</v>
      </c>
      <c r="G37" s="231" t="n">
        <f aca="false">COUNTA('Monitoria Anual - 4'!P86:P100)</f>
        <v>0</v>
      </c>
      <c r="H37" s="231" t="n">
        <f aca="false">COUNTA('Monitoria Anual - 4'!Q86:Q100)</f>
        <v>0</v>
      </c>
      <c r="I37" s="231" t="n">
        <f aca="false">COUNTA('Monitoria Anual - 4'!R86:R100)</f>
        <v>0</v>
      </c>
      <c r="J37" s="232" t="n">
        <f aca="false">COUNTA('Monitoria Anual - 4'!S86:S100)</f>
        <v>15</v>
      </c>
      <c r="W37" s="1"/>
      <c r="X37" s="168"/>
    </row>
    <row r="38" customFormat="false" ht="14.25" hidden="false" customHeight="false" outlineLevel="0" collapsed="false">
      <c r="A38" s="168"/>
      <c r="C38" s="229" t="s">
        <v>610</v>
      </c>
      <c r="D38" s="224" t="n">
        <f aca="false">SUM(F38:J38)</f>
        <v>15</v>
      </c>
      <c r="E38" s="230" t="n">
        <f aca="false">COUNTA('Monitoria Anual - 4'!T101:T115)</f>
        <v>0</v>
      </c>
      <c r="F38" s="231" t="n">
        <f aca="false">COUNTA('Monitoria Anual - 4'!O101:O115)</f>
        <v>0</v>
      </c>
      <c r="G38" s="231" t="n">
        <f aca="false">COUNTA('Monitoria Anual - 4'!P101:P115)</f>
        <v>11</v>
      </c>
      <c r="H38" s="231" t="n">
        <f aca="false">COUNTA('Monitoria Anual - 4'!Q101:Q115)</f>
        <v>0</v>
      </c>
      <c r="I38" s="231" t="n">
        <f aca="false">COUNTA('Monitoria Anual - 4'!R101:R115)</f>
        <v>1</v>
      </c>
      <c r="J38" s="232" t="n">
        <f aca="false">COUNTA('Monitoria Anual - 4'!S101:S115)</f>
        <v>3</v>
      </c>
      <c r="W38" s="1"/>
      <c r="X38" s="168"/>
    </row>
    <row r="39" customFormat="false" ht="14.25" hidden="false" customHeight="false" outlineLevel="0" collapsed="false">
      <c r="A39" s="168"/>
      <c r="C39" s="229" t="s">
        <v>1187</v>
      </c>
      <c r="D39" s="224" t="n">
        <f aca="false">SUM(F39:J39)</f>
        <v>15</v>
      </c>
      <c r="E39" s="230" t="n">
        <f aca="false">COUNTA('Monitoria Anual - 4'!T116:T130)</f>
        <v>0</v>
      </c>
      <c r="F39" s="231" t="n">
        <f aca="false">COUNTA('Monitoria Anual - 4'!O116:O130)</f>
        <v>0</v>
      </c>
      <c r="G39" s="231" t="n">
        <f aca="false">COUNTA('Monitoria Anual - 4'!P116:P130)</f>
        <v>0</v>
      </c>
      <c r="H39" s="231" t="n">
        <f aca="false">COUNTA('Monitoria Anual - 4'!Q116:Q130)</f>
        <v>5</v>
      </c>
      <c r="I39" s="231" t="n">
        <f aca="false">COUNTA('Monitoria Anual - 4'!R116:R130)</f>
        <v>7</v>
      </c>
      <c r="J39" s="232" t="n">
        <f aca="false">COUNTA('Monitoria Anual - 4'!S116:S130)</f>
        <v>3</v>
      </c>
      <c r="W39" s="1"/>
      <c r="X39" s="168"/>
    </row>
    <row r="40" customFormat="false" ht="14.25" hidden="false" customHeight="false" outlineLevel="0" collapsed="false">
      <c r="A40" s="168"/>
      <c r="C40" s="229" t="s">
        <v>1188</v>
      </c>
      <c r="D40" s="224" t="n">
        <f aca="false">SUM(F40:J40)</f>
        <v>15</v>
      </c>
      <c r="E40" s="230" t="n">
        <f aca="false">COUNTA('Monitoria Anual - 4'!T131:T145)</f>
        <v>0</v>
      </c>
      <c r="F40" s="231" t="n">
        <f aca="false">COUNTA('Monitoria Anual - 4'!O131:O145)</f>
        <v>0</v>
      </c>
      <c r="G40" s="231" t="n">
        <f aca="false">COUNTA('Monitoria Anual - 4'!P131:P145)</f>
        <v>4</v>
      </c>
      <c r="H40" s="231" t="n">
        <f aca="false">COUNTA('Monitoria Anual - 4'!Q131:Q145)</f>
        <v>4</v>
      </c>
      <c r="I40" s="231" t="n">
        <f aca="false">COUNTA('Monitoria Anual - 4'!R131:R145)</f>
        <v>4</v>
      </c>
      <c r="J40" s="232" t="n">
        <f aca="false">COUNTA('Monitoria Anual - 4'!S131:S145)</f>
        <v>3</v>
      </c>
      <c r="W40" s="1"/>
      <c r="X40" s="168"/>
    </row>
    <row r="41" customFormat="false" ht="14.25" hidden="false" customHeight="false" outlineLevel="0" collapsed="false">
      <c r="A41" s="168"/>
      <c r="C41" s="424" t="s">
        <v>1189</v>
      </c>
      <c r="D41" s="425" t="n">
        <f aca="false">SUM(F41:J41)</f>
        <v>15</v>
      </c>
      <c r="E41" s="426" t="n">
        <f aca="false">COUNTA('Monitoria Anual - 4'!T146:T160)</f>
        <v>2</v>
      </c>
      <c r="F41" s="427" t="n">
        <f aca="false">COUNTA('Monitoria Anual - 4'!O146:O160)</f>
        <v>0</v>
      </c>
      <c r="G41" s="427" t="n">
        <f aca="false">COUNTA('Monitoria Anual - 4'!P146:P160)</f>
        <v>0</v>
      </c>
      <c r="H41" s="427" t="n">
        <f aca="false">COUNTA('Monitoria Anual - 4'!Q146:Q160)</f>
        <v>0</v>
      </c>
      <c r="I41" s="427" t="n">
        <f aca="false">COUNTA('Monitoria Anual - 4'!R146:R160)</f>
        <v>12</v>
      </c>
      <c r="J41" s="428" t="n">
        <f aca="false">COUNTA('Monitoria Anual - 4'!S146:S160)</f>
        <v>3</v>
      </c>
      <c r="W41" s="1"/>
      <c r="X41" s="168"/>
    </row>
    <row r="42" customFormat="false" ht="14.25" hidden="false" customHeight="false" outlineLevel="0" collapsed="false">
      <c r="A42" s="168"/>
      <c r="X42" s="168"/>
    </row>
    <row r="43" customFormat="false" ht="14.25" hidden="false" customHeight="false" outlineLevel="0" collapsed="false">
      <c r="A43" s="168"/>
      <c r="B43" s="168"/>
      <c r="C43" s="168"/>
      <c r="D43" s="168"/>
      <c r="E43" s="168"/>
      <c r="F43" s="168"/>
      <c r="G43" s="168"/>
      <c r="H43" s="168"/>
      <c r="I43" s="168"/>
      <c r="J43" s="168"/>
      <c r="K43" s="168"/>
      <c r="L43" s="168"/>
      <c r="M43" s="168"/>
      <c r="N43" s="168"/>
      <c r="O43" s="168"/>
      <c r="P43" s="168"/>
      <c r="Q43" s="168"/>
      <c r="R43" s="168"/>
      <c r="S43" s="168"/>
      <c r="T43" s="168"/>
      <c r="U43" s="168"/>
      <c r="V43" s="168"/>
      <c r="W43" s="168"/>
      <c r="X43" s="168"/>
    </row>
    <row r="45" customFormat="false" ht="14.25" hidden="false" customHeight="false" outlineLevel="0" collapsed="false">
      <c r="A45" s="233"/>
      <c r="B45" s="233"/>
      <c r="C45" s="233"/>
      <c r="D45" s="233"/>
      <c r="E45" s="233"/>
      <c r="F45" s="233"/>
      <c r="G45" s="233"/>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row>
    <row r="46" customFormat="false" ht="14.25" hidden="false" customHeight="false" outlineLevel="0" collapsed="false">
      <c r="A46" s="233"/>
      <c r="B46" s="233"/>
      <c r="C46" s="233"/>
      <c r="D46" s="233"/>
      <c r="E46" s="233"/>
      <c r="F46" s="233"/>
      <c r="G46" s="233"/>
      <c r="H46" s="233"/>
      <c r="I46" s="233"/>
      <c r="J46" s="233"/>
      <c r="K46" s="233"/>
      <c r="L46" s="233"/>
      <c r="M46" s="233"/>
      <c r="N46" s="233"/>
      <c r="O46" s="233"/>
      <c r="P46" s="233"/>
      <c r="Q46" s="233"/>
      <c r="R46" s="233"/>
      <c r="S46" s="233"/>
      <c r="T46" s="233"/>
      <c r="U46" s="233"/>
      <c r="V46" s="233"/>
      <c r="W46" s="233"/>
      <c r="X46" s="233"/>
      <c r="Y46" s="233"/>
      <c r="Z46" s="233"/>
      <c r="AA46" s="233"/>
      <c r="AB46" s="233"/>
      <c r="AC46" s="233"/>
      <c r="AD46" s="233"/>
    </row>
    <row r="47" customFormat="false" ht="14.25" hidden="false" customHeight="false" outlineLevel="0" collapsed="false">
      <c r="A47" s="233"/>
      <c r="B47" s="233"/>
      <c r="C47" s="233"/>
      <c r="D47" s="233"/>
      <c r="E47" s="233"/>
      <c r="F47" s="233"/>
      <c r="G47" s="233"/>
      <c r="H47" s="233"/>
      <c r="I47" s="233"/>
      <c r="J47" s="233"/>
      <c r="K47" s="233"/>
      <c r="L47" s="233"/>
      <c r="M47" s="233"/>
      <c r="N47" s="233"/>
      <c r="O47" s="233"/>
      <c r="P47" s="233"/>
      <c r="Q47" s="233"/>
      <c r="R47" s="233"/>
      <c r="S47" s="233"/>
      <c r="T47" s="233"/>
      <c r="U47" s="233"/>
      <c r="V47" s="233"/>
      <c r="W47" s="233"/>
      <c r="X47" s="233"/>
      <c r="Y47" s="233"/>
      <c r="Z47" s="233"/>
      <c r="AA47" s="233"/>
      <c r="AB47" s="233"/>
      <c r="AC47" s="233"/>
      <c r="AD47" s="233"/>
    </row>
  </sheetData>
  <sheetProtection algorithmName="SHA-512" hashValue="9OBt89EJviemdl1Y4GhCiU2cJdcMCCLPVL4EUgHt8ZoJlKAWiGX0dE33W3QrskF3uoR7Q6eGlVJMd7Yk3UY1/A==" saltValue="7B9ul9WO8mxplDx/ZLxmtA==" spinCount="100000" sheet="true" objects="true" scenarios="true"/>
  <protectedRanges>
    <protectedRange name="Intervalo1_9_8_8" algorithmName="SHA-512" hashValue="zzhv/Dq6/XQDdy4PArewFSu9VLQOsBZ9SvRQwEaPRryxU9jlfehRY4wDYvbp7yw2VZjtzuEFQ9mRoLL/NIyBnw==" saltValue="sDMcZXVTWsRsrO+dPIlxTA==" spinCount="100000" sqref="A1:AD47"/>
  </protectedRanges>
  <mergeCells count="13">
    <mergeCell ref="B1:W2"/>
    <mergeCell ref="B3:W3"/>
    <mergeCell ref="B5:C5"/>
    <mergeCell ref="D5:M5"/>
    <mergeCell ref="B7:C7"/>
    <mergeCell ref="D7:G7"/>
    <mergeCell ref="B9:W9"/>
    <mergeCell ref="B11:C11"/>
    <mergeCell ref="F12:G12"/>
    <mergeCell ref="C13:G13"/>
    <mergeCell ref="D23:G23"/>
    <mergeCell ref="D24:G24"/>
    <mergeCell ref="B27:C27"/>
  </mergeCells>
  <conditionalFormatting sqref="E32:F32 G32:J41 F33:F41">
    <cfRule type="cellIs" priority="2" operator="equal" aboveAverage="0" equalAverage="0" bottom="0" percent="0" rank="0" text="" dxfId="54">
      <formula>0</formula>
    </cfRule>
  </conditionalFormatting>
  <printOptions headings="false" gridLines="false" gridLinesSet="true" horizontalCentered="false" verticalCentered="false"/>
  <pageMargins left="0.25" right="0.25"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colBreaks count="1" manualBreakCount="1">
    <brk id="11" man="true" max="65535" min="0"/>
  </colBreaks>
  <drawing r:id="rId1"/>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Autoriza_x00e7__x00e3_odeusoparaoCENAP_x002f_ICMBio xmlns="d48891a3-fa21-4480-9dcb-202080cb6d5b">false</Autoriza_x00e7__x00e3_odeusoparaoCENAP_x002f_ICMBio>
    <j61951ea8320440dab7e1274a374873d xmlns="d48891a3-fa21-4480-9dcb-202080cb6d5b">
      <Terms xmlns="http://schemas.microsoft.com/office/infopath/2007/PartnerControls"/>
    </j61951ea8320440dab7e1274a374873d>
    <h1to xmlns="d48891a3-fa21-4480-9dcb-202080cb6d5b" xsi:nil="true"/>
    <_ip_UnifiedCompliancePolicyProperties xmlns="http://schemas.microsoft.com/sharepoint/v3" xsi:nil="true"/>
    <Pessoas xmlns="d48891a3-fa21-4480-9dcb-202080cb6d5b">
      <UserInfo>
        <DisplayName/>
        <AccountId xsi:nil="true"/>
        <AccountType/>
      </UserInfo>
    </Pessoas>
    <TaxCatchAll xmlns="1262c583-ff64-4db5-95f7-0975d010bab7" xsi:nil="true"/>
    <lcf76f155ced4ddcb4097134ff3c332f xmlns="d48891a3-fa21-4480-9dcb-202080cb6d5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8A9FA3EBFD826458AF5EFED1AD78E9F" ma:contentTypeVersion="33" ma:contentTypeDescription="Crie um novo documento." ma:contentTypeScope="" ma:versionID="b1542eebb89d61a4167078a191aa3c3a">
  <xsd:schema xmlns:xsd="http://www.w3.org/2001/XMLSchema" xmlns:xs="http://www.w3.org/2001/XMLSchema" xmlns:p="http://schemas.microsoft.com/office/2006/metadata/properties" xmlns:ns1="http://schemas.microsoft.com/sharepoint/v3" xmlns:ns2="d48891a3-fa21-4480-9dcb-202080cb6d5b" xmlns:ns3="1262c583-ff64-4db5-95f7-0975d010bab7" targetNamespace="http://schemas.microsoft.com/office/2006/metadata/properties" ma:root="true" ma:fieldsID="6ccaad02b75e0b21e4921e03ee44f436" ns1:_="" ns2:_="" ns3:_="">
    <xsd:import namespace="http://schemas.microsoft.com/sharepoint/v3"/>
    <xsd:import namespace="d48891a3-fa21-4480-9dcb-202080cb6d5b"/>
    <xsd:import namespace="1262c583-ff64-4db5-95f7-0975d010bab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3:SharedWithUsers" minOccurs="0"/>
                <xsd:element ref="ns3:SharedWithDetails" minOccurs="0"/>
                <xsd:element ref="ns2:MediaServiceEventHashCode" minOccurs="0"/>
                <xsd:element ref="ns2:MediaServiceGenerationTime" minOccurs="0"/>
                <xsd:element ref="ns2:MediaServiceAutoKeyPoints" minOccurs="0"/>
                <xsd:element ref="ns2:MediaServiceKeyPoints" minOccurs="0"/>
                <xsd:element ref="ns2:j61951ea8320440dab7e1274a374873d" minOccurs="0"/>
                <xsd:element ref="ns3:TaxCatchAll" minOccurs="0"/>
                <xsd:element ref="ns2:Pessoas" minOccurs="0"/>
                <xsd:element ref="ns2:Autoriza_x00e7__x00e3_odeusoparaoCENAP_x002f_ICMBio" minOccurs="0"/>
                <xsd:element ref="ns2:h1to" minOccurs="0"/>
                <xsd:element ref="ns2:MediaLengthInSeconds" minOccurs="0"/>
                <xsd:element ref="ns1:_ip_UnifiedCompliancePolicyProperties" minOccurs="0"/>
                <xsd:element ref="ns1:_ip_UnifiedCompliancePolicyUIAction" minOccurs="0"/>
                <xsd:element ref="ns2:lcf76f155ced4ddcb4097134ff3c332f"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7" nillable="true" ma:displayName="Propriedades da Política de Conformidade Unificada" ma:hidden="true" ma:internalName="_ip_UnifiedCompliancePolicyProperties">
      <xsd:simpleType>
        <xsd:restriction base="dms:Note"/>
      </xsd:simpleType>
    </xsd:element>
    <xsd:element name="_ip_UnifiedCompliancePolicyUIAction" ma:index="28" nillable="true" ma:displayName="Ação de Interface do Usuário da Política de Conformidade Unificad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48891a3-fa21-4480-9dcb-202080cb6d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j61951ea8320440dab7e1274a374873d" ma:index="21" nillable="true" ma:taxonomy="true" ma:internalName="j61951ea8320440dab7e1274a374873d" ma:taxonomyFieldName="Tags" ma:displayName="Tags" ma:readOnly="false" ma:default="" ma:fieldId="{361951ea-8320-440d-ab7e-1274a374873d}" ma:taxonomyMulti="true" ma:sspId="11439537-a661-4c27-8fe4-74698d587d7f" ma:termSetId="163a0ffd-9e23-40ad-852d-9381ab81b8ea" ma:anchorId="00000000-0000-0000-0000-000000000000" ma:open="true" ma:isKeyword="false">
      <xsd:complexType>
        <xsd:sequence>
          <xsd:element ref="pc:Terms" minOccurs="0" maxOccurs="1"/>
        </xsd:sequence>
      </xsd:complexType>
    </xsd:element>
    <xsd:element name="Pessoas" ma:index="23" nillable="true" ma:displayName="Pessoas" ma:list="UserInfo" ma:SharePointGroup="0" ma:internalName="Pessoas" ma:showField="Titl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oriza_x00e7__x00e3_odeusoparaoCENAP_x002f_ICMBio" ma:index="24" nillable="true" ma:displayName="Autorização de uso para o CENAP/ICMBio" ma:default="0" ma:description="Marcar se tivermos autorização do autor para uso em nossas atividades" ma:format="Dropdown" ma:internalName="Autoriza_x00e7__x00e3_odeusoparaoCENAP_x002f_ICMBio">
      <xsd:simpleType>
        <xsd:restriction base="dms:Boolean"/>
      </xsd:simpleType>
    </xsd:element>
    <xsd:element name="h1to" ma:index="25" nillable="true" ma:displayName="Data e hora" ma:internalName="h1to">
      <xsd:simpleType>
        <xsd:restriction base="dms:DateTime"/>
      </xsd:simpleType>
    </xsd:element>
    <xsd:element name="MediaLengthInSeconds" ma:index="26" nillable="true" ma:displayName="Length (seconds)" ma:internalName="MediaLengthInSeconds" ma:readOnly="true">
      <xsd:simpleType>
        <xsd:restriction base="dms:Unknown"/>
      </xsd:simpleType>
    </xsd:element>
    <xsd:element name="lcf76f155ced4ddcb4097134ff3c332f" ma:index="30"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2" nillable="true" ma:displayName="MediaServiceSearchProperties" ma:hidden="true" ma:internalName="MediaServiceSearchProperties" ma:readOnly="true">
      <xsd:simpleType>
        <xsd:restriction base="dms:Note"/>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262c583-ff64-4db5-95f7-0975d010bab7" elementFormDefault="qualified">
    <xsd:import namespace="http://schemas.microsoft.com/office/2006/documentManagement/types"/>
    <xsd:import namespace="http://schemas.microsoft.com/office/infopath/2007/PartnerControls"/>
    <xsd:element name="SharedWithUsers" ma:index="14"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hes de Compartilhado Com" ma:internalName="SharedWithDetails" ma:readOnly="true">
      <xsd:simpleType>
        <xsd:restriction base="dms:Note">
          <xsd:maxLength value="255"/>
        </xsd:restriction>
      </xsd:simpleType>
    </xsd:element>
    <xsd:element name="TaxCatchAll" ma:index="22" nillable="true" ma:displayName="Taxonomy Catch All Column" ma:hidden="true" ma:list="{24cfd5e4-6e76-40a0-8025-22329fa19566}" ma:internalName="TaxCatchAll" ma:showField="CatchAllData" ma:web="1262c583-ff64-4db5-95f7-0975d010ba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24F704-8315-46BC-B1CB-36C5FF58BEE1}">
  <ds:schemaRefs>
    <ds:schemaRef ds:uri="http://purl.org/dc/dcmitype/"/>
    <ds:schemaRef ds:uri="http://purl.org/dc/terms/"/>
    <ds:schemaRef ds:uri="http://www.w3.org/XML/1998/namespace"/>
    <ds:schemaRef ds:uri="d48891a3-fa21-4480-9dcb-202080cb6d5b"/>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1262c583-ff64-4db5-95f7-0975d010bab7"/>
    <ds:schemaRef ds:uri="http://schemas.microsoft.com/sharepoint/v3"/>
    <ds:schemaRef ds:uri="http://schemas.microsoft.com/office/2006/metadata/properties"/>
  </ds:schemaRefs>
</ds:datastoreItem>
</file>

<file path=customXml/itemProps2.xml><?xml version="1.0" encoding="utf-8"?>
<ds:datastoreItem xmlns:ds="http://schemas.openxmlformats.org/officeDocument/2006/customXml" ds:itemID="{0F7C02BA-8577-4D3C-80F7-1ED842E0E90D}"/>
</file>

<file path=customXml/itemProps3.xml><?xml version="1.0" encoding="utf-8"?>
<ds:datastoreItem xmlns:ds="http://schemas.openxmlformats.org/officeDocument/2006/customXml" ds:itemID="{C8C51AF3-DF84-4827-B17B-24037AC4E3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0</TotalTime>
  <Application>LibreOffice/25.2.7.1$Windows_X86_64 LibreOffice_project/16e8e36d1610f10597ed778c3dcb0a5aa0ed5d6f</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2012-07-30T00:05:19Z</dcterms:created>
  <dc:creator>Renata Navega</dc:creator>
  <dc:description/>
  <dc:language>pt-BR</dc:language>
  <cp:lastModifiedBy>Tatiane Cristina Rech Fernandes</cp:lastModifiedBy>
  <dcterms:modified xsi:type="dcterms:W3CDTF">2025-11-18T22:14:42Z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0x010100E8A9FA3EBFD826458AF5EFED1AD78E9F</vt:lpwstr>
  </property>
  <property fmtid="{D5CDD505-2E9C-101B-9397-08002B2CF9AE}" pid="3" name="MSIP_Label_3738d5ca-cd4e-433d-8f2a-eee77df5cad2_ActionId">
    <vt:lpwstr>6e64f5b5-9f9d-487a-a265-db0acb58beeb</vt:lpwstr>
  </property>
  <property fmtid="{D5CDD505-2E9C-101B-9397-08002B2CF9AE}" pid="4" name="MSIP_Label_3738d5ca-cd4e-433d-8f2a-eee77df5cad2_ContentBits">
    <vt:lpwstr>0</vt:lpwstr>
  </property>
  <property fmtid="{D5CDD505-2E9C-101B-9397-08002B2CF9AE}" pid="5" name="MSIP_Label_3738d5ca-cd4e-433d-8f2a-eee77df5cad2_Enabled">
    <vt:lpwstr>true</vt:lpwstr>
  </property>
  <property fmtid="{D5CDD505-2E9C-101B-9397-08002B2CF9AE}" pid="6" name="MSIP_Label_3738d5ca-cd4e-433d-8f2a-eee77df5cad2_Method">
    <vt:lpwstr>Standard</vt:lpwstr>
  </property>
  <property fmtid="{D5CDD505-2E9C-101B-9397-08002B2CF9AE}" pid="7" name="MSIP_Label_3738d5ca-cd4e-433d-8f2a-eee77df5cad2_Name">
    <vt:lpwstr>defa4170-0d19-0005-0004-bc88714345d2</vt:lpwstr>
  </property>
  <property fmtid="{D5CDD505-2E9C-101B-9397-08002B2CF9AE}" pid="8" name="MSIP_Label_3738d5ca-cd4e-433d-8f2a-eee77df5cad2_SetDate">
    <vt:lpwstr>2023-07-25T19:55:01Z</vt:lpwstr>
  </property>
  <property fmtid="{D5CDD505-2E9C-101B-9397-08002B2CF9AE}" pid="9" name="MSIP_Label_3738d5ca-cd4e-433d-8f2a-eee77df5cad2_SiteId">
    <vt:lpwstr>c14e2b56-c5bc-43bd-ad9c-408cf6cc3560</vt:lpwstr>
  </property>
  <property fmtid="{D5CDD505-2E9C-101B-9397-08002B2CF9AE}" pid="10" name="MediaServiceImageTags">
    <vt:lpwstr/>
  </property>
  <property fmtid="{D5CDD505-2E9C-101B-9397-08002B2CF9AE}" pid="11" name="Tags">
    <vt:lpwstr/>
  </property>
</Properties>
</file>