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24226"/>
  <mc:AlternateContent xmlns:mc="http://schemas.openxmlformats.org/markup-compatibility/2006">
    <mc:Choice Requires="x15">
      <x15ac:absPath xmlns:x15ac="http://schemas.microsoft.com/office/spreadsheetml/2010/11/ac" url="C:\Users\Elizabeth\Downloads\"/>
    </mc:Choice>
  </mc:AlternateContent>
  <xr:revisionPtr revIDLastSave="0" documentId="8_{50859F6E-68B7-44F5-877C-D1A9534C9BAA}" xr6:coauthVersionLast="47" xr6:coauthVersionMax="47" xr10:uidLastSave="{00000000-0000-0000-0000-000000000000}"/>
  <bookViews>
    <workbookView xWindow="-120" yWindow="-120" windowWidth="20730" windowHeight="11160" tabRatio="793" firstSheet="3" activeTab="3"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definedNames>
    <definedName name="_xlnm._FilterDatabase" localSheetId="1" hidden="1">'Monitoria Anual - 1'!$A$8:$AI$47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45" l="1"/>
  <c r="C53" i="1"/>
  <c r="D5" i="2"/>
  <c r="J32" i="2"/>
  <c r="F15" i="2" l="1"/>
  <c r="J38" i="49" l="1"/>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D5" i="49"/>
  <c r="B3" i="49"/>
  <c r="D38" i="49"/>
  <c r="D37" i="49"/>
  <c r="D36" i="49"/>
  <c r="D35" i="49"/>
  <c r="D34" i="49"/>
  <c r="D33" i="49"/>
  <c r="D32" i="49"/>
  <c r="C166" i="48"/>
  <c r="F21" i="49" s="1"/>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AB19" i="47" s="1"/>
  <c r="D19" i="47"/>
  <c r="AA18" i="47" a="1"/>
  <c r="AA18" i="47" s="1"/>
  <c r="Z18" i="47" a="1"/>
  <c r="Z18" i="47" s="1"/>
  <c r="D18" i="47"/>
  <c r="AA17" i="47" a="1"/>
  <c r="AA17" i="47" s="1"/>
  <c r="Z17" i="47" a="1"/>
  <c r="Z17" i="47" s="1"/>
  <c r="D17" i="47"/>
  <c r="AA16" i="47"/>
  <c r="Z16" i="47"/>
  <c r="D16" i="47"/>
  <c r="F15" i="47"/>
  <c r="D7" i="47"/>
  <c r="D5" i="47"/>
  <c r="B3" i="47"/>
  <c r="D38" i="47"/>
  <c r="D37" i="47"/>
  <c r="D36" i="47"/>
  <c r="D35" i="47"/>
  <c r="D34" i="47"/>
  <c r="D33" i="47"/>
  <c r="D32" i="47"/>
  <c r="C166" i="46"/>
  <c r="F21" i="47" s="1"/>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AB18" i="45" s="1"/>
  <c r="D18" i="45"/>
  <c r="AA17" i="45" a="1"/>
  <c r="AA17" i="45" s="1"/>
  <c r="Z17" i="45" a="1"/>
  <c r="Z17" i="45" s="1"/>
  <c r="D17" i="45"/>
  <c r="AA16" i="45"/>
  <c r="Z16" i="45"/>
  <c r="D16" i="45"/>
  <c r="D22" i="45" s="1"/>
  <c r="E17" i="45" s="1"/>
  <c r="F15" i="45"/>
  <c r="D7" i="45"/>
  <c r="D5" i="45"/>
  <c r="D38" i="45"/>
  <c r="D37" i="45"/>
  <c r="D36" i="45"/>
  <c r="D35" i="45"/>
  <c r="D34" i="45"/>
  <c r="D33" i="45"/>
  <c r="D32" i="45"/>
  <c r="F21" i="45"/>
  <c r="F33" i="2"/>
  <c r="G33" i="2"/>
  <c r="H33" i="2"/>
  <c r="I33" i="2"/>
  <c r="J33" i="2"/>
  <c r="AA16" i="2"/>
  <c r="Z16" i="2"/>
  <c r="Z17" i="2" a="1"/>
  <c r="Z17" i="2" s="1"/>
  <c r="F18" i="45" l="1"/>
  <c r="AB16" i="2"/>
  <c r="AB20" i="45"/>
  <c r="F20" i="45" s="1"/>
  <c r="D22" i="47"/>
  <c r="E18" i="47" s="1"/>
  <c r="D33" i="2"/>
  <c r="AB16" i="45"/>
  <c r="F19" i="47"/>
  <c r="AB17" i="45"/>
  <c r="F17" i="45" s="1"/>
  <c r="AB16" i="47"/>
  <c r="AB20" i="47"/>
  <c r="F20" i="47" s="1"/>
  <c r="AB19" i="49"/>
  <c r="D22" i="49"/>
  <c r="E20" i="49" s="1"/>
  <c r="AB16" i="49"/>
  <c r="F16" i="49" s="1"/>
  <c r="AB17" i="49"/>
  <c r="F17" i="49" s="1"/>
  <c r="AB18" i="49"/>
  <c r="F18" i="49" s="1"/>
  <c r="F19" i="49"/>
  <c r="AB20" i="49"/>
  <c r="F20" i="49" s="1"/>
  <c r="AB18" i="47"/>
  <c r="E19" i="47"/>
  <c r="E17" i="47"/>
  <c r="AB17" i="47"/>
  <c r="F17" i="47" s="1"/>
  <c r="E16" i="47"/>
  <c r="F16" i="47"/>
  <c r="F18" i="47"/>
  <c r="E20" i="47"/>
  <c r="E18" i="45"/>
  <c r="AB19" i="45"/>
  <c r="F19" i="45" s="1"/>
  <c r="F16" i="45"/>
  <c r="E19" i="45"/>
  <c r="E16" i="45"/>
  <c r="E20" i="45"/>
  <c r="AA20" i="2" a="1"/>
  <c r="AA20" i="2" s="1"/>
  <c r="Z20" i="2" a="1"/>
  <c r="Z20" i="2" s="1"/>
  <c r="AA19" i="2" a="1"/>
  <c r="AA19" i="2" s="1"/>
  <c r="Z19" i="2" a="1"/>
  <c r="Z19" i="2" s="1"/>
  <c r="AA18" i="2" a="1"/>
  <c r="AA18" i="2" s="1"/>
  <c r="Z18" i="2" a="1"/>
  <c r="Z18" i="2" s="1"/>
  <c r="AA17" i="2" a="1"/>
  <c r="AA17" i="2" s="1"/>
  <c r="AB17" i="2" s="1"/>
  <c r="E19" i="49" l="1"/>
  <c r="E17" i="49"/>
  <c r="AB18" i="2"/>
  <c r="AB20" i="2"/>
  <c r="E18" i="49"/>
  <c r="E16" i="49"/>
  <c r="F22" i="49"/>
  <c r="G19" i="49" s="1"/>
  <c r="E22" i="47"/>
  <c r="F22" i="47"/>
  <c r="F22" i="45"/>
  <c r="G17" i="45" s="1"/>
  <c r="E22" i="45"/>
  <c r="AB19" i="2"/>
  <c r="D5" i="36"/>
  <c r="F25" i="36"/>
  <c r="G25" i="36"/>
  <c r="F26" i="36"/>
  <c r="G26" i="36"/>
  <c r="F27" i="36"/>
  <c r="G27" i="36"/>
  <c r="F28" i="36"/>
  <c r="G28" i="36"/>
  <c r="F29" i="36"/>
  <c r="G29" i="36"/>
  <c r="F30" i="36"/>
  <c r="G30" i="36"/>
  <c r="F31" i="36"/>
  <c r="G31" i="36"/>
  <c r="E31" i="36"/>
  <c r="E30" i="36"/>
  <c r="E29" i="36"/>
  <c r="E28" i="36"/>
  <c r="E27" i="36"/>
  <c r="D27" i="36" s="1"/>
  <c r="D22" i="36"/>
  <c r="E26" i="36"/>
  <c r="E25" i="36"/>
  <c r="D17" i="36"/>
  <c r="D16" i="36"/>
  <c r="D15" i="36"/>
  <c r="D24" i="2"/>
  <c r="D23" i="2"/>
  <c r="D29" i="36" l="1"/>
  <c r="D26" i="36"/>
  <c r="D31" i="36"/>
  <c r="E22" i="49"/>
  <c r="G17" i="49"/>
  <c r="D25" i="36"/>
  <c r="D28" i="36"/>
  <c r="D30" i="36"/>
  <c r="G16" i="49"/>
  <c r="G20" i="49"/>
  <c r="G18" i="49"/>
  <c r="G15" i="49"/>
  <c r="G21" i="49"/>
  <c r="G21" i="47"/>
  <c r="G20" i="47"/>
  <c r="G19" i="47"/>
  <c r="G15" i="47"/>
  <c r="G18" i="47"/>
  <c r="G17" i="47"/>
  <c r="G16" i="47"/>
  <c r="G19" i="45"/>
  <c r="G21" i="45"/>
  <c r="G15" i="45"/>
  <c r="G18" i="45"/>
  <c r="G20" i="45"/>
  <c r="G16" i="45"/>
  <c r="D20" i="2"/>
  <c r="F20" i="2" s="1"/>
  <c r="D19" i="2"/>
  <c r="F19" i="2" s="1"/>
  <c r="D18" i="2"/>
  <c r="F18" i="2" s="1"/>
  <c r="D16" i="2"/>
  <c r="F16" i="2" s="1"/>
  <c r="D17" i="2"/>
  <c r="F17" i="2" s="1"/>
  <c r="D7" i="36"/>
  <c r="B3" i="36"/>
  <c r="G22" i="49" l="1"/>
  <c r="G22" i="47"/>
  <c r="G22" i="45"/>
  <c r="D18" i="36"/>
  <c r="E17" i="36" s="1"/>
  <c r="D7" i="2"/>
  <c r="E15" i="36" l="1"/>
  <c r="E16" i="36"/>
  <c r="D22" i="2"/>
  <c r="E18" i="36" l="1"/>
  <c r="E19" i="2"/>
  <c r="E18" i="2"/>
  <c r="E16" i="2"/>
  <c r="E20" i="2"/>
  <c r="E17" i="2"/>
  <c r="E32" i="2"/>
  <c r="G32" i="2"/>
  <c r="H32" i="2"/>
  <c r="I32" i="2"/>
  <c r="G34" i="2"/>
  <c r="H34" i="2"/>
  <c r="I34" i="2"/>
  <c r="J34" i="2"/>
  <c r="G35" i="2"/>
  <c r="H35" i="2"/>
  <c r="I35" i="2"/>
  <c r="J35" i="2"/>
  <c r="G36" i="2"/>
  <c r="H36" i="2"/>
  <c r="I36" i="2"/>
  <c r="J36" i="2"/>
  <c r="G37" i="2"/>
  <c r="H37" i="2"/>
  <c r="I37" i="2"/>
  <c r="J37" i="2"/>
  <c r="G38" i="2"/>
  <c r="H38" i="2"/>
  <c r="I38" i="2"/>
  <c r="J38" i="2"/>
  <c r="F38" i="2"/>
  <c r="F37" i="2"/>
  <c r="F36" i="2"/>
  <c r="D36" i="2" s="1"/>
  <c r="F35" i="2"/>
  <c r="F34" i="2"/>
  <c r="F32" i="2"/>
  <c r="E38" i="2"/>
  <c r="E37" i="2"/>
  <c r="E36" i="2"/>
  <c r="E35" i="2"/>
  <c r="E34" i="2"/>
  <c r="E33" i="2"/>
  <c r="F21" i="2"/>
  <c r="D29" i="2"/>
  <c r="B3" i="2"/>
  <c r="D34" i="2" l="1"/>
  <c r="D32" i="2"/>
  <c r="D35" i="2"/>
  <c r="D38" i="2"/>
  <c r="D37" i="2"/>
  <c r="F22" i="2"/>
  <c r="G15" i="2" l="1"/>
  <c r="G21" i="2"/>
  <c r="G19" i="2"/>
  <c r="G18" i="2"/>
  <c r="G16" i="2"/>
  <c r="G20" i="2"/>
  <c r="G17" i="2"/>
  <c r="E22" i="2" l="1"/>
  <c r="G22" i="2"/>
</calcChain>
</file>

<file path=xl/sharedStrings.xml><?xml version="1.0" encoding="utf-8"?>
<sst xmlns="http://schemas.openxmlformats.org/spreadsheetml/2006/main" count="2883" uniqueCount="1017">
  <si>
    <r>
      <rPr>
        <b/>
        <sz val="14"/>
        <color theme="0"/>
        <rFont val="Verdana"/>
        <family val="2"/>
      </rPr>
      <t>Planejamento das ações</t>
    </r>
    <r>
      <rPr>
        <b/>
        <sz val="12"/>
        <color theme="0"/>
        <rFont val="Verdana"/>
        <family val="2"/>
      </rPr>
      <t xml:space="preserve">
</t>
    </r>
    <r>
      <rPr>
        <sz val="12"/>
        <color theme="0"/>
        <rFont val="Verdana"/>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</si>
  <si>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</si>
  <si>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</si>
  <si>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</si>
  <si>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</si>
  <si>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</si>
  <si>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</si>
  <si>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</si>
  <si>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</si>
  <si>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</si>
  <si>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</si>
  <si>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</si>
  <si>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</si>
  <si>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</si>
  <si>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</si>
  <si>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</si>
  <si>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</si>
  <si>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abrangência)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</si>
  <si>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</si>
  <si>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</si>
  <si>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</si>
  <si>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r>
      <rPr>
        <b/>
        <sz val="14"/>
        <color rgb="FF000000"/>
        <rFont val="Verdana"/>
        <family val="2"/>
      </rPr>
      <t>Situação atual das ações</t>
    </r>
    <r>
      <rPr>
        <sz val="12"/>
        <color rgb="FF000000"/>
        <rFont val="Verdana"/>
        <family val="2"/>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</si>
  <si>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</si>
  <si>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</si>
  <si>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</si>
  <si>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</si>
  <si>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</si>
  <si>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</si>
  <si>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</si>
  <si>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</si>
  <si>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</si>
  <si>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</si>
  <si>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</si>
  <si>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</si>
  <si>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</si>
  <si>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</si>
  <si>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</si>
  <si>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</si>
  <si>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</si>
  <si>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</si>
  <si>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</si>
  <si>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</si>
  <si>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</si>
  <si>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</si>
  <si>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</si>
  <si>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</si>
  <si>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</si>
  <si>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</si>
  <si>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Verdana"/>
        <family val="2"/>
      </rPr>
      <t>Reprogramação das ações</t>
    </r>
    <r>
      <rPr>
        <sz val="12"/>
        <color rgb="FF000000"/>
        <rFont val="Verdana"/>
        <family val="2"/>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</si>
  <si>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</si>
  <si>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</si>
  <si>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</si>
  <si>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</si>
  <si>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</si>
  <si>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</si>
  <si>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</si>
  <si>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</si>
  <si>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</si>
  <si>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</si>
  <si>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</si>
  <si>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</si>
  <si>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da estimativa do custo global</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</si>
  <si>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</si>
  <si>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</si>
  <si>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</si>
  <si>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</si>
  <si>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</si>
  <si>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</si>
  <si>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</si>
  <si>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Recomendações e observações</t>
  </si>
  <si>
    <t>Ajuste referente as observações da ação</t>
  </si>
  <si>
    <t>PLANO DE AÇÃO NACIONAL DE CONSERVAÇÃO DE ESPÉCIES AMEAÇADAS DE EXTINÇÃO - PAN</t>
  </si>
  <si>
    <t>Plano de Ação para a Conservação dos Pequenos Mamíferos de Áreas Florestais - PAN PMAF</t>
  </si>
  <si>
    <t>Objetivo geral do PAN</t>
  </si>
  <si>
    <t>Proteger as populações das espécies alvo do PAN e seus ambientes, reduzindo os fatores de ameaça, e ampliar e difundir o conhecimento sobre elas, visando a sua conservação</t>
  </si>
  <si>
    <t>Data da monitoria</t>
  </si>
  <si>
    <t>28/08/2023 - 01/09/2023 (online)</t>
  </si>
  <si>
    <t>Agrupada</t>
  </si>
  <si>
    <t>Excluída</t>
  </si>
  <si>
    <t>PLANEJAMENTO DO PAN</t>
  </si>
  <si>
    <t xml:space="preserve">SITUAÇÃO ATUAL </t>
  </si>
  <si>
    <t>REPROGRAMAÇÃO DO PAN</t>
  </si>
  <si>
    <t>OBJETIVOS ESPECÍFICOS</t>
  </si>
  <si>
    <t>Nº</t>
  </si>
  <si>
    <t>Localização</t>
  </si>
  <si>
    <t>Revisão da estimativa do custo</t>
  </si>
  <si>
    <t>Início</t>
  </si>
  <si>
    <t>Fim</t>
  </si>
  <si>
    <t>Localidades</t>
  </si>
  <si>
    <t>Área de relevância</t>
  </si>
  <si>
    <t>Fortalecimento das políticas públicas de prevenção, monitoramento e fiscalização, visando a proteção das espécies alvo do PAN e seus ambientes</t>
  </si>
  <si>
    <t>1.1</t>
  </si>
  <si>
    <t>Articular a inserção e priorização de ações do PAN nos programas de proteção das Unidades de Conservação.</t>
  </si>
  <si>
    <t>Lista com UCs contactadas;
Documento com ações encaminhado às UCs.</t>
  </si>
  <si>
    <t>Ações incorporadas nas rotinas de gestão das UCs</t>
  </si>
  <si>
    <t>Hélia Piedade (SIMA-SP/CFB/DEFAU/CMFS-ES)</t>
  </si>
  <si>
    <t>João Marins (INEA-RJ); Melina Barreto (IEF-MG); Patrícia Tavares (SEMAS-PE); Jorge Nascimento (NGI ICMBio Teresópolis); João Oliveira (UFRJ/MN); Leonardo Candido (ICMBio/PARNA Itatiaia); Katia Pisciotta (FF-SP)</t>
  </si>
  <si>
    <r>
      <rPr>
        <sz val="12"/>
        <color rgb="FF000000"/>
        <rFont val="Calibri"/>
      </rPr>
      <t>PE Ihabela (SP); PARNA Caparaó (MG); PARNA Restingas de Jurubatiba (RJ); RPPN Caraça (MG); PE Brigadeiro (MG); PE Lagoa do Açu (RJ); RPPN Caruara (RJ); REBIO União (RJ);</t>
    </r>
    <r>
      <rPr>
        <sz val="12"/>
        <color rgb="FFFF0000"/>
        <rFont val="Calibri"/>
      </rPr>
      <t xml:space="preserve"> </t>
    </r>
    <r>
      <rPr>
        <sz val="12"/>
        <color rgb="FF000000"/>
        <rFont val="Calibri"/>
      </rPr>
      <t>PARNA Itatiaia (RJ/MG)</t>
    </r>
  </si>
  <si>
    <t>UCs na área de ocorrência das espécies alvo do PAN</t>
  </si>
  <si>
    <t>x</t>
  </si>
  <si>
    <t>Ação não iniciada.</t>
  </si>
  <si>
    <t>Hélia Piedade (SEMIL/SP) informou que a ação não foi iniciada, pois não houve acompanhamento do PAN após a publicação da portaria. Além disso, houve um aumento considerável nas demandas institucionais da articuladora. Mas que para o ano de 2024, ela se dedicará a este PAN.</t>
  </si>
  <si>
    <t>Hélia Piedade (SEMIL/SP)</t>
  </si>
  <si>
    <t>Alterar instituição: Hélia Piedade (SEMIL/SP)</t>
  </si>
  <si>
    <t>Alterar instituição: Jorge Nascimento (ICMBio/NGI Serra Fluminense)</t>
  </si>
  <si>
    <t>Incluir: É indicado o envio do sumário executivo mas há necessidade de um direcionamento em relação a proteção.</t>
  </si>
  <si>
    <t>1.2</t>
  </si>
  <si>
    <t>Realizar eventos de divulgação (virtuais ou presenciais) com órgãos de fiscalização nas áreas estratégicas do PAN para divulgação das espécies alvo, suas ameaças e estratégias de conservação.</t>
  </si>
  <si>
    <t>Lista de eventos realizados;
Ata ou relatórios dos eventos.</t>
  </si>
  <si>
    <t>Equipes de fiscalização com maior conhecimento sobre as espécies do PAN</t>
  </si>
  <si>
    <t>Hélia Piedade
(SIMA-SP/CFB/DEFAU/CMFS-ES)</t>
  </si>
  <si>
    <t>Leonardo Cândido (ICMBio/PARNA Itatiaia); Jorge Cherem (Caipora Cooperativa); João Marins (INEA-RJ); Priscilla Gomes (Engaja Treinamentos); Melina Barreto (IEF-MG); Patrícia Tavares (Agência Estadual de Meio Ambiente de Pernambuco - CPRH-PE); Bernardo Papi (Ecotropica Ambiental)</t>
  </si>
  <si>
    <t>Estados de SP, RJ, PE e sul de MG, BA</t>
  </si>
  <si>
    <t>AC, AM, RO, MT, PR, SC, SP, RJ, MG, ES, AL, PE, SE</t>
  </si>
  <si>
    <t>Ação vinculada à ação 2.1: início desta ação depende da finalização de identificação do mapa da ação 2.1.
Buscar contato de OEMAs dos estados alvo e integração com ações de outros PANs. 
Destaque especial para combate à caça de C. subspinosus e C. speratus.</t>
  </si>
  <si>
    <t xml:space="preserve">Cibele Bonvicino (FIOCRUZ); Mariella Butti (USP/IB); Hélia Piedade (SEMIL/SP) </t>
  </si>
  <si>
    <t>Preparar material para ser utilizado durante os eventos, considerando as especificidades de cada espécie do PAN. 
Considerar o Núcleo de Biodiversidade estadual do IBAMA.
Essa ação está vinculada e pode ocorrer de forma simultânea com a ação 2.4.</t>
  </si>
  <si>
    <t>Realizar eventos de divulgação (virtuais ou presenciais) com órgãos de fiscalização e de gestão nas áreas estratégicas do PAN para divulgação das espécies alvo, suas ameaças e estratégias de conservação.</t>
  </si>
  <si>
    <t>Equipes de fiscalização e de gestão com maior conhecimento sobre as espécies do PAN</t>
  </si>
  <si>
    <t>Incluir: ES</t>
  </si>
  <si>
    <t>Incluir os gêneros das espécies.</t>
  </si>
  <si>
    <t>1.3</t>
  </si>
  <si>
    <t>Intensificar as ações de prevenção de incêndio nos ambientes das espécies alvo do PAN.</t>
  </si>
  <si>
    <t>Relatório com a descrição das ações executadas.</t>
  </si>
  <si>
    <t>Diminuição de incêndios florestais nos ambientes das espécies alvo do PAN</t>
  </si>
  <si>
    <t>João Marins 
(INEA-RJ)</t>
  </si>
  <si>
    <t>Marcelo Pessana (ICMBio/PARNA Restingas de Jurubatiba); Hélia Piedade (SIMA-SP/CFB/DEFAU/CMFS-ES); Leonardo Cândido (ICMBio/PARNA Itatiaia)</t>
  </si>
  <si>
    <t>PARNA Restingas de Jurubatiba (RJ); PE Lagoa do Açu (RJ); RPPN Caroara (RJ); PE Ilhabela (SP); PARNA Itatiaia (RJ); PARNA Caparaó (MG)</t>
  </si>
  <si>
    <t>Ambientes com ocorrência confirmada das espécies alvo do PAN</t>
  </si>
  <si>
    <r>
      <t xml:space="preserve">Ação será iniciada com </t>
    </r>
    <r>
      <rPr>
        <i/>
        <sz val="12"/>
        <rFont val="Calibri"/>
        <family val="2"/>
      </rPr>
      <t>C. goytaca</t>
    </r>
    <r>
      <rPr>
        <sz val="12"/>
        <rFont val="Calibri"/>
        <family val="2"/>
      </rPr>
      <t xml:space="preserve"> como modelo, mas pode ser aplicada à todas as espécies do PAN.
Memória de cálculo: gasto de R$30000,00 por ano para um trabalho de 20/30 dias em uma área de 4 mil há, no primeiro e segundo ano, e depois diminui o custo de manutenção. Custo total para as 4 UCs.</t>
    </r>
  </si>
  <si>
    <r>
      <rPr>
        <sz val="11"/>
        <color rgb="FF000000"/>
        <rFont val="Calibri"/>
        <scheme val="minor"/>
      </rPr>
      <t xml:space="preserve">João Marins (ICMBio/NGI Trombetas) concentrou os esforços em </t>
    </r>
    <r>
      <rPr>
        <i/>
        <sz val="11"/>
        <color rgb="FF000000"/>
        <rFont val="Calibri"/>
        <scheme val="minor"/>
      </rPr>
      <t>Cerradomys goytaca</t>
    </r>
    <r>
      <rPr>
        <sz val="11"/>
        <color rgb="FF000000"/>
        <rFont val="Calibri"/>
        <scheme val="minor"/>
      </rPr>
      <t>, que tem ocorrência no Parque Estadual da Lagoa do Açu. No período do PAN não houve registro de incêndio na área de ocorrência da espécie, principalmente nas restingas da UC. A gestão do parque faz os administrativos de Notificações Preventivas de Incêndios, com os proprietários dessas áreas de ocorrência.</t>
    </r>
  </si>
  <si>
    <t>João Marins (ICMBio/NGI Trombetas)</t>
  </si>
  <si>
    <t>Sugere-se a troca de articulação pois o articulador não atua mais no INEA/RJ. Selma Ribeiro (ICMBio/CENAP) irá contatar Christian Berlinck (ICMBio/CENAP) para atuar como articulador.</t>
  </si>
  <si>
    <t>Alterar: Christian Berlinck (ICMBio/CENAP)</t>
  </si>
  <si>
    <t>Alterar instituição: Hélia Piedade (SEMIL/SP)
Incluir: Samir Mansur (Parque Estadual Lagoa do Açu)</t>
  </si>
  <si>
    <t>1.4</t>
  </si>
  <si>
    <t>Subsidiar com informações técnicas a fiscalização nas áreas de ocorrência das espécies do PAN.</t>
  </si>
  <si>
    <t>Ofícios com informações das espécies encaminhados aos órgãos responsáveis.</t>
  </si>
  <si>
    <t>Áreas de ocorrência das espécies do PAN com maior fiscalização</t>
  </si>
  <si>
    <t>Ronaldo Morato (ICMBio/CENAP)</t>
  </si>
  <si>
    <t>João Marins (INEA-RJ); Marcelo Pessana (ICMBio/PARNA Restingas de Jurubatiba); Patrícia Tavares (Agência Estadual de Meio Ambiente de Pernambuco - CPRH-PE); Hélia Piedade (SIMA-SP/CFB/DEFAU/CMFS-ES)</t>
  </si>
  <si>
    <t>X</t>
  </si>
  <si>
    <t>Patricia Tavares (CPRH/PE); Priscilla Gomes (Engaja Treinamentos); Ronaldo Morato (MMA); Selma Ribeiro (ICMBio/CENAP)</t>
  </si>
  <si>
    <t>Preparar nota técnica para subsidiar o ofício, considerando as especificidades de cada espécie do PAN.</t>
  </si>
  <si>
    <t>Subsidiar com informações técnicas a proteção nas áreas de ocorrência das espécies do PAN.</t>
  </si>
  <si>
    <t>Áreas de ocorrência das espécies do PAN com maior proteção</t>
  </si>
  <si>
    <t>Alterar articulador: Selma Ribeiro (ICMBio/CENAP)</t>
  </si>
  <si>
    <t>Incluir além das UCs e seus órgãos gestores, os órgãos responsáveis pela fiscalização ambiental.</t>
  </si>
  <si>
    <t>1.5</t>
  </si>
  <si>
    <t>Apoiar e fomentar a integração das ações do Plano de Ação Estadual para a Conservação do Preá-de-Moleques-do-Sul (Cavia intermedia).</t>
  </si>
  <si>
    <t>Relatório das ações realizadas no PAE do Preá-de Moleques-do-Sul.</t>
  </si>
  <si>
    <t>Fortalecimento do PAE do Preá-de Moleques-do-Sul</t>
  </si>
  <si>
    <t>Jorge Cherem (Caipora Cooperativa)</t>
  </si>
  <si>
    <t>Mariella Butti (ICMBio/CENAP); Raquel Silva (ICMBio/CENAP); Carlos Salvador (Instituto Tabuleiro)</t>
  </si>
  <si>
    <t>PE Serra do Tabuleiro (Ilha Moleques do Sul - SC)</t>
  </si>
  <si>
    <r>
      <rPr>
        <sz val="11"/>
        <color rgb="FF000000"/>
        <rFont val="Calibri"/>
        <scheme val="minor"/>
      </rPr>
      <t xml:space="preserve">​
Em 2019 foi elaborado o Plano de Ação Estadual Preá-de-Moleques-do-Sul, com ações exclusivas para a conservação de </t>
    </r>
    <r>
      <rPr>
        <i/>
        <sz val="11"/>
        <color rgb="FF000000"/>
        <rFont val="Calibri"/>
        <scheme val="minor"/>
      </rPr>
      <t>Cavia intermedia</t>
    </r>
    <r>
      <rPr>
        <sz val="11"/>
        <color rgb="FF000000"/>
        <rFont val="Calibri"/>
        <scheme val="minor"/>
      </rPr>
      <t xml:space="preserve"> na Ilha de Moleques do Sul, em Santa Catarina (Narciso </t>
    </r>
    <r>
      <rPr>
        <i/>
        <sz val="11"/>
        <color rgb="FF000000"/>
        <rFont val="Calibri"/>
        <scheme val="minor"/>
      </rPr>
      <t>et al</t>
    </r>
    <r>
      <rPr>
        <sz val="11"/>
        <color rgb="FF000000"/>
        <rFont val="Calibri"/>
        <scheme val="minor"/>
      </rPr>
      <t xml:space="preserve">., 2020). No âmbito desse plano, atividades relacionadas ao Programa de Educação Ambiental para a conservação da espécie estão sendo realizadas. Este programa tem por objetivo promover ações que envolvam as comunidades escolares e pesqueiras do sul da Ilha de Santa Catarina e do município de Palhoça, além de usuários náuticos do litoral centro-sul (IMA, 2023). Também foram instaladas câmeras e armadilhas fotográficas visando o monitoramento do acesso de pessoas à ilha e de possíveis impactos, como incêndios, além do levantamento de dados populacionais, comportamentais e sobre os hábitos alimentares de </t>
    </r>
    <r>
      <rPr>
        <i/>
        <sz val="11"/>
        <color rgb="FF000000"/>
        <rFont val="Calibri"/>
        <scheme val="minor"/>
      </rPr>
      <t>C. intermedia</t>
    </r>
    <r>
      <rPr>
        <sz val="11"/>
        <color rgb="FF000000"/>
        <rFont val="Calibri"/>
        <scheme val="minor"/>
      </rPr>
      <t xml:space="preserve"> (C. Salvador &amp; M. Tortato, com. pess., 2023).
Foram realizadas ações de Educação Ambiental em 2023 com as comunidades escolares e pesqueiras do sul da Ilha de Santa Catarina e do município de Palhoça, além de usuários náuticos do litoral centro-sul (instagram: @caviaintermedia)​
</t>
    </r>
  </si>
  <si>
    <t>https://www.ima.sc.gov.br/index.php/noticias/2152-plano-de-acao-estadual-prea-de-moleques-do-sul-inicia-programa-de-educacao-ambiental​
https://www.ima.sc.gov.br/index.php/noticias/1834-cameras-e-armadilhas-fotograficas-sao-instaladas-para-observar-preas-de-moleques-do-sul
https://www.segs.com.br/demais/296859-monitoramento-remoto-ajudara-a-salvar-da-extincao-o-prea-de-moleques-do-sul-que-vive-isolado-em-arquipelago-catarinense​</t>
  </si>
  <si>
    <t>Jorge Cherem (Caipora Cooperativa); Selma Ribeiro (ICMBio/CENAP)</t>
  </si>
  <si>
    <t>Sugere-se oficiar o IMA (Instituto de Meio Ambiente de Santa Catarina) e o Instituto Tabuleiro para estreitar ações do PAN com o PAE (Plano de Ação Estadual), solicitando o encaminhamento do relatório anual de atividades.</t>
  </si>
  <si>
    <t xml:space="preserve">Excluir: Raquel Silva (ICMBio/CENAP)
Alterar instituição: Mariella Butti (USP/IB)
</t>
  </si>
  <si>
    <t>Desenvolvimento de estratégias para o aumento da proteção territorial das áreas de ocorrência das espécies do PAN</t>
  </si>
  <si>
    <t>2.1</t>
  </si>
  <si>
    <t>Levantar as localidades de ocorrência das espécies através de dados disponíveis em coleções científicas e dados publicados.</t>
  </si>
  <si>
    <t xml:space="preserve">Lista de localidades e mapas com os pontos de ocorrêcia das espécies-alvo </t>
  </si>
  <si>
    <t>Indicar as áreas onde serão desenvolvidas as estratégias</t>
  </si>
  <si>
    <t>Gisele Lessa (UFV)</t>
  </si>
  <si>
    <t>Gilson Ximenes (UESB)</t>
  </si>
  <si>
    <t>Áreas de ocorrência das espécies do PAN</t>
  </si>
  <si>
    <t>O custo refere-se a visitas (diárias e passagens) a três coleções para levantamento complementar de informações de localidades.</t>
  </si>
  <si>
    <r>
      <rPr>
        <sz val="11"/>
        <color rgb="FF000000"/>
        <rFont val="Calibri"/>
        <scheme val="minor"/>
      </rPr>
      <t xml:space="preserve">O levantamento das localidades de ocorrência das espécies foi realizado durante a Oficina de Indicadores e Metas.
Além disso, o LEAC/UESC (Laboratório de Ecologia Aplicada da Universidade Estadual de Santa Cruz) está desenvolvendo pesquisas e artigos com modelagem de nicho ecológico para </t>
    </r>
    <r>
      <rPr>
        <i/>
        <sz val="11"/>
        <color rgb="FF000000"/>
        <rFont val="Calibri"/>
        <scheme val="minor"/>
      </rPr>
      <t>Chaetomys subspinosus</t>
    </r>
    <r>
      <rPr>
        <sz val="11"/>
        <color rgb="FF000000"/>
        <rFont val="Calibri"/>
        <scheme val="minor"/>
      </rPr>
      <t xml:space="preserve"> e </t>
    </r>
    <r>
      <rPr>
        <i/>
        <sz val="11"/>
        <color rgb="FF000000"/>
        <rFont val="Calibri"/>
        <scheme val="minor"/>
      </rPr>
      <t>Callistomys pictus</t>
    </r>
    <r>
      <rPr>
        <sz val="11"/>
        <color rgb="FF000000"/>
        <rFont val="Calibri"/>
        <scheme val="minor"/>
      </rPr>
      <t>, sobre o impacto das mudanças climáticas na distribuição e locais de ocorrência (trabalho de Iniciação Científica de Lara Mourão sobre orientação do Dr. Gáston Giné)</t>
    </r>
  </si>
  <si>
    <t xml:space="preserve">Lista de localidades e mapas </t>
  </si>
  <si>
    <t>Mariella Butti (USP/IB); Priscilla Gomes (Engaja Treinamentos); Gastón Giné (UESC)</t>
  </si>
  <si>
    <r>
      <rPr>
        <sz val="11"/>
        <color rgb="FF000000"/>
        <rFont val="Calibri"/>
      </rPr>
      <t xml:space="preserve">Com a inclusão dos pontos do PNI (Parque Nacional de Itatiaia) de </t>
    </r>
    <r>
      <rPr>
        <i/>
        <sz val="11"/>
        <color rgb="FF000000"/>
        <rFont val="Calibri"/>
      </rPr>
      <t xml:space="preserve">Rhipidomys tribei, </t>
    </r>
    <r>
      <rPr>
        <sz val="11"/>
        <color rgb="FF000000"/>
        <rFont val="Calibri"/>
      </rPr>
      <t>o mapa deve ser atualizado, e por isso houve a reprogramação do fim da ação. 
Gisele Lessa (UFV) solicitou sua substituição nesta e em todas as ações que consta como articuladora.</t>
    </r>
  </si>
  <si>
    <t>Alterar: Mariella Butti (USP/IB)</t>
  </si>
  <si>
    <t>Incluir: Gastón Giné (UESC); Deborah Faria (UESC); Renan Lieto (ICMBio/CENAP)</t>
  </si>
  <si>
    <t>Excluir: todo o texto
Incluir: A melhor opção quanto à essa ação é confiar nos especialistas e publicações científicas.</t>
  </si>
  <si>
    <t>2.2</t>
  </si>
  <si>
    <t xml:space="preserve">Identificar quais localidades das espécies-alvo estão protegidas por Unidades de Conservação.
</t>
  </si>
  <si>
    <t>Lista de localidades e mapas de ocorrência das espécies dentro e fora de UC</t>
  </si>
  <si>
    <t>Mariella Butti (ICMBio/CENAP)</t>
  </si>
  <si>
    <t>Gilson Ximenes (UESB); João Alves (UFRJ/MN); Cibele Bonvicino (INCA); Cecilia Bueno (UVA); Jorge Nascimento (NGI ICMBio Teresópolis); Alexandre Percequillo (USP/ESALQ); Gisele Lessa (UFV); Priscilla Gomes (Engaja Treinamentos); Ricardo Bovendorp (UESC); Martin Alvarez (UESC); Raquel Silva (ICMBio/CENAP); Lena Geise (UERJ)</t>
  </si>
  <si>
    <t>Ação vinculada à ação 2.1: início desta ação depende da finalização de identificação do mapa da ação 2.1.</t>
  </si>
  <si>
    <r>
      <rPr>
        <sz val="11"/>
        <color rgb="FF000000"/>
        <rFont val="Calibri"/>
        <scheme val="minor"/>
      </rPr>
      <t>Os municípios e UCs levantados durante a Oficina de Indicadores e Metas foram utilizados como mapa das áreas estratégicas.
O LEAC/UESC (Laboratório de Ecologia Aplicada da Universidade Estadual de Santa Cruz) está levantando a distribuição potencial e habitat remanescente do rato-do-cacau (</t>
    </r>
    <r>
      <rPr>
        <i/>
        <sz val="11"/>
        <color rgb="FF000000"/>
        <rFont val="Calibri"/>
        <scheme val="minor"/>
      </rPr>
      <t>Callistomys pictus</t>
    </r>
    <r>
      <rPr>
        <sz val="11"/>
        <color rgb="FF000000"/>
        <rFont val="Calibri"/>
        <scheme val="minor"/>
      </rPr>
      <t>), identificando municípios e UCs com alto potencial de abrigar a espécie para orientação de novas amostragens e ações de conservação (Giné </t>
    </r>
    <r>
      <rPr>
        <i/>
        <sz val="11"/>
        <color rgb="FF000000"/>
        <rFont val="Calibri"/>
        <scheme val="minor"/>
      </rPr>
      <t>et al</t>
    </r>
    <r>
      <rPr>
        <sz val="11"/>
        <color rgb="FF000000"/>
        <rFont val="Calibri"/>
        <scheme val="minor"/>
      </rPr>
      <t>. submetido).</t>
    </r>
  </si>
  <si>
    <t xml:space="preserve">Lista de localidades e mapa das áreas estratégicas </t>
  </si>
  <si>
    <t>Priscilla Gomes (Engaja Treinamentos); Mariella Butti (USP/IB); Gastón Giné (UESC)</t>
  </si>
  <si>
    <r>
      <rPr>
        <sz val="11"/>
        <color rgb="FF000000"/>
        <rFont val="Calibri"/>
        <scheme val="minor"/>
      </rPr>
      <t>Com a inclusão dos pontos do PNI (Parque Nacional de Itatiaia) de</t>
    </r>
    <r>
      <rPr>
        <i/>
        <sz val="11"/>
        <color rgb="FF000000"/>
        <rFont val="Calibri"/>
        <scheme val="minor"/>
      </rPr>
      <t xml:space="preserve"> Rhipidomys tribei,</t>
    </r>
    <r>
      <rPr>
        <sz val="11"/>
        <color rgb="FF000000"/>
        <rFont val="Calibri"/>
        <scheme val="minor"/>
      </rPr>
      <t xml:space="preserve"> o mapa deverá ser atualizado.</t>
    </r>
  </si>
  <si>
    <t>Alterar instituição: Mariella Butti (USP/IB)</t>
  </si>
  <si>
    <t>Alterar instituição: Cibele Bonvicino (FIOCRUZ); Jorge Nascimento (ICMBio/NGI Serra Fluminense)
Excluir: Raquel Silva (ICMBio/CENAP); Gisele Lessa (UFV)
Incluir: Gastón Giné (UESC); Deborah Faria (UESC); Renan Lieto (ICMBio/CENAP)</t>
  </si>
  <si>
    <t>2.3</t>
  </si>
  <si>
    <t>Identificar áreas estratégicas para conservação das espécies-alvo do PAN com base nos modelos de adequabilidade ambiental.</t>
  </si>
  <si>
    <t>Mapas de adequabilidade ambiental e áreas estratégicas identificadas</t>
  </si>
  <si>
    <t xml:space="preserve">Identificar áreas potenciais para novos registros das espécies e áreas estratégicas para direcionamento de estratégias de proteção territorial </t>
  </si>
  <si>
    <t>Alexandre Percequillo (USP/ESALQ)</t>
  </si>
  <si>
    <r>
      <rPr>
        <sz val="10"/>
        <rFont val="Calibri"/>
        <family val="2"/>
      </rPr>
      <t>30.000,00</t>
    </r>
    <r>
      <rPr>
        <sz val="10"/>
        <rFont val="Calibri"/>
        <family val="2"/>
      </rPr>
      <t xml:space="preserve">
</t>
    </r>
  </si>
  <si>
    <t>Gilson Ximenes (UESB); João Alves (UFRJ/MN); Cibele Bonvicino (INCA); Cecilia Bueno (UVA); Jorge Nascimento (NGI ICMBio Teresópolis); Alexandre Percequillo (USP/ESALQ); Gisele Lessa (UFV); Priscilla Gomes (Engaja Treinamentos); Martin Alvarez (UESC); Yuri Leite (UFES); Pablo Rodrigues (UFRJ); Raquel Moura (Autônoma); Katia Ferraz (USP/ESALQ); Joyce Prado (Autônoma)</t>
  </si>
  <si>
    <t>Ação vinculada à ação 2.1: início desta ação depende da finalização de identificação do mapa da ação 2.1.
Custo da ação está relacionado com a realização de oficina de validação dos modelos.</t>
  </si>
  <si>
    <r>
      <rPr>
        <sz val="11"/>
        <color rgb="FF000000"/>
        <rFont val="Calibri"/>
        <scheme val="minor"/>
      </rPr>
      <t>Com a atualização dos pontos de ocorrência na ação 2.1, essa ação poderá ser iniciada.
Atualmente, Gastón Giné e equipe (UESC/LEAC - Laboratório de Ecologia Aplicada da Universidade Estadual de Santa Cruz) estão desenvolvendo pesquisas e artigos com modelagem de nicho ecológico que colaboram com as ações 2.1 e 2.2. Os estudos contemplam: (1) Impacto de mudanças climáticas na distribuição e locais de ocorrência de 29 espécies arborícolas da Mata Atlântica, incluindo ouriço-preto (</t>
    </r>
    <r>
      <rPr>
        <i/>
        <sz val="11"/>
        <color rgb="FF000000"/>
        <rFont val="Calibri"/>
        <scheme val="minor"/>
      </rPr>
      <t>Chaetomys subspinosus</t>
    </r>
    <r>
      <rPr>
        <sz val="11"/>
        <color rgb="FF000000"/>
        <rFont val="Calibri"/>
        <scheme val="minor"/>
      </rPr>
      <t>) e rato-do-cacau (</t>
    </r>
    <r>
      <rPr>
        <i/>
        <sz val="11"/>
        <color rgb="FF000000"/>
        <rFont val="Calibri"/>
        <scheme val="minor"/>
      </rPr>
      <t>Callistomys pictus</t>
    </r>
    <r>
      <rPr>
        <sz val="11"/>
        <color rgb="FF000000"/>
        <rFont val="Calibri"/>
        <scheme val="minor"/>
      </rPr>
      <t xml:space="preserve">) - em andamento; (2) Distribuição potencial e habitat remanescente de </t>
    </r>
    <r>
      <rPr>
        <i/>
        <sz val="11"/>
        <color rgb="FF000000"/>
        <rFont val="Calibri"/>
        <scheme val="minor"/>
      </rPr>
      <t>C. pictus</t>
    </r>
    <r>
      <rPr>
        <sz val="11"/>
        <color rgb="FF000000"/>
        <rFont val="Calibri"/>
        <scheme val="minor"/>
      </rPr>
      <t xml:space="preserve">, identificando municípios e UCs com alto potencial de abrigar a espécie para orientação de novas amostragens e ações de conservação (Giné </t>
    </r>
    <r>
      <rPr>
        <i/>
        <sz val="11"/>
        <color rgb="FF000000"/>
        <rFont val="Calibri"/>
        <scheme val="minor"/>
      </rPr>
      <t>et al</t>
    </r>
    <r>
      <rPr>
        <sz val="11"/>
        <color rgb="FF000000"/>
        <rFont val="Calibri"/>
        <scheme val="minor"/>
      </rPr>
      <t>. submetido); (3) Efeito de mudanças climáticas sobre a distribuição do ouriço-preto (trabalho de IC de Lara Mourão sobre orientação do Dr. G.Giné). 
Para todas estas ações são compilados dados de literatura, coleções científicas, relatórios e são complementados com dados de campo do laboratório, o que contribui para a ação 2.1.</t>
    </r>
  </si>
  <si>
    <t>Devido ao alto número de espécies, essa ação demanda tempo.</t>
  </si>
  <si>
    <t>Mariella Butti (USP/IB); Alexandre Percequillo (USP/ESALQ); Mateus Melo (Concremat Consultoria Ambiental); Gastón Giné (UESC)</t>
  </si>
  <si>
    <t xml:space="preserve">Estabelecer um cronograma para entrega dos modelos, iniciando com as espécies com registros mais robustos.
As pesquisas sendo desenvolvidas na UESC/LEAC (Laboratório de Ecologia Aplicada da Universidade Estadual de Santa Cruz) podem ser complementares às ações 2.1 e 2.2. </t>
  </si>
  <si>
    <t>Excluir: Alexandre Percequillo (USP/ESALQ); Gisele Lessa (UFV)
Incluir: Mariella Butti (USP/IB); Mateus Melo (Concremat Consultoria Ambiental); Gastón Giné (UESC); Deborah Faria (UESC)
Alterar instituição: Cibele Bonvicino (FIOCRUZ); Jorge Nascimento (ICMBio/NGI Serra Fluminense)</t>
  </si>
  <si>
    <t>2.4</t>
  </si>
  <si>
    <t>Fornecer informações para as equipes de gestão das áreas de ocorrência sobre a presença e importância das espécies-alvo.</t>
  </si>
  <si>
    <t>Relatórios de oficinas, palestras e atas de reuniões realizadas</t>
  </si>
  <si>
    <t>Informar e sensibilizar as equipes de gestão sobre as espécies</t>
  </si>
  <si>
    <t>Lena Geise (UERJ)</t>
  </si>
  <si>
    <r>
      <rPr>
        <strike/>
        <sz val="10"/>
        <rFont val="Calibri"/>
        <family val="2"/>
      </rPr>
      <t xml:space="preserve">
</t>
    </r>
    <r>
      <rPr>
        <sz val="10"/>
        <rFont val="Calibri"/>
        <family val="2"/>
      </rPr>
      <t>20.000,00</t>
    </r>
  </si>
  <si>
    <t>Gilson Ximenes (UESB); João Alves (UFRJ/MN); Cibele Bonvicino (INCA); Cecilia Bueno (UVA); Jorge Nascimento (NGI ICMBio Teresópolis); Alexandre Percequillo (USP/ESALQ); Gisele Lessa (UFV); Priscilla Gomes (Engaja Treinamentos); Marcelo Pessanha (ICMBio/PARNA da Restinga de Jurubatiba); João Marins (INEA-RJ); Bernardo Papi (Ecotropica Ambiental); Leonardo Cândido (ICMBio/PARNA Itatiaia)</t>
  </si>
  <si>
    <t>Os materiais produzidos no objetivo 2 serão usados para a divulgação nessa ação.
Equipe de Gestão são: Secretarias estaduais e municipais, Unidades de Conservação, Órganizações Sociais, entre outros.
Ação correlacionada com as ações 1.1 e 1.2.</t>
  </si>
  <si>
    <t>A articuladora informou que iniciará a ação assim que possível.</t>
  </si>
  <si>
    <t>Lena Geise (UERJ); Jorge Nascimento (NGI ICMBio Serra Fluminense); Selma Ribeiro (ICMBio/CENAP)</t>
  </si>
  <si>
    <t>Essa ação está vinculada e pode ocorrer de forma simultânea com a ação 1.2.</t>
  </si>
  <si>
    <t>Alterar instituição: Cibele Bonvicino (FIOCRUZ); Jorge Nascimento (ICMBio/NGI Serra Fluminense)
Excluir: Gisele Lessa (UFV)</t>
  </si>
  <si>
    <t>2.5</t>
  </si>
  <si>
    <t>Subsidiar tecnicamente documentos para criação, ampliação e/ou recategorização de Unidades de Conservação nas áreas detectadas pelos mapas.</t>
  </si>
  <si>
    <t>Relatórios com as informações levantadas sobre as áreas identificadas como criação, ampliação e/ou recategorização de Unidades de Conservação.  Propostas enviadas aos órgãos competentes e atores sociais</t>
  </si>
  <si>
    <t>Aumentar a proteção das áreas de ocorrência</t>
  </si>
  <si>
    <t>Jorge Nascimento (NGI ICMBio Teresópolis)</t>
  </si>
  <si>
    <t>20.000,00</t>
  </si>
  <si>
    <t>Gilson Ximenes (UESB); João Alves (UFRJ /MN); Cibele Bonvicino (INCA); Cecilia Bueno (UVA); Jorge Nascimento (NGI ICMBio Teresópolis); Alexandre Percequillo (USP/ESALQ); Gisele Lessa (UFV); Priscilla Gomes (Engaja Treinamentos); Martin Alvarez (UESC); Sara Alves (INEMA)</t>
  </si>
  <si>
    <t>Serra da Jiboia (BA)</t>
  </si>
  <si>
    <t>Ação vinculada às ações 2.1 e 2.3.
O custo estimado é apenas para uma visita de uma semana com pelo menos 4 pessoas à Serra da Jiboia (BA). Outras áreas poderão ser identificadas na área de relevância após a conclusão das ações 2.1 e 2.3.
Não há conhecimento de proposta de criação de UC para essa área; mas a Serra da Jibóia é indicada como área relevante para a criação.</t>
  </si>
  <si>
    <t>Para o início da ação, é preciso aguardar a modelagem.
Há uma proposta de criação de UC na Serra da Jibóia, do grupo Ambientalista da Bahia (Gambá) https://www.gamba.org.br/wp-content/uploads/2016/03/Proposta-Final.pdf com processo aberto no ICMBio em 2011 (nº 02070.000180/2011-92)
Além disso, algumas pesquisas vem sendo realizadas pela UEFS https://statics.teams.cdn.office.net/evergreen-assets/safelinks/1/atp-safelinks.html
Há a RPPN Guariru na Bahia (Portaria 74/2009).</t>
  </si>
  <si>
    <t>Mariella Butti (USP/IB); Jorge Nascimento (NGI ICMBio Serra Fluminense)</t>
  </si>
  <si>
    <t xml:space="preserve">Priorizar as espécies presentes na Serra da Jibóia (BA).
Verificar junto ao governo da BA e ICMBio se já existem processos abertos para criação/ampliação/recategorização par apoiar. </t>
  </si>
  <si>
    <t>Alterar instituição: Cibele Bonvicino (FIOCRUZ)
Excluir: Jorge Nascimento (ICMBio/NGI Teresópolis); Gisele Lessa (UFV)
Incluir: Danilo Couto (ICMBio/CENAP)</t>
  </si>
  <si>
    <t>2.6</t>
  </si>
  <si>
    <t>Contribuir com informações das espécies-alvo para inclusão nos processos de elaboração e revisão dos Planos de Manejo de UCs, programas específicos e zoneamento nas áreas de ocorrência das espécies.</t>
  </si>
  <si>
    <t>Relatório técnico sobre as espécies enviado para o orgão gestor</t>
  </si>
  <si>
    <t>Planos de Manejo e/ou programas contemplando as espécies</t>
  </si>
  <si>
    <t>João Oliveira (UFRJ/MN)</t>
  </si>
  <si>
    <t xml:space="preserve">
15.000,00</t>
  </si>
  <si>
    <t>Jorge Nascimento (NGI ICMBio Teresópolis); João Marins (INEA RJ); Paulo D'Andrea (Fiocruz); Cibele Bonvicino (INCA); Matin Alvarez (UESC); Lena Geise (UERJ)</t>
  </si>
  <si>
    <t xml:space="preserve">Sumário executivo já vem sendo elaborado para subsidiar essa ação. </t>
  </si>
  <si>
    <t>Cibele Bonvicino (Fiocruz); Mariella Butti (USP/IB); Aline Poscai (ICMBio/CENAP)</t>
  </si>
  <si>
    <t>Preparar material para ser encaminhado junto com o sumário executivo, levando-se em consideração as especificidades de cada espécie do PAN. 
O livro que vem sendo elaborado (vide ação 6.3) se traduzido para a Língua Portuguesa poderá ser utilizado como produto.
​
Cibele Bonvicino (FIOCRUZ) irá procurar outra pessoa para auxiliar no livro em português (ação 6.3)</t>
  </si>
  <si>
    <t>Alterar instituição: Cibele Bonvicino (FIOCRUZ); Jorge Nascimento (ICMBio/NGI Serra Fluminense)
Incluir: Alexandre Percequillo (USP/ESALQ); Selma Ribeiro (ICMBio/CENAP)</t>
  </si>
  <si>
    <t>2.7</t>
  </si>
  <si>
    <t>Articular com o órgão competente a consolidação territorial do Parque Estadual da Serra do Conduru no sul da Bahia.</t>
  </si>
  <si>
    <t xml:space="preserve">Ata de reunião </t>
  </si>
  <si>
    <t>Consolidação territorial realizada</t>
  </si>
  <si>
    <t>Martin Alvarez (UESC)</t>
  </si>
  <si>
    <t xml:space="preserve">Sofia Campiolo (UESC) </t>
  </si>
  <si>
    <t>PE Serra do Conduru (BA)</t>
  </si>
  <si>
    <t xml:space="preserve">Martín Alvarez (UESC) informou que que havia tido uma reunião com a professora Sofia Campiolo (UESC) e o pessoal do PESC, mas perguntou sobre o orçamento. No geral, está com dificuldade de contatar gestores, pois a professora Sofia Campiolo não está mais tão acessível.
</t>
  </si>
  <si>
    <t>Priscilla Gomes (Engaja Treinamentos); Selma Ribeiro (ICMBio/CENAP)</t>
  </si>
  <si>
    <t>Recomenda-se esclarecimento sobre o que pretende essa ação de forma mais clara.
Selma Ribeiro (ICMBio/CENAP) contatou o gestor das UCs na BA, Mateus Camilo (INEMA) pelo ofício SEI n. 16481564 e a instituição indicou um servidor para colaboração.</t>
  </si>
  <si>
    <t>Incluir: Danilo Couto (ICMBio/CENAP); Marcelo Barreto (INEMA/BA)</t>
  </si>
  <si>
    <t>Controle e fiscalização de produtos químicos de uso agrícola e para o controle de pragas nas áreas de ocorrência das espécies alvo do PAN</t>
  </si>
  <si>
    <t>3.1</t>
  </si>
  <si>
    <t>Realizar ações de sensibilização ambiental em escolas, comunidades, empresas de controle de pragas por produtos químicos e órgãos públicos no PE Ilhabela e Sul da Bahia.</t>
  </si>
  <si>
    <t>Relatórios de oficinas realizadas;
Listas de presença;
Fotos das atividades.</t>
  </si>
  <si>
    <t>Atores sensibilizados sobre o impacto do uso de produtos para controle de pragas nas espécies do PAN</t>
  </si>
  <si>
    <t>Marcos Nascimento (IF-SP/PE Ilhabela)</t>
  </si>
  <si>
    <t>Hélia Piedade (SIMA-SP/CFB/DEFAU/CMFS-ES); Sara Alves (INEMA-BA)</t>
  </si>
  <si>
    <t>PE Ihabela (SP); sul da Bahia</t>
  </si>
  <si>
    <r>
      <rPr>
        <sz val="11"/>
        <color rgb="FF000000"/>
        <rFont val="Calibri"/>
        <scheme val="minor"/>
      </rPr>
      <t xml:space="preserve">Acredita-se que com a recente mudança de gestão do PE Ilhabela, as ações serão intensificadas nesse sentido​.
Em 2022, a ADAB (Agência Estadual de Defesa Agropecuária da Bahia) realizou 14 palestras na Costa do Descobrimento e disponibilizaram quatro relatórios técnicos.
Atualmente, Gastón Giné e equipe (UESC/LEAC - Laboratório de Ecologia Aplicada da Universidade Estadual de Santa Cruz) estão desenvolvendo ações de educação e divulgação de </t>
    </r>
    <r>
      <rPr>
        <i/>
        <sz val="11"/>
        <color rgb="FF000000"/>
        <rFont val="Calibri"/>
        <scheme val="minor"/>
      </rPr>
      <t>Chaetomys subspinosus,</t>
    </r>
    <r>
      <rPr>
        <sz val="11"/>
        <color rgb="FF000000"/>
        <rFont val="Calibri"/>
        <scheme val="minor"/>
      </rPr>
      <t xml:space="preserve"> em um espaço montado semanalmente no LEAC para recepção de escolas de ensino fundamental e médio da região de Ilhéus (BA). Essa atividade é relacionada ao projeto Aliança dos Saberes que visa a divulgação das espécies ameaçadas da região, biodiversidade e serviços ecossistêmicos, bem como a sensibilização ambiental e a divulgação das atividades de pesquisa realizadas pelo laboratório no âmbito da ecologia e conservação das espécies ameaçadas e biodiversidade (essas atividades são citadas nas ações 6.1 e 6.3)</t>
    </r>
  </si>
  <si>
    <t>Quatro relatórios técnicos, sendo:
1. Recebimento Itinerante de Embalagens Vazias de Agrotóxicos - Costa do Descobrimento, Guaratinga, 19 e 20 de dezembro de 2022
2. Fiscalização do comércio clandestino e uso irregular de Agrotóxicos - Belmonte, Brasil, 21 a 23 de dezembro de 2022
3. Educação sanitária no município de Guaratinga - Guaratinga, Bahia, 05 a 10 de setembro de 2022
4. Fiscalização do comércio e uso irregular de Agrotóxicos - Guaratinga, Brasil, 07 a 11 de novembro de 2022</t>
  </si>
  <si>
    <t>Marcos Nascimento (IF-SP/PE Ilhabela)​; Priscilla Gomes (Engaja Treinamentos); Mateus Melo (Concremat Consultoria Ambiental); Gastón Giné (UESC)</t>
  </si>
  <si>
    <t>Elaborar um documento técnico que subsidie as ações de sensibilização das UCs, que abordem as ameaças às espécies.
As atividades desenvolvidas pela UESC/LEAC (Laboratório de Ecologia Aplicada da Universidade Estadual de Santa Cruz) são complementares às ações 6.1 e 6.3.</t>
  </si>
  <si>
    <t>Alterar instituição: Hélia Piedade (SEMIL/SP)
Incluir: Gastón Giné (UESC); Deborah Faria (UESC)</t>
  </si>
  <si>
    <t>3.2</t>
  </si>
  <si>
    <r>
      <rPr>
        <sz val="12"/>
        <color rgb="FF000000"/>
        <rFont val="Calibri"/>
      </rPr>
      <t xml:space="preserve">Encaminhar documento informando ao órgão licenciador a necessidade de obter anuência do PE Ilhabela para serviços de empresas de controle de pragas por uso de raticidas e outros produtos químicos na ZA, em especial atenção a </t>
    </r>
    <r>
      <rPr>
        <i/>
        <sz val="12"/>
        <color rgb="FF000000"/>
        <rFont val="Calibri"/>
      </rPr>
      <t>Phyllomys thomasi</t>
    </r>
    <r>
      <rPr>
        <sz val="12"/>
        <color rgb="FF000000"/>
        <rFont val="Calibri"/>
      </rPr>
      <t>.</t>
    </r>
  </si>
  <si>
    <t>Ofício encaminhado ao órgão responsável</t>
  </si>
  <si>
    <t>Licenciamentos que contemplem a anuência do PE Ilhabela no caso de uso de raticidas e outros produtos químicos em sua ZA</t>
  </si>
  <si>
    <t>Bernardo Papi (Ecotropica Ambiental); Hélia Piedade (SIMA-SP/CFB/DEFAU/CMFS-ES)</t>
  </si>
  <si>
    <t>Ilhabela (SP)</t>
  </si>
  <si>
    <r>
      <t>Especial atenção ao cururuá (</t>
    </r>
    <r>
      <rPr>
        <i/>
        <sz val="12"/>
        <rFont val="Calibri"/>
        <family val="2"/>
      </rPr>
      <t>Phyllomys thomasi</t>
    </r>
    <r>
      <rPr>
        <sz val="12"/>
        <rFont val="Calibri"/>
        <family val="2"/>
      </rPr>
      <t>), espécie endêmica e ameaçada de Ilhabela, e cuja proteção é prevista no Plano de Manejo do PE Ilhabela.
O caráter da ação não é de denúncia, mas sim informar, esclarecer e reforçar o comprometimento do órgão licenciador e empresas prestadoras de serviço sobre a importância da manutenção da fauna silvestre no arquipélago de Ilhabela.</t>
    </r>
  </si>
  <si>
    <t>Marcos Nascimento (IF-SP/PE Ilhabela) informou que está sendo retomada a câmara técnica de Educação Ambiental e que a nova gestora no PE Ilhabela está gerando motivação para continuar a realizar o trabalho com a espécie endêmica. No entanto, não há previsão para o início da ação.</t>
  </si>
  <si>
    <t>Marcos Nascimento (IF-SP/PE Ilhabela); Alexandre Percequillo (USP/ESALQ)</t>
  </si>
  <si>
    <t>3.3</t>
  </si>
  <si>
    <r>
      <rPr>
        <sz val="12"/>
        <color rgb="FF000000"/>
        <rFont val="Calibri"/>
      </rPr>
      <t xml:space="preserve">Propor estratégia de monitoramento de solturas de </t>
    </r>
    <r>
      <rPr>
        <i/>
        <sz val="12"/>
        <color rgb="FF000000"/>
        <rFont val="Calibri"/>
      </rPr>
      <t>Phyllomys thomasi</t>
    </r>
    <r>
      <rPr>
        <sz val="12"/>
        <color rgb="FF000000"/>
        <rFont val="Calibri"/>
      </rPr>
      <t xml:space="preserve"> capturados em residências pelas empresas de controle de pragas por produtos químicos de Ilhabela.</t>
    </r>
  </si>
  <si>
    <t>Protocolo de captura e soltura elaborado</t>
  </si>
  <si>
    <t>Redução da mortalidade e obtenção de informações sobre os animais silvestres monitorados</t>
  </si>
  <si>
    <t>Jorge Nascimento (NGI ICMBio Teresópolis); Alexandre Percequillo (USP); Martin Alvarez (UESC); Hélia Piedade (SIMA-SP/CFB/DEFAU/CMFS-ES); Marcia Chame (FIOCRUZ)</t>
  </si>
  <si>
    <t>O documento deverá conter informações sobre as espécies para diferenciação para o monitoramento.</t>
  </si>
  <si>
    <t>Martín Alvarez (UESC) informou que não conhece o PE Ilhabela, assim como o funcionamento do sistema. Além disso, também informou que conhece a espécie apenas pelas informações em literatura, e que isso dificulta pensar em estratégias de manejo nesse sentido. Ele acredita que tenham vários atores porém desconhece quem faz esse controle, se é uma empresa ou uma pessoa que possa ser contatada, para ser levada para dentro de uma equipe. Acrescentou que até mesmo os proprietários de móveis residenciais em Ilhabela podem colaborar, no entanto, não imaginam que tem uma espécie ameaçada de extinção nessa localidade.</t>
  </si>
  <si>
    <t>Martín Alvarez (UESC); Alexandre Percequillo (USP/ESALQ)</t>
  </si>
  <si>
    <t xml:space="preserve"> Alterar instituição: Jorge Nascimento (ICMBio/NGI Serra Fluminense); Hélia Piedade (SEMIL/SP)</t>
  </si>
  <si>
    <t>3.4</t>
  </si>
  <si>
    <r>
      <rPr>
        <sz val="12"/>
        <color rgb="FF000000"/>
        <rFont val="Calibri"/>
      </rPr>
      <t xml:space="preserve">Encaminhar à prefeitura de Ilha Bela, MP e SIMA SP/DEFAU informações a respeito dos impactos sobre </t>
    </r>
    <r>
      <rPr>
        <i/>
        <sz val="12"/>
        <color rgb="FF000000"/>
        <rFont val="Calibri"/>
      </rPr>
      <t xml:space="preserve">Phyllomys thomasi </t>
    </r>
    <r>
      <rPr>
        <sz val="12"/>
        <color rgb="FF000000"/>
        <rFont val="Calibri"/>
      </rPr>
      <t>decorrentes do serviço de controle de pragas por produtos químicos e solicitar retorno sobre as providências a serem tomadas.</t>
    </r>
  </si>
  <si>
    <t>Ofício encaminhado pelo gestor do PE Ilhabela</t>
  </si>
  <si>
    <t>Procedimento de licenciamento adequado</t>
  </si>
  <si>
    <t>Helia Piedade (SIMA-SP/CFB/DEFAU/CMFS-ES)</t>
  </si>
  <si>
    <t>Anexar o PAN junto ao ofício; aguardar a próxima gestão municipal.
Já existe o PAN Ouriço-preto que fala sobre isso.</t>
  </si>
  <si>
    <t>Alexandre Percequillo (USP/ESALQ) ainda não obteve resposta do articulador especificamente sobre o andamento da ação.</t>
  </si>
  <si>
    <t>Corrigir: SIMA para SEMIL; Ilhabela</t>
  </si>
  <si>
    <t>3.5</t>
  </si>
  <si>
    <t>Realizar estudos sobre ecotoxicologia sobre as espécies-alvo do PAN.</t>
  </si>
  <si>
    <t>Documentos técnicos-científicos</t>
  </si>
  <si>
    <t>Gerar informações sobre os efeitos dos produtos químicos nos animais</t>
  </si>
  <si>
    <t>Ricardo Bovendorp (UESC)</t>
  </si>
  <si>
    <t>Gilson Ximenes (UESB); Fabio Flores (UESC)</t>
  </si>
  <si>
    <t>Litoral sul da Bahia; Ilhabela (SP)</t>
  </si>
  <si>
    <t>Áreas de ocorrência das espécies</t>
  </si>
  <si>
    <r>
      <rPr>
        <sz val="11"/>
        <color rgb="FF000000"/>
        <rFont val="Calibri"/>
        <scheme val="minor"/>
      </rPr>
      <t>Artigo publicado</t>
    </r>
    <r>
      <rPr>
        <i/>
        <sz val="11"/>
        <color rgb="FF000000"/>
        <rFont val="Calibri"/>
        <scheme val="minor"/>
      </rPr>
      <t xml:space="preserve"> </t>
    </r>
    <r>
      <rPr>
        <sz val="11"/>
        <color rgb="FF000000"/>
        <rFont val="Calibri"/>
        <scheme val="minor"/>
      </rPr>
      <t>"Heavy Metals in Hair of Small Mammals from the Cacao Agroforestry and Brazilian Atlantic Forest" de Letícia da Costa, Adailson de Souza e Ricardo Bonvendorp (2023)</t>
    </r>
  </si>
  <si>
    <t>https://doi.org/10.1016/j.gecco.2023.e02620</t>
  </si>
  <si>
    <t>Ricardo Bovendorp (UESC); Priscilla Gomes (Engaja Treinamentos)</t>
  </si>
  <si>
    <t>Prevenção e mitigação dos impactos antrópicos que causem perda, fragmentação ou degradação de habitats, incluindo aqueles relacionados à instalação e operação de rodovias e estradas</t>
  </si>
  <si>
    <t>4.1</t>
  </si>
  <si>
    <t>Realizar eventos junto aos órgãos licenciadores (federal, estadual e municipal) apresentando as informações sobre as espécies contempladas no PAN, incluindo os mapas de ocorrência e de áreas estratégicas das espécies e os impactos decorrentes da instalação e operação de rodovias.</t>
  </si>
  <si>
    <t>Relatórios dos eventos;
Atas de reuniões.</t>
  </si>
  <si>
    <t>Espécies-alvo inclusas nas tomadas de decisão</t>
  </si>
  <si>
    <t>Bernardo Papi (Ecotropica Ambiental)</t>
  </si>
  <si>
    <t>Patrícia Tavares (Agência Estadual de Meio Ambiente de Pernambuco - CPRH-PE); Melina Barreto (IEF-MG); Hélia Piedade (SIMA-SP/CFB/DEFAU/CMFS-ES); João Marins (INEA-RJ); Lena Geise (UERJ); Mateus Dalloz (IBAMA)</t>
  </si>
  <si>
    <t xml:space="preserve"> </t>
  </si>
  <si>
    <t>A ação está vinculada as ações 2.1, 2.4 e 4.4.
O evento deverá incluir a temática da importância da cabruca e áreas naturais fragmentadas.</t>
  </si>
  <si>
    <t xml:space="preserve">Ação não iniciada. 
Esta ação depende das informações geradas pelas ações 2.1 e 2.4.
</t>
  </si>
  <si>
    <t>Patricia Tavares (CPRH/PE); Bernardo Papi (Ecotropica Ambiental)</t>
  </si>
  <si>
    <t>Agrupar estados por particularidades e proximidades e incluir o PAN como instrumento de gestão.
Articulador pede algumas informações para direcionar em quais órgãos ambientais dos estados e municípios ele deve articular.</t>
  </si>
  <si>
    <t>4.2</t>
  </si>
  <si>
    <t>Realizar monitoramento de atropelamentos em estradas nas áreas de ocorrência das espécies-alvo do PAN para identificar hotspots de atropelamentos.</t>
  </si>
  <si>
    <t>Relatórios</t>
  </si>
  <si>
    <t>Proposta de ações para minimizar os impactos de atropelamentos</t>
  </si>
  <si>
    <t>Cecília Bueno (UVA)</t>
  </si>
  <si>
    <t>1.800.000,00</t>
  </si>
  <si>
    <t>Fernanda Abra (ViaFAUNA); Marcia Aguieiras (UERJ)</t>
  </si>
  <si>
    <t>PE Ilhabela (SP)</t>
  </si>
  <si>
    <t xml:space="preserve">Rondônia, Litoral Pernambuco, Norte Alagoas, Porto Seguro-BA, BR 101 e PE 60 </t>
  </si>
  <si>
    <t>Memória de cálculo: 200 mil por ano por localidade (200 km).</t>
  </si>
  <si>
    <t xml:space="preserve">Fernanda Abra (ViaFAUNA) deve iniciar um trabalho junto a Estação Veracel, previsto para 2024.
 Na BR 101 há um monitoramento em regiões da abrangência do PAN na região do RJ, especificamente, realizado pela Falco Ambiental (Helio Secco - Rede de Ecologia de Estradas - REET Brasil).
Em relação ao andamento da ação, Cecília Bueno informou que não começou o trabalho na região.
Atualmente, Gastón Giné (UESC) e equipe estão desenvolvendo em parceria com a empresa "Aruá Observação de Aves e Natureza" o projeto "Conectando Vidas" que visa a instalação e monitoramento participativo de pontes de travessia (cordas simples) que conectam ruas e quintais do Loteamento Quintas do Castelo, um bairro da Praia do Forte (Mata de São João, Bahia), área com alta incidência do ouriço-preto. Já foram instaladas 12 pontes com armadilhas fotográficas e aproximadamente 200 pessoas da comunidade foram mobilizadas. Moradores têm participado de ações de sensibilização ambiental, ajudando a divulgar o projeto, doando recursos para as pontes e placas informativas, e fiscalizando as pontes de passagem. 
</t>
  </si>
  <si>
    <t>Priscilla Gomes (Engaja Treinamentos); Mateus Melo (Concremat Consultoria Ambiental); Cecília Bueno (UVA); Gastón Giné (UESC)</t>
  </si>
  <si>
    <t>O PE Ilhabela deve ser consultado uma única vez com todas as ações em que o parque está envolvido.
Para a próxima monitoria, entrar em contato com Ricardo Bovendorp (UESC) que tem realizado monitoramento de atropelamentos e pontes de passagem na BA-462, podendo auxiliar nesta ação.</t>
  </si>
  <si>
    <t xml:space="preserve">
Incluir:  Helio Secco (REET Brasil); Gastón Giné (UESC); Deborah Faria (UESC)</t>
  </si>
  <si>
    <t>4.3</t>
  </si>
  <si>
    <t xml:space="preserve">Elaborar e divulgar material educativo sobre prevenção de atropelamentos  de fauna silvestre nas áreas de ocorrência das espécies-alvo.
</t>
  </si>
  <si>
    <t>Material educativo</t>
  </si>
  <si>
    <t xml:space="preserve"> Sociedade conscientizada sobre o impacto </t>
  </si>
  <si>
    <t>Priscilla Gomes (Engaja Treinamentos); Patrícia Tavares (Agência Estadual de Meio Ambiente de Pernambuco - CPRH-PE); Hélia Piedade (SIMA-SP/CFB/DEFAU/CMFS-ES); Melina Barreto (IEF-MG); João Marins (INEMA-RJ); Andréia Figueiredo (ICAS); Marcia Aguieiras (UERJ)</t>
  </si>
  <si>
    <t>Ação vinculada a ação 4.4.
Material educativo contemplando  encaminhamento de carcaças à coleções científicas, aviso à PRF; lista de locais e contatos para recebimento; socorro ao animal, direção defensiva, divulgação sobre coleta cidadã etc.
Referência: IN ICMBio n°3/2014 (Cap VI: qualquer cidadão pode coletar e encaminhar para coleção científica).</t>
  </si>
  <si>
    <t>Na BR 101, a Arteris está realizando ações educativas e de divulgação sobre a questão de atropelamentos.
Há material de divulgação do ICAS e estão disponíveis na rede em colaboração com a REET Brasil (Rede Brasileira de Especialistas em Ecologia de Transportes). O material consta em uma cartilha educativa sobre como reduzir os acidentes envolvendo colisões com fauna nas rodovias (ICAS e demais parceiros), manual de atropelamento de fauna e guia de boas práticas para mitigação de impactos sobre a fauna em rodovias (USP, ESALQ e Superintendência de Gestão Ambiental).</t>
  </si>
  <si>
    <t xml:space="preserve">1. Cartilha sobre como reduzir os acidentes envolvendo colisões com fauna nas rodovias (ICAS, Bandeira Rodovias)
2. Manual de capacitação para monitoramento de fauna atropelada (Estratégias de Mitigação e Tecnologia para Monitoramento dos Atropelamentos de Fauna em Estradas do Estado do Rio de Janeiro (2021) - Fundação CEPERJ
3. Guia de boas práticas para avaliação da efetividade de medidas de mitigação dos impactos sobre a fauna em rodovias </t>
  </si>
  <si>
    <t>Falta de comunicação entre o articulador e os colaboradores para o levantamento de materiais já produzidos por outras instituições e outros PANs.</t>
  </si>
  <si>
    <t>Mateus Melo (Concremat Consultoria Ambiental); Cecília Bueno (UVA)</t>
  </si>
  <si>
    <t xml:space="preserve">Alteração do SISBIO facilitou a declaração voluntária para coleta de carcaças. Sugere-se coleta de material biológico para identiifcação da espécie. 
Andrea Figueiredo (ICAS) irá fornecer materiais de divulgação.
</t>
  </si>
  <si>
    <t>Excluir: Priscilla Gomes (Engaja Treinamentos)
Alterar instituição: Hélia Piedade (SEMIL/SP)</t>
  </si>
  <si>
    <t>4.4</t>
  </si>
  <si>
    <t>Elaborar estudo sobre a manutenção e aumento da conectividade em ambientes fragmentados com foco na área de ocorrência das espécies do PAN.</t>
  </si>
  <si>
    <t>Documentos técnicos-científicos com mapas de conectividade</t>
  </si>
  <si>
    <t xml:space="preserve">Manutenção e aumento da conectividade </t>
  </si>
  <si>
    <t xml:space="preserve"> Priscilla Gomes (Engaja Treinamentos); Patrícia Tavares (Agência Estadual de Meio Ambiente de Pernambuco - CPRH-PE); Mariella Butti (ICMBio/CENAP); Mariana Gianiaki (ANAMMA); Lucas Santos (Grupo Ambiental Natureza Bela); Jayme Prevedell (UERJ); Marcos Vieira (UFRJ);  Mariana Gianiaki (ANAMMA)</t>
  </si>
  <si>
    <t>Memória de cálculo: bolsa de doutorado + computador para análises geoespaciais.</t>
  </si>
  <si>
    <r>
      <rPr>
        <sz val="11"/>
        <color rgb="FF000000"/>
        <rFont val="Calibri"/>
        <scheme val="minor"/>
      </rPr>
      <t>Na BR 101 está sendo realizada uma análise de conectividade, onde está sendo avaliado se tem efeito barreira especificamente com pequenos mamíferos, desenvolvido pelo Pablo Gonçalves (UFRJ/Macaé). Pode-se utilizar dados das espécies para extrapolar para as espécies do PAN.
Na região do sul da BA, entre a Estação Veracel e o PARNA Pau Brasil, o projeto de implantação de um corredor ecológico foi iniciado (2015-2018) e está em fase de plantio. Há informações que falta uma parte para ser restaurada mas foi usado um recurso do FASB (Fórum Florestal da Bahia).
Em 2022 foi concluído o Projeto Travessia de Fauna que visou realizar um diagnóstico de priorização e proposição de medidas mitigadoras para a perda de conectividade da paisagem e atropelamento de fauna no sistema viário do entorno do empreendimento Porto Sul, Ilhéus, Bahia. O projeto, coordenado por Gastón Giné (UESC) e financiado pela Bahia Mineração, gerou sete relatórios.</t>
    </r>
    <r>
      <rPr>
        <b/>
        <sz val="11"/>
        <color rgb="FF000000"/>
        <rFont val="Calibri"/>
        <scheme val="minor"/>
      </rPr>
      <t xml:space="preserve"> </t>
    </r>
  </si>
  <si>
    <t>É necessário um indicativo das áreas de ocorrências das espécies para fazer a articulação junto aos pesquisadores para propor um projeto de análise espacial. E houve falha na comunicação entre os articuladores.</t>
  </si>
  <si>
    <t>Bernardo Papi (Ecotropica Ambiental); Virginia Camargos (Veracel Celulose); Priscilla Gomes (Engaja Treinamentos); Mateus Melo (Concremat Consultoria Ambiental); Gastón Giné (UESC)</t>
  </si>
  <si>
    <t xml:space="preserve">
</t>
  </si>
  <si>
    <t>Remover: Mariella Butti (USP/IB)
Incluir: Pablo Gonçalves (UFRJ/Macaé); Bernardo Papi (Ecotropica Ambiental); Marcello Guerreiro (Arteris Fluminense); Gastón Giné (UESC); Deborah Faria (UESC)</t>
  </si>
  <si>
    <t>Incluir: Utilizar áreas de abrangência e áreas relevantes levantadas neste PAN para a construção dessa ação.</t>
  </si>
  <si>
    <t>4.5</t>
  </si>
  <si>
    <t>Sensibilizar atores locais (proprietários e órgãos emissores de autorização de supressão) acerca da importância da cabruca e áreas naturais para a conservação das espécies-alvo do PAN</t>
  </si>
  <si>
    <t>Material educativo;
Relatórios de oficinas.</t>
  </si>
  <si>
    <t>Preservação das cabrucas</t>
  </si>
  <si>
    <t xml:space="preserve"> Priscilla Gomes (Engaja Treinamentos)</t>
  </si>
  <si>
    <t>Martín Alvarez (UESC); Ricardo Bovendorp (UESC); Gilson Ximenes (UESB); Sara Alves (SEMA-BA)</t>
  </si>
  <si>
    <t>Bahia</t>
  </si>
  <si>
    <t>Vídeo educativo sobre "O manejo de plantas exóticas na cabruca", disponível no Youtube há 8 meses tem 519 visualizações, e contou com a participação da equipe da DIEAS (Diretoria de Educação Ambiental para Sustentabilidade), SEMA (Secretaria do Meio Ambiente e Infraestrutura do Estado do Rio Grande do Sul) e INEMA (Instituto do Meio Ambiente e Recursos Hídricos).
Vários projetos estão sendo desenvolvidos com pequenos mamíferos nas áreas da cabruca, assim como estudos com ecologia de estradas desenvolvidos por Fernanda Abra (ViaFAUNA) em parceria com Ricardo Bovendorp (UESC), com o intuito de sensibilizar diferentes atores, como sociedade, empresas e a Prefeitura de Ilhéus (BA) quanto à perda da biodiversidade. Há outros trabalhos em andamento com fazendeiros que plantam cacau, que gerou um estudo que analisou metais pesados em morcegos e também em pequenos mamíferos (roedores e marsupiais).
Além disso, trabalhos foram apresentados no Congresso Internacional de Mastozoologia no Alaska (EUA), assim como um projeto específico com o rato do cacau. 
As coleções da UESC são abertas ao público e eles informaram que ao longo de 2022, receberam aproximadamente 500 visitantes, e até o presente momento em 2023, já atenderam cerca de 2.000 pessoas. Além disso, a professora Camila Cassano lidera um projeto de extensão focado na discussão do papel das cabrucas.
No âmbito da Coleção de Mamíferos, há diversas atividades de divulgação e sensibilização voltadas à profissionais da área ambiental. Uma vantagem adicional que o museu oferece é a possibilidade de receber espécimes resultantes de consultorias. 
No LEAC-UESC estão sendo desenvolvidos vários estudos que buscam valorar as plantações sombreadas de cacau (cabrucas), em relação ao estoque de carbono e manutenção de outros serviços ecossistêmicos, como também na manutenção da biodiversidade. Os estudos buscam ainda estudar o componente econômico, avaliando o efeito do nível de sombreamento sobre a biodiversidade e economia, tendo sido encontrado que é possível manter a biodiversidade com boa rentabilidade. São vários projetos que estão sendo desenvolvidos ligados a um projeto em rede INCT intitulado "Eco-nomia das cabrucas”. Ainda, existe o projeto de extensão que tem sido realizado, chamado "Primeiro olhar do antes nunca visto: popularização do conhecimento sobre serviços ecossistêmicos em agroflorestais do Sul da Bahia". Além da atuação constante junto a tomadores de decisões e políticas públicas, Gastón Giné e equipe têm dialogado com a sociedade. Há alguns vídeos disponíveis no canal do LEAC/UESC no Youtube.</t>
  </si>
  <si>
    <t>Vídeo "O Manejo de Plantas Exóticas na Cabruca" https://www.youtube.com/watch?v=-eAHqCsiwUY
Artigos em elaboração
Coleção científica de Mamíferos Alexandre Rodrigues Ferreira da UESC pode ser acessadas pelo site http://www.uesc.br/colecoes_cientificas/index.php?item=conteudo_colecaodemamiferos.php
Vídeo "Eco-nomia das Cabrucas em 4 Minutos" https://www.youtube.com/watch?v=xM-XMik7Nf4&amp;t=195s
Vídeo "Eco-nomia das Cabrucas em 1 Minuto" https://www.youtube.com/watch?v=KWd6QZD1ECU
Vídeo "Colocando as cabrucas do sul da Bahia no mapa: O MapBiomas como parceiro da Base Ambiental" https://www.youtube.com/watch?v=d2rWJKAHyoE</t>
  </si>
  <si>
    <t>Priscilla Gomes (Engaja Treinamentos); Sara Alves (SEMA/BA); Martín Alvarez (UESC); Ricardo Bovendorp (UESC); Gastón Giné (UESC)</t>
  </si>
  <si>
    <t>Incluir: Gastón Giné (UESC); Deborah Faria (UESC)</t>
  </si>
  <si>
    <t>Ordenamento do turismo visando a conservação do ambiente natural das espécies alvo do PAN</t>
  </si>
  <si>
    <t>5.1</t>
  </si>
  <si>
    <t>Levantar os parâmetros para manejo de impacto do uso dos equipamentos de visitação das UCs levando em conta a presença das espécies-alvo do PAN.</t>
  </si>
  <si>
    <t>Relatório técnico</t>
  </si>
  <si>
    <t>Obtenção de informações sobre parâmetros relevantes para o manejo do impacto da visitação para a construção dos Planos de Visitação das UCs</t>
  </si>
  <si>
    <t>Leonardo Cândido (ICMBio/PARNA Itatiaia)</t>
  </si>
  <si>
    <t>Priscilla Gomes (Engaja Treinamentos)</t>
  </si>
  <si>
    <t>Todas as UCs com visitação na área de distribuição das espécies</t>
  </si>
  <si>
    <t>Memória de cálculo: necessita ser ajustado pois cada UC demandará um valor. (ex: 17km = 250mil). Custo está relacionado a consultorias a serem contratadas que são capazes de fazer o levantamento da capacidade de suporte. ICMBio tem manual de orientação (Leonardo). O valor previsto é uma estimativa  para contratação de uma consultoria para cada UC com espécies-alvo deste PAN. O Articulador sugere a capacitação de representantes das UCs de interesse para que a própria equipe da UC realize o projeto sugerido na ação, utilizando a metodologia do ICMBio "Roteiro Metodológico para manejo dos impactos da visitação",  o que implicaria em um custo de aproximado de R$ 200.000,00
*Equipamentos = trilhas, centro de visitantes, quiosques lagoa, mirantes, etc.
A ação depende dada ação 2.1 e 2.2 para definir colaboradores gestores de UCs.</t>
  </si>
  <si>
    <t>Houve alteração de prioridades da UC piloto - (Parque Nacional do Itatiaia) adiando o início da ação.</t>
  </si>
  <si>
    <t>Leonardo Cândido (ICMBio/PARNA Itatiaia); Selma Ribeiro (ICMBio/CENAP)</t>
  </si>
  <si>
    <t>UCs que já possuam espécies com comportamento que interfiram diretamente na visitação devem ser priorizadas (ex: roedores “cevados”). ​
Fases posteriores dependem da ação 2.1 e 2.2​
Foi recomendada a inclusão de alguém da sede do ICMBio de Uso Público. Sendo assim, Selma Ribeiro (ICMBio/CENAP) entrou em contato com a coordenadora Carla Cristina Guaitanele (ICMBio/CGEUP) que indicou Allan Crema (ICMBio/CGEUP) para atuar nesta ação como colaborador. Para a próxima monitoria, é recomendado convidar o Allan Crema para discutir a redação desta ação.</t>
  </si>
  <si>
    <t>Incluir: Allan Crema (ICMBio/CGEUP)</t>
  </si>
  <si>
    <t>5.2</t>
  </si>
  <si>
    <t>Subsidiar e apoiar ações de capacitação de atores ligados à recepção e condução de turistas em UCs a respeito da conduta consciente relacionada às espécies-alvo</t>
  </si>
  <si>
    <t>Materiais de capacitação;
Relatório;
Atas de cursos.</t>
  </si>
  <si>
    <t>Sensibilização dos atores ligados a recepção e condução de turistas, do turista e da comunidade</t>
  </si>
  <si>
    <t>Marcelo Pessanha (ICMBio/PARNA da Restinga de Jurubatiba); João Marins (INEA-RJ); Leonardo Cândido (ICMBio/PARNA Itatiaia); João Oliveira (UFRJ-MN); Jorge Cherem (Caipora Cooperativa); Carlos Salvador (Instituto Tabuleiro); Alexandre Percequillo (USP/ESALQ); MartÍn Alvarez (UESC); Paulo D'Andrea (FIOCRUZ); Cibele Bonvincino (INCA); Ricardo Bovendorp (UESC); Gilson Ximenes (UESB); Lena Geise (UERJ)</t>
  </si>
  <si>
    <t>Atualmente, Gastón Giné (UESC) e equipe vêm desenvolvendo em parceria com empresa "Aruá Observação de Aves e Natureza" o projeto "Conectando Vidas" que visa a instalação e monitoramento participativo de pontes de travessia (cordas simples) que conectam ruas e quintais do Loteamento Quintas do Castelo, um bairro da Praia do Forte (Mata de São João, Bahia), área com alta incidência do ouriço-preto. Já foram instaladas 12 pontes com armadilhas fotográficas e aproximadamente 200 pessoas da comunidade foram mobilizadas. Moradores têm participado de ações de sensibilização ambiental, ajudando a divulgar o projeto, doando recursos para as pontes e placas informativas, e fiscalizando as pontes de passagem.</t>
  </si>
  <si>
    <t>Gastón Giné (UESC); Jorge Nascimento (NGI ICMBio Serra Fluminense)</t>
  </si>
  <si>
    <t>Utilizar as oportunidades existentes nas UCs em processos de capacitação, para incluir durante a atividade, com um material visual (vídeo). Avaliar com a Sede quais UCs estão com contratação aberta de ATAs (Agentes Temporários Ambientais) e Brigadistas em geral.​
Avaliar se a UC tem centro de visitantes para 
divulgar o PAN junto aos turistas.</t>
  </si>
  <si>
    <t>Alterar instituição: Cibele Bonvicino (FIOCRUZ)</t>
  </si>
  <si>
    <t>Geração, integração e divulgação do conhecimento sobre as espécies alvo do PAN e seus ambientes</t>
  </si>
  <si>
    <t>6.1</t>
  </si>
  <si>
    <t>Realizar inventários em áreas com potencial de ocorrência das espécies do PAN e promover palestras de sensibilização.</t>
  </si>
  <si>
    <t>Documentos técnicos-científicos e palestras nos locais do estudo</t>
  </si>
  <si>
    <t>Aumentar o conhecimento das espécies objetivando a conservação</t>
  </si>
  <si>
    <t>Cibele R. Bonvicino (INCA)</t>
  </si>
  <si>
    <t>Gisele Lessa (UFV); Jorge Nascimento (NGI ICMBio Teresópolis); Gilson Ximenes (UESB); João Oliveira (UFRJ/MN); Jorge Cherem (Caipora Cooperativa); Alexandre Percequillo (USP/ESALQ); Cecilia Bueno (UVA); Martin Alvarez (UESC); Lena Geise (UERJ); Alexandra Bezerra (Autônomo); Marcelo Weksler (Autônomo); Teo Veiga (UEFS); Yuri Leite (UFES); Leonora Costa (UFES); Thales Freitas (UFRS); Pablo Rodrigues (UFRJ-Macaé); Pedro Estrela (UFPB)</t>
  </si>
  <si>
    <t>Área de ocorrência das espécies do PAN</t>
  </si>
  <si>
    <t>Priorizar espécies com pouco estudos e pesquisas relevantes para mudança no estado de conservação.</t>
  </si>
  <si>
    <r>
      <t xml:space="preserve">
O PE Ilhabela informou que a nova gestão do parque parece promissora, e que há planos para novas atividades serem planejeadas no parque para sensibilização.
Há dois projetos em andamento, sendo: 
(1) Inventário de pequenos mamíferos e seus parasitos no Parque Nacional de Itatiaia (Projeto temático FAPERJ) onde já foi detectada a presença de </t>
    </r>
    <r>
      <rPr>
        <i/>
        <sz val="10"/>
        <color rgb="FF000000"/>
        <rFont val="Calibri"/>
        <family val="2"/>
        <scheme val="minor"/>
      </rPr>
      <t>R. tribei</t>
    </r>
    <r>
      <rPr>
        <sz val="10"/>
        <color rgb="FF000000"/>
        <rFont val="Calibri"/>
        <family val="2"/>
        <scheme val="minor"/>
      </rPr>
      <t xml:space="preserve"> em uma das localidades amostradas (Responsável pelo projeto: Cibele Bonvicino).
(2) Inventário de pequenos mamíferos das restingas (em áreas de Proteção Ambiental) do Rio de Janeiro (APQ1 FAPERJ), visando também detectar a presença de </t>
    </r>
    <r>
      <rPr>
        <i/>
        <sz val="10"/>
        <color rgb="FF000000"/>
        <rFont val="Calibri"/>
        <family val="2"/>
        <scheme val="minor"/>
      </rPr>
      <t xml:space="preserve">Cerradomys goytaca </t>
    </r>
    <r>
      <rPr>
        <sz val="10"/>
        <color rgb="FF000000"/>
        <rFont val="Calibri"/>
        <family val="2"/>
        <scheme val="minor"/>
      </rPr>
      <t xml:space="preserve">em novas localidades (Responsável: Cibele Bonvicino). Até agora foram inventariadas duas restingas (APA Massambaba e APA Pau Brasil), e a espécie não foi encontrada. Estão previstas uma coleta na restinga de Marambaia (11/2023) e na Área de Relevante Interesse Ecológico de Itapebussus (data a definir), ambas no estado do Rio de Janeiro.
(3) Programada para 2024 coleta na RPPN Estação Veracel, estado da Bahia, para inventário de pequenos mamíferos não voadores e detectar a possível ocorrência de </t>
    </r>
    <r>
      <rPr>
        <i/>
        <sz val="10"/>
        <color rgb="FF000000"/>
        <rFont val="Calibri"/>
        <family val="2"/>
        <scheme val="minor"/>
      </rPr>
      <t xml:space="preserve">Callistomys pictus </t>
    </r>
    <r>
      <rPr>
        <sz val="10"/>
        <color rgb="FF000000"/>
        <rFont val="Calibri"/>
        <family val="2"/>
        <scheme val="minor"/>
      </rPr>
      <t xml:space="preserve">e </t>
    </r>
    <r>
      <rPr>
        <i/>
        <sz val="10"/>
        <color rgb="FF000000"/>
        <rFont val="Calibri"/>
        <family val="2"/>
        <scheme val="minor"/>
      </rPr>
      <t>Chaetomys</t>
    </r>
    <r>
      <rPr>
        <sz val="10"/>
        <color rgb="FF000000"/>
        <rFont val="Calibri"/>
        <family val="2"/>
        <scheme val="minor"/>
      </rPr>
      <t xml:space="preserve"> (Responsável: Alexandre Percequillo).
(4) Bolsista PIBIC/ICMBio (2023/2024) com o projeto “Levantamento de pequenos mamíferos não voadores (Didelphimorphia, Rodentia) do Parque Nacional de Caparaó”, visando detectar novas localidades de ocorrência de </t>
    </r>
    <r>
      <rPr>
        <i/>
        <sz val="10"/>
        <color rgb="FF000000"/>
        <rFont val="Calibri"/>
        <family val="2"/>
        <scheme val="minor"/>
      </rPr>
      <t xml:space="preserve">Akodon mystax </t>
    </r>
    <r>
      <rPr>
        <sz val="10"/>
        <color rgb="FF000000"/>
        <rFont val="Calibri"/>
        <family val="2"/>
        <scheme val="minor"/>
      </rPr>
      <t xml:space="preserve">(Responsável: Mariane Kaiser).
Atualmente, Gastón Giné e equipe (UESC/LEAC - Laboratório de Ecologia Aplicada da Universidade Estadual de Santa Cruz) estão desenvolvendo ações de educação e divulgação de </t>
    </r>
    <r>
      <rPr>
        <i/>
        <sz val="10"/>
        <color rgb="FF000000"/>
        <rFont val="Calibri"/>
        <family val="2"/>
        <scheme val="minor"/>
      </rPr>
      <t>Chaetomys subspinosus</t>
    </r>
    <r>
      <rPr>
        <sz val="10"/>
        <color rgb="FF000000"/>
        <rFont val="Calibri"/>
        <family val="2"/>
        <scheme val="minor"/>
      </rPr>
      <t>, em um espaço montado semanalmente no LEAC para recepção de escolas de ensino fundamental e médio da região de Ilhéus (BA). Essa atividade é relacionada ao projeto Aliança dos Saberes que visa a divulgação das espécies ameaçadas da região, biodiversidade e serviços ecossistêmicos, bem como a sensibilização ambiental e a divulgação das atividades de pesquisa realizadas pelo laboratório no âmbito da ecologia e conservação das espécies ameaçadas e biodiversidade (essas atividades são citadas nas ações 3.1 e 6.3)</t>
    </r>
  </si>
  <si>
    <t>Unificar todas as informações dos pesquisadores que estão realizando atividades de inventário.</t>
  </si>
  <si>
    <t>Cibele Bonvicino (FIOCRUZ); Marcos Nascimento (IF-SP/PE Ilhabela); Gastón Giné (UESC); Mateus Melo (Concremat Consultoria Ambiental)</t>
  </si>
  <si>
    <t>Solicitar aos pesquisadores a coleta de material biológico para sequenciamento (DNA ambiental)</t>
  </si>
  <si>
    <t>Alterar instituição: Jorge Nascimento (ICMBio/NGI Serra Fluminense)
Incluir: Gastón Giné (UESC); Deborah Faria (UESC)
Excluir: Gisele Lessa (UFV)</t>
  </si>
  <si>
    <t>6.2</t>
  </si>
  <si>
    <t>Apoiar estudos ecológicos de longo prazo das espécies alvo do PAN em suas áreas de ocorrência.</t>
  </si>
  <si>
    <t>Documentos técnicos-cientificos e palestras nos locais do estudo</t>
  </si>
  <si>
    <r>
      <t xml:space="preserve">
</t>
    </r>
    <r>
      <rPr>
        <sz val="12"/>
        <color theme="1"/>
        <rFont val="Calibri"/>
        <family val="2"/>
      </rPr>
      <t>Pablo Rodrigues (UFRJ-Macae)</t>
    </r>
  </si>
  <si>
    <t>Gisele Lessa (UFV); Jorge Nascimento (NGI ICMBio Teresópolis); Gilson Ximenes (UESB); João Oliveira (UFRJ/MN); Alexandre Percequillo (USP/ESALQ); Cecilia Bueno (UVA); Jorge Cherem (Caipora Cooperativa); Paulo D'Adrea (FIOCRUZ); Martin Alvarez (UESC); Alexandra Bezerra (Autônomo); Marcelo Weksler (Autônomo); Theo Veiga (UEFS); Yuri Leite (UFES); Leonora Costa (UFES); Thales Freitas (UFRS); Pablo Rodrigues (UFRJ- Macaé); Marco Vinicius Vieira (UFRJ)</t>
  </si>
  <si>
    <t>PARNA da Restinga de Jurubatiba (RJ); PARNA Serra dos Órgãos (RJ); PE Serra do Tabuleiro (Ilha Moleques do Sul - SC); RPPN Estação Veracel (sul BA)</t>
  </si>
  <si>
    <t>Priorizar espécies com pouco estudos e pesquisas relevantes para mudança no estado de conservação em áreas que já possuem inventário.</t>
  </si>
  <si>
    <r>
      <t xml:space="preserve">Livro em desenvolvimento, o qual sintetiza as pesquisas de longa duração no Parque Nacional da Restinga de Jurubatiba. Além disso, há capítulos abordando o </t>
    </r>
    <r>
      <rPr>
        <i/>
        <sz val="11"/>
        <color rgb="FF000000"/>
        <rFont val="Calibri"/>
      </rPr>
      <t>Cerradomys goytaca</t>
    </r>
    <r>
      <rPr>
        <sz val="11"/>
        <color rgb="FF000000"/>
        <rFont val="Calibri"/>
      </rPr>
      <t xml:space="preserve"> (EN) e outras espécies de vertebrados ameaçadas.
O trabalho de campo no PN Serra dos Órgãos finalizou no ano passado e não se sabe se será continuado.
</t>
    </r>
    <r>
      <rPr>
        <b/>
        <sz val="11"/>
        <color rgb="FFFF0000"/>
        <rFont val="Calibri"/>
      </rPr>
      <t xml:space="preserve">
</t>
    </r>
  </si>
  <si>
    <t>Pablo Rodrigues Gonçalves (UFRJ/Macaé); Mariella Butti (USP/IB); Cibele Bonvicino (FIOCRUZ); Mateus Melo (Concremat Consultoria Ambiental); Jorge Nascimento (NGI ICMBio Serra Fluminense)</t>
  </si>
  <si>
    <t>Verificar com Rui Cerqueira ou Marcelo Vinicius (UFRJ) se há algum trabalho sendo desenvolvido com o tema e verificar com e Jorge Cherem (Caipora Cooperativa) se há algum projeto em andamento na Ilha de Moleques do Sul para a próxima monitoria.</t>
  </si>
  <si>
    <r>
      <rPr>
        <b/>
        <sz val="11"/>
        <color rgb="FFFF0000"/>
        <rFont val="Calibri"/>
        <scheme val="minor"/>
      </rPr>
      <t xml:space="preserve">
</t>
    </r>
    <r>
      <rPr>
        <sz val="11"/>
        <color rgb="FF000000"/>
        <rFont val="Calibri"/>
        <scheme val="minor"/>
      </rPr>
      <t xml:space="preserve">
Alterar instituição: Jorge Nascimento (ICMBio/NGI Serra Fluminense)
Excluir: Gisele Lessa (UFV)</t>
    </r>
  </si>
  <si>
    <t>6.3</t>
  </si>
  <si>
    <t>Produzir e divulgar material sobre as espécies alvo do PAN.</t>
  </si>
  <si>
    <t>Material divulgado</t>
  </si>
  <si>
    <t>Divulgar o conhecimento</t>
  </si>
  <si>
    <t>Cecilia Bueno (UVA)</t>
  </si>
  <si>
    <t>Gisele Lessa (UFV); Jorge Nascimento (NGI ICMBio Teresópolis); Gilson Ximenes (UESB); João Oliveira (UFRJ/MN); Alexandre Percequillo (USP/ESALQ); Priscilla Gomes (Engaja Treinamentos); Martin Alvarez (UESC); Jorge Cherem (Caipora Cooperativa); Bernardo Papi (Ecotropica Ambiental); Lena Geise (UERJ); Alexandra Bezerra (Autônomo); Marcelo Weksler (Autônomo); Theo Veiga (UEFS); Yuri Leite (UFES); Leonora Costa (UFES); Thales Freitas (UFRS); Pablo Rodrigues (UFRJ-Macaé)</t>
  </si>
  <si>
    <t>Memoria de cálculo: contratação de empresa - R$ 30.000 por ano; valor total associando a divulgação.</t>
  </si>
  <si>
    <t>Cecília Bueno está aguardando as informações necessárias para a produção de material pelos colaboradores.
O cronograma de elaboração e execução do sumário executivo sobre as espécies deste PAN foi desenvolvido e a elaboração está em fase inicial. Esse sumário terá informações sobre aspectos biológicos, mapas de abrangência, ameaças e informações sobre o plano de ação nacional e suas ações.
Uma série de postagens sobre as espécies do PAN está em andamento na página do Instagram @icmbiocenap
Há um livro idealizado para ser algo mais específico sobre cada espécie, com dados mais robustos sobre fisiologia, história natural, genética, etc., que está sendo desenvolvido.</t>
  </si>
  <si>
    <t>Cecília Bueno (UVA); Aline Poscai (ICMBio/CENAP); Mariella Butti (USP/IB); Cibele Bonvicino (FIOCRUZ)</t>
  </si>
  <si>
    <t>Essa ação foi ajustada pois está diluída em outras ações em diferentes vertentes (seja virtual ou não), para subsidiar as ações 1.1, 1.2 e 2.4.
Há a proposta de elaborar um livro em Língua Portuguesa sobre as espécies deste PAN para subsidiar a produção de outros materiais.
Há informações sobre ações de educação ambiental e divulgação das espécies descritas nas ações 3.1 e 6.1 pela equipe de Gastón Giné (UESC)</t>
  </si>
  <si>
    <t>Produzir material sobre as espécies alvo do PAN e suas ameaças</t>
  </si>
  <si>
    <t>Material produzido</t>
  </si>
  <si>
    <t>Alterar: Aline Poscai (ICMBio/CENAP)</t>
  </si>
  <si>
    <t>Incluir: Cibele Bonvicino (FIOCRUZ); Gisela Sobral (NUPEM UFRJ/Macaé); Cecília Bueno (UVA); Gastón Giné (UESC); Deborah Faria (UESC)
Alterar instituição: Jorge Nascimento (ICMBio/NGI Serra Fluminense)
Excluir: Gisele Lessa (UFV)</t>
  </si>
  <si>
    <t>6.4</t>
  </si>
  <si>
    <t>Estimular a publicação de informações sobre as espécies-alvo do PAN em mídias sociais, canais científicos e outros canais de ampla divulgação.</t>
  </si>
  <si>
    <r>
      <rPr>
        <sz val="12"/>
        <color rgb="FF000000"/>
        <rFont val="Calibri"/>
        <family val="2"/>
      </rPr>
      <t>Informações divulgadas nas mídias</t>
    </r>
  </si>
  <si>
    <r>
      <t xml:space="preserve">
</t>
    </r>
    <r>
      <rPr>
        <sz val="12"/>
        <color rgb="FF000000"/>
        <rFont val="Calibri"/>
        <family val="2"/>
      </rPr>
      <t xml:space="preserve">Sociedade sensiblizada sobre a importância da conservação das espécies-alvo </t>
    </r>
  </si>
  <si>
    <t>João Marins (INEA-RJ)</t>
  </si>
  <si>
    <t>Gisele Lessa (UFV); Jorge Nascimento (NGI ICMBio Teresópolis); Gilson Ximenes (UESB); João Oliveira (UFRJ/MN); Alexandre Percequillo (USP/ESALQ); Martin Alvarez (UESC); Bernardo Papi (Ecotropica Ambiental); Cecilia Bueno (UVA); Alexandra Bezerra (Autônomo); Marcelo Weksler (Autônomo); Theo Veiga (UEFS); Yuri Leite (UFES); Leonora Costa (UFES); Thales Freitas (UFRS); Pablo Rodrigues (UFRJ-Macaé); Lena Geise (UERJ).</t>
  </si>
  <si>
    <t>A SBMz (Sociedade Brasileira de Mastozoologia) se reuniu com seu comitê de comunicação e está planejando uma série de publicações sobre os PANS e suas espécies em conjunto com divulgadores já consolidados nas redes.
As postagens serão realizadas com hashtags para acompanhamento.
Além disso, nas redes sociais do ICMBio/CENAP tem uma série de publicações previstas sobre todos os PANs, inclusive dos pequenos mamíferos. É necessário alinhar com a SBMz para encaminhamento conjunto.</t>
  </si>
  <si>
    <t>Mariella Butti (USP/IB); Aline Poscai (ICMBio/CENAP)</t>
  </si>
  <si>
    <t>Alterar: Alexandre Percequillo (USP/ESALQ)</t>
  </si>
  <si>
    <t>Incluir: Gisela Sobral (NUPEM UFRJ/Macaé); Ricardo Bovendorp (UESC); Renan Lieto (ICMBio/CENAP); Aline Poscai (ICMBio/CENAP)
Alterar instituição: Jorge Nascimento (ICMBio/NGI Serra Fluminense)
Excluir: Gisele Lessa (UFV)</t>
  </si>
  <si>
    <t>6.5</t>
  </si>
  <si>
    <t>Compilar informações das espécies-alvo a partir dos relatórios técnicos de levantamento e monitoramento de fauna dos processos de licenciamento ambiental.</t>
  </si>
  <si>
    <t>Base de dados com as informações compiladas</t>
  </si>
  <si>
    <t>Aumentar o conhecimento sobre os registros de ocorrência e distribuição das espécies</t>
  </si>
  <si>
    <t>Alexandre Percequillo (USP/ESALQ); Melina Barreto (IEF-MG); João Marins (INEA-RJ); Hélia Piedade (SIMA-SP/CFB/DEFAU/CMFS-ES); PatrÍcia Tavares (Agência Estadual de Meio Ambiente de Pernambuco - CPRH-PE); Bernardo Papi (Ecotropica Ambiental); Lena Geise (UERJ); Giuliana Berghella (IBAMA/DILIC)</t>
  </si>
  <si>
    <t>Buscar representantes de todos os estados no ambito do PAN no setor de licenciamento.</t>
  </si>
  <si>
    <t>Gilson Ximenes (UESB) informou que teve contato com especialistas que trabalharam logo depois da elaboração (em 2019), mas o trabalho ficou paralisado depois de um tempo.</t>
  </si>
  <si>
    <t xml:space="preserve">O maior gargalo é a falta de sistematização das informações nos estados. Cada estado possui um sistema diferente e não há comunicação entre si, nem a nível federal. </t>
  </si>
  <si>
    <t>Patrícia Tavares (CPRH/PE); Mariella Butti (USP/IB)</t>
  </si>
  <si>
    <t>Mariella Butti (IB/USP) irá contatar o articulador para estabelecer uma estratégia mais exequível. Além disso, recomenda-se focar em espécies mais conspícuas para evitar problemas de identificação.</t>
  </si>
  <si>
    <t xml:space="preserve">Alterar instituição: Hélia Piedade (SEMIL/SP)
</t>
  </si>
  <si>
    <t>6.6</t>
  </si>
  <si>
    <t>Apoiar organizações locais (públicas e privadas) no desenvolvimento de ações de Educação, Interpretação ou Sensibilização Ambiental com as comunidades nas áreas de influência de Unidades de Conservação em regiões de ocorrência das espécies-alvo.</t>
  </si>
  <si>
    <r>
      <t>Oficinas de trabalho</t>
    </r>
    <r>
      <rPr>
        <strike/>
        <sz val="10"/>
        <rFont val="Calibri"/>
        <family val="2"/>
      </rPr>
      <t xml:space="preserve"> </t>
    </r>
  </si>
  <si>
    <t>Organizações locais envolvidas em ações de conservação das espécies-alvo</t>
  </si>
  <si>
    <t>Gisele Lessa (UFV); Jorge Nascimento (NGI ICMBio Teresópolis); Gilson Ximenes (UESB); João Oliveira (UFRJ/MN); Alexandre Percequillo (USP/ESALQ); Martin Alvarez (UESC); Marcelo Pessanha (ICMBio/PARNA da Restinga de Jurubatiba); Alexandra Bezerra (Autônomo); Marcelo Weksler (Autônomo); Theo Veiga (UEFS); Yuri Leite (UFES); Leonora Costa (UFES); Thales Freitas (UFRS); Pablo Rodrigues (UFRJ-Macaé); Romari Martinez (UESC); Sofia Campiolo (UESC); Emerson Lucena (UESC)</t>
  </si>
  <si>
    <t>O custo foi estimado para a realização de 2 oficinas por ano com a presença de, no mínimo, um pesquisador.</t>
  </si>
  <si>
    <t>Cibele Bonvicino (FIOCRUZ)</t>
  </si>
  <si>
    <t>Utilizar iniciativas já existentes para inserir as espécies-alvo do PAN (por exemplo: Museu Nacional faz diversas ações educativas mensalmente - quem está a frente é o João Alves de Oliveira e Marcelo Weskler)</t>
  </si>
  <si>
    <t>Excluir: Gisele Lessa (UFV)</t>
  </si>
  <si>
    <t>6.7</t>
  </si>
  <si>
    <t>Realizar eventos de estímulo ao desenvolvimento de projetos de ciência cidadã nas áreas de ocorrência das espécies do PAN com reconhecimento para os cidadãos-cientistas.</t>
  </si>
  <si>
    <t>Relatório das oficinas realizadas;
Postagens de divulgação dos projetos em mídias sociais.</t>
  </si>
  <si>
    <t>Comunidades envolvidas com a conservação das espécies</t>
  </si>
  <si>
    <t>Jorge Nascimento (NGI ICMBio Teresópolis); Alexandre Percequillo (USP/ESALQ); Martín Alvarez (UESC); Hélia Piedade (SIMA-SP/CFB/DEFAU/CMFS-ES); Leonardo Candido (ICMBio/PARNA Itatiaia); Marcia Chame (FIOCRUZ)</t>
  </si>
  <si>
    <t>O  PARNA Serra dos Órgãos utiliza o SISS-GEO e foi informado que recentemente houve premiação dos mais engajados.
Na Veracel Celulose tem um programa com espécies da região chamado "Olha o Bicho" presente em 11 municípios onde há plantios.</t>
  </si>
  <si>
    <t xml:space="preserve">Diferentes iniciativas ocorrem em várias regiões, porém as informações não estão sistematizadas. </t>
  </si>
  <si>
    <t>Priscilla Gomes (Engaja Treinamentos); Jorge Nascimento (NGI ICMBio Serra Fluminense)</t>
  </si>
  <si>
    <t>Sugere-se contatar Marcia Chame e equipe (FIOCRUZ) sobre como o SISS-GEO pode contribuir com as espécies de interesse.
Criar eventos como "Um Dia no Parque" para atrair atenção do público em geral para fotografar as espécies do PAN.
Recomenda-se acessar o site das UCs e levantar quais iniciativas tem sido realizadas.</t>
  </si>
  <si>
    <t>Alterar instituição: Jorge Nascimento (ICMBio/NGI Serra Fluminense); Hélia Piedade (SEMIL/SP)</t>
  </si>
  <si>
    <t>6.8</t>
  </si>
  <si>
    <t>Elaborar protocolos mínimos de levantamento e monitoramento para as espécies-alvo do PAN a fim de subsidiar os processos de licenciamento ambiental.</t>
  </si>
  <si>
    <t>Protocolo elaborado e encaminhado aos órgãos licenciadores</t>
  </si>
  <si>
    <t>Protocolos inseridos nos processos de licenciamento</t>
  </si>
  <si>
    <t>Área de abrangência do PAN</t>
  </si>
  <si>
    <t>Possibilidade dos protocolos serem publicados no Boletim da SBMz.</t>
  </si>
  <si>
    <t xml:space="preserve">Falta de tempo do articulador para iniciar o protocolo mínimo. </t>
  </si>
  <si>
    <t>Alexandre Percequillo (USP/ESALQ); Gastón Giné (UESC)</t>
  </si>
  <si>
    <t>Levantar junto aos últimos boletins produzidos pelo BJM (Brazilian Journal of Mammalogy) para verificar se teve algo sobre o tema para iniciar o trabalho da ação.
Trabalhar em conjunto com Bernardo Papi (Ecotropica Ambiental) que é articulador de uma ação similar no PAN Pequenos Mamíferos de Áreas Abertas.
Gastón Giné (UESC) informou que podem colaborar com essa ação, pois ele e sua equipe estão desenvolvendo uma pesquisa sobre o potencial de drones termais na detecção de mamíferos arborícolas, incluindo ouriço-preto e sobre a Ecologia comportamental de erethizontideos da Mata Atlântica, incluindo o ouriço-preto.</t>
  </si>
  <si>
    <t>Incluir: Ana Paula Carmignotto (UFSCar); Bernardo Papi (Ecotropica Ambiental); Gastón Giné (UESC); Deborah Faria (UESC)</t>
  </si>
  <si>
    <t>Avaliação, prevenção e mitigação dos impactos negativos causados pelas espécies exóticas e domésticas sobre as espécies alvo do PAN</t>
  </si>
  <si>
    <t>7.1</t>
  </si>
  <si>
    <t>Realizar campanhas para divulgação das espécies relacionadas no PAN promovendo valorização das suas funções ecológicas e informando sobre os impactos que cães e gatos e outros animais exóticos causam nestas espécies.</t>
  </si>
  <si>
    <t xml:space="preserve">Relatório das atividades </t>
  </si>
  <si>
    <t>Mudança de atitude da sociedade quanto ao manejo de animais exóticos</t>
  </si>
  <si>
    <t>Cibele Bonvincino (INCA); Cecília Bueno (UVA); João Oliveira (UFRJ/MN); Gilson Ximenes (UESB); Helena Bergallo (UERJ); Leonardo Cândido (ICMBio/PARNA Itatiaia)</t>
  </si>
  <si>
    <t>Há pouca informação sobre esses impactos sobres as espécies do PAN. ​</t>
  </si>
  <si>
    <r>
      <rPr>
        <sz val="11"/>
        <color rgb="FF000000"/>
        <rFont val="Calibri"/>
        <scheme val="minor"/>
      </rPr>
      <t xml:space="preserve">Desenvolver material de divulgação sobre os impactos causados pela presença de espécies exóticas para dar início às campanhas. Alinhar o andamento desta ação com o material da ação 6.3.
</t>
    </r>
    <r>
      <rPr>
        <b/>
        <sz val="11"/>
        <color rgb="FFFF0000"/>
        <rFont val="Calibri"/>
        <scheme val="minor"/>
      </rPr>
      <t xml:space="preserve">
</t>
    </r>
    <r>
      <rPr>
        <sz val="11"/>
        <color rgb="FF000000"/>
        <rFont val="Calibri"/>
        <scheme val="minor"/>
      </rPr>
      <t>Articular com outros PANs que tenham ações nesse sentido para atuar conjuntamente.
Recomenda-se entrar em contato com a equipe de Silvio Marchini (USP/ESALQ) para obter informações se algo está sendo realizado nesse sentido e aproveitar o material.</t>
    </r>
  </si>
  <si>
    <t>Alterar para: Hélia Piedade (SEMIL/SP)</t>
  </si>
  <si>
    <t>Alterar instituição: Cibele Bonvicino (FIOCRUZ)
Incluir: Mateus Melo (Concremat Consultoria Ambiental)</t>
  </si>
  <si>
    <t>Incluir: PE Ilhabela e PARNA Restinga de Jurubatiba (RJ)</t>
  </si>
  <si>
    <t>Todas as UCs na área de abrangência do PAN</t>
  </si>
  <si>
    <t>7.2</t>
  </si>
  <si>
    <t>Realizar diagnósticos e intervenções necessárias para reduzir o impacto negativo da presença de cães, gatos e roedores exóticos em UCs e seus entornos.</t>
  </si>
  <si>
    <t>Relatório com resultado das campanhas realizadas</t>
  </si>
  <si>
    <t>Diminuição do impacto de cães e gatos nas espécies-alvo do PAN</t>
  </si>
  <si>
    <t>João Marins (INEA-RJ); Melina Barreto (IEF-MG);  Marcos Nascimento (IF-SP/PE Ilhabela); Leonardo Cândido (ICMBio/PARNA Itatiaia); Marcelo Pessanha (ICMBio/PARNA Restinga de Jurubatiba); Paulo D'Andrea (FIOCRUZ); Helena Bergallo (UERJ); Oswaldo Baquero (USP); Katia Pisciotta (FF-SP); Pablo Gonçalves (NUPEM)</t>
  </si>
  <si>
    <t>Ilhabela (SP); PARNA Restinga de Jurubatiba (RJ)</t>
  </si>
  <si>
    <t>UCs na área de ocorrência das espécies-alvo do PAN</t>
  </si>
  <si>
    <t>Ilhabela será a unidade modelo para depois expandir para outras espécies. Sugere-se a integração com ações similares de outros PANs.
Exemplos de intervenções possíveis: campanhas de educação, controle populacional, vacinação, controle de ecto e endoparasitas.
Para as campanhas com foco em roedores exóticos, serão necessárias articulações com as secretarias de saúde municipais/estaduais, relacionado a ação 7.5.</t>
  </si>
  <si>
    <t>Dificuldade em ter um trabalho específico que envolva todas as especificidades quanto a esse diagnóstico.​ 
Hélia Piedade (SEMIL/SP) informou que a ação não foi iniciada, pois não houve acompanhamento do PAN após a publicação da portaria. Além disso, houve um aumento considerável nas demandas institucionais da articuladora. Mas que para o ano de 2024, ela se dedicará a este PAN.</t>
  </si>
  <si>
    <t xml:space="preserve">Cibele Bonvicino (FIOCRUZ); Hélia Piedade (SEMIL/SP) </t>
  </si>
  <si>
    <t>Enviar ofício pelo ICMBio/CENAP para que Hélia Piedade consiga priorizar essa ação junto à SEMIL. 
Contatar o gestor do PARNA Restinga de Jurubatiba para iniciar essa ação em 2025, se isso ocorrer, deve-se refazer a memória de cálculo para incluir essa UC.
O trabalho deve ser continuado.</t>
  </si>
  <si>
    <t>Realizar intervenções necessárias para reduzir o impacto negativo da presença de cães, gatos e roedores exóticos em UCs e seus entornos.</t>
  </si>
  <si>
    <t>Relatório das campanhas realizadas</t>
  </si>
  <si>
    <t>Excluir: PARNA Restinga de Jurubatiba</t>
  </si>
  <si>
    <t>7.3</t>
  </si>
  <si>
    <t>Realizar levantamento de agentes infecciosos e parasitas nas populações de roedores silvestres e exóticos, indicando possíveis riscos sanitários para as espécies-alvo do PAN.</t>
  </si>
  <si>
    <t>Relatório com diagnóstico sanitário das populações</t>
  </si>
  <si>
    <t>Indicar possíveis intervenções necessárias</t>
  </si>
  <si>
    <t>Paulo D'Andrea (FIOCRUZ)</t>
  </si>
  <si>
    <t>Hélia Piedade (SIMA-SP/CFB/DEFAU/CMFS-ES); Priscilla Gomes (Engaja Treinamentos); Pablo Gonçalves (NUPEM); Elba Lemos (autônoma); Eleni Barbosa (Autônomo); Márcia Chame (FIOCRUZ)</t>
  </si>
  <si>
    <t>PARNA Restinga de Jurubatiba (RJ), RPPN Estação Veracel (BA)</t>
  </si>
  <si>
    <t>Área de ocorrência das espécies-alvo do PAN</t>
  </si>
  <si>
    <r>
      <t xml:space="preserve">Estudo modelo será feito com </t>
    </r>
    <r>
      <rPr>
        <i/>
        <sz val="12"/>
        <rFont val="Calibri"/>
        <family val="2"/>
      </rPr>
      <t>C. goytaca.</t>
    </r>
  </si>
  <si>
    <r>
      <rPr>
        <sz val="11"/>
        <color rgb="FF000000"/>
        <rFont val="Calibri"/>
      </rPr>
      <t xml:space="preserve">
Na Estação Veracel serão realizadas coletas em 2024.
Foram realizadas coletas em Jurubatiba onde ocorre </t>
    </r>
    <r>
      <rPr>
        <i/>
        <sz val="11"/>
        <color rgb="FF000000"/>
        <rFont val="Calibri"/>
      </rPr>
      <t>C. goytaca</t>
    </r>
    <r>
      <rPr>
        <sz val="11"/>
        <color rgb="FF000000"/>
        <rFont val="Calibri"/>
      </rPr>
      <t xml:space="preserve"> para desenvolver o modelo. Foi descoberto um helminto porém o artigo pode demorar a ser publicado.
Nos locais propostos têm sido realizadas coletas na comunidade de roedores, os quais são desenvolvidos estudos sobre sanidade. 
(1) Inventários na Área de Relevante Interesse Ecológico (ARIE) de Itapebussus, Rio das Ostras, RJ: foram realizados estudos de pequenos mamíferos hospedeiros de Orthohantavirus, Helmintos, </t>
    </r>
    <r>
      <rPr>
        <i/>
        <sz val="11"/>
        <color rgb="FF000000"/>
        <rFont val="Calibri"/>
      </rPr>
      <t xml:space="preserve">Toxoplasma gondii </t>
    </r>
    <r>
      <rPr>
        <sz val="11"/>
        <color rgb="FF000000"/>
        <rFont val="Calibri"/>
      </rPr>
      <t xml:space="preserve">e </t>
    </r>
    <r>
      <rPr>
        <i/>
        <sz val="11"/>
        <color rgb="FF000000"/>
        <rFont val="Calibri"/>
      </rPr>
      <t>Leptospira</t>
    </r>
    <r>
      <rPr>
        <sz val="11"/>
        <color rgb="FF000000"/>
        <rFont val="Calibri"/>
      </rPr>
      <t xml:space="preserve"> sp. Para </t>
    </r>
    <r>
      <rPr>
        <i/>
        <sz val="11"/>
        <color rgb="FF000000"/>
        <rFont val="Calibri"/>
      </rPr>
      <t>Toxoplasma gondii</t>
    </r>
    <r>
      <rPr>
        <sz val="11"/>
        <color rgb="FF000000"/>
        <rFont val="Calibri"/>
      </rPr>
      <t xml:space="preserve">, foi encontrada uma prevalência de 40% (10/25) de animais sororeativos: </t>
    </r>
    <r>
      <rPr>
        <i/>
        <sz val="11"/>
        <color rgb="FF000000"/>
        <rFont val="Calibri"/>
      </rPr>
      <t>Gracilinanus microtarsus</t>
    </r>
    <r>
      <rPr>
        <sz val="11"/>
        <color rgb="FF000000"/>
        <rFont val="Calibri"/>
      </rPr>
      <t xml:space="preserve"> (1/1), </t>
    </r>
    <r>
      <rPr>
        <i/>
        <sz val="11"/>
        <color rgb="FF000000"/>
        <rFont val="Calibri"/>
      </rPr>
      <t>Akodon cursor</t>
    </r>
    <r>
      <rPr>
        <sz val="11"/>
        <color rgb="FF000000"/>
        <rFont val="Calibri"/>
      </rPr>
      <t xml:space="preserve"> (7/11), </t>
    </r>
    <r>
      <rPr>
        <i/>
        <sz val="11"/>
        <color rgb="FF000000"/>
        <rFont val="Calibri"/>
      </rPr>
      <t xml:space="preserve">Marmosa </t>
    </r>
    <r>
      <rPr>
        <sz val="11"/>
        <color rgb="FF000000"/>
        <rFont val="Calibri"/>
      </rPr>
      <t>(</t>
    </r>
    <r>
      <rPr>
        <i/>
        <sz val="11"/>
        <color rgb="FF000000"/>
        <rFont val="Calibri"/>
      </rPr>
      <t>Micoureus</t>
    </r>
    <r>
      <rPr>
        <sz val="11"/>
        <color rgb="FF000000"/>
        <rFont val="Calibri"/>
      </rPr>
      <t xml:space="preserve">) </t>
    </r>
    <r>
      <rPr>
        <i/>
        <sz val="11"/>
        <color rgb="FF000000"/>
        <rFont val="Calibri"/>
      </rPr>
      <t>paraguayana</t>
    </r>
    <r>
      <rPr>
        <sz val="11"/>
        <color rgb="FF000000"/>
        <rFont val="Calibri"/>
      </rPr>
      <t xml:space="preserve"> (1/9) e </t>
    </r>
    <r>
      <rPr>
        <i/>
        <sz val="11"/>
        <color rgb="FF000000"/>
        <rFont val="Calibri"/>
      </rPr>
      <t>Mus musculus</t>
    </r>
    <r>
      <rPr>
        <sz val="11"/>
        <color rgb="FF000000"/>
        <rFont val="Calibri"/>
      </rPr>
      <t xml:space="preserve"> (1/2). Para hantavirus foram analisadas 19 amostras de roedores, todas soronegativas. As amostras para estudos de helmintos indicaram a presença de helmintos do Filo Nematoda em 5 </t>
    </r>
    <r>
      <rPr>
        <i/>
        <sz val="11"/>
        <color rgb="FF000000"/>
        <rFont val="Calibri"/>
      </rPr>
      <t>Akodon cursor</t>
    </r>
    <r>
      <rPr>
        <sz val="11"/>
        <color rgb="FF000000"/>
        <rFont val="Calibri"/>
      </rPr>
      <t xml:space="preserve"> e 1 </t>
    </r>
    <r>
      <rPr>
        <i/>
        <sz val="11"/>
        <color rgb="FF000000"/>
        <rFont val="Calibri"/>
      </rPr>
      <t>Necromys lasiurus</t>
    </r>
    <r>
      <rPr>
        <sz val="11"/>
        <color rgb="FF000000"/>
        <rFont val="Calibri"/>
      </rPr>
      <t xml:space="preserve">. A identificação em nível específico não foi realizada. Em relação aos estudos de </t>
    </r>
    <r>
      <rPr>
        <i/>
        <sz val="11"/>
        <color rgb="FF000000"/>
        <rFont val="Calibri"/>
      </rPr>
      <t>Leptospira</t>
    </r>
    <r>
      <rPr>
        <sz val="11"/>
        <color rgb="FF000000"/>
        <rFont val="Calibri"/>
      </rPr>
      <t xml:space="preserve"> sp. 2/20 </t>
    </r>
    <r>
      <rPr>
        <i/>
        <sz val="11"/>
        <color rgb="FF000000"/>
        <rFont val="Calibri"/>
      </rPr>
      <t>Akodon cursor</t>
    </r>
    <r>
      <rPr>
        <sz val="11"/>
        <color rgb="FF000000"/>
        <rFont val="Calibri"/>
      </rPr>
      <t xml:space="preserve">, 1/10 </t>
    </r>
    <r>
      <rPr>
        <i/>
        <sz val="11"/>
        <color rgb="FF000000"/>
        <rFont val="Calibri"/>
      </rPr>
      <t>Marmosa paraguayana</t>
    </r>
    <r>
      <rPr>
        <sz val="11"/>
        <color rgb="FF000000"/>
        <rFont val="Calibri"/>
      </rPr>
      <t xml:space="preserve"> e 1/1 </t>
    </r>
    <r>
      <rPr>
        <i/>
        <sz val="11"/>
        <color rgb="FF000000"/>
        <rFont val="Calibri"/>
      </rPr>
      <t>Necromys lasiurus</t>
    </r>
    <r>
      <rPr>
        <sz val="11"/>
        <color rgb="FF000000"/>
        <rFont val="Calibri"/>
      </rPr>
      <t xml:space="preserve"> apresentaram positividade nas análises moleculares (Veira </t>
    </r>
    <r>
      <rPr>
        <i/>
        <sz val="11"/>
        <color rgb="FF000000"/>
        <rFont val="Calibri"/>
      </rPr>
      <t>et al</t>
    </r>
    <r>
      <rPr>
        <sz val="11"/>
        <color rgb="FF000000"/>
        <rFont val="Calibri"/>
      </rPr>
      <t xml:space="preserve">., 2019a, 2019b).
(2) Inventário nas APAs Restinga de Massambaba e Pau Brasil no estado do Rio de Janeiro detectaram espécimes positivos para helmintos que estão em processo de identificação. 
(3) Em andamento um projeto de inventário de pequenos mamíferos e seus parasitos no Parque Nacional de Itatiaia (Projeto Temático FAPERJ) onde já foi detectado helmintos em roedores e marsupiais que estão em processo de identificação. Foi detectado um tripanossomídeo em </t>
    </r>
    <r>
      <rPr>
        <i/>
        <sz val="11"/>
        <color rgb="FF000000"/>
        <rFont val="Calibri"/>
      </rPr>
      <t>Rhipidomys</t>
    </r>
    <r>
      <rPr>
        <sz val="11"/>
        <color rgb="FF000000"/>
        <rFont val="Calibri"/>
      </rPr>
      <t xml:space="preserve"> sp., sugerindo a existência de novas espécies de roedores potenciais reservatórios de </t>
    </r>
    <r>
      <rPr>
        <i/>
        <sz val="11"/>
        <color rgb="FF000000"/>
        <rFont val="Calibri"/>
      </rPr>
      <t>Trypanosoma</t>
    </r>
    <r>
      <rPr>
        <sz val="11"/>
        <color rgb="FF000000"/>
        <rFont val="Calibri"/>
      </rPr>
      <t xml:space="preserve"> sp. no PNI.
 </t>
    </r>
  </si>
  <si>
    <t>Recursos financeiros para novas áreas é um fator que dificulta a execução.</t>
  </si>
  <si>
    <r>
      <rPr>
        <sz val="11"/>
        <color rgb="FF000000"/>
        <rFont val="Calibri"/>
      </rPr>
      <t xml:space="preserve">Aguardar a publicação dos resultados dos estudos que vem sendo realizados.
Nova espécie de helminto foi descrita e publicada "Description of a new species </t>
    </r>
    <r>
      <rPr>
        <i/>
        <sz val="11"/>
        <color rgb="FF000000"/>
        <rFont val="Calibri"/>
      </rPr>
      <t>Physaloptera goytac</t>
    </r>
    <r>
      <rPr>
        <sz val="11"/>
        <color rgb="FF000000"/>
        <rFont val="Calibri"/>
      </rPr>
      <t xml:space="preserve">a n. sp. (Nematoda,
Physalopteridae) from Cerradomys goytaca Tavares, Pessôa &amp;
Gonçalves, 2011 (Rodentia, Cricetidae) from Brazil" por Ederli </t>
    </r>
    <r>
      <rPr>
        <i/>
        <sz val="11"/>
        <color rgb="FF000000"/>
        <rFont val="Calibri"/>
      </rPr>
      <t>et al</t>
    </r>
    <r>
      <rPr>
        <sz val="11"/>
        <color rgb="FF000000"/>
        <rFont val="Calibri"/>
      </rPr>
      <t xml:space="preserve">. (2018), encontrada em </t>
    </r>
    <r>
      <rPr>
        <i/>
        <sz val="11"/>
        <color rgb="FF000000"/>
        <rFont val="Calibri"/>
      </rPr>
      <t xml:space="preserve">C. goytaca </t>
    </r>
    <r>
      <rPr>
        <sz val="11"/>
        <color rgb="FF000000"/>
        <rFont val="Calibri"/>
      </rPr>
      <t>foi coletado em Jurubatiba. Foi enviado um convite para a autora participar deste PAN, mas não obtivemos resposta.
Occurrence of helminths in bristle-spined porcupine (</t>
    </r>
    <r>
      <rPr>
        <i/>
        <sz val="11"/>
        <color rgb="FF000000"/>
        <rFont val="Calibri"/>
      </rPr>
      <t>Chaetomys subspinosus)</t>
    </r>
    <r>
      <rPr>
        <sz val="11"/>
        <color rgb="FF000000"/>
        <rFont val="Calibri"/>
      </rPr>
      <t xml:space="preserve"> (Olfers, 1818), Salvador, Brazil (Kuniy &amp; Brasileiro, 2006) também descreve uma ocorrência de helminto em espécie de interesse do PAN.</t>
    </r>
  </si>
  <si>
    <t>Incluir: PARNA Itatiaia (MG/RJ)</t>
  </si>
  <si>
    <t>Excluir todo o texto</t>
  </si>
  <si>
    <t>7.4</t>
  </si>
  <si>
    <t xml:space="preserve">Realizar capacitações ou palestras a fim de estimular a remoção de cães, gatos, roedores exóticos e animais de produção em UCs.
</t>
  </si>
  <si>
    <t>Lista das UCs contactadas;
Relatório das capacitações.</t>
  </si>
  <si>
    <t>Adoção de protocolo de manejo de espécies exóticas em UCs com espécies-alvo do PAN</t>
  </si>
  <si>
    <t>45.000,00</t>
  </si>
  <si>
    <t>Priscilla Gomes (Engaja Treinamentos); Marcos Nascimento (IF-SP/PE Ilhabela); Helena Bergallo (UERJ); Tainah Guimarães (ICMBio/CBC); Carlos Abrahao (ICMBIO/RAN)</t>
  </si>
  <si>
    <t>UCs da área de ocorrência das espécies-alvo do PAN</t>
  </si>
  <si>
    <t>Sugere-se adotar as estratégias do Guia de Orientação para o Manejo de Espécies Exóticas Invasoras em UCs Federais (ICMBio). No entanto, no estado de São Paulo, a legislação impossibilita que parte dos protocolos indicados neste Guia sejam executados, o que pode diminuir a eficacia deste objetivo, caso fique ligado unicamente ao Guia.
Esta ação depende, em parte, dos resultados da ação 2.2 e está conectada com a ação 7.1.
Memória de cálculo: várias estratégias podem ser adotadas, mas o valor refere-se à uma possível capacitação para representantes de 20 UCs e instrutores. Outras ações mais simples, como o envio de guias de orientação às UCs teriam custo menor.
Também sugere-se integrar esta ação com ações semelhantes de outros PANs.</t>
  </si>
  <si>
    <t>A ação prevista será parte de reunião do Mosaico Mantiqueira que ocorrerá em novembro de 2023 no Parque Nacional do Itatiaia.
Tese de doutorado defendida recentemente por uma veterinária na UFRRJ (Universidade Federal Rural do Rio de Janeiro) com foco nos cães do entorno do Parnaso e Parque Municipal (RJ). 
Evento promovido pela OAB sobre bem estar animal na região serrana do Rio de Janeiro, no qual os municípios estão comentando suas visões sobre o assunto.</t>
  </si>
  <si>
    <t xml:space="preserve">Houve um atraso pois o evento chave para iniciar o processo foi programado para novembro de 2023.
Identificar formas e responsáveis engajados neste assunto, para conseguir realizar a ação da capacitação nas UCs de ocorrência das espécies. Este evento pode ser virtual.
</t>
  </si>
  <si>
    <t>Leonardo Cândido (ICMBio/PARNA Itatiaia); Mariella Butti (USP/IB); Jorge Nascimento (NGI ICMBio Serra Fluminense)</t>
  </si>
  <si>
    <t xml:space="preserve"> É necessário que os produtos de ações anteriores como 2.2 e 7.1 sejam encaminhados. Além disso, precisa alinhar com o ICMBio/DIMEEI para auxiliar a execução dessa ação, junto com o que vem sido pensado para as UCs federais. Para as UCs estaduais pensar em estratégias diferentes.</t>
  </si>
  <si>
    <t xml:space="preserve">Realizar capacitações ou palestras nas UCs a fim de estimular a remoção de cães, gatos, roedores exóticos e animais de produção em UCs.
</t>
  </si>
  <si>
    <t>Lista das UCs capacitadas;
Relatório das capacitações.</t>
  </si>
  <si>
    <t>Alterar instituição Tainah Guimarães (ICMBio/DIMEEI)
Incluir: Selma Ribeiro (ICMBio/CENAP)</t>
  </si>
  <si>
    <t>7.5</t>
  </si>
  <si>
    <t>Elaborar protocolo de controle de roedores exóticos e articular a aplicação com órgãos de saúde estaduais e municipais de controle de zoonoses e vigilância epidemiológica e ambiental.</t>
  </si>
  <si>
    <t>Protocolo elaborado;
Relatório com ações realizadas.</t>
  </si>
  <si>
    <t xml:space="preserve">Melhoria do controle de roedores exóticos </t>
  </si>
  <si>
    <t>Marcelo Pessanha (ICMBio/PARNA Restinga de Jurubatiba); Hélia Piedade (SIMA-SP/CFB/DEFAU/CMFS-ES); Marcos Nascimento (IF-SP/PE Ilhabela); Helena Bergallo (UERJ)</t>
  </si>
  <si>
    <t>Região do PARNA Restinga de Jurubatiba (RJ) e Ilhabela (SP)</t>
  </si>
  <si>
    <t>Houve dificuldade em realizar/iniciar essa ação. Além da dificuldade em obter uma resposta do articulador sobre o andamento da ação.</t>
  </si>
  <si>
    <t xml:space="preserve">Equipe do PAN e GAT entraram em contato com o articulador para verificar se ele continuará ou se será substituído, mas ainda não houve resposta.
Verificar se o Guia de Controle de Espécies Exóticas (ICMBio) pode ser utilizado como uma proposta inicial.
</t>
  </si>
  <si>
    <t>PLANEJAMENTO DE NOVAS AÇÕES</t>
  </si>
  <si>
    <t>NOVAS AÇÕES:</t>
  </si>
  <si>
    <t>OBJETIVO ESPECÍFICO</t>
  </si>
  <si>
    <t>OBJETIVO</t>
  </si>
  <si>
    <t>7.6</t>
  </si>
  <si>
    <t>Realizar revisão de literatura sobre diagnóstico de impacto de espécies exóticas no PE Ilhabela e PARNA Restinga de Jurubatiba</t>
  </si>
  <si>
    <t>Relatório técnico.</t>
  </si>
  <si>
    <t>Subsidiar ações específicas de manejo das espécies exóticas invasoras nessas duas UCs.</t>
  </si>
  <si>
    <t>Mateus Melo (Concremat Consultoria Ambiental)</t>
  </si>
  <si>
    <t>Pablo Gonçalves (NUPEM/UFRJ/Macaé); Gisela Sobral (NUPEM UFRJ/Macaé); Andréia Figueiredo (ICAS); Clarissa Rosa (INPA)</t>
  </si>
  <si>
    <t>PE Ilhabela e PARNA Restinga de Jurubatiba (RJ)</t>
  </si>
  <si>
    <t>Consultar o data set de roedores para auxiliar na execução. Pablo Gonçalves orientou uma dissertação sobre o impacto de espécies exóticas. Capítulo será publicado em setembro/2023.
Essa ação poderá ser atualizada, se possível, anualmente com novas informações sobre o tema.</t>
  </si>
  <si>
    <t>Objetivo Geral do PAN</t>
  </si>
  <si>
    <t>PAINEL DE GESTÃO DO PAN</t>
  </si>
  <si>
    <t>RESUMO DA SITUAÇÃO DAS AÇÕES DO PAN</t>
  </si>
  <si>
    <t>SITUAÇÃO ATUAL DAS AÇÕES - 1ª MONITORIA (2023)</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</si>
  <si>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</si>
  <si>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</si>
  <si>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</si>
  <si>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</si>
  <si>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</si>
  <si>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</si>
  <si>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</si>
  <si>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</si>
  <si>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</si>
  <si>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</si>
  <si>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</si>
  <si>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</si>
  <si>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</si>
  <si>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</si>
  <si>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</si>
  <si>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</si>
  <si>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</si>
  <si>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</si>
  <si>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</si>
  <si>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</si>
  <si>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</si>
  <si>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</si>
  <si>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</si>
  <si>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</si>
  <si>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</si>
  <si>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07/05/2024 - 10/05/2024 (online)</t>
  </si>
  <si>
    <t>Lista das UCs contactadas;
Documento com ações encaminhado às UCs.</t>
  </si>
  <si>
    <t>João Marins (ICMBio/NGI Trombetas); Melina Barreto (IEF/MG); Patrícia Tavares (CPRH/PE); Jorge Nascimento (ICMBio/NGI Serra Fluminense); João Oliveira (UFRJ/MN); Leonardo Cândido (ICMBio/PARNA Itatiaia); Katia Pisciotta (FF/SP)</t>
  </si>
  <si>
    <r>
      <rPr>
        <sz val="12"/>
        <color rgb="FF000000"/>
        <rFont val="Calibri"/>
      </rPr>
      <t>PE Ihabela (SP); PARNA Caparaó (MG); PARNA Restinga de Jurubatiba (RJ); RPPN Caraça (MG); PE Brigadeiro (MG); PE Lagoa do Açu (RJ); RPPN Caruara (RJ); REBIO União (RJ);</t>
    </r>
    <r>
      <rPr>
        <sz val="12"/>
        <color rgb="FFDD0806"/>
        <rFont val="Calibri"/>
      </rPr>
      <t xml:space="preserve"> </t>
    </r>
    <r>
      <rPr>
        <sz val="12"/>
        <color rgb="FF000000"/>
        <rFont val="Calibri"/>
      </rPr>
      <t>PARNA Itatiaia (RJ/MG)</t>
    </r>
  </si>
  <si>
    <t>É indicado o envio do sumário executivo. No entanto, há necessidade de um direcionamento em relação a proteção.</t>
  </si>
  <si>
    <t xml:space="preserve">A ação foi encaminhada para a gerência responsável, mas sem retorno sobre aplicação da mesma. Patrícia Tavares (CPRH/PE) irá reforçar o encaminhamento e mencionou que no estado de Pernambuco há o planejamento de um evento no segundo semestre para divulgar e fomentar as ações previstas nos PANs.
 Hélia Piedade (SEMIL/CFS/DGFS) informou que entrará em contato com a ABEMA (Associação Brasileira de Entidades Estaduais de Meio Ambiente) para contatar as UCs do PAN. Também informou que ainda em 2024, realizaria a articulação no estado de São Paulo. Jorge Nascimento (ICMBio/PARNASO) informou que irá articular com as UCs do estado do Rio de Janeiro, mas tudo isso após a conclusão e entrega do sumário executivo. 
</t>
  </si>
  <si>
    <t>A falta do sumário executivo dificultou o andamento da ação, assim como a falta da lista das UCs com registro das espécies.</t>
  </si>
  <si>
    <t xml:space="preserve">
Patrícia Tavares (CPRH/PE);
Jorge Nascimento (ICMBio/PARNASO)</t>
  </si>
  <si>
    <r>
      <rPr>
        <b/>
        <sz val="11"/>
        <color rgb="FFFF0000"/>
        <rFont val="Calibri"/>
      </rPr>
      <t xml:space="preserve">
</t>
    </r>
    <r>
      <rPr>
        <sz val="11"/>
        <color rgb="FF000000"/>
        <rFont val="Calibri"/>
      </rPr>
      <t xml:space="preserve">Ação vinculada às ações 1.2, 1.3, 1.4, 2.4, 2.6 e 4.1. </t>
    </r>
  </si>
  <si>
    <t>Atualizar: Hélia Piedade (SEMIL/CFS/DGFS)</t>
  </si>
  <si>
    <t>Excluir: João Marins (ICMBio/NGI Trombetas)
Atualizar: Jorge Nascimento (ICMBio/PARNASO)</t>
  </si>
  <si>
    <t>Realizar eventos de divulgação (virtuais ou presenciais) com órgãos de fiscalização e de gestão nas áreas estratégicas do PAN para divulgação das espécies-alvo, suas ameaças e estratégias de conservação.</t>
  </si>
  <si>
    <t>Leonardo Cândido (ICMBio/PARNA Itatiaia); Jorge Cherem (Caipora Cooperativa); João Marins (ICMBio/NGI Trombetas); Priscilla Gomes (Engaja Treinamentos); Melina Barreto (IEF/MG); Patrícia Tavares (CPRH/PE); Bernardo Papi (Ecotropica Ambiental)</t>
  </si>
  <si>
    <t xml:space="preserve"> SP, RJ, PE, sul de MG, BA e ES</t>
  </si>
  <si>
    <r>
      <rPr>
        <sz val="12"/>
        <color rgb="FF000000"/>
        <rFont val="Calibri"/>
      </rPr>
      <t xml:space="preserve">Ação vinculada à ação 2.1: início desta ação depende da finalização de identificação do mapa da ação 2.1.
Buscar contato de OEMAs dos estados alvo e integração com ações de outros PANs.
Destaque especial para combate à caça de </t>
    </r>
    <r>
      <rPr>
        <i/>
        <sz val="12"/>
        <color rgb="FF000000"/>
        <rFont val="Calibri"/>
      </rPr>
      <t>Chaetomys subspinosus</t>
    </r>
    <r>
      <rPr>
        <sz val="12"/>
        <color rgb="FF000000"/>
        <rFont val="Calibri"/>
      </rPr>
      <t xml:space="preserve"> e </t>
    </r>
    <r>
      <rPr>
        <i/>
        <sz val="12"/>
        <color rgb="FF000000"/>
        <rFont val="Calibri"/>
      </rPr>
      <t>Coendou speratus</t>
    </r>
    <r>
      <rPr>
        <sz val="12"/>
        <color rgb="FF000000"/>
        <rFont val="Calibri"/>
      </rPr>
      <t>.</t>
    </r>
  </si>
  <si>
    <r>
      <rPr>
        <sz val="11"/>
        <color rgb="FF000000"/>
        <rFont val="Calibri"/>
      </rPr>
      <t xml:space="preserve">Ação não iniciada.
Patrícia Tavares (CPRH/PE) mencionou que no estado de Pernambuco há o planejamento de um evento no segundo semestre para divulgar e fomentar as ações previstas nos PANs.
 Hélia Piedade (SEMIL/CFS/DGFS) indicou que a elaboração do sumário executivo irá dar um suporte nesta ação para a divulgação das espécies. Além disso, mencionou que para 2024 estão previstas até sete atividades de divulgação para o estado de SP, mas se houver o sumário executivo finalizado, ela poderá focar no PAN e suas espécies. 
</t>
    </r>
    <r>
      <rPr>
        <b/>
        <sz val="11"/>
        <color rgb="FF000000"/>
        <rFont val="Calibri"/>
      </rPr>
      <t xml:space="preserve">
</t>
    </r>
    <r>
      <rPr>
        <sz val="11"/>
        <color rgb="FF000000"/>
        <rFont val="Calibri"/>
      </rPr>
      <t xml:space="preserve">
​</t>
    </r>
  </si>
  <si>
    <t xml:space="preserve">Hélia Piedade (SEMIL/CFS/DGFS) informou que após mudanças dentro de sua instituição, ela não seria a pessoa mais indicada pra esse tipo de atividade. 
</t>
  </si>
  <si>
    <t>Patrícia Tavares (CPRH/PE); Jorge Nascimento (ICMBio/PARNASO)</t>
  </si>
  <si>
    <t xml:space="preserve">
Ressalta-se a importância da articulação desta ação, para que haja uma proposta minimamente padronizada, e com otimização de esforços, no caso da realização de eventos de divulgação em formato virtual.​
Ação vinculada às ações 1.1, 1.3, 1.4, 2.4, 2.6 e 4.1.
​Hélia Piedade (SEMIL/CFS/DGFS) solicitou a lista de UCs prioritárias e a equipe PAN enviou.</t>
  </si>
  <si>
    <t>Excluir: João Marins (ICMBio/NGI Trombetas)</t>
  </si>
  <si>
    <t>Intensificar as ações de prevenção de incêndio nos ambientes das espécies-alvo do PAN.</t>
  </si>
  <si>
    <t>Diminuição de incêndios florestais nos ambientes das espécies-alvo do PAN</t>
  </si>
  <si>
    <t>Christian Berlinck (ICMBio/CENAP)</t>
  </si>
  <si>
    <t>Marcelo Pessana (ICMBio/PARNA Restingas de Jurubatiba); Hélia Piedade (SEMIL/SP); Leonardo Cândido (ICMBio/PARNA Itatiaia); Samir Mansur (Parque Estadual Lagoa do Açu)</t>
  </si>
  <si>
    <r>
      <rPr>
        <sz val="12"/>
        <color rgb="FF000000"/>
        <rFont val="Calibri"/>
      </rPr>
      <t xml:space="preserve">Ação será iniciada com </t>
    </r>
    <r>
      <rPr>
        <i/>
        <sz val="12"/>
        <color rgb="FF000000"/>
        <rFont val="Calibri"/>
      </rPr>
      <t>Cerradomys</t>
    </r>
    <r>
      <rPr>
        <sz val="12"/>
        <color rgb="FF000000"/>
        <rFont val="Calibri"/>
      </rPr>
      <t xml:space="preserve"> </t>
    </r>
    <r>
      <rPr>
        <i/>
        <sz val="12"/>
        <color rgb="FF000000"/>
        <rFont val="Calibri"/>
      </rPr>
      <t>goytaca</t>
    </r>
    <r>
      <rPr>
        <sz val="12"/>
        <color rgb="FF000000"/>
        <rFont val="Calibri"/>
      </rPr>
      <t xml:space="preserve"> como modelo, mas pode ser aplicada à todas as espécies do PAN.
Memória de cálculo: gasto de R$30000,00 por ano para um trabalho de 20/30 dias em uma área de 4 mil ha, no primeiro e segundo ano, e depois diminui o custo de manutenção. Custo total para as 4 UCs.</t>
    </r>
  </si>
  <si>
    <t>O Parque Nacional Restinga de Jurubatiba não possui PMIF - Plano de Manejo Integrado do Fogo que normalmente contempla ações de prevenção, mas há obrigatoriedade para essa UC e para o PARNA Caparaó, e a previsão é para este ano de 2024. O único que possui PMIF válido é o PARNA Itatiaia. Foi fornecido pelo Christian Berlinck (ICMBio/CENAP) uma planilha que sistematiza as ações de prevenção realizadas em 2023. 
Em 2024 há indicativos de que essas UCs devam realizar ações de prevenção semelhantes, mas ainda não há informações consolidadas pois estão em execução.
Em 02/05/24 foi enviado um e-mail pela equipe do PAN (ICMBio/CENAP) aos gestores do PN Restinga de Jurubatiba, questionando sobre ações de prevenção de incêndios que podem ocorrer na UC, se o PARNA possui PMIF e como podemos auxiliar.</t>
  </si>
  <si>
    <t>(1) PMIF PARNA Itatiaia; 
(2) Planilha com informações das ações realizadas em 2023 nas UCs PARNA Itatiaia, PARNA Caparaó e PARNA Restinga de Jurubatiba.</t>
  </si>
  <si>
    <t>Alteração do articulador durante a implementação do PAN.</t>
  </si>
  <si>
    <t>Christian Berlinck (ICMBio/CENAP); Selma Ribeiro (ICMBio/CENAP); Mariella Butti (USP/IB)</t>
  </si>
  <si>
    <t xml:space="preserve">O articulador sugere limitar essa ações apenas para UCs federais na qual ele possui mais autonomia para realizar a ação.
É importante manter a UC Itatiaia uma vez que em 2022 foram queimados mais de 800 ha de áreas florestais (Fonte: Mapbiomas).
Ação vinculada às ações 1.1, 1.2, 1.4, 2.4, 2.6 e 4.1. </t>
  </si>
  <si>
    <t>Corrigir: Marcelo Pessanha (ICMBio/PARNA Restinga de Jurubatiba); Hélia Piedade (SEMIL/CFS/DGFS)</t>
  </si>
  <si>
    <t>Selma Ribeiro (ICMBio/CENAP)</t>
  </si>
  <si>
    <t>João Marins (ICMBio/NGI Trombetas); Marcelo Pessana (ICMBio/PARNA Restingas de Jurubatiba); Patrícia Tavares (CPRH/PE); Hélia Piedade (SEMIL/SP)</t>
  </si>
  <si>
    <t> </t>
  </si>
  <si>
    <t>Ambientes com ocorrência confirmada das espécies-alvo do PAN</t>
  </si>
  <si>
    <t>Ação não iniciada. 
Patrícia Tavares (CPRH/PE) mencionou que no estado de Pernambuco há o planejamento de um evento no segundo semestre para divulgar e fomentar as ações previstas nos PANs.
Aguardando o sumário executivo finalizado para encaminhar os ofícios às UCs, pois não há informações individualizadas das espécies.​
Autos de Infração lavrados entre 2023 e 2024 pelo NGI Araripe.</t>
  </si>
  <si>
    <t>Autos de Infração lavrados entre 2023 e 2024 pelo NGI Araripe</t>
  </si>
  <si>
    <t>Dificuldade na finalização do sumário executivo.</t>
  </si>
  <si>
    <t>Patrícia Tavares (CPRH/PE);
 Selma Ribeiro (ICMBio/CENAP); Yuri Teixeira Amaral (ICMBio/GR2 Nordeste)</t>
  </si>
  <si>
    <t xml:space="preserve">Ação vinculada às ações 1.1, 1.2, 1.3, 2.4, 2.6 e 4.1. </t>
  </si>
  <si>
    <t>Excluir: João Marins (ICMBio/NGI Trombetas)
Corrigir: Marcelo Pessanha (ICMBio/PARNA Restinga de Jurubatiba)</t>
  </si>
  <si>
    <r>
      <rPr>
        <sz val="12"/>
        <color rgb="FF000000"/>
        <rFont val="Calibri"/>
      </rPr>
      <t>Apoiar e fomentar a integração das ações do Plano de Ação Estadual para a Conservação do Preá-de-Moleques-do-Sul (</t>
    </r>
    <r>
      <rPr>
        <i/>
        <sz val="12"/>
        <color rgb="FF000000"/>
        <rFont val="Calibri"/>
      </rPr>
      <t>Cavia intermedia</t>
    </r>
    <r>
      <rPr>
        <sz val="12"/>
        <color rgb="FF000000"/>
        <rFont val="Calibri"/>
      </rPr>
      <t>).</t>
    </r>
  </si>
  <si>
    <t>Mariella Butti (USP/IB); Carlos Salvador (Instituto Tabuleiro)</t>
  </si>
  <si>
    <t>Ofício enviado (20/03/24) ao gerente de Áreas Naturais Protegidas Filipe Lemser do IMA (Instituto do Meio Ambiente de Santa Catarina) em referência à integração das ações do PAE e este PAN. O ofício se estende a um convite ao Instituto para participar desta monitoria e estreitar a comunicação entre as instituições e ambos os planos.​
No âmbito do PAE Preá-de-Moleques-do-Sul, foram realizadas ações de Educação Ambiental que contempla além dos aspectos biológicos da espécie, a interação com espécies exóticas, do parque, da APA, conservação, entre outros, com as comunidades escolares e pesqueiras do sul da Ilha de Santa Catarina e do município de Palhoça, além de usuários náuticos do litoral centro-sul (instagram: @caviaintermedia).
O monitoramento da ilha e dos preás por câmeras e armadilhas fotográficas está parado no momento.</t>
  </si>
  <si>
    <r>
      <rPr>
        <sz val="11"/>
        <color rgb="FF000000"/>
        <rFont val="Calibri"/>
        <scheme val="minor"/>
      </rPr>
      <t xml:space="preserve">Ofício SEI nº 18107805 (IMA/SC)
Divulgação na mídia sobre a </t>
    </r>
    <r>
      <rPr>
        <i/>
        <sz val="11"/>
        <color rgb="FF000000"/>
        <rFont val="Calibri"/>
        <scheme val="minor"/>
      </rPr>
      <t>Cavia intermedia</t>
    </r>
    <r>
      <rPr>
        <sz val="11"/>
        <color rgb="FF000000"/>
        <rFont val="Calibri"/>
        <scheme val="minor"/>
      </rPr>
      <t>: 
https://g1.globo.com/sc/santa-catarina/noticia/2024/02/28/conheca-o-prea-de-moleques-do-sul-mamifero-na-lista-dos-mais-ameacadas-do-mundo-e-encontrado-apenas-em-ilha-intocada-de-sc.ghtml
https://globoplay.globo.com/v/10099223/</t>
    </r>
  </si>
  <si>
    <t>Aguardando financiamento para o monitoramento da ilha e dos preás por câmeras e armadilhas fotográficas.</t>
  </si>
  <si>
    <t>Aline Poscai (ICMBio/CENAP); Marcos Adriano Tortato (Instituto Tabuleiro); Carlos Salvador (Instituto Tabuleiro); Jorge Cherem (Instituto Tabuleiro)</t>
  </si>
  <si>
    <t>Atualizar instituição: Jorge Cherem (Instituto Tabuleiro)</t>
  </si>
  <si>
    <t>Incluir: Thomas Lacher (TEXAS ATM/SMSG)</t>
  </si>
  <si>
    <t>Mariella Butti (USP/IB)</t>
  </si>
  <si>
    <t>Gilson Ximenes (UESB); Gastón Giné (UESC); Deborah Faria (UESC); Renan Lieto (ICMBio/CENAP)</t>
  </si>
  <si>
    <t xml:space="preserve"> A melhor opção quanto à essa ação é confiar nos especialistas e publicações científicas.</t>
  </si>
  <si>
    <r>
      <rPr>
        <sz val="11"/>
        <color rgb="FF000000"/>
        <rFont val="Calibri"/>
        <scheme val="minor"/>
      </rPr>
      <t xml:space="preserve">SISS-Geo promove informações de uso às instituições com cadastro institucional para pesquisa e ações e à sociedade.
O Dr. Gastón Giné e colaboradores realizaram um levantamento dos registros publicados e não-publicados de </t>
    </r>
    <r>
      <rPr>
        <i/>
        <sz val="11"/>
        <color rgb="FF000000"/>
        <rFont val="Calibri"/>
        <scheme val="minor"/>
      </rPr>
      <t>Callistomys pictus</t>
    </r>
    <r>
      <rPr>
        <sz val="11"/>
        <color rgb="FF000000"/>
        <rFont val="Calibri"/>
        <scheme val="minor"/>
      </rPr>
      <t xml:space="preserve"> (2.1) e modelagem de distribuição potencial (ação 2.3) ressaltando os municípios e UCs com maior probabilidade de ocorrência da espécie com base na adequabilidade climática e habitat remanescente. A pesquisa está sendo resubmetida para publicação.  </t>
    </r>
  </si>
  <si>
    <t>Banco de dados e imagens disponíveis à sociedade e órgãos governamentais, disponível em: https://sissgeo.lncc.br/apresentacao.xhtml
ICMBio SALVE: https://salve.icmbio.gov.br/#/
Mapa na INDE (Infraestrutura Nacional de Dados Espaciais) atualizado:
https://metadados.inde.gov.br/geonetwork/srv/por/catalog.search;jsessionid=DCB6D6EDBA2CC13FDC04D8628C1DC212#/metadata/db45df36-c8be-4cc6-829f-2f1331dec839</t>
  </si>
  <si>
    <t>O acesso depende do interesse dos órgãos.
Demora no processo de revisão de artigos científicos.</t>
  </si>
  <si>
    <t>Márcia Chame (FIOCRUZ); Gastón Giné (UESC/LEAC); Mariella Butti (USP/IB)</t>
  </si>
  <si>
    <t>O SALVE está atualizado até 2022 com os registros das espécies e esses foram usados para realizar as ações que dependiam desses registros.</t>
  </si>
  <si>
    <t>Identificar quais localidades das espécies-alvo estão protegidas por Unidades de Conservação.</t>
  </si>
  <si>
    <t>Gilson Ximenes (UESB); João Alves (UFRJ/MN); Cibele Bonvicino (FIOCRUZ); Jorge Nascimento (ICMBio/NGI Serra Fluminense); Cecilia Bueno (UVA);  Alexandre Percequillo (USP/ESALQ); Priscilla Gomes (Engaja Treinamentos); Ricardo Bovendorp (UESC); Martin Alvarez (UESC); Lena Geise (UERJ); Gastón Giné (UESC); Deborah Faria (UESC); Renan Lieto (ICMBio/CENAP)</t>
  </si>
  <si>
    <t>As áreas estratégicas estão disponíveis na INDE (Infraestrutura Nacional de Dados Espaciais) e no site do PAN. O SALVE está atualizado e pode ser acessado pelo site. Além disso, na pasta do GAT, se encontra a planilha com dados da UCs com registro de espécies do PAN, considerando as informações disponíveis no SALVE.
Márcia Chame (FIOCRUZ) informou que o SISS-Geo promove informações de uso às instituições com cadastro institucional para pesquisa e ações e à sociedade.​
Cibele Bonvicino (FIOCRUZ) e Lena Geise (UERJ) estão articulando uma reunião com os colaboradores sediados no Rio de Janeiro para agilizar as ações propostas.</t>
  </si>
  <si>
    <t>Mapa na INDE atualizado:
https://metadados.inde.gov.br/geonetwork/srv/por/catalog.search;jsessionid=DCB6D6EDBA2CC13FDC04D8628C1DC212#/metadata/db45df36-c8be-4cc6-829f-2f1331dec839
ICMBio SALVE: https://salve.icmbio.gov.br/#/
Planilha com a lista das UCs e municípios com registros das espécies do PAN.</t>
  </si>
  <si>
    <t>O acesso ao SISS-Geo depende do interesse dos órgãos. 
Além disso, algumas UCs que talvez não estejam incluídas no Sistema Nacional de Unidades de Conservação (SNUC) podem enfrentar dificuldades adicionais. Isso porque todas as UCs devem ser registradas no sistema, porém, podem surgir desafios de adequação e até mesmo a possibilidade de algumas UCs não terem se cadastrado nos sistemas CNUC e SNUC.</t>
  </si>
  <si>
    <t>Márcia Chame (FIOCRUZ); Cibele Bonvicino (FIOCRUZ); Lena Geise (UERJ); Mariella Butti (USP/IB)</t>
  </si>
  <si>
    <t>​
Todos os registros são públicos e podem ser acessados no SALVE Público. Devemos reforçar o acesso via SALVE para manter a devida carência, atualização dos dados e sua correta citação. ​
Será incluido além do CNUC, dados dos shapefiles da SOS Mata Atlântica (municipais) e do estado de PE (estadual). Após isso, a ação será concluída (Thiago Guerra - ICMBio/CENAP - comunicou que os levantamentos das UCs municipais de mata atlântica não são acompanhadas por arquivos geo, devido a falta de precisão e a indisponibilidade desses dados).</t>
  </si>
  <si>
    <t>Inserir: Thiago Guerra (ICMBio/CENAP)
Excluir: Renan Lieto (ICMBio/CENAP)
Atualizar: Jorge Nascimento (ICMBio/PARNASO)</t>
  </si>
  <si>
    <t>Gilson Ximenes (UESB); João Alves (UFRJ/MN); Cecilia Bueno (UVA); Priscilla Gomes (Engaja Treinamentos); Martin Alvarez (UESC); Yuri Leite (UFES); Pablo Rodrigues (UFRJ); Raquel Moura (Autônoma); Katia Ferraz (USP/ESALQ); Joyce Prado (Autônoma) Cibele Bonvicino (FIOCRUZ); Jorge Nascimento (ICMBio/NGI Serra Fluminense); Mariella Butti (USP/IB); Mateus Melo (Concremat Consultoria Ambiental); Gastón Giné (UESC); Deborah Faria (UESC)</t>
  </si>
  <si>
    <r>
      <rPr>
        <sz val="11"/>
        <color rgb="FF000000"/>
        <rFont val="Calibri"/>
        <scheme val="minor"/>
      </rPr>
      <t xml:space="preserve">O Dr. Gastón Giné e colaboradores realizaram um levantamento dos registros publicados e não-publicados de </t>
    </r>
    <r>
      <rPr>
        <i/>
        <sz val="11"/>
        <color rgb="FF000000"/>
        <rFont val="Calibri"/>
        <scheme val="minor"/>
      </rPr>
      <t>Callistomys pictus</t>
    </r>
    <r>
      <rPr>
        <sz val="11"/>
        <color rgb="FF000000"/>
        <rFont val="Calibri"/>
        <scheme val="minor"/>
      </rPr>
      <t xml:space="preserve"> (2.1) e modelagem de distribuição potencial (ação 2.3) ressaltando os municípios e UCs com maior probabilidade de ocorrência da espécie com base na adequabilidade climática e habitat remanescente. A pesquisa está sendo resubmetida para publicação. </t>
    </r>
  </si>
  <si>
    <t>Demora no processo de revisão de artigos científicos.
​
Um problema persistente é a complexidade da análise de dados e demora em execução e confecção dos mapas de adequabilidade, assim como a falta de profissional que assuma essa tarefa.</t>
  </si>
  <si>
    <t>Gastón Giné (UESC/LEAC); Cibele Bonvicino (FIOCRUZ)</t>
  </si>
  <si>
    <t>Cibele Bonvicino (FIOCRUZ) sugeriu que um colaborador realize esse levantamento. Além disso, foi sugerido que durante a reunião dos articuladores e colaboradores dos PANs (Pequenos Mamíferos de Áreas Abertas e Florestais) no Congresso Brasileiro de Mastozoologia (em setembro de 2024), essa ação possa ser discutida, assim como encontrar algum colaborador para realizar esses modelos de adequabilidade.</t>
  </si>
  <si>
    <t>Atualizar: Jorge Nascimento (ICMBio/PARNASO); Joyce Prado (MZUSP)</t>
  </si>
  <si>
    <t xml:space="preserve">
20.000,00</t>
  </si>
  <si>
    <t>Gilson Ximenes (UESB); João Alves (UFRJ/MN); Cecilia Bueno (UVA); Alexandre Percequillo (USP/ESALQ); Priscilla Gomes (Engaja Treinamentos); Marcelo Pessanha (ICMBio/PARNA da Restinga de Jurubatiba); João Marins (ICMBio/NGI Trombetas); Bernardo Papi (Ecotropica Ambiental); Leonardo Cândido (ICMBio/PARNA Itatiaia); Cibele Bonvicino (FIOCRUZ); Jorge Nascimento (ICMBio/NGI Serra Fluminense)</t>
  </si>
  <si>
    <t>Os materiais produzidos no Objetivo 2 serão usados para a divulgação nessa ação.
Equipe de Gestão são: Secretarias estaduais e municipais, Unidades de Conservação, Órganizações Sociais, entre outros.
Ação correlacionada com as ações 1.1 e 1.2.</t>
  </si>
  <si>
    <t xml:space="preserve">O sumário executivo poderá ser utilizado para subsidiar esta ação, pois nele constará informações sobre os aspectos biológicos das espécies, informações sobre o PAN, ameaças, ações, áreas de ocorrência, entre outros, auxiliando na divulgação das espécies para as equipes de gestão e demais atores.
Bernardo Papi (Ecotrópica Ambiental) e Lena Geise (UERJ) estão em contato com os órgãos ambientais (Federal, Estadual e tentando Municipal) que atuam nos locais de ocorrência das espécies do PAN no Rio de Janeiro. Após esse primeiro alinhamento, eles irão tentar marcar a primeira conversa (virtual) com esses atores ainda neste primeiro semestre. </t>
  </si>
  <si>
    <t>A articuladora está com dificuldade de compreender quem são os referidos atores relacionados à gestão a serem contatados.</t>
  </si>
  <si>
    <t>Cibele Bonvicino (FIOCRUZ); Selma Ribeiro (ICMBio/CENAP); Patrícia Tavares (CPRH/PE); Priscilla Gomes (Engaja Treinamentos)</t>
  </si>
  <si>
    <t xml:space="preserve">Lena Geise (UERJ) solicitou a lista de atores a serem contatados, sendo as secretarias estaduais e municipais e UCs e a lista foi enviada pela Equipe PAN.
Recomenda-se que esta ação seja executada junto à ação 4.1 do Bernardo Papi (Ecotropica Ambiental). 
Ação vinculada às ações 1.1, 1.2, 1.3, 1.4, 2.6 e 4.1. </t>
  </si>
  <si>
    <t>Atualizar: Jorge Nascimento (ICMBio/PARNASO)
Excluir: João Marins (ICMBio/NGI Trombetas)</t>
  </si>
  <si>
    <t>Os materiais produzidos no objetivo 2 serão usados para a divulgação nessa ação.​
Equipe de Gestão são: Secretarias estaduais e municipais, Unidades de Conservação, organizações Sociais, entre outros.​
Ação correlacionada com as ações 1.1 e 1.2 e 4.1​.</t>
  </si>
  <si>
    <t xml:space="preserve"> Jorge Nascimento (ICMBio/NGI Serra Fluminense)</t>
  </si>
  <si>
    <t>Gilson Ximenes (UESB); João Alves (UFRJ/MN); Cibele Bonvicino (FIOCRUZ); Cecilia Bueno (UVA); Alexandre Percequillo (USP/ESALQ); Priscilla Gomes (Engaja Treinamentos); Martin Alvarez (UESC); Sara Alves (INEMA/BA); Danilo Couto (ICMBio/CENAP)</t>
  </si>
  <si>
    <t>Ação não iniciada.
Existe a proposta de criação de UCs na Serra da Jibóia - BA, que foram levantados no momento da monitoria. A proposta final é de 2015 e foi elaborado pelo GAMBÁ (Grupo Ambientalista da Bahia), o que justifica o contato com essa ONG para saber mais detalhes de como o PAN pode auxiliar, pra onde direcionar os documentos, entre outros.</t>
  </si>
  <si>
    <t>Projeto Serra da Jiboia:
https://www.gamba.org.br/em-andamento/projeto-serra-da-jiboia
Proposta de criação da UC Serra da Jiboia de 2015, realizado por Grupo Ambientalista da Bahia (Gambá) e Universidade Federal do Recôncavo da Bahia (UFRB):
https://www.gamba.org.br/wp-content/uploads/2016/03/Proposta-Final.pdf</t>
  </si>
  <si>
    <r>
      <rPr>
        <sz val="11"/>
        <color rgb="FF000000"/>
        <rFont val="Calibri"/>
      </rPr>
      <t>O articulador informou que se desligou da ação por conta da saída da espécie </t>
    </r>
    <r>
      <rPr>
        <i/>
        <sz val="11"/>
        <color rgb="FF000000"/>
        <rFont val="Calibri"/>
      </rPr>
      <t xml:space="preserve">Marmosops paulensis. </t>
    </r>
    <r>
      <rPr>
        <sz val="11"/>
        <color rgb="FF000000"/>
        <rFont val="Calibri"/>
      </rPr>
      <t>A espécie não consta mais no PAN pois sua categoria foi alterada para LC - Least Concern. Isso culminou na dificuldade em priorizar ações relacionadas ao articulador e ao PARNASO.</t>
    </r>
  </si>
  <si>
    <t>Selma Ribeiro (ICMBio/CENAP); Priscilla Gomes (Engaja Treinamentos); Jorge Nascimento (ICMBio/PARNASO)​</t>
  </si>
  <si>
    <t xml:space="preserve">
Entrar em contato com o INEMA/BA, ICMBio e Instituto Gambá pra averiguar a situação da criação das UCs na Serra da Jiboia. 
Durante a rodada virtual, Selma Ribeiro (ICMBio/CENAP) entrou em contato com Renato Cunha (Instituto Gambá) que entrou como colaborador e se dispôs a auxiliar na construção de uma moção de apoio para criação desse mosaico de UC.
Recomenda-se a alteração do articulador para um ator local. </t>
  </si>
  <si>
    <t>Alterar: Selma Ribeiro (ICMBio/CENAP)</t>
  </si>
  <si>
    <t>Excluir: Priscilla Gomes (Engaja Treinamentos)
Incluir: Renato Cunha (Instituto Gambá)</t>
  </si>
  <si>
    <t>Cibele Bonvicino (FIOCRUZ); Jorge Nascimento (ICMBio/NGI Serra Fluminense); João Marins (ICMBio/NGI Trombetas); Paulo D'Andrea (FIOCRUZ); Martin Alvarez (UESC); Lena Geise (UERJ); Alexandre Percequillo (USP/ESALQ); Selma Ribeiro (ICMBio/CENAP)</t>
  </si>
  <si>
    <r>
      <rPr>
        <sz val="11"/>
        <color rgb="FF000000"/>
        <rFont val="Calibri"/>
        <scheme val="minor"/>
      </rPr>
      <t xml:space="preserve">Cibele Bonvicino (FIOCRUZ) elaborou um documento informativo sobre a espécie </t>
    </r>
    <r>
      <rPr>
        <i/>
        <sz val="11"/>
        <color rgb="FF000000"/>
        <rFont val="Calibri"/>
        <scheme val="minor"/>
      </rPr>
      <t>Coendou speratus</t>
    </r>
    <r>
      <rPr>
        <sz val="11"/>
        <color rgb="FF000000"/>
        <rFont val="Calibri"/>
        <scheme val="minor"/>
      </rPr>
      <t>, com dados biológicos como dieta, distribuição, etc.</t>
    </r>
  </si>
  <si>
    <r>
      <rPr>
        <sz val="11"/>
        <color rgb="FF000000"/>
        <rFont val="Calibri"/>
        <scheme val="minor"/>
      </rPr>
      <t xml:space="preserve">Texto informativo sobre </t>
    </r>
    <r>
      <rPr>
        <i/>
        <sz val="11"/>
        <color rgb="FF000000"/>
        <rFont val="Calibri"/>
        <scheme val="minor"/>
      </rPr>
      <t>Coendou speratus</t>
    </r>
    <r>
      <rPr>
        <sz val="11"/>
        <color rgb="FF000000"/>
        <rFont val="Calibri"/>
        <scheme val="minor"/>
      </rPr>
      <t>, com dados sobre sua biologia.</t>
    </r>
  </si>
  <si>
    <t>Houve discussão sobre o objetivo e foco da ação, culminando na mudança de articulador.</t>
  </si>
  <si>
    <t xml:space="preserve">
Ação vinculada às ações 1.1, 1.2, 1.3, 1.4, 2.4 e 4.1. 
Recomenda-se um único ofício encaminhado.​</t>
  </si>
  <si>
    <t xml:space="preserve">Alterar: Cibele Bonvicino (FIOCRUZ)
</t>
  </si>
  <si>
    <t>Excluir: Cibele Bonvicino (FIOCRUZ); João Marins (ICMBio/NGI Trombetas)
Atualizar: Jorge Nascimento (ICMBio/PARNASO)
Incluir: Patrícia Tavares (CPRH/PE); Sara Alves (INEMA/BA)</t>
  </si>
  <si>
    <t>O relatório técnico deve conter um resumo com ameaças, áreas de ocorrência, uso de habitat e dados populacionais, quando disponível.</t>
  </si>
  <si>
    <t>Sofia Campiolo (UESC); Danilo Couto (ICMBio/CENAP); Marcelo Barreto (INEMA/BA)</t>
  </si>
  <si>
    <t>Selma Ribeiro (ICMBio/CENAP) participou de uma live no Youtube promovida pela SEMA/BA sobre a "Divulgação e esclarecimento de informações sobre o processo de elaboração dos Planos de Manejo de Planos de Uso Público" de algumas UCs da região de Ilhéus, entre elas, o PE Serra do Conduru, no dia 12/03/2024. Durante a live, Selma Ribeiro indicou Martín Alvarez (UESC) para participar das oficinas e reuniões previstas para este trabalho, e compartilhou o link do site deste PAN, a fim de divulgar as informações do plano de ação para o levantamento de dados secundários para apoiar o planejamento das UCs.
Martín Alvarez também compartilhou as seguintes informações sobre esse evento, que não pôde participar presencialmente, mas é um iniciativa cujas áreas abrangidas incluem: Área de Proteção Ambiental (APA) Costa de Itacaré e Serra Grande; Área de Proteção Ambiental (APA) Lagoa Encantada e Rio Almada; Parque Estadual (PE) Serra do Conduru e Parque Estadual (PE) Ponta da Tulha.</t>
  </si>
  <si>
    <t>Live no Youtube da reunião geral de sensibilização - APA CISG, PESC, APA LERA, PEPT (SEMA/BA): https://www.youtube.com/watch?v=machS76xfHQ</t>
  </si>
  <si>
    <t>Selma Ribeiro (ICMBio/CENAP); Martín Alvarez (UESC)</t>
  </si>
  <si>
    <t>Selma Ribeiro (ICMBio/CENAP) sugeriu alteração no texto da ação para abranger outros processos, como o Plano de Manejo da UC, Conselho Consultivo, Uso Público, etc., não somente a consolidação territorial da UC.</t>
  </si>
  <si>
    <t>Articular com o órgão competente a implementação do Parque Estadual da Serra do Conduru no sul da Bahia.</t>
  </si>
  <si>
    <t>Relatório da ação</t>
  </si>
  <si>
    <t xml:space="preserve">Participação efetiva na gestão da UC: elaboração do plano de manejo, participação no conselho consultivo, entre outros. </t>
  </si>
  <si>
    <t>Incluir: Selma Ribeiro (ICMBio/CENAP)</t>
  </si>
  <si>
    <t>Relatórios de oficinas realizadas;
Listas de presença;
Fotos das atividades.</t>
  </si>
  <si>
    <t>Hélia Piedade (SEMIL/SP); Sara Alves (INEMA/BA); Gastón Giné (UESC); Deborah Faria (UESC)</t>
  </si>
  <si>
    <r>
      <rPr>
        <sz val="11"/>
        <color rgb="FFFFC000"/>
        <rFont val="Calibri"/>
      </rPr>
      <t xml:space="preserve">
</t>
    </r>
    <r>
      <rPr>
        <sz val="11"/>
        <color rgb="FF000000"/>
        <rFont val="Calibri"/>
      </rPr>
      <t>A Agência de Defesa Agropecuária da Bahia (ADAB) junto ao Governo do Estado da Bahia, disponibilizaram relatórios de palestras e eventos no sul da Bahia. Dentre eles, um destaque para a 41ª Reunião de Filiadas do PROTEF, realizada na empresa Bracell em Alagoinhas/BA, que teve como objetivos o compartilhamento e disseminação de conhecimento científico e técnico sobre as Biofábricas das empresas filiadas e também sobre pragas e doenças pela empresa Bracell, além da apresentação das ocorrências de pragas e doenças florestais do ano de 2022 e demais assuntos relacionados ao tema.
A ADAB informou sobre uma ação de sensibilização no dia 11/05/2024 no sul da Bahia, para trabalhadores rurais de Barrolândia e Ponto Central. O treinamento foi realizado no auditório da Usina Santa Cruz em S. C. Cabrália.
No dia 25 de junho de 2024, ocorreu uma reunião da equipe PAN com Gabriela Carvalho, gestora do PE Ilhabela. Durante a reunião, ela destacou que a situação atual não corresponde à realidade de 2019, época da Oficina de Planejamento do PAN, e enfatizou que a maioria das ações propostas relacionadas ao controle de produtos químicos não são urgentes. Ela se comprometeu a enviar relatórios das atividades educativas. No entanto, as ações referentes ao PE Ilhabela precisam ser revisadas ou removidas.</t>
    </r>
  </si>
  <si>
    <t xml:space="preserve">Relatórios disponilizados pela ADAB (Agência de Defesa Agropecuária da Bahia) - 41ª Reunião de Filiadas do PROTEF
</t>
  </si>
  <si>
    <t>Falta de retorno do articulador da ação.</t>
  </si>
  <si>
    <t>Selma Ribeiro (ICMBio/CENAP); Priscilla Gomes (Engaja Treinamentos)</t>
  </si>
  <si>
    <r>
      <rPr>
        <sz val="11"/>
        <color rgb="FF000000"/>
        <rFont val="Calibri"/>
      </rPr>
      <t xml:space="preserve">
Equipe PAN perguntou ao Dr. Gaston Giné a situação atual das ações que vinham sendo executadas por ele no sul da BA, conforme relatado na monitoria anterior, mas não obtivemos retorno.
</t>
    </r>
    <r>
      <rPr>
        <b/>
        <sz val="11"/>
        <color rgb="FFFF0000"/>
        <rFont val="Calibri"/>
      </rPr>
      <t xml:space="preserve">
</t>
    </r>
    <r>
      <rPr>
        <sz val="11"/>
        <color rgb="FF000000"/>
        <rFont val="Calibri"/>
      </rPr>
      <t>Recomenda-se buscar um ator local em Ilhabela que atue nessa temática, seja prefeitura, ONG, e a gestora do PE Ilhabela sugeriu contatar SUCEN - Superintendência de Controle de Endemias de Ilhabela.</t>
    </r>
  </si>
  <si>
    <t>Realizar ações de sensibilização ambiental sobre o uso de produtos químicos para controle de pragas em escolas, comunidades, empresas e órgãos públicos no PE Ilhabela e Sul da Bahia.</t>
  </si>
  <si>
    <t>Incluir: Priscilla Gomes (Engaja Treinamentos)
Corrigir: Hélia Piedade (SEMIL/CFS/DGFS)</t>
  </si>
  <si>
    <t>Bernardo Papi (Ecotropica Ambiental); Hélia Piedade (SEMIL/SP)</t>
  </si>
  <si>
    <r>
      <t>Especial atenção ao cururuá (</t>
    </r>
    <r>
      <rPr>
        <i/>
        <sz val="12"/>
        <color rgb="FF000000"/>
        <rFont val="Calibri"/>
        <family val="2"/>
      </rPr>
      <t>Phyllomys thomasi</t>
    </r>
    <r>
      <rPr>
        <sz val="12"/>
        <color rgb="FF000000"/>
        <rFont val="Calibri"/>
        <family val="2"/>
      </rPr>
      <t>), espécie endêmica e ameaçada de Ilhabela, e cuja proteção é prevista no Plano de Manejo do PE Ilhabela.
O caráter da ação não é de denúncia, mas sim informar, esclarecer e reforçar o comprometimento do órgão licenciador e empresas prestadoras de serviço sobre a importância da manutenção da fauna silvestre no arquipélago de Ilhabela.</t>
    </r>
  </si>
  <si>
    <t xml:space="preserve">Por se tratar do mesmo tema abordado na ação 3.4, resolveu-se agrupar, com alterações na redação da ação, resultados esperados e observações. </t>
  </si>
  <si>
    <t>Falta de retorno do articulador em realizar a ação.</t>
  </si>
  <si>
    <t>Jorge Nascimento (ICMBio/NGI Serra Fluminense); Alexandre Percequillo (USP/ESALQ); Martin Alvarez (UESC); Hélia Piedade (SEMIL/SP); Marcia Chame (FIOCRUZ)</t>
  </si>
  <si>
    <t>De acordo com conversa com a Gabriela Carvalho (PE Ilhabela), essa não é uma ação prioritária. Dado que houve apenas uma necessidade semelhante em 2018. Ela irá verificar com os parceiros locais, como o CT Educação Ambiental e o Conselho da UC, se há outros registros de coleta dessa espécie para fins de soltura.</t>
  </si>
  <si>
    <t>Recomenda-se alteração no articulador. E assim como as outras ações relacionadas ao PE Ilhabela, buscar outros atores na região que possam colaborar nas ações.</t>
  </si>
  <si>
    <t>Excluir: Jorge Nascimento (ICMBio/PARNASO)
Corrigir: Hélia Piedade (SEMIL/CFS/DGFS)</t>
  </si>
  <si>
    <r>
      <rPr>
        <sz val="12"/>
        <color rgb="FF000000"/>
        <rFont val="Calibri"/>
      </rPr>
      <t xml:space="preserve">Encaminhar à prefeitura de Ilhabela, MP e SEMIL/SP informações a respeito dos impactos sobre </t>
    </r>
    <r>
      <rPr>
        <i/>
        <sz val="12"/>
        <color rgb="FF000000"/>
        <rFont val="Calibri"/>
      </rPr>
      <t xml:space="preserve">Phyllomys thomasi </t>
    </r>
    <r>
      <rPr>
        <sz val="12"/>
        <color rgb="FF000000"/>
        <rFont val="Calibri"/>
      </rPr>
      <t>decorrentes do serviço de controle de pragas por produtos químicos e solicitar retorno sobre as providências a serem tomadas.</t>
    </r>
  </si>
  <si>
    <t>Anexar o PAN junto ao ofício; aguardar a próxima gestão municipal.​
Já existe o PAN Ouriço-preto que fala sobre isso.​
 Solicitar retorno sobre as providências a serem tomadas. ​
Cada ente terá sua especificidade de confecção do ofício dado o foco do seu trabalho.​</t>
  </si>
  <si>
    <t>Conforme discutido com a gestora do PE Ilhabela, não é necessário abordar os impactos sobre o controle de pragas nem buscar aprovação da UC para todas as ações de controle realizadas dentro ou nos arredores da UC. No entanto, eles podem emitir ofícios abordando a espécie e suas ameaças.</t>
  </si>
  <si>
    <t>Recomenda-se alteração do articulador. E assim como as outras ações relacionadas ao PE Ilhabela, buscar outros atores na região que possam colaborar nas ações.
Bernardo Papi (Ecotropica Ambiental) informou que para atuar na Zona de Amortecimento ou dentro de uma UC, é necessária anuência do Parque, apesar das licenças de desratização geralmente serem emitidas pelo Órgão Estadual de Meio Ambiente e valerem para todo o Estado. Isso gera um problema, pois as empresas acreditam que podem operar em qualquer área. As informações devem ser enviadas tanto para a Prefeitura de Ilhabela quanto para o órgão estadual, mas ele não tem contato com esses atores e enfatizou que pode colaborar na elaboração do documento, apesar de não ser especialista no tema, assim como na distribuição do documento aos órgãos ambientais necessários.</t>
  </si>
  <si>
    <r>
      <rPr>
        <sz val="11"/>
        <color rgb="FF000000"/>
        <rFont val="Calibri"/>
      </rPr>
      <t xml:space="preserve">Encaminhar à prefeitura de Ilhabela, MP e SEMIL/SP informações a respeito dos impactos sobre </t>
    </r>
    <r>
      <rPr>
        <i/>
        <sz val="11"/>
        <color rgb="FF000000"/>
        <rFont val="Calibri"/>
      </rPr>
      <t>Phyllomys thomasi</t>
    </r>
    <r>
      <rPr>
        <sz val="11"/>
        <color rgb="FF000000"/>
        <rFont val="Calibri"/>
      </rPr>
      <t xml:space="preserve"> decorrentes do serviço de controle de pragas por produtos químicos, bem como sobre a necessidade de anuência do PE Ilhabela na ZA</t>
    </r>
  </si>
  <si>
    <t>Ofícios encaminhados pelo gestor do PE Ilhabela</t>
  </si>
  <si>
    <t>Corrigir: Hélia Piedade (SEMIL/CFS/DGFS)
Incluir: Bernardo Papi (Ecotropica Ambiental)</t>
  </si>
  <si>
    <t>Anexar o PAN junto ao ofício; aguardar a próxima gestão municipal.​
Já existe o PAN Ouriço-preto que fala sobre isso.​
 Solicitar retorno sobre as providências a serem tomadas. ​
Cada ente terá sua especificidade de confecção do ofício dado o foco do seu trabalho.​</t>
  </si>
  <si>
    <r>
      <rPr>
        <sz val="11"/>
        <color rgb="FF000000"/>
        <rFont val="Calibri"/>
        <scheme val="minor"/>
      </rPr>
      <t>Ricardo Bovendorp enviou novamente o artigo publicado que utilizou-se nesta ação na 1ª Monitoria. Informou que os trabalhos se encontram em andamento. 
Cibele Bonvicino (FIOCRUZ) informou que recentemente foi publicado um artigo em que detectaram mais de um tipo de pesticida organoclorado em pequenos mamíferos capturados em áreas de altitude elevada no PN de Itatiaia. Apesar da espécie-alvo que existe na área (</t>
    </r>
    <r>
      <rPr>
        <i/>
        <sz val="11"/>
        <color rgb="FF000000"/>
        <rFont val="Calibri"/>
        <scheme val="minor"/>
      </rPr>
      <t>Rhipidomys tribei</t>
    </r>
    <r>
      <rPr>
        <sz val="11"/>
        <color rgb="FF000000"/>
        <rFont val="Calibri"/>
        <scheme val="minor"/>
      </rPr>
      <t xml:space="preserve">) não ter sido analisada, o estudo mostra essa problemática. Referência: Capella </t>
    </r>
    <r>
      <rPr>
        <i/>
        <sz val="11"/>
        <color rgb="FF000000"/>
        <rFont val="Calibri"/>
        <scheme val="minor"/>
      </rPr>
      <t>et al</t>
    </r>
    <r>
      <rPr>
        <sz val="11"/>
        <color rgb="FF000000"/>
        <rFont val="Calibri"/>
        <scheme val="minor"/>
      </rPr>
      <t xml:space="preserve">. 2023. Occurrence of legacy organochlorine pesticides in small mammals from two mountainous National Parks in southeastern Brazil.
</t>
    </r>
  </si>
  <si>
    <r>
      <rPr>
        <sz val="11"/>
        <color rgb="FF000000"/>
        <rFont val="Calibri"/>
        <scheme val="minor"/>
      </rPr>
      <t xml:space="preserve"> Occurrence of legacy organochlorine pesticides in small mammals from two mountainous National Parks in southeastern Brazil (Capella </t>
    </r>
    <r>
      <rPr>
        <i/>
        <sz val="11"/>
        <color rgb="FF000000"/>
        <rFont val="Calibri"/>
        <scheme val="minor"/>
      </rPr>
      <t>et al.</t>
    </r>
    <r>
      <rPr>
        <sz val="11"/>
        <color rgb="FF000000"/>
        <rFont val="Calibri"/>
        <scheme val="minor"/>
      </rPr>
      <t xml:space="preserve"> 2023): DOI 10.1016/j.emcon.2023.100211</t>
    </r>
  </si>
  <si>
    <t>Apesar dos trabalhos estarem em andamento, não houve retorno dos colaboradores.</t>
  </si>
  <si>
    <t>Selma Ribeiro (ICMBio/CENAP); Cibele Bonvicino (FIOCRUZ)</t>
  </si>
  <si>
    <t xml:space="preserve">Cibele Bonvicino irá verificar se há mais pessoas/instituições trabalhando com este tema.​
</t>
  </si>
  <si>
    <t>Aug-23</t>
  </si>
  <si>
    <t>Patrícia Tavares (CPRH/PE); Melina Barreto (IEF/MG); Hélia Piedade (SEMIL/SP); João Marins (ICMBio/NGI Trombetas); Lena Geise (UERJ); Mateus Dalloz (IBAMA); Gastón Giné (UESC); Deborah Faria (UESC)</t>
  </si>
  <si>
    <t>Bernardo Papi (Ecotropica Ambiental) está articulando com o INEA/RJ, para realizar as primeiras reuniões para apresentar as espécies ameaçadas do PAN que ocorrem no estado, saber se eles têm conhecimento e se fazem algum tipo de ação nos licenciamentos ambientais para mitigação dos impactos sobre essas espécies. Além disso, está em contato com a Gerente de Licenciamento Agropecuário e Florestal (Gelaf), que cuida das questões dos licenciamentos ambientais de Fauna e Flora e também com a Diretoria de Biodiversidade, Áreas Protegidas e Ecossistemas (Dibape), umas vez que os locais de ocorrências das espécies são dentro das UC Estaduais e Federais. 
Está em contato com ICMBio/PARNASO para tentar juntar todos na reunião, e ainda trazer os representantes dos municípios em que existe ocorrência das espécies do PAN. Na reunião, terá apoio de Lena Geise (UERJ).
Após as reuniões, será possível passar um panorama mais detalhado, inclusive em relação a entrada e saída de colaboradores, e também das próximas ações. Após iniciar no RJ, será mais fácil avaliar o que deu certo e o que precisa melhorar para levar para os outros estados com ocorrência das espécies do PAN.
Além disso, foi informado por Gastón Giné (UESC/LEAC) que em função de uma ação do PAN Primatas da Mata Atlântica e da Preguiça-de-coleira (PAN PPMA), ele enviou uma carta para o MP local solicitando atenção nos licenciamentos nos locais de ocorrências dessas espécies e que são também regiões que têm ocorrência do ouriço-preto, espécie presente no PAN PMAF. Ainda, informou que apesar de ser para o PAN PPMA, poderiam juntar esforços, e tentar apoio do CENAP.
No mais, houve o envio de carta solicitando atenção do MP para os licenciamentos e desmatamentos ocorridos na Praia do Forte, Mata de São João e certas medidas compensatórias que podem auxiliar a conservação na mesma região. A área é importante e tem alta taxa de ocorrência de preguiça-de-coleira e ouriços-preto, esta última parte deste PAN.
Patricia Tavares (CPRH/PE) informou que após o evento do RJ, será articulado um evento em PE, previsto para o segundo semestre de 2024.</t>
  </si>
  <si>
    <r>
      <rPr>
        <strike/>
        <sz val="11"/>
        <color rgb="FF538DD5"/>
        <rFont val="Calibri"/>
        <scheme val="minor"/>
      </rPr>
      <t xml:space="preserve">
</t>
    </r>
    <r>
      <rPr>
        <sz val="11"/>
        <color rgb="FF538DD5"/>
        <rFont val="Calibri"/>
        <scheme val="minor"/>
      </rPr>
      <t xml:space="preserve">
</t>
    </r>
    <r>
      <rPr>
        <sz val="11"/>
        <color rgb="FF000000"/>
        <rFont val="Calibri"/>
        <scheme val="minor"/>
      </rPr>
      <t xml:space="preserve">Bernado Papi (Ecotrópica Ambiental) informou sobre a dificuldade de contato com os colaboradores desta ação. Em relação à reunião com NGI Serra Fluminense, devido à incompatibilidade de agendas, está prevista para depois da segunda quinzena de maio. </t>
    </r>
  </si>
  <si>
    <t>Bernardo Papi (Ecotropica Ambiental); Gastón Giné (UESC/LEAC); Patrícia Tavares (CPRH/PE)</t>
  </si>
  <si>
    <r>
      <rPr>
        <strike/>
        <sz val="11"/>
        <color rgb="FF538DD5"/>
        <rFont val="Calibri"/>
      </rPr>
      <t xml:space="preserve">
</t>
    </r>
    <r>
      <rPr>
        <sz val="11"/>
        <color rgb="FF000000"/>
        <rFont val="Calibri"/>
      </rPr>
      <t>Emitir ofício ao MP/BA solicitando apoio junto aos órgãos ambientais (em todas as esferas), sobre as espécies do PAN - ofício solicitado ao Dr. Gastón Giné, mas sem retorno.
Reforçar junto ao articulador a necessidade de envio de informações e articular a ação junto aos colaboradores. 
Matheus Dalloz (IBAMA) indicou dois possíveis colaboradores e pediu sua saída da colaboração, mas Bernardo Papi ainda não teve retorno dos mesmos.
Bernardo Papi irá conversar com o GAT em relação ao pedido de Gastón Giné para entender qual apoio do CENAP e outras questões.
Ação vinculada às ações 1.1, 1.2, 1.3, 1.4, 2.4 e 2.6</t>
    </r>
  </si>
  <si>
    <t>Excluir: Matheus Dalloz (IBAMA); Gastón Giné (UESC); João Marins (ICMBio/NGI Trombetas)
Atualizar: Jorge Nascimento (ICMBio/PARNASO); Hélia Piedade (SEMIL/CFS/DGFS)</t>
  </si>
  <si>
    <r>
      <rPr>
        <sz val="12"/>
        <color rgb="FF000000"/>
        <rFont val="Calibri"/>
      </rPr>
      <t>Realizar monitoramento de atropelamentos em estradas nas áreas de ocorrência das espécies-alvo do PAN para identificar</t>
    </r>
    <r>
      <rPr>
        <i/>
        <sz val="12"/>
        <color rgb="FF000000"/>
        <rFont val="Calibri"/>
      </rPr>
      <t xml:space="preserve"> hotspots</t>
    </r>
    <r>
      <rPr>
        <sz val="12"/>
        <color rgb="FF000000"/>
        <rFont val="Calibri"/>
      </rPr>
      <t xml:space="preserve"> de atropelamentos.</t>
    </r>
  </si>
  <si>
    <t>Aug-22</t>
  </si>
  <si>
    <t>Fernanda Abra (ViaFAUNA); Marcia Aguieiras (UERJ); Helio Secco (REET Brasil); Gastón Giné (UESC); Deborah Faria (UESC)</t>
  </si>
  <si>
    <t xml:space="preserve">Rondônia; litoral de Pernambuco; Norte de Alagoas; Porto Seguro (BA); BR 101 e PE 60 </t>
  </si>
  <si>
    <r>
      <rPr>
        <sz val="11"/>
        <color rgb="FF000000"/>
        <rFont val="Calibri"/>
        <scheme val="minor"/>
      </rPr>
      <t xml:space="preserve">SISS-Geo promove informações de uso às instituições com cadastro institucional para pesquisa e ações e à sociedade. ​
Na BR 101 RJ – Mateus Melo (Concremat Consultoria Ambiental) informou que o contrato com a Arteris irá vencer no meio deste ano, e terão que enviar um relatório final com informações do monitoramento de atropelamento de fauna e das passagens de fauna (com um complexo de 37 passagens). Mas que para o envio desse relatório ele terá que solicitar autorização para o compartilhamento do mesmo. Parte dos resultados do monitoramento/relatório que realizaram na BR-101 foi publicada nos anais do Seminário ViaViva 2023 do Ministério dos Transportes. Esse estudo inclui a identificação dos </t>
    </r>
    <r>
      <rPr>
        <i/>
        <sz val="11"/>
        <color rgb="FF000000"/>
        <rFont val="Calibri"/>
        <scheme val="minor"/>
      </rPr>
      <t>hotspots</t>
    </r>
    <r>
      <rPr>
        <sz val="11"/>
        <color rgb="FF000000"/>
        <rFont val="Calibri"/>
        <scheme val="minor"/>
      </rPr>
      <t xml:space="preserve"> de atropelamentos na área de estudo. Além disso, tem um artigo publicado por Helio Secco </t>
    </r>
    <r>
      <rPr>
        <i/>
        <sz val="11"/>
        <color rgb="FF000000"/>
        <rFont val="Calibri"/>
        <scheme val="minor"/>
      </rPr>
      <t>et al.</t>
    </r>
    <r>
      <rPr>
        <sz val="11"/>
        <color rgb="FF000000"/>
        <rFont val="Calibri"/>
        <scheme val="minor"/>
      </rPr>
      <t xml:space="preserve"> (2024), que também identifica </t>
    </r>
    <r>
      <rPr>
        <i/>
        <sz val="11"/>
        <color rgb="FF000000"/>
        <rFont val="Calibri"/>
        <scheme val="minor"/>
      </rPr>
      <t>hotspots</t>
    </r>
    <r>
      <rPr>
        <sz val="11"/>
        <color rgb="FF000000"/>
        <rFont val="Calibri"/>
        <scheme val="minor"/>
      </rPr>
      <t xml:space="preserve"> de atropelamentos na mesma área da BR-101 e colabora com outras ações do PAN.
Ele ainda informou que Pablo Gonçalves (UFRJ/Macaé) trabalha no trecho da BR-101 e está avaliando a conectividade de pequenos mamíferos para entender se a rodovia é uma barreira. Acrescentou que ele está marcando e recapturando a comunidade de pequenos mamíferos, que já foram coletados e o trabalho se encontra em fase de escrita.
Virgínia Camargos (Veracel Celulose) informou que o orçamento do trabalho da Fernanda Abra (ViaFauna) foi cortado para este ano. ​
Ricardo Bovendorp (UESC) informou que não há atualizações.</t>
    </r>
  </si>
  <si>
    <r>
      <rPr>
        <sz val="11"/>
        <color rgb="FF000000"/>
        <rFont val="Calibri"/>
      </rPr>
      <t xml:space="preserve">Banco de dados e imagens disponíveis à sociedade e órgãos governamentais, disponível em: https://sissgeo.lncc.br/apresentacao.xhtml
Livro "ViaViva 2023" do VII Seminário Socioambiental em Infraestrutura de Transportes - Transição Ecológica: ISSN 2675-2662
Artigo "Identifying Roadkill Hotspots for Mammals in the Brazilian Atlantic Forest using a Functional Group Approach" de Secco </t>
    </r>
    <r>
      <rPr>
        <i/>
        <sz val="11"/>
        <color rgb="FF000000"/>
        <rFont val="Calibri"/>
      </rPr>
      <t>et al</t>
    </r>
    <r>
      <rPr>
        <sz val="11"/>
        <color rgb="FF000000"/>
        <rFont val="Calibri"/>
      </rPr>
      <t>. (2024): https://doi.org/10.1007/s00267-023-01844-7</t>
    </r>
  </si>
  <si>
    <t>O acesso ao SISS-Geo depende do interesse dos órgãos.
Cecília Bueno (UVA) articuladora desta ação, afirmou impossibilidade de dar resposta até o fim de maio.</t>
  </si>
  <si>
    <t>Márcia Chame (FIOCRUZ); Patrícia Tavares (CPRH/PE); Mateus Melo (Concremat Consultoria Ambiental); Priscilla Gomes (Engaja Treinamentos)</t>
  </si>
  <si>
    <r>
      <rPr>
        <sz val="11"/>
        <color rgb="FF000000"/>
        <rFont val="Calibri"/>
        <scheme val="minor"/>
      </rPr>
      <t xml:space="preserve">Identificar os </t>
    </r>
    <r>
      <rPr>
        <i/>
        <sz val="11"/>
        <color rgb="FF000000"/>
        <rFont val="Calibri"/>
        <scheme val="minor"/>
      </rPr>
      <t>hotspots</t>
    </r>
    <r>
      <rPr>
        <sz val="11"/>
        <color rgb="FF000000"/>
        <rFont val="Calibri"/>
        <scheme val="minor"/>
      </rPr>
      <t xml:space="preserve"> através de uma análise técnica e repassar os dados para Cecilia Bueno (UVA) ou contatar um colaborador para realizar a análise. 
Cadastro do SISS-Geo Institucional do CENAP foi concluído e estamos aguardando a aprovação do mesmo para ter acesso aos dados.</t>
    </r>
  </si>
  <si>
    <t>Incluir: Mateus Melo (Concremat Consultoria Ambiental)</t>
  </si>
  <si>
    <t>Elaborar e divulgar material educativo sobre prevenção de atropelamentos  de fauna silvestre nas áreas de ocorrência das espécies-alvo.</t>
  </si>
  <si>
    <t xml:space="preserve"> Patrícia Tavares (CPRH/PE); Hélia Piedade (SEMIL/SP); Melina Barreto (IEF/MG); João Marins (ICMBio/NGI Trombetas); Andréia Figueiredo (ICAS); Marcia Aguieiras (UERJ)</t>
  </si>
  <si>
    <t>Ação vinculada a ação 4.4.
Material educativo contemplando  encaminhamento de carcaças à coleções científicas, aviso à PRF; lista de locais e contatos para recebimento; socorro ao animal, direção defensiva, divulgação sobre coleta cidadã, etc.
Referência: IN ICMBio n°3/2014 (Cap VI: qualquer cidadão pode coletar e encaminhar para coleção científica).</t>
  </si>
  <si>
    <r>
      <rPr>
        <sz val="11"/>
        <color rgb="FF000000"/>
        <rFont val="Calibri"/>
      </rPr>
      <t xml:space="preserve">Hélia Piedade (SEMIL/CFS/DGFS) informou que a Coordenadoria de Educação Ambiental e a Coordenadoria de Fauna Silvestre (SEMIL/SP) realizaram um evento online sobre "Atropelamento de Fauna Silvestre", com a participação da CETESB, ICAS e FF.
</t>
    </r>
    <r>
      <rPr>
        <b/>
        <sz val="11"/>
        <color rgb="FFFF0000"/>
        <rFont val="Calibri"/>
      </rPr>
      <t xml:space="preserve">
</t>
    </r>
    <r>
      <rPr>
        <sz val="11"/>
        <color rgb="FF000000"/>
        <rFont val="Calibri"/>
      </rPr>
      <t>Patrícia Tavares (CPRH/PE) informou que em Pernambuco, estão pretendendo realizar um evento no segundo semestre para divulgar e fomentar as ações previstas nos PANs.</t>
    </r>
  </si>
  <si>
    <t>Evento online sobre "Atropelamento de Fauna Silvestre" - promovido pela SEMIL/SP: 
https://www.youtube.com/watch?v=xiRkh9kO36E
Divulgação no site da SEMIL/SP sobre atropelamento de fauna:
https://semil.sp.gov.br/educacaoambiental/videos/participe-atropelamento-de-fauna-silvestre/</t>
  </si>
  <si>
    <t>Patrícia Tavares (CPRH/PE);  Hélia Piedade (SEMIL/CFS/DGFS)</t>
  </si>
  <si>
    <t>Enviar o produto da ação 4.4 e as recomendações para auxiliar as atividades a serem realizadas pelos colaboradores.​ 
Na monitoria anterior foram enviados materiais educativos pelo ICAS (disponíveis na página do PAN).</t>
  </si>
  <si>
    <t>Excluir: João Marins (ICMBio/NGI Trombetas)
Corrigir: Hélia Piedade (SEMIL/CFS/DGFS)</t>
  </si>
  <si>
    <t xml:space="preserve"> Priscilla Gomes (Engaja Treinamentos); Patrícia Tavares (CPRH/PE); Mariana Gianiaki (ANAMMA); Lucas Santos (Grupo Ambiental Natureza Bela); Jayme Prevedell (UERJ); Marcos Vieira (UFRJ); Pablo Gonçalves (UFRJ/Macaé); Bernardo Papi (Ecotropica Ambiental); Marcello Guerreiro (Arteris Fluminense); Gastón Giné (UESC); Deborah Faria (UESC)</t>
  </si>
  <si>
    <t>Memória de cálculo: bolsa de doutorado + computador para análises geoespaciais.
Utilizar áreas de abrangência e áreas relevantes levantadas neste PAN para a construção dessa ação.</t>
  </si>
  <si>
    <r>
      <rPr>
        <sz val="11"/>
        <color rgb="FF000000"/>
        <rFont val="Calibri"/>
        <scheme val="minor"/>
      </rPr>
      <t xml:space="preserve">
A Aruá observação de vida silvestre e serviços ambientais para a conservação e o Laboratório de Ecologia Aplicada a Conservação da Universidade Estadual de Santa Cruz (LEAC-UESC) iniciaram em 2023 o “Projeto Conecta-Vidas: conectando florestas, animais e pessoas” no loteamento Quintas do Castelo (vizinha a Reserva Sapiranga), Praia do Forte, Mata de São João, Bahia. No local há alta incidência de ouriços-preto (</t>
    </r>
    <r>
      <rPr>
        <i/>
        <sz val="11"/>
        <color rgb="FF000000"/>
        <rFont val="Calibri"/>
        <scheme val="minor"/>
      </rPr>
      <t>Chaetomys subspinosus</t>
    </r>
    <r>
      <rPr>
        <sz val="11"/>
        <color rgb="FF000000"/>
        <rFont val="Calibri"/>
        <scheme val="minor"/>
      </rPr>
      <t>) e preguiças-de-coleira (</t>
    </r>
    <r>
      <rPr>
        <i/>
        <sz val="11"/>
        <color rgb="FF000000"/>
        <rFont val="Calibri"/>
        <scheme val="minor"/>
      </rPr>
      <t>Bradypus torquatus</t>
    </r>
    <r>
      <rPr>
        <sz val="11"/>
        <color rgb="FF000000"/>
        <rFont val="Calibri"/>
        <scheme val="minor"/>
      </rPr>
      <t xml:space="preserve">), ambas espécies-alvo do projeto. O projeto visa aumentar a conectividade do habitat dos mamíferos arborícolas através da instalação de pontes de travessia feitas de cordas simples, doadas pela comunidade e empresas locais. O projeto tem monitorado as populações (com drone, busca-ativa e armadilhas fotográficas nas pontes de travessia) e realizado ações de sensibilização ambiental e ciência cidadã, os quais visam identificar ameaças e motivar moradores e empresários a serem protagonistas do processo de conservação da espécie na região, buscando assim promover uma urbanização mais sustentável e consciente.
</t>
    </r>
    <r>
      <rPr>
        <sz val="11"/>
        <color rgb="FFFF0000"/>
        <rFont val="Calibri"/>
        <scheme val="minor"/>
      </rPr>
      <t xml:space="preserve">
</t>
    </r>
    <r>
      <rPr>
        <sz val="11"/>
        <color rgb="FF000000"/>
        <rFont val="Calibri"/>
        <scheme val="minor"/>
      </rPr>
      <t xml:space="preserve">Mariella Butti (USP/IB) informou que no GBB (Projeto Genômica da Biodiversidade Brasileira) haverá estudos populacionais com </t>
    </r>
    <r>
      <rPr>
        <i/>
        <sz val="11"/>
        <color rgb="FF000000"/>
        <rFont val="Calibri"/>
        <scheme val="minor"/>
      </rPr>
      <t>Cerradomys goytaca</t>
    </r>
    <r>
      <rPr>
        <sz val="11"/>
        <color rgb="FF000000"/>
        <rFont val="Calibri"/>
        <scheme val="minor"/>
      </rPr>
      <t xml:space="preserve">, com objetivo de comparar esta espécie com outras, com o intuito de avaliar o isolamento genético, o que poderá trazer subsídios para responder sobre a conectividade. Este projeto é em colaboração com Pablo Gonçalves (UFRJ/Macaé). 
Em relação à outro projeto que também é colaborador (relacionado à passagens de fauna aéreas e subterrâneas), ele mencionou que, até o momento, o projeto não forneceu informações sobre os empreendimentos lineares. No entanto, o projeto encaminhado pelo GBB trará essas informações de conectividade, incorporando dados genômicos.
Relatório "A importância dos pequenos remanescentes florestais para a persistência dos mamíferos em paisagens fragmentadas do sul da Bahia" - do Instituto Pró-Carnívoros referente ao 1º Relatório que compreende o período de abril de 2022 a março de 2023, disponibilizado pelo Marcelo Magioli (ICMBio/CENAP/IPC).
Dois artigos publicados "The role of protected and unprotected forest remnants for mammal conservation in a megadiverse Neotropical hotspot" de Marcelo Magioli </t>
    </r>
    <r>
      <rPr>
        <i/>
        <sz val="11"/>
        <color rgb="FF000000"/>
        <rFont val="Calibri"/>
        <scheme val="minor"/>
      </rPr>
      <t>et al</t>
    </r>
    <r>
      <rPr>
        <sz val="11"/>
        <color rgb="FF000000"/>
        <rFont val="Calibri"/>
        <scheme val="minor"/>
      </rPr>
      <t xml:space="preserve">. (2021) e "How forest amount and bioclimatic factors shape small mammal communities in Atlantic Forest fragments?" de Rebeca Sampaio </t>
    </r>
    <r>
      <rPr>
        <i/>
        <sz val="11"/>
        <color rgb="FF000000"/>
        <rFont val="Calibri"/>
        <scheme val="minor"/>
      </rPr>
      <t>et al</t>
    </r>
    <r>
      <rPr>
        <sz val="11"/>
        <color rgb="FF000000"/>
        <rFont val="Calibri"/>
        <scheme val="minor"/>
      </rPr>
      <t>. 2024.</t>
    </r>
  </si>
  <si>
    <r>
      <rPr>
        <sz val="11"/>
        <color rgb="FF000000"/>
        <rFont val="Calibri"/>
        <scheme val="minor"/>
      </rPr>
      <t xml:space="preserve">Relatório "A importância dos pequenos remanescentes florestais para a persistência dos mamíferos em paisagens fragmentadas do sul da Bahia (Instituto Pró-Carnívoros, 2023).
Artigos publicados:
The role of protected and unprotected forest remnants for mammal conservation in a megadiverse Neotropical hotspot (Magioli </t>
    </r>
    <r>
      <rPr>
        <i/>
        <sz val="11"/>
        <color rgb="FF000000"/>
        <rFont val="Calibri"/>
        <scheme val="minor"/>
      </rPr>
      <t>et al</t>
    </r>
    <r>
      <rPr>
        <sz val="11"/>
        <color rgb="FF000000"/>
        <rFont val="Calibri"/>
        <scheme val="minor"/>
      </rPr>
      <t xml:space="preserve">. 2021). DOI: https://doi.org/10.1016/j.biocon.2021.109173
 How forest amount and bioclimatic factors shape small mammal communities in Atlantic Forest fragments?" (Sampaio </t>
    </r>
    <r>
      <rPr>
        <i/>
        <sz val="11"/>
        <color rgb="FF000000"/>
        <rFont val="Calibri"/>
        <scheme val="minor"/>
      </rPr>
      <t>et al</t>
    </r>
    <r>
      <rPr>
        <sz val="11"/>
        <color rgb="FF000000"/>
        <rFont val="Calibri"/>
        <scheme val="minor"/>
      </rPr>
      <t xml:space="preserve">. 2024). DOI:   https://doi.org/10.4404/hystrix-00662-2023
</t>
    </r>
  </si>
  <si>
    <r>
      <rPr>
        <sz val="11"/>
        <color rgb="FF538DD5"/>
        <rFont val="Calibri"/>
        <scheme val="minor"/>
      </rPr>
      <t xml:space="preserve">
</t>
    </r>
    <r>
      <rPr>
        <sz val="11"/>
        <color rgb="FF000000"/>
        <rFont val="Calibri"/>
        <scheme val="minor"/>
      </rPr>
      <t>Recurso financeiro tem limitado instalação simultânea de armadilhas fotográficas, bem como a ocorrência de furtos destas.</t>
    </r>
  </si>
  <si>
    <t>Gastón Giné (UESC/LEAC); Mariella Butti (USP/IB)</t>
  </si>
  <si>
    <r>
      <rPr>
        <sz val="11"/>
        <color rgb="FF538DD5"/>
        <rFont val="Calibri"/>
        <scheme val="minor"/>
      </rPr>
      <t xml:space="preserve">
</t>
    </r>
    <r>
      <rPr>
        <sz val="11"/>
        <color rgb="FF000000"/>
        <rFont val="Calibri"/>
        <scheme val="minor"/>
      </rPr>
      <t xml:space="preserve">Gaston Giné informou que ainda não podem comprovar a eficiência de pontes feitas com uma única corda, embora vários marsupiais e roedores tem usado, incluindo </t>
    </r>
    <r>
      <rPr>
        <i/>
        <sz val="11"/>
        <color rgb="FF000000"/>
        <rFont val="Calibri"/>
        <scheme val="minor"/>
      </rPr>
      <t>Chaetomys subspinosus</t>
    </r>
    <r>
      <rPr>
        <sz val="11"/>
        <color rgb="FF000000"/>
        <rFont val="Calibri"/>
        <scheme val="minor"/>
      </rPr>
      <t>. Porém, sem dúvida, dado o baixo custo de compra e instalação das pontes, estas podem ser compradas e construídas de forma participativa, servindo como uma ferramenta de sensibilização e de conexão dos moradores em relação ao tema conservacionista de manter as árvores dos quintais, a conectividade das árvores da rua e de valorização da biodiversidade.</t>
    </r>
  </si>
  <si>
    <t>Incluir: Mitigar o efeito barreira de empreendimentos lineares</t>
  </si>
  <si>
    <t>Incluir: Cintia Povill (ICMBio/ITV)</t>
  </si>
  <si>
    <t>Martín Alvarez (UESC); Ricardo Bovendorp (UESC); Gilson Ximenes (UESB); Sara Alves (INEMA/BA); Gastón Giné (UESC); Deborah Faria (UESC)</t>
  </si>
  <si>
    <t xml:space="preserve">
Há ações de Educação Ambiental desenvolvidas na RPPN Estação Veracel por Gabriela Narezi (UFSB) - Sul da Bahia, sendo: (1) Ficha Agroecológica sobre a Cobertura do solo; (2) Ficha Agroecológica sobre a Adequação Ambiental das Propriedades Rurais e (3) Álbum Seriado: Adequação Ambiental e Produtiva de Propriedades Rurais. Todos esses documentos foram desenvolvidos por Desenvolvimento Socioambiental para Agricultura Familiar (DSAF), Núcleo de Estudos em Agroecologia e Produção Orgânica Pau Brasil (NEA/PB) e Universidade Federal do Sul da Bahia (UFSB). Esses materiais didáticos foram produzidos para ações de educação ambiental com foco em adequação ambiental das propriedades rurais e manejo e conservação do solo.
A Agência de Defesa Agropecuária da Bahia (ADAB) junto ao Governo do Estado da Bahia, disponibilizaram diversos relatórios de palestras e eventos, sendo: III Dia de Campo - realizado em 05/06/2023, em Porto Seguro (BA), incluindo III Fórum Regional de Mudanças Climáticas - 14 a 16 de junho, Teixeira de Freitas, a 84º Reunião Ordinária do Fórum Florestal da Bahia - 27 e 28 de junho, Porto Seguro; Reunião Online Conselho Consultivo do Parque Alto do Cariri de Guaratinga (BA), realizado online em 04/01/2023; PAFS participa do curso sobre Mercado de Carbono, realizado em 02/05/2023 em Porto Seguro (BA); e Reunião Preparatória para Elaboração do Plano de Manejo do PN Alto Cariri, realizado em 03/03/2023, incluindo Reunião Preparatória para Elaboração do Plano de Manejo do Parque Nacional Alto Cariri - 03 de março – Monte Alegre, Guaratinga-BA, Participação do PAFS na reunião da ACOPASC - Associação  Comunitária de Produção Agropecuária, Projeto Vale  Purificação - Santa Cruz Cabrália-BA, 83º Reunião Ordinária do Fórum Florestal da Bahia - 15 e 16 de março - Porto Seguro-BA, Fórum de Mobilidade e Sustentabilidade de Porto Seguro - 21 de março – UFSB, Porto Seguro-BA.</t>
  </si>
  <si>
    <t>Três ações disponibilizadas pela RPPN Estação Veracel: (1) Ficha Agroecológica sobre a Cobertura do solo; (2) Ficha Agroecológica sobre a Adequação Ambiental das Propriedades Rurais e (3) Álbum Seriado: Adequação Ambiental e Produtiva de Propriedades Rurais. Todos esses documentos foram desenvolvidos por Desenvolvimento Socioambiental para Agricultura Familiar (DSAF), Núcleo de Estudos em Agroecologia e Produção Orgânica Pau Brasil (NEA/PB) e Universidade Federal do Sul da Bahia (UFSB).
Relatórios disponibilizados pela ADAB: III Dia de Campo, incluindo III Fórum Regional de Mudanças Climáticas; 84º Reunião Ordinária do Fórum Florestal da Bahia; Reunião Online Conselho Consultivo; PAFS participa do curso sobre Mercado de Carbono; e Reunião Preparatória para Elaboração do Plano de Manejo do PN Alto Cariri, incluindo Reunião Preparatória para Elaboração do Plano de Manejo do Parque Nacional Alto Cariri Participação do PAFS na reunião da ACOPASC - Associação  Comunitária de Produção Agropecuária, Projeto Vale Purificação;, 83º Reunião Ordinária do Fórum Florestal da Bahia e Fórum de Mobilidade e Sustentabilidade.</t>
  </si>
  <si>
    <t>Falta de resposta dos colaboradores.</t>
  </si>
  <si>
    <t>Priscilla Gomes (Engaja Treinamentos); Allan Crema (ICMBio/CGEUP)</t>
  </si>
  <si>
    <t>Memória de cálculo: necessita ser ajustado pois cada UC demandará um valor. (ex: 17km = 250mil). Custo está relacionado a consultorias a serem contratadas que são capazes de fazer o levantamento da capacidade de suporte. ICMBio tem manual de orientação (Leonardo Cândido). O valor previsto é uma estimativa  para contratação de uma consultoria para cada UC com espécies-alvo deste PAN. O Articulador sugere a capacitação de representantes das UCs de interesse para que a própria equipe da UC realize o projeto sugerido na ação, utilizando a metodologia do ICMBio "Roteiro Metodológico para manejo dos impactos da visitação", o que implicaria em um custo aproximado de R$ 200.000,00
*Equipamentos = trilhas, centro de visitantes, quiosques lagoa, mirantes, etc.
A ação depende das ações 2.1 e 2.2 para definir colaboradores/gestores de UCs.</t>
  </si>
  <si>
    <t>Houve forte discussão sobre a redação da ação já que Allan Crema (ICMBio/CGEUP), servidor indicado pela coordenação, informou que da forma como está o ICMBio não tem condições de responder. Sendo assim, sugeriu-se que o texto focasse no monitoramento dos impactos, e não nos parâmetros do manejo como anteriormente descrito. ​
Após consultar o "Roteiro Metodológico para Manejo de Impactos da Visitação do ICMBio", encontrou-se 52 indicadores sobre a visitação, então com base, houve alteração no texto da ação.
Há informações de que o PNI deve estar elaborando um piloto para essa ação.</t>
  </si>
  <si>
    <t xml:space="preserve">Dificuldade de entendimento do texto da ação, justificando sua alteração. </t>
  </si>
  <si>
    <t>Selma Ribeiro (ICMBio/CENAP); Jorge Nascimento (ICMBio/PARNASO)</t>
  </si>
  <si>
    <t>Utilizar os principais indicadores estabelecidos no Roteiro Metodológico para Manejo de Impacto da Visitação, para levantamento dos indicadores a ser realizado junto às UCs.​
Solicitar a COEST dados dos indicadores (52) de visitação das UCs Federais. ​
Utilizar os contatos da ABEMA (Hélia Piedade (SEMIL/CFS/DGFS) para solicitar informações de visitação (além das demais) no mesmo documento, quanto às UCs estaduais.</t>
  </si>
  <si>
    <t>Levantar os indicadores para manejo de impacto do uso dos equipamentos de visitação das UCs levando em conta a presença das espécies-alvo do PAN.​</t>
  </si>
  <si>
    <t>Excluir: Allan Crema (ICMBio/CGEUP)
Incluir: Selma Ribeiro (ICMBio/CENAP)</t>
  </si>
  <si>
    <t>Jorge Nascimento (ICMBio/NGI Serra Fluminense)</t>
  </si>
  <si>
    <t>Marcelo Pessanha (ICMBio/PARNA da Restinga de Jurubatiba); João Marins (ICMBio/NGI Trombetas); Leonardo Cândido (ICMBio/PARNA Itatiaia); João Oliveira (UFRJ-MN); Jorge Cherem (Caipora Cooperativa); Carlos Salvador (Instituto Tabuleiro); Alexandre Percequillo (USP/ESALQ); MartÍn Alvarez (UESC); Paulo D'Andrea (FIOCRUZ); Cibele Bonvincino (FIOCRUZ); Ricardo Bovendorp (UESC); Gilson Ximenes (UESB); Lena Geise (UERJ)</t>
  </si>
  <si>
    <t xml:space="preserve">Leonardo Cândido (ICMBio/PARNA Itatiaia) informou que irão realizar uma ação de capacitação em junho de 2024 e pelo menos mais uma outra no segundo semestre no PNI. Ele divulgou o PAN no ano passado na reunião do Mosaico Mantiqueira. </t>
  </si>
  <si>
    <t>Falta de acesso as informações de outras UCs, são poucas aquelas que fornecem informações.</t>
  </si>
  <si>
    <t>Jorge Nascimento (ICMBio/PARNASO)</t>
  </si>
  <si>
    <t>Recomenda-se o uso do sumário executivo para subsidiar esta ação.</t>
  </si>
  <si>
    <t>Atualizar: Jorge Nascimento (ICMBio/PARNASO)</t>
  </si>
  <si>
    <t>Excluir: João Marins (ICMBio/NGI Trombetas)
Alterar: Jorge Cherem (Instituto Tabuleiro)</t>
  </si>
  <si>
    <t>Documentos técnico-científicos e palestras nos locais do estudo</t>
  </si>
  <si>
    <t>Jorge Nascimento (ICMBio/NGI Serra Fluminense); Gilson Ximenes (UESB); João Oliveira (UFRJ/MN); Jorge Cherem (Caipora Cooperativa); Alexandre Percequillo (USP/ESALQ); Cecilia Bueno (UVA); Martin Alvarez (UESC); Lena Geise (UERJ); Alexandra Bezerra (Museu Paraense Emílio Goeldi); Marcelo Weksler (Autônomo); Teo Veiga (UEFS); Yuri Leite (UFES); Leonora Costa (UFES); Thales Freitas (UFRS); Pablo Rodrigues (UFRJ/Macaé); Pedro Estrela (UFPB); Gastón Giné (UESC); Deborah Faria (UESC)</t>
  </si>
  <si>
    <t>Priorizar espécies com poucos estudos e pesquisas relevantes para mudança no estado de conservação.</t>
  </si>
  <si>
    <r>
      <rPr>
        <sz val="11"/>
        <color rgb="FF000000"/>
        <rFont val="Calibri"/>
        <scheme val="minor"/>
      </rPr>
      <t xml:space="preserve">
Cibele Bonvicino (FIOCRUZ) e Alexandre Percequillo (USP/ESALQ) realizaram um levantamento de pequenos mamíferos na RPPN Estação Veracel, durante uma semana neste primeiro semestre de 2024. Porém, não obtiveram sucesso na amostragem. Eles planejam novas coletas em outra UC do sul da Bahia, possivelmente no PARNA do Descobrimento ou Monte Pascoal, em busca das quatro espécies que ocorrem na região. Alexandre Percequillo também informou que Ricardo Bovendorp (UESC) está trabalhando com inventários em Ilhéus (BA).
Mariella Butti (USP/IB) informou que Cintia Povill (GBB/ICMBio/ITV) está articulando com Pablo Gonçalves (UFRJ/Macaé) para sequenciamento genético de </t>
    </r>
    <r>
      <rPr>
        <i/>
        <sz val="11"/>
        <color rgb="FF000000"/>
        <rFont val="Calibri"/>
        <scheme val="minor"/>
      </rPr>
      <t>Cerradomys goytaca</t>
    </r>
    <r>
      <rPr>
        <sz val="11"/>
        <color rgb="FF000000"/>
        <rFont val="Calibri"/>
        <scheme val="minor"/>
      </rPr>
      <t xml:space="preserve"> em 2024 para o GBB.​
</t>
    </r>
  </si>
  <si>
    <t>Falta de comunicação entre colaboradores para obtenção de mais informações sobre esse tipo de levantamento.</t>
  </si>
  <si>
    <t xml:space="preserve">
Cibele Bonvicino (FIOCRUZ); Mariella Butti (USP/IB)</t>
  </si>
  <si>
    <t>Mariella Butti sugeriu que durante o Congresso de Mastozoologia os articuladores e colaboradores presentes se reúnam e articulem melhor sobre o PAN e as ações. E sugeriu submeter um resumo sobre o PAN ou sobre as espécies-alvo, a partir de um levantamento das matrizes, com o intuito de provocar uma conversa sobre os dois PANs ou uma reunião com os participantes. Nisso, Cibele Bonvicino (FIOCRUZ) sugeriu que o CENAP faça um ofício para enviar ao Congresso Brasileiro de Mastozoologia pedindo um espaço para discussão dos planos de ação, sem custos a eles, e o espaço foi cedido por Pablo Gonçalves, organizador do evento. 
Jorge Nascimento (ICMBio/PARNASO) sugeriu submeter um resumo focando nos gargalos dos planos de ação.</t>
  </si>
  <si>
    <t xml:space="preserve">Realizar inventários em áreas com potencial de ocorrência das espécies do PAN </t>
  </si>
  <si>
    <t>Excluir: Jorge Nascimento (ICMBio/PARNASO)
Incluir: Mariella Butti (USP/IB)</t>
  </si>
  <si>
    <t>Apoiar estudos ecológicos de longo prazo das espécies-alvo do PAN em suas áreas de ocorrência.</t>
  </si>
  <si>
    <t xml:space="preserve">
Pablo Rodrigues (UFRJ/Macaé)</t>
  </si>
  <si>
    <t>Jorge Nascimento (ICMBio/NGI Serra Fluminense); Gilson Ximenes (UESB); João Oliveira (UFRJ/MN); Alexandre Percequillo (USP/ESALQ); Cecilia Bueno (UVA); Jorge Cherem (Caipora Cooperativa); Paulo D'Andrea (FIOCRUZ); Martin Alvarez (UESC); Alexandra Bezerra (Museu Paraense Emílio Goeldi); Marcelo Weksler (Autônomo); Theo Veiga (UEFS); Yuri Leite (UFES); Leonora Costa (UFES); Thales Freitas (UFRS); Marco Vinicius Vieira (UFRJ)</t>
  </si>
  <si>
    <t>PARNA da Restinga de Jurubatiba (RJ); PARNA Serra dos Órgãos (RJ); PE Serra do Tabuleiro (Ilha Moleques do Sul - SC); RPPN Estação Veracel (sul da BA)</t>
  </si>
  <si>
    <t>Priorizar espécies com poucos estudos e pesquisas relevantes para mudança no estado de conservação em áreas que já possuem inventário.</t>
  </si>
  <si>
    <r>
      <rPr>
        <sz val="11"/>
        <color rgb="FF000000"/>
        <rFont val="Calibri"/>
        <scheme val="minor"/>
      </rPr>
      <t>Recentemente, Pablo Rodrigues Gonçalves (UFRJ)</t>
    </r>
    <r>
      <rPr>
        <i/>
        <sz val="11"/>
        <color rgb="FF000000"/>
        <rFont val="Calibri"/>
        <scheme val="minor"/>
      </rPr>
      <t xml:space="preserve"> et al</t>
    </r>
    <r>
      <rPr>
        <sz val="11"/>
        <color rgb="FF000000"/>
        <rFont val="Calibri"/>
        <scheme val="minor"/>
      </rPr>
      <t xml:space="preserve">. publicaram o livro sobre "Dimensões ecológicas, geológicas e humanas em estudos de longa duração no Parque Nacional da Restinga de Jurubatiba". O livro contém dois capítulos abordando a ecologia de </t>
    </r>
    <r>
      <rPr>
        <i/>
        <sz val="11"/>
        <color rgb="FF000000"/>
        <rFont val="Calibri"/>
        <scheme val="minor"/>
      </rPr>
      <t>Cerradomys goytaca</t>
    </r>
    <r>
      <rPr>
        <sz val="11"/>
        <color rgb="FF000000"/>
        <rFont val="Calibri"/>
        <scheme val="minor"/>
      </rPr>
      <t xml:space="preserve"> e </t>
    </r>
    <r>
      <rPr>
        <i/>
        <sz val="11"/>
        <color rgb="FF000000"/>
        <rFont val="Calibri"/>
        <scheme val="minor"/>
      </rPr>
      <t>Trinomys eliasi</t>
    </r>
    <r>
      <rPr>
        <sz val="11"/>
        <color rgb="FF000000"/>
        <rFont val="Calibri"/>
        <scheme val="minor"/>
      </rPr>
      <t xml:space="preserve">, sendo o capítulo 9: Pequenos Mamíferos Não Voadores do Parque Nacional da Restinga de Jurubatiba:​ monitoramento de longa duração e a influência de variações climáticas plurianuais na abundância das espécies" de autoria de Pablo Gonçalves </t>
    </r>
    <r>
      <rPr>
        <i/>
        <sz val="11"/>
        <color rgb="FF000000"/>
        <rFont val="Calibri"/>
        <scheme val="minor"/>
      </rPr>
      <t>et al</t>
    </r>
    <r>
      <rPr>
        <sz val="11"/>
        <color rgb="FF000000"/>
        <rFont val="Calibri"/>
        <scheme val="minor"/>
      </rPr>
      <t xml:space="preserve">. e capítulo 11 que trata das "Flutuações Populacionais de Pequenos Tetrápodes Terrestres Não Voadores na Restinga - Restrições Filogenéticas e de Hábitat" de autoria de Caryne Braga </t>
    </r>
    <r>
      <rPr>
        <i/>
        <sz val="11"/>
        <color rgb="FF000000"/>
        <rFont val="Calibri"/>
        <scheme val="minor"/>
      </rPr>
      <t>et al</t>
    </r>
    <r>
      <rPr>
        <sz val="11"/>
        <color rgb="FF000000"/>
        <rFont val="Calibri"/>
        <scheme val="minor"/>
      </rPr>
      <t xml:space="preserve">. (2023). 
No âmbito PAE Preá-de-Moleques-do-Sul, foram realizadas ações de Educação Ambiental que contemplam além dos aspectos biológicos da espécie, a interação com espécies exóticas, do parque, da APA, conservação, entre outros, com as comunidades escolares e pesqueiras do sul da Ilha de Santa Catarina e do município de Palhoça, além de usuários náuticos do litoral centro-sul.
</t>
    </r>
    <r>
      <rPr>
        <b/>
        <sz val="11"/>
        <color rgb="FF000000"/>
        <rFont val="Calibri"/>
        <scheme val="minor"/>
      </rPr>
      <t xml:space="preserve">
</t>
    </r>
    <r>
      <rPr>
        <sz val="11"/>
        <color rgb="FF000000"/>
        <rFont val="Calibri"/>
        <scheme val="minor"/>
      </rPr>
      <t xml:space="preserve">Artigo publicado de Melo-Dias </t>
    </r>
    <r>
      <rPr>
        <i/>
        <sz val="11"/>
        <color rgb="FF000000"/>
        <rFont val="Calibri"/>
        <scheme val="minor"/>
      </rPr>
      <t>et al</t>
    </r>
    <r>
      <rPr>
        <sz val="11"/>
        <color rgb="FF000000"/>
        <rFont val="Calibri"/>
        <scheme val="minor"/>
      </rPr>
      <t>. (2023) "Translocation and long-term monitoring of threatened thin-spined porcupines (</t>
    </r>
    <r>
      <rPr>
        <i/>
        <sz val="11"/>
        <color rgb="FF000000"/>
        <rFont val="Calibri"/>
        <scheme val="minor"/>
      </rPr>
      <t>Chaetomys subspinosus</t>
    </r>
    <r>
      <rPr>
        <sz val="11"/>
        <color rgb="FF000000"/>
        <rFont val="Calibri"/>
        <scheme val="minor"/>
      </rPr>
      <t xml:space="preserve">) on the Brazilian coast".
</t>
    </r>
    <r>
      <rPr>
        <b/>
        <sz val="11"/>
        <color rgb="FF000000"/>
        <rFont val="Calibri"/>
        <scheme val="minor"/>
      </rPr>
      <t xml:space="preserve">
</t>
    </r>
    <r>
      <rPr>
        <sz val="11"/>
        <color rgb="FF000000"/>
        <rFont val="Calibri"/>
        <scheme val="minor"/>
      </rPr>
      <t xml:space="preserve">Cibele Bonvicino (FIOCRUZ) elaborou um documento informativo sobre a espécie </t>
    </r>
    <r>
      <rPr>
        <i/>
        <sz val="11"/>
        <color rgb="FF000000"/>
        <rFont val="Calibri"/>
        <scheme val="minor"/>
      </rPr>
      <t>Coendou speratus</t>
    </r>
    <r>
      <rPr>
        <sz val="11"/>
        <color rgb="FF000000"/>
        <rFont val="Calibri"/>
        <scheme val="minor"/>
      </rPr>
      <t>, com dados biológicos como dieta, distribuição, etc.</t>
    </r>
  </si>
  <si>
    <r>
      <rPr>
        <sz val="11"/>
        <color rgb="FF000000"/>
        <rFont val="Calibri"/>
        <scheme val="minor"/>
      </rPr>
      <t xml:space="preserve">Livro "Dimensões ecológicas, geológicas e humanas em estudos de longa duração no Parque Nacional da Restinga de Jurubatiba"(2023) publicado no site do PELD/CNPq: https://www.gov.br/cnpq/pt-br/centrais-de-conteudo/publicacoes/Dimensoes_ecologicas_ebook_lowres.pdf
 Artigo de Melo-Dias </t>
    </r>
    <r>
      <rPr>
        <i/>
        <sz val="11"/>
        <color rgb="FF000000"/>
        <rFont val="Calibri"/>
        <scheme val="minor"/>
      </rPr>
      <t>et al</t>
    </r>
    <r>
      <rPr>
        <sz val="11"/>
        <color rgb="FF000000"/>
        <rFont val="Calibri"/>
        <scheme val="minor"/>
      </rPr>
      <t>. (2023) Translocation and long-term monitoring of threatened thin-spined porcupines (</t>
    </r>
    <r>
      <rPr>
        <i/>
        <sz val="11"/>
        <color rgb="FF000000"/>
        <rFont val="Calibri"/>
        <scheme val="minor"/>
      </rPr>
      <t>Chaetomys subspinosus</t>
    </r>
    <r>
      <rPr>
        <sz val="11"/>
        <color rgb="FF000000"/>
        <rFont val="Calibri"/>
        <scheme val="minor"/>
      </rPr>
      <t xml:space="preserve">) on the Brazilian coast:
https://doi.org/10.1016/j.jnc.2023.126434
Texto informativo sobre </t>
    </r>
    <r>
      <rPr>
        <i/>
        <sz val="11"/>
        <color rgb="FF000000"/>
        <rFont val="Calibri"/>
        <scheme val="minor"/>
      </rPr>
      <t>Coendou speratus</t>
    </r>
    <r>
      <rPr>
        <sz val="11"/>
        <color rgb="FF000000"/>
        <rFont val="Calibri"/>
        <scheme val="minor"/>
      </rPr>
      <t>, com dados sobre sua biologia.</t>
    </r>
  </si>
  <si>
    <r>
      <rPr>
        <sz val="11"/>
        <color rgb="FF000000"/>
        <rFont val="Calibri"/>
        <scheme val="minor"/>
      </rPr>
      <t>Aguardando financiamento para o monitoramento da ilha (Ilhas-Moleques-do-Sul/SC) e dos preás (</t>
    </r>
    <r>
      <rPr>
        <i/>
        <sz val="11"/>
        <color rgb="FF000000"/>
        <rFont val="Calibri"/>
        <scheme val="minor"/>
      </rPr>
      <t>Cavia intermedia</t>
    </r>
    <r>
      <rPr>
        <sz val="11"/>
        <color rgb="FF000000"/>
        <rFont val="Calibri"/>
        <scheme val="minor"/>
      </rPr>
      <t>) por câmeras e armadilhas fotográficas.</t>
    </r>
  </si>
  <si>
    <t xml:space="preserve">
Pablo Rodrigues (UFRJ/Macaé); Carlos Salvador (Instituto Tabuleiro); Jorge Cherem (Instituto Tabuleiro)</t>
  </si>
  <si>
    <t>Excluir: Marco Vinicius Vieira (UFRJ); Jorge Nascimento (ICMBio/PARNASO)
Incluir: Regina Damascena (Estação Veracel)
Atualizar: Jorge Cherem (Instituto Tabuleiro)</t>
  </si>
  <si>
    <t>Excluir: PARNA Serra dos Órgãos</t>
  </si>
  <si>
    <t>Aline Poscai (ICMBio/CENAP)</t>
  </si>
  <si>
    <t xml:space="preserve"> Jorge Nascimento (ICMBio/NGI Serra Fluminense); Gilson Ximenes (UESB); João Oliveira (UFRJ/MN); Alexandre Percequillo (USP/ESALQ); Priscilla Gomes (Engaja Treinamentos); Martin Alvarez (UESC); Jorge Cherem (Caipora Cooperativa); Bernardo Papi (Ecotropica Ambiental); Lena Geise (UERJ); Alexandra Bezerra (Museu Paraense Emílio Goeldi); Marcelo Weksler (Autônomo); Theo Veiga (UEFS); Yuri Leite (UFES); Leonora Costa (UFES); Thales Freitas (UFRS); Pablo Rodrigues (UFRJ/Macaé);  Cibele Bonvicino (FIOCRUZ); Gisela Sobral (NUPEM UFRJ/Macaé); Cecília Bueno (UVA);  Gastón Giné (UESC); Deborah Faria (UESC); Mateus Melo (Concremat Consultoria Ambiental)</t>
  </si>
  <si>
    <t>Memória de cálculo: contratação de empresa - R$ 30.000 por ano; valor total associando à divulgação.</t>
  </si>
  <si>
    <t>Após elaboração do sumário executivo por Mateus Melo (Concremat Consultoria Ambiental), voluntário da chamada do Edital 04/2023 de Voluntariado do ICMBio, houve a correção por Aline Poscai (ICMBio/CENAP) e envio ao GAT para revisão final. Durante esse processo, a articuladora buscou de forma ativa, fotos dos roedores contemplados para compor as fotos das espécies no documento. A versão final foi enviada em janeiro/24 para Fabrício Escarlate (ICMBio/COPAN) para diamagração do material. Até o momento estamos aguardando o retorno com a versão final para divulgação do sumário executivo do PAN.
Um novo livro de marsupiais e roedores está sendo elaborado por especialistas de diversos países (previsão de finalização até o fim do ano). São duas publicações (ainda estão sendo elaboradas): (1) Handbook of the Mammals of Middle and South America: Rodentia: Cricetidae III e II, e  (2)  Mammals of Middle and South America: Didelphimorphia, Paucituberculata and Microbiotheria.</t>
  </si>
  <si>
    <t>Houve dificuldade na integração e devolutiva das informações técnicas dos especialistas.</t>
  </si>
  <si>
    <t>Aline Poscai (ICMBio/CENAP); Mariella Butti (USP/IB); Cibele Bonvicino (FIOCRUZ)</t>
  </si>
  <si>
    <t>Mariella Butti (USP/IB) recomendou que durante o Congresso Brasileiro de Mastozoologia haja a divulgação dos dois sumários executivos dos PANs, mesmo que ainda não estejam finalizados.</t>
  </si>
  <si>
    <t>Excluir: Jorge Nascimento (ICMBio/PARNASO)
Alterar: Jorge Cherem (Instituto Tabuleiro)
Incluir: Laís Barcellos (ICMBio/CENAP)</t>
  </si>
  <si>
    <t>Informações divulgadas nas mídias</t>
  </si>
  <si>
    <t xml:space="preserve">
Sociedade sensibilizada sobre a importância da conservação das espécies-alvo </t>
  </si>
  <si>
    <t xml:space="preserve"> Jorge Nascimento (ICMBio/NGI Serra Fluminense); Gilson Ximenes (UESB); João Oliveira (UFRJ/MN); Martin Alvarez (UESC); Bernardo Papi (Ecotropica Ambiental); Cecilia Bueno (UVA); Alexandra Bezerra (Museu Paraense Emílio Goeldi); Marcelo Weksler (Autônomo); Theo Veiga (UEFS); Yuri Leite (UFES); Leonora Costa (UFES); Thales Freitas (UFRS); Pablo Rodrigues (UFRJ-Macaé); Lena Geise (UERJ); Gisela Sobral (NUPEM UFRJ/Macaé); Ricardo Bovendorp (UESC); Aline Poscai (ICMBio/CENAP); Renan Lieto (ICMBio/CENAP)</t>
  </si>
  <si>
    <r>
      <rPr>
        <sz val="11"/>
        <color rgb="FF000000"/>
        <rFont val="Calibri"/>
        <scheme val="minor"/>
      </rPr>
      <t xml:space="preserve">As publicações dos roedores no Instagram @icmbio.cenap iniciou em março de 2024 sobre </t>
    </r>
    <r>
      <rPr>
        <i/>
        <sz val="11"/>
        <color rgb="FF000000"/>
        <rFont val="Calibri"/>
        <scheme val="minor"/>
      </rPr>
      <t>Cerradomys goytaca</t>
    </r>
    <r>
      <rPr>
        <sz val="11"/>
        <color rgb="FF000000"/>
        <rFont val="Calibri"/>
        <scheme val="minor"/>
      </rPr>
      <t xml:space="preserve">, na série de publicações da Equipe da Avaliação "CENAP Espécies", com hashtags do indicador proposto na oficina de Indicadores e Metas (#PanPMAF #RatinhosEmPerigo)
Além disso, sempre que há atualização no site do PAN, a equipe do PAN do ICMBio/CENAP faz um post informativo com informações de acesso, documentos disponíveis, etc., a fim de divulgar o plano de ação para o público em geral. 
Postagem na página do Instagram da Sociedade Brasileira de Mastozoologia sobre </t>
    </r>
    <r>
      <rPr>
        <i/>
        <sz val="11"/>
        <color rgb="FF000000"/>
        <rFont val="Calibri"/>
        <scheme val="minor"/>
      </rPr>
      <t>Cerradomys goytaca</t>
    </r>
    <r>
      <rPr>
        <sz val="11"/>
        <color rgb="FF000000"/>
        <rFont val="Calibri"/>
        <scheme val="minor"/>
      </rPr>
      <t>.
O SISS-Geo publica em suas redes sociais o "Bicho do Mês" que traz informações sobre diversas espécies registradas por colaboradores em todo o Brasil. O alvo são espécies ameaçadas ou de importância para saúde silvestre e humana.</t>
    </r>
  </si>
  <si>
    <r>
      <rPr>
        <sz val="11"/>
        <color rgb="FF000000"/>
        <rFont val="Calibri"/>
        <scheme val="minor"/>
      </rPr>
      <t xml:space="preserve">Postagem no Instagram do ICMBio/CENAP sobre o </t>
    </r>
    <r>
      <rPr>
        <i/>
        <sz val="11"/>
        <color rgb="FF000000"/>
        <rFont val="Calibri"/>
        <scheme val="minor"/>
      </rPr>
      <t>Cerradomys goytaca</t>
    </r>
    <r>
      <rPr>
        <sz val="11"/>
        <color rgb="FF000000"/>
        <rFont val="Calibri"/>
        <scheme val="minor"/>
      </rPr>
      <t xml:space="preserve">: https://www.instagram.com/p/C4ggpukPyHw/?img_index=1
Postagem no Instagram do ICMBio/CENAP sobre a divulgação do site atualizado do PAN PMAF: https://www.instagram.com/p/C2zj5N8rJWo/?img_index=1
Postagem no Instagram @soc.bras.mastozoologia sobre o </t>
    </r>
    <r>
      <rPr>
        <i/>
        <sz val="11"/>
        <color rgb="FF000000"/>
        <rFont val="Calibri"/>
        <scheme val="minor"/>
      </rPr>
      <t>Cerradomys goytaca</t>
    </r>
    <r>
      <rPr>
        <sz val="11"/>
        <color rgb="FF000000"/>
        <rFont val="Calibri"/>
        <scheme val="minor"/>
      </rPr>
      <t>: https://www.instagram.com/p/CzuJhaGRpbl/?img_index=3
Postagem no Instagram do ICMBio/CENAP sobre o Dia-do-Rato:
https://www.instagram.com/p/C5Vz76WL1eK/?img_index=5
Página do Instagram e Facebook: biodiversidade_fiocruz 
www.biodiversidade.ciss.fiocruz.br</t>
    </r>
  </si>
  <si>
    <t>A SBMz tem comitês que trabalham especificamente com comunicação e estão com dificuldade de ter um aporte de informações sobre as espécies. ​
Outros problemas relatados são a falta de material, incluindo fotos dos roedores para divulgação das espécies.</t>
  </si>
  <si>
    <t>Aline Poscai (ICMBio/CENAP); Márcia Chame (FIOCRUZ); Mariella Butti (USP/IB)</t>
  </si>
  <si>
    <t>Patrícia Tavares (CPRH/PE) informou que a comunicação de sua instituição irá repostar as postagens pertinentes às espécies do PAN e solicitou que o articulador envie para o e-mail da comunicação e Aline Poscai (ICMBio/CENAP) enviou as postagens do CENAP e outras apresentadas nesta ação.</t>
  </si>
  <si>
    <t>Excluir: Jorge Nascimento (ICMBio/PARNASO); Renan Lieto (ICMBio/CENAP)
Incluir: Franci Palhano (NCSEA/CPRH); Laís Barcellos (ICMBio/CENAP)</t>
  </si>
  <si>
    <t>Alexandre Percequillo (USP/ESALQ); Melina Barreto (IEF/MG); João Marins (ICMBio/NGI Trombetas); Hélia Piedade (SEMIL/SP); PatrÍcia Tavares (CPRH/PE); Bernardo Papi (Ecotropica Ambiental); Lena Geise (UERJ)</t>
  </si>
  <si>
    <t>Buscar representantes de todos os estados no âmbito do PAN no setor de licenciamento.</t>
  </si>
  <si>
    <t>Selma Ribeiro (ICMBio/CENAP); Jorge Nascimento (ICMBio/PARNASO); Patrícia Tavares (CPRH/PE); Mariella Butti (USP/IB)</t>
  </si>
  <si>
    <r>
      <rPr>
        <sz val="11"/>
        <color rgb="FF000000"/>
        <rFont val="Calibri"/>
        <scheme val="minor"/>
      </rPr>
      <t xml:space="preserve">Recomenda-se iniciar a ação pelas espécies mais conspícuas e pelos seguintes estados: </t>
    </r>
    <r>
      <rPr>
        <i/>
        <sz val="11"/>
        <color rgb="FF000000"/>
        <rFont val="Calibri"/>
        <scheme val="minor"/>
      </rPr>
      <t xml:space="preserve">Coendou speratus </t>
    </r>
    <r>
      <rPr>
        <sz val="11"/>
        <color rgb="FF000000"/>
        <rFont val="Calibri"/>
        <scheme val="minor"/>
      </rPr>
      <t xml:space="preserve">(PE, AL); </t>
    </r>
    <r>
      <rPr>
        <i/>
        <sz val="11"/>
        <color rgb="FF000000"/>
        <rFont val="Calibri"/>
        <scheme val="minor"/>
      </rPr>
      <t xml:space="preserve">Callistomys pictus </t>
    </r>
    <r>
      <rPr>
        <sz val="11"/>
        <color rgb="FF000000"/>
        <rFont val="Calibri"/>
        <scheme val="minor"/>
      </rPr>
      <t>e</t>
    </r>
    <r>
      <rPr>
        <i/>
        <sz val="11"/>
        <color rgb="FF000000"/>
        <rFont val="Calibri"/>
        <scheme val="minor"/>
      </rPr>
      <t xml:space="preserve"> Chaetomys subspinosus</t>
    </r>
    <r>
      <rPr>
        <sz val="11"/>
        <color rgb="FF000000"/>
        <rFont val="Calibri"/>
        <scheme val="minor"/>
      </rPr>
      <t xml:space="preserve"> (BA); </t>
    </r>
    <r>
      <rPr>
        <i/>
        <sz val="11"/>
        <color rgb="FF000000"/>
        <rFont val="Calibri"/>
        <scheme val="minor"/>
      </rPr>
      <t>Cavia intermedia</t>
    </r>
    <r>
      <rPr>
        <sz val="11"/>
        <color rgb="FF000000"/>
        <rFont val="Calibri"/>
        <scheme val="minor"/>
      </rPr>
      <t xml:space="preserve"> (SC) e </t>
    </r>
    <r>
      <rPr>
        <i/>
        <sz val="11"/>
        <color rgb="FF000000"/>
        <rFont val="Calibri"/>
        <scheme val="minor"/>
      </rPr>
      <t>Ctenomys bicolor</t>
    </r>
    <r>
      <rPr>
        <sz val="11"/>
        <color rgb="FF000000"/>
        <rFont val="Calibri"/>
        <scheme val="minor"/>
      </rPr>
      <t xml:space="preserve"> (RO).​
Patrícia Tavares (CPRH/PE) solicitou contato de RO e SC e a equipe PAN enviou.
Verificar com Adriano Paglia se tem um contato de um aluno que estudou</t>
    </r>
    <r>
      <rPr>
        <i/>
        <sz val="11"/>
        <color rgb="FF000000"/>
        <rFont val="Calibri"/>
        <scheme val="minor"/>
      </rPr>
      <t xml:space="preserve"> Chaetomys subspinosus</t>
    </r>
    <r>
      <rPr>
        <sz val="11"/>
        <color rgb="FF000000"/>
        <rFont val="Calibri"/>
        <scheme val="minor"/>
      </rPr>
      <t>. 
​
Recomenda-se que o CENAP identifique os possíveis colaboradores e envie ofício convidando-os a participar do PAN.
Patricia Tavares (CPRH/PE) articulou com um representante de Alagoas que se dispôs a entrar como colaborador nesta ação.</t>
    </r>
  </si>
  <si>
    <t>Alterar: Patrícia Tavares (CPRH/PE)</t>
  </si>
  <si>
    <r>
      <rPr>
        <sz val="11"/>
        <color rgb="FF000000"/>
        <rFont val="Calibri"/>
        <scheme val="minor"/>
      </rPr>
      <t xml:space="preserve">Excluir: Alexandre Percequillo (USP/ESALQ); Melina Barreto (IEF/MG); João Marins (ICMBio/NGI Trombetas); Hélia Piedade (SEMIL/SP); Patrícia Tavares (CPRH/PE); Bernardo Papi (Ecotropica Ambiental); Lena Geise (UERJ)
Incluir: Sara Alves (INEMA/BA); Ana Beatriz Silva Melo (IMA/AL)
</t>
    </r>
    <r>
      <rPr>
        <sz val="11"/>
        <color rgb="FFFF0000"/>
        <rFont val="Calibri"/>
        <scheme val="minor"/>
      </rPr>
      <t xml:space="preserve">
</t>
    </r>
  </si>
  <si>
    <t>Incluir: PE, BA, SC, RO, AL</t>
  </si>
  <si>
    <r>
      <rPr>
        <sz val="11"/>
        <color rgb="FF000000"/>
        <rFont val="Calibri"/>
      </rPr>
      <t xml:space="preserve">Excluir todo o texto e incluir: 
Levantar coordenadas e responsáveis pela informação da ocorrência das espécies. As espécies foram selecionadas tendo em vista aquelas mais conspícuas, sendo </t>
    </r>
    <r>
      <rPr>
        <i/>
        <sz val="11"/>
        <color rgb="FF000000"/>
        <rFont val="Calibri"/>
      </rPr>
      <t>Coendou speratus</t>
    </r>
    <r>
      <rPr>
        <sz val="11"/>
        <color rgb="FF000000"/>
        <rFont val="Calibri"/>
      </rPr>
      <t xml:space="preserve">, </t>
    </r>
    <r>
      <rPr>
        <i/>
        <sz val="11"/>
        <color rgb="FF000000"/>
        <rFont val="Calibri"/>
      </rPr>
      <t>Callistomys pictus</t>
    </r>
    <r>
      <rPr>
        <sz val="11"/>
        <color rgb="FF000000"/>
        <rFont val="Calibri"/>
      </rPr>
      <t xml:space="preserve">, </t>
    </r>
    <r>
      <rPr>
        <i/>
        <sz val="11"/>
        <color rgb="FF000000"/>
        <rFont val="Calibri"/>
      </rPr>
      <t>Chaetomys subspinosus</t>
    </r>
    <r>
      <rPr>
        <sz val="11"/>
        <color rgb="FF000000"/>
        <rFont val="Calibri"/>
      </rPr>
      <t xml:space="preserve">, </t>
    </r>
    <r>
      <rPr>
        <i/>
        <sz val="11"/>
        <color rgb="FF000000"/>
        <rFont val="Calibri"/>
      </rPr>
      <t>Cavia intermedia</t>
    </r>
    <r>
      <rPr>
        <sz val="11"/>
        <color rgb="FF000000"/>
        <rFont val="Calibri"/>
      </rPr>
      <t xml:space="preserve"> e </t>
    </r>
    <r>
      <rPr>
        <i/>
        <sz val="11"/>
        <color rgb="FF000000"/>
        <rFont val="Calibri"/>
      </rPr>
      <t xml:space="preserve">Ctenomys bicolor </t>
    </r>
    <r>
      <rPr>
        <sz val="11"/>
        <color rgb="FF000000"/>
        <rFont val="Calibri"/>
      </rPr>
      <t>aquelas que não teriam identificação equivocada.​</t>
    </r>
  </si>
  <si>
    <t>Oficinas de trabalho</t>
  </si>
  <si>
    <t>Gilson Ximenes (UESB); João Oliveira (UFRJ/MN); Alexandre Percequillo (USP/ESALQ); Martin Alvarez (UESC); Marcelo Pessanha (ICMBio/PARNA da Restinga de Jurubatiba); Alexandra Bezerra (Museu Paraense Emílio Goeldi); Marcelo Weksler (Autônomo); Theo Veiga (UEFS); Yuri Leite (UFES); Leonora Costa (UFES); Thales Freitas (UFRS); Pablo Rodrigues (UFRJ/Macaé); Romari Martinez (UESC); Sofia Campiolo (UESC); Emerson Lucena (UESC)</t>
  </si>
  <si>
    <r>
      <rPr>
        <sz val="11"/>
        <color rgb="FF000000"/>
        <rFont val="Calibri"/>
        <scheme val="minor"/>
      </rPr>
      <t xml:space="preserve">Foram realizadas palestras sobre as consequências do turismo mal planejado e executado sobre a saúde silvestre e humana no 2º Congresso de Trilhas de Longa Distância (realizado em Niterói, em setembro de 2023); II Simpósio Internacional de Turismo Científico (realizado na UNIRIO em novembro de 2023); 58º Congresso da Sociedade Brasileira de Medicina Tropical (realizado em Salvador/BA em setembro de 2023) e diversas palestras e treinamentos do uso do SISS-Geo.
No âmbito do PAE Preá-de-Moleques-do-Sul, foram realizadas ações de Educação Ambiental que contempla além dos aspectos biológicos da espécie, a interação com espécies exóticas, do parque, da APA, conservação, entre outros, com as comunidades escolares e pesqueiras do sul da Ilha de Santa Catarina e do município de Palhoça, além de usuários náuticos do litoral centro-sul (instagram: @caviaintermedia).
</t>
    </r>
    <r>
      <rPr>
        <sz val="11"/>
        <color rgb="FFFF0000"/>
        <rFont val="Calibri"/>
        <scheme val="minor"/>
      </rPr>
      <t xml:space="preserve">
</t>
    </r>
    <r>
      <rPr>
        <sz val="11"/>
        <color rgb="FF000000"/>
        <rFont val="Calibri"/>
        <scheme val="minor"/>
      </rPr>
      <t>Segundo informações da atual gestora do PE Ilhabela, foram realizadas várias ações de educação ambiental nas escolas locais, incluindo informações com as espécies do PAN. 
No dia 25 de junho de 2024, ocorreu uma reunião da equipe PAN com Gabriela Carvalho, gestora do PE Ilhabela. Ela se comprometeu a enviar relatórios das atividades educativas. No entanto, as ações referentes ao PE Ilhabela precisam ser revisadas ou removidas.</t>
    </r>
  </si>
  <si>
    <t>A região do articulador (PARNASO) não contempla mais nenhuma espécie do PAN, ficando inviável a execução da ação por ele e a equipe do parque. Portanto, ele solicita a troca na articulação.</t>
  </si>
  <si>
    <t>Jorge Nascimento (ICMBio/PARNASO); Selma Ribeiro (ICMBio/CENAP); Jorge Cherem (Instituto Tabuleiro); Carlos Salvador (Instituto Tabuleiro)</t>
  </si>
  <si>
    <t>Jorge Nascimento irá falar com Márcia Chame (FIOCRUZ) para ela articular essa ação.</t>
  </si>
  <si>
    <t>Alterar: Jorge Nascimento (ICMBio/PARNASO)</t>
  </si>
  <si>
    <t>Realizar eventos de estímulo ao desenvolvimento de projetos de ciência-cidadã nas áreas de ocorrência das espécies do PAN com reconhecimento para os cidadãos-cientistas.</t>
  </si>
  <si>
    <t>Jorge Nascimento (ICMBio/NGI Serra Fluminense); Alexandre Percequillo (USP/ESALQ); Martín Alvarez (UESC); Hélia Piedade (SEMIL/SP); Leonardo Cândido (ICMBio/PARNA Itatiaia); Marcia Chame (FIOCRUZ)</t>
  </si>
  <si>
    <r>
      <rPr>
        <sz val="11"/>
        <color rgb="FF000000"/>
        <rFont val="Calibri"/>
      </rPr>
      <t xml:space="preserve">SISS-Geo promove oficinas e treinamentos presenciais e online em todo o Brasil para monitoramento da fauna e vigilância participativa de zoonoses. 
</t>
    </r>
    <r>
      <rPr>
        <b/>
        <sz val="11"/>
        <color rgb="FFFF0000"/>
        <rFont val="Calibri"/>
      </rPr>
      <t xml:space="preserve">
</t>
    </r>
    <r>
      <rPr>
        <sz val="11"/>
        <color rgb="FF000000"/>
        <rFont val="Calibri"/>
      </rPr>
      <t>O Programa "Olha o Bicho" da RPPN Estação Veracel se mantém ativo de acordo com informações de Priscilla Gomes (Engaja Treinamentos).</t>
    </r>
  </si>
  <si>
    <t>O acesso depende do interesse dos órgãos e da sociedade.</t>
  </si>
  <si>
    <t>Hélia Piedade (SEMIL); Márcia Chame (FIOCRUZ); Priscilla Gomes (Engaja Treinamentos)</t>
  </si>
  <si>
    <t>Excluir: Jorge Nascimento (ICMBio/PARNASO); Alexandre Percequillo (USP/ESALQ)
Atualizar: Hélia Piedade (SEMIL/CFS/DGFS)</t>
  </si>
  <si>
    <t>Protocolo elaborado e encaminhado aos órgãos licenciadores.</t>
  </si>
  <si>
    <t>Lena Geise (UERJ); Ana Paula Carmignotto (UFSCar); Bernardo Papi (Ecotropica Ambiental); Gastón Giné (UESC); Deborah Faria (UESC)</t>
  </si>
  <si>
    <t>Como pendência da monitoria anterior, a equipe PAN solicitou auxílio do voluntário do CENAP, Mateus Melo (Concremat Consultoria Ambiental) para levantar informações junto aos boletins do Brazilian Journal of Mammalogy. Como resultado, ele levantou cinco trabalhos, publicados nos últimos boletins (2022-2024) e também outros dois trabalhos sobre protocolos de levantamento e monitoramento de pequenos mamíferos. Essas informações foram enviadas ao Alexandre Percequillo (USP/ESALQ) e para Bernardo Papi (Ecotropica Ambiental), que possui uma ação similar no PAN Pequenos Mamíferos de Áreas Abertas.
Alexandre Percequillo nos informou que uma aluna de pós-graduação, Luciana Furtado (USP/ESALQ/UFSCar) tem realizado amostragens no Cerrado no estado de São Paulo e se dispôs a trabalhar na elaboração dos protocolos a partir dos levantamentos previamente realizados.</t>
  </si>
  <si>
    <t xml:space="preserve">Três trabalhos publicados nos boletins do Brazilian Journal of Mammalogy e dois trabalhos sobre protocolos de levantamento e monitoramento de pequenos mamíferos. </t>
  </si>
  <si>
    <t>Bernardo Papi (Ecotrópica Ambiental) informou que não houve avanço na captação de um estudante para trabalhar nos protocolos mínimos no PAN PMAA.</t>
  </si>
  <si>
    <t>Incluir: Luciana Furtado (USP/ESALQ/UFSCar)</t>
  </si>
  <si>
    <t>Realizar campanhas para divulgação das espécies relacionadas ao PAN promovendo valorização das suas funções ecológicas e informando sobre os impactos que cães e gatos e outros animais exóticos causam nestas espécies.</t>
  </si>
  <si>
    <t>Cibele Bonvicino (FIOCRUZ); Cecília Bueno (UVA); João Oliveira (UFRJ/MN); Gilson Ximenes (UESB); Helena Bergallo (UERJ); Leonardo Cândido (ICMBio/PARNA Itatiaia); Mateus Melo (Concremat Consultoria Ambiental)</t>
  </si>
  <si>
    <t>PE Ilhabela (SP) e PARNA Restinga de Jurubatiba (RJ)</t>
  </si>
  <si>
    <t>Hélia Piedade (SEMIL/CFS/DGFS) informou que nenhuma ação específica foi realizada, somente foi finalizada a proposta de ação incluída no PPA publicado para os próximos 4 anos, que incluem as áreas protegidas e de ocorrência das espécies do PAN, no ESP. Os recursos previstos na LOA (Lei Orçamentária Anual) publicada para 2024 não são suficientes para o início das ações aprovadas. Em fase de busca de recursos junto ao MMA.​
No âmbito do PAE Preá-de-Moleques-do-Sul, foram realizadas ações de Educação Ambiental que contempla além dos aspectos biológicos da espécie, a interação com espécies exóticas, do parque, da APA, conservação, entre outros, com as comunidades escolares e pesqueiras do sul da Ilha de Santa Catarina e do município de Palhoça, além de usuários náuticos do litoral centro-sul (instagram: @caviaintermedia).</t>
  </si>
  <si>
    <t>Dificuldade na obtenção de informações sobre as ações a serem realizadas nas UCs e falta de material produzido sobre o impacto das exóticas.</t>
  </si>
  <si>
    <t>Leonardo Cândido (ICMBio/PARNA Itatiaia); Hélia Piedade (SEMIL/CFS/DGFS); Jorge Cherem (Instituto Tabuleiro); Carlos Salvador (Instituto Tabuleiro)</t>
  </si>
  <si>
    <t xml:space="preserve">Recomenda-se que esta ação caminhe junto com ações similares de outros PANs. Entrar em contato com PE Jurubatiba pra ver se alguém fica como articulador.​
Sumário executivo pode auxiliar nesta ação, mas precisa de algo mais específico em exóticos. </t>
  </si>
  <si>
    <t>João Marins (ICMBio/NGI Trombetas); Melina Barreto (IEF/MG); Marcos Nascimento (IF-SP/PE Ilhabela); Leonardo Cândido (ICMBio/PARNA Itatiaia); Marcelo Pessanha (ICMBio/PARNA Restinga de Jurubatiba); Paulo D'Andrea (FIOCRUZ); Helena Bergallo (UERJ); Oswaldo Baquero (USP); Katia Pisciotta (FF/SP); Pablo Gonçalves (NUPEM)</t>
  </si>
  <si>
    <r>
      <rPr>
        <sz val="11"/>
        <color rgb="FF000000"/>
        <rFont val="Calibri"/>
        <scheme val="minor"/>
      </rPr>
      <t xml:space="preserve">Hélia Piedade (SEMIL/CFS/DGFS) informou que nenhuma ação específica foi realizada, somente foi finalizada a proposta de ação incluída no PPA publicado para os próximos 4 anos, que incluem as áreas protegidas e de ocorrência das espécies do PAN, no ESP. Os recursos previstos na LOA publicada para ano de 2024 não são suficientes para ​início das ações aprovadas. Em fase de busca de recursos junto ao MMA. Ela informou que um projeto, que também inclui ações com cães e gatos, foi aprovado para o PPA vigente e abrange a área de ocorrência das espécies do PAN, mas provavelmente só será iniciado em 2025.
Pablo Gonçalves (NUPEM/UFRJ/Macaé) informou que a Prefeitura de Macaé - RJ, que abrange o Parque Nacional da Restinga de Jurubatiba, oferece serviço de castração gratuita de cães e gatos por meio da Secretaria de Proteção e Defesa Animal, com um esforço em fiscalizar os cães de rua, mas só intervém (recolhem, vacinam e castram) quando há denúncia ou evidência de maus tratos. Informou que dentro do PN Restinga de Jurubatiba desconhece ações dessa natureza.
Informou ainda, que recentemente publicaram o livro sobre "Dimensões ecológicas, geológicas e humanas em estudos de longa duração no Parque Nacional da Restinga de Jurubatiba". O capítulo 13 "ALIENÍGENAS NO PARQUE - Gramíneas, Peixes Teleósteos e Mamíferos Não Nativos do Parque Nacional da Restinga de Jurubatiba" de Araújo </t>
    </r>
    <r>
      <rPr>
        <i/>
        <sz val="11"/>
        <color rgb="FF000000"/>
        <rFont val="Calibri"/>
        <scheme val="minor"/>
      </rPr>
      <t>et al</t>
    </r>
    <r>
      <rPr>
        <sz val="11"/>
        <color rgb="FF000000"/>
        <rFont val="Calibri"/>
        <scheme val="minor"/>
      </rPr>
      <t>. contempla as espécies exóticas na Restinga de Jurubatiba.
Na reunião realizada em 25 de junho, a gestora do PE Ilhabela destacou várias questões, indicando que a realidade atual não prioriza os eventos de 2019. Ela se comprometeu a verificar com a Secretaria Municipal de Bem-Estar Animal se estão sendo realizadas ações dessa natureza.
Na parte alta do PNI nenhuma atividade foi realizada. Na parte baixa, eles ficaram de verificar junto a Prefeitura e parceiros locais se tem sido realizada ações dessa natureza.</t>
    </r>
  </si>
  <si>
    <r>
      <rPr>
        <sz val="11"/>
        <color rgb="FF000000"/>
        <rFont val="Calibri"/>
        <scheme val="minor"/>
      </rPr>
      <t xml:space="preserve">Livro "Dimensões ecológicas, geológicas e humanas em estudos de longa duração no Parque Nacional da Restinga de Jurubatiba"(2023) publicado no site do PELD/CNPq: https://www.gov.br/cnpq/pt-br/centrais-de-conteudo/publicacoes/Dimensoes_ecologicas_ebook_lowres.pdf
Capítulo 13 - Araújo </t>
    </r>
    <r>
      <rPr>
        <i/>
        <sz val="11"/>
        <color rgb="FF000000"/>
        <rFont val="Calibri"/>
        <scheme val="minor"/>
      </rPr>
      <t>et al</t>
    </r>
    <r>
      <rPr>
        <sz val="11"/>
        <color rgb="FF000000"/>
        <rFont val="Calibri"/>
        <scheme val="minor"/>
      </rPr>
      <t>. 2023</t>
    </r>
  </si>
  <si>
    <t>Falta de acesso às informações dos colaboradores e falta de recurso disponível pelo mesmo pro ESP.</t>
  </si>
  <si>
    <t>Hélia Piedade (SEMIL/CFS/DGFS); Cibele Bonvicino (FIOCRUZ); Pablo Gonçalves (NUPEM/UFRJ/Macaé)</t>
  </si>
  <si>
    <t>Selma Ribeiro tentou contato com Marcos Nascimento (PE Ilhabela), porém não teve retorno. Mas a gestora Gabriela Carvalho (PE Ilhabela) respondeu que tem várias ações sendo realizadas no parque, porém não estão sistematizadas. Ela sugeriu juntar as ações relacionadas ao PE Ilhabela e solicitar a eles de uma só vez. 
Solicitar à gestora do PE Ilhabela sugestões de atores na prefeitura de Ilhabela que atuem com raticidas, etc. assim como animais domésticos.</t>
  </si>
  <si>
    <t xml:space="preserve">Atualizar: Hélia Piedade (SEMIL/CFS/DGFS)
</t>
  </si>
  <si>
    <t>Hélia Piedade (SEMIL/SP); Priscilla Gomes (Engaja Treinamentos); Pablo Gonçalves (NUPEM); Elba Lemos (Autônoma); Eleni Barbosa (Autônomo); Márcia Chame (FIOCRUZ)</t>
  </si>
  <si>
    <t>PARNA Restinga de Jurubatiba (RJ), RPPN Estação Veracel (BA), PARNA Itatiaia (MG/RJ)</t>
  </si>
  <si>
    <r>
      <rPr>
        <sz val="11"/>
        <color rgb="FF000000"/>
        <rFont val="Calibri"/>
      </rPr>
      <t>Foi realizado em PARNA Itatiaia com helmintos (</t>
    </r>
    <r>
      <rPr>
        <i/>
        <sz val="11"/>
        <color rgb="FF000000"/>
        <rFont val="Calibri"/>
      </rPr>
      <t>R. tribei</t>
    </r>
    <r>
      <rPr>
        <sz val="11"/>
        <color rgb="FF000000"/>
        <rFont val="Calibri"/>
      </rPr>
      <t>) mas falta ser sistematizado, concomitante com a finalização do relatório para FAPERJ.</t>
    </r>
  </si>
  <si>
    <t>Alterar: Beatriz Elise de Andrade Silva (UERJ/UFFRJ)</t>
  </si>
  <si>
    <t>Realizar capacitações ou palestras nas UCs a fim de estimular a remoção de cães, gatos, roedores exóticos e animais de produção em UCs.</t>
  </si>
  <si>
    <t>Lista das UCs capacitadas;
Relatório das capacitações.</t>
  </si>
  <si>
    <t>Priscilla Gomes (Engaja Treinamentos); Marcos Nascimento (IF-SP/PE Ilhabela); Helena Bergallo (UERJ); Tainah Guimarães (ICMBio/DIMEEI); Carlos Abrahão (ICMBio/RAN); Selma Ribeiro (ICMBio/CENAP)</t>
  </si>
  <si>
    <t>Sugere-se adotar as estratégias do Guia de Orientação para o Manejo de Espécies Exóticas Invasoras em UCs Federais (ICMBio). No entanto, no estado de São Paulo, a legislação impossibilita que parte dos protocolos indicados neste Guia sejam executados, o que pode diminuir a eficácia deste objetivo, caso fique ligado unicamente ao Guia.
Esta ação depende, em parte, dos resultados da ação 2.2 e está conectada com a ação 7.1.
Memória de cálculo: várias estratégias podem ser adotadas, mas o valor refere-se à uma possível capacitação para representantes de 20 UCs e instrutores. Outras ações mais simples, como o envio de guias de orientação às UCs teriam custo menor.
Também sugere-se integrar esta ação com ações semelhantes de outros PANs.</t>
  </si>
  <si>
    <r>
      <rPr>
        <sz val="11"/>
        <color rgb="FF000000"/>
        <rFont val="Calibri"/>
        <scheme val="minor"/>
      </rPr>
      <t xml:space="preserve">A primeira ação foi realizada no dia 09/11/2023 na reunião do Mosaico Mantiqueira que ocorreu de forma presencial no PNI. Foi uma palestra sobre EEI em UCs, divulgando vários materiais sobre o tema produzidos pelo MMA e ICMBio e apresentando algumas estratégias do Guia de Orientação para o Manejo de Espécies Exóticas Invasoras em UCs Federais (ICMBio) aplicáveis para cães e gatos. 
Leonardo Cândido (ICMBio/PARNA Itatiaia) acrescentou que encaminhou para a lista de e-mail do mosaico vários documentos digitais sobre o assunto e os principais links com os materiais em questão. 
</t>
    </r>
    <r>
      <rPr>
        <b/>
        <sz val="11"/>
        <color rgb="FFFF0000"/>
        <rFont val="Calibri"/>
        <scheme val="minor"/>
      </rPr>
      <t xml:space="preserve">
</t>
    </r>
    <r>
      <rPr>
        <sz val="11"/>
        <color rgb="FF000000"/>
        <rFont val="Calibri"/>
        <scheme val="minor"/>
      </rPr>
      <t xml:space="preserve">Recentemente, a Embrapa publicou um relatório "Relatório Temático sobre Espécies Exóticas
Invasoras, Biodiversidade e Serviços Ecossistêmicos", no qual o Capítulo 2 "Status e tendências sobre espécies exóticas invasoras no Brasil" (Zenni </t>
    </r>
    <r>
      <rPr>
        <i/>
        <sz val="11"/>
        <color rgb="FF000000"/>
        <rFont val="Calibri"/>
        <scheme val="minor"/>
      </rPr>
      <t>et al</t>
    </r>
    <r>
      <rPr>
        <sz val="11"/>
        <color rgb="FF000000"/>
        <rFont val="Calibri"/>
        <scheme val="minor"/>
      </rPr>
      <t xml:space="preserve">. 2024), pode ser utilizado nas capacitações sobre status e tendência das EEI no Brasil em diferentes ambientes.
</t>
    </r>
    <r>
      <rPr>
        <b/>
        <sz val="11"/>
        <color rgb="FFFF0000"/>
        <rFont val="Calibri"/>
        <scheme val="minor"/>
      </rPr>
      <t xml:space="preserve"> </t>
    </r>
    <r>
      <rPr>
        <sz val="11"/>
        <color rgb="FF000000"/>
        <rFont val="Calibri"/>
        <scheme val="minor"/>
      </rPr>
      <t xml:space="preserve">Na reunião realizada em 25 de junho, a gestora Gabriela Carvalho (PE Ilhabela) informou que a UC não realiza palestras específicas sobre esse tema, mas aborda indiretamente. Ela se comprometeu a verificar com a Secretaria Municipal de Bem-Estar Animal se estão sendo realizadas ações nesse sentido.
</t>
    </r>
    <r>
      <rPr>
        <sz val="11"/>
        <color rgb="FFFF0000"/>
        <rFont val="Calibri"/>
        <scheme val="minor"/>
      </rPr>
      <t xml:space="preserve">
</t>
    </r>
    <r>
      <rPr>
        <sz val="11"/>
        <color rgb="FF000000"/>
        <rFont val="Calibri"/>
        <scheme val="minor"/>
      </rPr>
      <t>Durante a construção dos indicadores, houve a elaboração de um indicador no OE7 "Número de Unidades de Conservação que desenvolveram iniciativas de controle de fauna exótica ou doméstica, priorizando UCs onde há registro das espécies alvo desse PAN", que até o momento dessa oficina, teve uma resposta, da RPPN Caruara, que realizou ações neste sentido. Um e-mail foi enviado mas ainda sem retorno.</t>
    </r>
  </si>
  <si>
    <r>
      <rPr>
        <sz val="11"/>
        <color rgb="FF000000"/>
        <rFont val="Calibri"/>
        <scheme val="minor"/>
      </rPr>
      <t xml:space="preserve">Guia de Orientação para o Manejo de Espécies Exóticas Invasoras em Unidades de Conservação Federais - versão de agosto de 2023 (ICMBio)
Relatório Temático sobre Espécies Exóticas
Invasoras, Biodiversidade e Serviços Ecossistêmicos - Capítulo 2 - Status e tendências sobre espécies exóticas invasoras no Brasil (Zenni </t>
    </r>
    <r>
      <rPr>
        <i/>
        <sz val="11"/>
        <color rgb="FF000000"/>
        <rFont val="Calibri"/>
        <scheme val="minor"/>
      </rPr>
      <t>et al</t>
    </r>
    <r>
      <rPr>
        <sz val="11"/>
        <color rgb="FF000000"/>
        <rFont val="Calibri"/>
        <scheme val="minor"/>
      </rPr>
      <t>. 2024):
https://doi.org/10.4322/978-65-00-87228-6.cap2</t>
    </r>
  </si>
  <si>
    <t>Dificuldade do acesso das informações provenientes das UCs.</t>
  </si>
  <si>
    <t>Leonardo Cândido (ICMBio/PARNA Itatiaia); Selma Ribeiro (ICMBio/CENAP); Aline Poscai (ICMBio/CENAP)</t>
  </si>
  <si>
    <t>Recomenda-se que servidores do ICMBio/DIMEEI colaborem com esta ação e a 7.1. 
Cibele Bonvicino e Selma Ribeiro recomendam listar todas as ações dos PANs do CENAP que tenham relação com domésticos e exóticos para enviar a DIMEII.
Verificar nos formulários enviados às UCs nos indicadores e metas deste PAN se há respostas correlatas.</t>
  </si>
  <si>
    <t>Protocolo elaborado;
Relatório com as ações realizadas.</t>
  </si>
  <si>
    <t>Aug-24</t>
  </si>
  <si>
    <t>Marcelo Pessanha (ICMBio/PARNA Restinga de Jurubatiba); Hélia Piedade (SEMIL/SP); Marcos Nascimento (IF-SP/PE Ilhabela); Helena Bergallo (UERJ)</t>
  </si>
  <si>
    <t>PARNA Restinga de Jurubatiba (RJ) e Ilhabela (SP)</t>
  </si>
  <si>
    <t>Hélia Piedade (SEMIL/CFS/DGFS) informou nenhuma ação foi realizada em 2023 pela SEMIL/SP.</t>
  </si>
  <si>
    <t>Pablo Gonçalves (NUPEM/UFRJ/Macaé); Gisela Sobral (NUPEM UFRJ/Macaé); Andréa Figueiredo (ICAS); Clarissa Rosa (INPA)</t>
  </si>
  <si>
    <t>Consultar o data set de roedores para auxiliar na execução. 
Pablo Gonçalves (NUPEM/UFRJ/Macaé) orientou uma dissertação sobre o impacto de espécies exóticas, o capítulo será publicado em setembro/2023. 
Essa ação poderá ser atualizada, se possível, anualmente com novas informações sobre o tema.</t>
  </si>
  <si>
    <t>A bibliografia em relação às espécies exóticas dentro do PE de Ilhabela e PARNA Restinga de Jurubatiba foi levantada. O próximo passo até o fim do prazo da ação é resumir os principais achados em relação ao tema para compor o relatório.</t>
  </si>
  <si>
    <t>1.6</t>
  </si>
  <si>
    <r>
      <rPr>
        <sz val="11"/>
        <color rgb="FF000000"/>
        <rFont val="Calibri"/>
        <scheme val="minor"/>
      </rPr>
      <t>Apoiar a elaboração do Plano de Manejo Populacional para o Preá-de-Moleques-do-Sul (</t>
    </r>
    <r>
      <rPr>
        <i/>
        <sz val="11"/>
        <color rgb="FF000000"/>
        <rFont val="Calibri"/>
        <scheme val="minor"/>
      </rPr>
      <t>Cavia intermedia</t>
    </r>
    <r>
      <rPr>
        <sz val="11"/>
        <color rgb="FF000000"/>
        <rFont val="Calibri"/>
        <scheme val="minor"/>
      </rPr>
      <t>), junto ao Plano de Ação Estadual para a Conservação coordenado pelo IMA/SC</t>
    </r>
  </si>
  <si>
    <r>
      <rPr>
        <sz val="11"/>
        <color rgb="FF000000"/>
        <rFont val="Calibri"/>
        <scheme val="minor"/>
      </rPr>
      <t xml:space="preserve">Plano de Manejo Populacional elaborado.
</t>
    </r>
    <r>
      <rPr>
        <i/>
        <sz val="11"/>
        <color rgb="FF000000"/>
        <rFont val="Calibri"/>
        <scheme val="minor"/>
      </rPr>
      <t xml:space="preserve"> studbook keeper</t>
    </r>
    <r>
      <rPr>
        <sz val="11"/>
        <color rgb="FF000000"/>
        <rFont val="Calibri"/>
        <scheme val="minor"/>
      </rPr>
      <t xml:space="preserve">  e </t>
    </r>
    <r>
      <rPr>
        <i/>
        <sz val="11"/>
        <color rgb="FF000000"/>
        <rFont val="Calibri"/>
        <scheme val="minor"/>
      </rPr>
      <t xml:space="preserve">pedigree </t>
    </r>
    <r>
      <rPr>
        <sz val="11"/>
        <color rgb="FF000000"/>
        <rFont val="Calibri"/>
        <scheme val="minor"/>
      </rPr>
      <t xml:space="preserve">estabelecidos para essa população </t>
    </r>
    <r>
      <rPr>
        <i/>
        <sz val="11"/>
        <color rgb="FF000000"/>
        <rFont val="Calibri"/>
        <scheme val="minor"/>
      </rPr>
      <t>ex situ​</t>
    </r>
  </si>
  <si>
    <r>
      <rPr>
        <sz val="11"/>
        <color rgb="FF000000"/>
        <rFont val="Calibri"/>
        <scheme val="minor"/>
      </rPr>
      <t xml:space="preserve">Manutenção da espécie, com ações de conservação </t>
    </r>
    <r>
      <rPr>
        <i/>
        <sz val="11"/>
        <color rgb="FF000000"/>
        <rFont val="Calibri"/>
        <scheme val="minor"/>
      </rPr>
      <t>ex situ</t>
    </r>
    <r>
      <rPr>
        <sz val="11"/>
        <color rgb="FF000000"/>
        <rFont val="Calibri"/>
        <scheme val="minor"/>
      </rPr>
      <t xml:space="preserve"> bem estabelecidas.</t>
    </r>
  </si>
  <si>
    <t xml:space="preserve"> Jorge Cherem (Instituto Tabuleiro)</t>
  </si>
  <si>
    <t>Luthiana Carbonell (IMA/SC); Vanessa Tavares (IMA/SC); Fabiana Lopes (IUCN); Marina Somenzari (CPSG/IUCN/Brasil/Zoológico/SP); Rose Morato (ICMBio/CENAP); Carlos Salvador (Instituto Tabuleiro); Sandro Bonatto (PUC/RS);​ Eduardo Hermes Silva (INGA Inovação e Gestão Ambiental)</t>
  </si>
  <si>
    <t>SC</t>
  </si>
  <si>
    <t>Nacional</t>
  </si>
  <si>
    <r>
      <rPr>
        <sz val="11"/>
        <color rgb="FF000000"/>
        <rFont val="Calibri"/>
      </rPr>
      <t>Há uma pré-lista de participantes do workshop de conservacao</t>
    </r>
    <r>
      <rPr>
        <i/>
        <sz val="11"/>
        <color rgb="FF000000"/>
        <rFont val="Calibri"/>
      </rPr>
      <t> ex situ</t>
    </r>
    <r>
      <rPr>
        <sz val="11"/>
        <color rgb="FF000000"/>
        <rFont val="Calibri"/>
      </rPr>
      <t xml:space="preserve">, e uma articulação em andamento junto ao IMA/SC, ICMBio/CENAP, CPSG/IUCN e Zoológico de SP.​ Os estudos genéticos e de manutenção da saúde genética </t>
    </r>
    <r>
      <rPr>
        <i/>
        <sz val="11"/>
        <color rgb="FF000000"/>
        <rFont val="Calibri"/>
      </rPr>
      <t>ex situ</t>
    </r>
    <r>
      <rPr>
        <sz val="11"/>
        <color rgb="FF000000"/>
        <rFont val="Calibri"/>
      </rPr>
      <t xml:space="preserve"> devem ser observados.​ 
Memória de cálculo: 172 mil para uma oficina com a participação de cerca de 40 pessoas.</t>
    </r>
  </si>
  <si>
    <t>6.9</t>
  </si>
  <si>
    <t>Propor participação ativa dos PANs em congressos relevantes para mastozoologia</t>
  </si>
  <si>
    <t>Resumos, ata de reuniões</t>
  </si>
  <si>
    <t>Proatividade do GAT e colaboradores em congressos que contemplem as espécies, levantamento de informações atualizadas sobre as atividades realizadas em campo, calendário de eventos e divulgação do PAN.</t>
  </si>
  <si>
    <t>Mariella Butti (USP/IB)</t>
  </si>
  <si>
    <t>Selma Ribeiro (ICMBio/CENAP); Cibele Bonvicino (FIOCRUZ); Jorge Nascimento (ICMBio/PARNASO)</t>
  </si>
  <si>
    <t>Lista de eventos de interesse a ser levantado até o fim do PAN.</t>
  </si>
  <si>
    <t>Inserir nova ação</t>
  </si>
  <si>
    <t>SITUAÇÃO ATUAL DAS AÇÕES - 1ª MONITORIA (2017)</t>
  </si>
  <si>
    <t>Salvar o</t>
  </si>
  <si>
    <t>01/10/2016 - 04/10/2016 (virtual)</t>
  </si>
  <si>
    <t>Texto objetivo 1</t>
  </si>
  <si>
    <t>1.7</t>
  </si>
  <si>
    <t>1.8</t>
  </si>
  <si>
    <t>1.9</t>
  </si>
  <si>
    <t>1.10</t>
  </si>
  <si>
    <t>1.11</t>
  </si>
  <si>
    <t>1.12</t>
  </si>
  <si>
    <t>1.13</t>
  </si>
  <si>
    <t>1.14</t>
  </si>
  <si>
    <t>1.15</t>
  </si>
  <si>
    <t>Texto objetivo 2</t>
  </si>
  <si>
    <t>2.8</t>
  </si>
  <si>
    <t>2.9</t>
  </si>
  <si>
    <t>2.10</t>
  </si>
  <si>
    <t>2.11</t>
  </si>
  <si>
    <t>2.12</t>
  </si>
  <si>
    <t>2.13</t>
  </si>
  <si>
    <t>2.14</t>
  </si>
  <si>
    <t>2.15</t>
  </si>
  <si>
    <t>Texto objetivo 3</t>
  </si>
  <si>
    <t>ação 3</t>
  </si>
  <si>
    <t>3.6</t>
  </si>
  <si>
    <t>3.7</t>
  </si>
  <si>
    <t>3.8</t>
  </si>
  <si>
    <t>3.9</t>
  </si>
  <si>
    <t>3.10</t>
  </si>
  <si>
    <t>3.11</t>
  </si>
  <si>
    <t>3.12</t>
  </si>
  <si>
    <t>3.13</t>
  </si>
  <si>
    <t>3.14</t>
  </si>
  <si>
    <t>3.15</t>
  </si>
  <si>
    <t>Texto objetivo 4</t>
  </si>
  <si>
    <t>ação 4</t>
  </si>
  <si>
    <t>4.6</t>
  </si>
  <si>
    <t>4.7</t>
  </si>
  <si>
    <t>4.8</t>
  </si>
  <si>
    <t>4.9</t>
  </si>
  <si>
    <t>4.10</t>
  </si>
  <si>
    <t>4.11</t>
  </si>
  <si>
    <t>4.12</t>
  </si>
  <si>
    <t>4.13</t>
  </si>
  <si>
    <t>4.14</t>
  </si>
  <si>
    <t>4.15</t>
  </si>
  <si>
    <t>Texto objetivo 5</t>
  </si>
  <si>
    <t>ação 5</t>
  </si>
  <si>
    <t>5.3</t>
  </si>
  <si>
    <t>5.4</t>
  </si>
  <si>
    <t>5.5</t>
  </si>
  <si>
    <t>5.6</t>
  </si>
  <si>
    <t>5.7</t>
  </si>
  <si>
    <t>5.8</t>
  </si>
  <si>
    <t>5.9</t>
  </si>
  <si>
    <t>5.10</t>
  </si>
  <si>
    <t>5.11</t>
  </si>
  <si>
    <t>5.12</t>
  </si>
  <si>
    <t>5.13</t>
  </si>
  <si>
    <t>5.14</t>
  </si>
  <si>
    <t>5.15</t>
  </si>
  <si>
    <t>Texto objetivo 6</t>
  </si>
  <si>
    <t>ação 6</t>
  </si>
  <si>
    <t>6.10</t>
  </si>
  <si>
    <t>6.11</t>
  </si>
  <si>
    <t>6.12</t>
  </si>
  <si>
    <t>6.13</t>
  </si>
  <si>
    <t>6.14</t>
  </si>
  <si>
    <t>6.15</t>
  </si>
  <si>
    <t>Texto objetivo 7</t>
  </si>
  <si>
    <t>ação 7</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</si>
  <si>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</si>
  <si>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</si>
  <si>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</si>
  <si>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</si>
  <si>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</si>
  <si>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</si>
  <si>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</si>
  <si>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</si>
  <si>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</si>
  <si>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</si>
  <si>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</si>
  <si>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</si>
  <si>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</si>
  <si>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</si>
  <si>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</si>
  <si>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</si>
  <si>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</si>
  <si>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</si>
  <si>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</si>
  <si>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</si>
  <si>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</si>
  <si>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</si>
  <si>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</si>
  <si>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</si>
  <si>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</si>
  <si>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</si>
  <si>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</si>
  <si>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</si>
  <si>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</si>
  <si>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</si>
  <si>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</si>
  <si>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</si>
  <si>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</si>
  <si>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</si>
  <si>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</si>
  <si>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</si>
  <si>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</si>
  <si>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</si>
  <si>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</si>
  <si>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</si>
  <si>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</si>
  <si>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</si>
  <si>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</si>
  <si>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</si>
  <si>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</si>
  <si>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</si>
  <si>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</si>
  <si>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</si>
  <si>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</si>
  <si>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</si>
  <si>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</si>
  <si>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</si>
  <si>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</si>
  <si>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</si>
  <si>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</si>
  <si>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</si>
  <si>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</si>
  <si>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</si>
  <si>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</si>
  <si>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</si>
  <si>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</si>
  <si>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SITUAÇÃO ATUAL DAS AÇÕES - MONITORIA FINAL (2017)</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</si>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</sst>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416]mmmm\-yy;@"/>
    <numFmt numFmtId="165" formatCode="mm/yy"/>
    <numFmt numFmtId="166" formatCode="&quot;$&quot;\ #,##0.00"/>
  </numFmts>
  <fonts count="72">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2"/>
      <color rgb="FF000000"/>
      <name val="Verdana"/>
      <family val="2"/>
    </font>
    <font>
      <sz val="12"/>
      <color theme="0"/>
      <name val="Verdana"/>
      <family val="2"/>
    </font>
    <font>
      <b/>
      <sz val="12"/>
      <color theme="0"/>
      <name val="Verdana"/>
      <family val="2"/>
    </font>
    <font>
      <b/>
      <sz val="14"/>
      <color rgb="FF000000"/>
      <name val="Verdana"/>
      <family val="2"/>
    </font>
    <font>
      <b/>
      <sz val="14"/>
      <color theme="0"/>
      <name val="Verdana"/>
      <family val="2"/>
    </font>
    <font>
      <sz val="10"/>
      <name val="Arial"/>
      <family val="2"/>
    </font>
    <font>
      <b/>
      <sz val="16"/>
      <color rgb="FFFF0000"/>
      <name val="Calibri (Body)"/>
    </font>
    <font>
      <sz val="11"/>
      <color theme="1"/>
      <name val="Calibri"/>
      <family val="2"/>
    </font>
    <font>
      <sz val="12"/>
      <color theme="1"/>
      <name val="Calibri"/>
      <family val="2"/>
    </font>
    <font>
      <i/>
      <sz val="12"/>
      <name val="Calibri"/>
      <family val="2"/>
    </font>
    <font>
      <sz val="11"/>
      <name val="Calibri"/>
      <family val="2"/>
    </font>
    <font>
      <sz val="11"/>
      <color rgb="FF000000"/>
      <name val="Calibri"/>
      <family val="2"/>
    </font>
    <font>
      <sz val="10"/>
      <name val="Calibri"/>
      <family val="2"/>
    </font>
    <font>
      <strike/>
      <sz val="10"/>
      <name val="Calibri"/>
      <family val="2"/>
    </font>
    <font>
      <sz val="12"/>
      <color rgb="FF000000"/>
      <name val="Calibri"/>
      <family val="2"/>
    </font>
    <font>
      <sz val="12"/>
      <color rgb="FF0070C0"/>
      <name val="Calibri"/>
      <family val="2"/>
    </font>
    <font>
      <strike/>
      <sz val="12"/>
      <color theme="1"/>
      <name val="Calibri"/>
      <family val="2"/>
    </font>
    <font>
      <sz val="11"/>
      <color rgb="FF000000"/>
      <name val="Calibri"/>
      <charset val="1"/>
    </font>
    <font>
      <sz val="11"/>
      <color rgb="FF000000"/>
      <name val="Calibri"/>
    </font>
    <font>
      <sz val="11"/>
      <color rgb="FF000000"/>
      <name val="Calibri"/>
      <scheme val="minor"/>
    </font>
    <font>
      <sz val="12"/>
      <name val="Calibri"/>
      <scheme val="minor"/>
    </font>
    <font>
      <i/>
      <sz val="11"/>
      <color rgb="FF000000"/>
      <name val="Calibri"/>
    </font>
    <font>
      <b/>
      <sz val="11"/>
      <color rgb="FFFF0000"/>
      <name val="Calibri"/>
      <scheme val="minor"/>
    </font>
    <font>
      <i/>
      <sz val="11"/>
      <color rgb="FF000000"/>
      <name val="Calibri"/>
      <scheme val="minor"/>
    </font>
    <font>
      <sz val="12"/>
      <color rgb="FF000000"/>
      <name val="Calibri"/>
    </font>
    <font>
      <i/>
      <sz val="12"/>
      <color rgb="FF000000"/>
      <name val="Calibri"/>
    </font>
    <font>
      <sz val="12"/>
      <color rgb="FFFF0000"/>
      <name val="Calibri"/>
    </font>
    <font>
      <sz val="12"/>
      <color theme="1"/>
      <name val="Calibri"/>
    </font>
    <font>
      <sz val="11"/>
      <color theme="1"/>
      <name val="Calibri"/>
    </font>
    <font>
      <u/>
      <sz val="11"/>
      <color theme="10"/>
      <name val="Calibri"/>
      <family val="2"/>
      <scheme val="minor"/>
    </font>
    <font>
      <sz val="11"/>
      <color rgb="FF000000"/>
      <name val="Calibri"/>
      <family val="2"/>
      <scheme val="minor"/>
    </font>
    <font>
      <b/>
      <sz val="11"/>
      <color rgb="FFFF0000"/>
      <name val="Calibri"/>
    </font>
    <font>
      <b/>
      <sz val="11"/>
      <color rgb="FF000000"/>
      <name val="Calibri"/>
      <scheme val="minor"/>
    </font>
    <font>
      <b/>
      <sz val="11"/>
      <color theme="1"/>
      <name val="Calibri"/>
      <family val="2"/>
    </font>
    <font>
      <sz val="12"/>
      <color rgb="FF000000"/>
      <name val="Calibri"/>
      <scheme val="minor"/>
    </font>
    <font>
      <sz val="10"/>
      <color rgb="FF000000"/>
      <name val="Calibri"/>
      <family val="2"/>
      <scheme val="minor"/>
    </font>
    <font>
      <i/>
      <sz val="10"/>
      <color rgb="FF000000"/>
      <name val="Calibri"/>
      <family val="2"/>
      <scheme val="minor"/>
    </font>
    <font>
      <i/>
      <sz val="12"/>
      <color rgb="FF000000"/>
      <name val="Calibri"/>
      <family val="2"/>
    </font>
    <font>
      <sz val="11"/>
      <color rgb="FFFF0000"/>
      <name val="Calibri"/>
      <scheme val="minor"/>
    </font>
    <font>
      <sz val="11"/>
      <color rgb="FF538DD5"/>
      <name val="Calibri"/>
      <scheme val="minor"/>
    </font>
    <font>
      <sz val="11"/>
      <color theme="3" tint="0.39997558519241921"/>
      <name val="Calibri"/>
      <scheme val="minor"/>
    </font>
    <font>
      <strike/>
      <sz val="11"/>
      <color rgb="FF538DD5"/>
      <name val="Calibri"/>
      <scheme val="minor"/>
    </font>
    <font>
      <strike/>
      <sz val="11"/>
      <color rgb="FF538DD5"/>
      <name val="Calibri"/>
    </font>
    <font>
      <sz val="11"/>
      <color rgb="FF242424"/>
      <name val="Aptos Narrow"/>
      <charset val="1"/>
    </font>
    <font>
      <b/>
      <sz val="11"/>
      <color rgb="FF000000"/>
      <name val="Calibri"/>
    </font>
    <font>
      <sz val="11"/>
      <color theme="1"/>
      <name val="Calibri"/>
      <charset val="1"/>
    </font>
    <font>
      <sz val="11"/>
      <color rgb="FFFFC000"/>
      <name val="Calibri"/>
    </font>
    <font>
      <sz val="12"/>
      <color rgb="FFDD0806"/>
      <name val="Calibri"/>
    </font>
  </fonts>
  <fills count="27">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theme="8" tint="0.39997558519241921"/>
        <bgColor rgb="FF6D9EEB"/>
      </patternFill>
    </fill>
    <fill>
      <patternFill patternType="solid">
        <fgColor rgb="FF006600"/>
        <bgColor rgb="FF93C47D"/>
      </patternFill>
    </fill>
    <fill>
      <patternFill patternType="solid">
        <fgColor theme="9" tint="0.59999389629810485"/>
        <bgColor rgb="FFE06666"/>
      </patternFill>
    </fill>
    <fill>
      <patternFill patternType="solid">
        <fgColor indexed="27"/>
        <bgColor indexed="41"/>
      </patternFill>
    </fill>
    <fill>
      <patternFill patternType="solid">
        <fgColor rgb="FFFFFFFF"/>
        <bgColor indexed="64"/>
      </patternFill>
    </fill>
    <fill>
      <patternFill patternType="solid">
        <fgColor rgb="FFFFFFFF"/>
        <bgColor rgb="FF000000"/>
      </patternFill>
    </fill>
  </fills>
  <borders count="69">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indexed="64"/>
      </right>
      <top/>
      <bottom style="thin">
        <color rgb="FF000000"/>
      </bottom>
      <diagonal/>
    </border>
    <border>
      <left/>
      <right/>
      <top style="thin">
        <color rgb="FF000000"/>
      </top>
      <bottom style="thin">
        <color rgb="FF000000"/>
      </bottom>
      <diagonal/>
    </border>
    <border>
      <left style="thin">
        <color rgb="FF000000"/>
      </left>
      <right/>
      <top/>
      <bottom style="thin">
        <color indexed="64"/>
      </bottom>
      <diagonal/>
    </border>
    <border>
      <left/>
      <right style="thin">
        <color rgb="FF000000"/>
      </right>
      <top style="thin">
        <color rgb="FF000000"/>
      </top>
      <bottom/>
      <diagonal/>
    </border>
    <border>
      <left style="thin">
        <color indexed="64"/>
      </left>
      <right style="thin">
        <color rgb="FF000000"/>
      </right>
      <top/>
      <bottom style="thin">
        <color rgb="FF000000"/>
      </bottom>
      <diagonal/>
    </border>
    <border>
      <left/>
      <right style="thin">
        <color indexed="64"/>
      </right>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top style="thin">
        <color indexed="64"/>
      </top>
      <bottom/>
      <diagonal/>
    </border>
  </borders>
  <cellStyleXfs count="7">
    <xf numFmtId="0" fontId="0" fillId="0" borderId="0"/>
    <xf numFmtId="9" fontId="2" fillId="0" borderId="0" applyFont="0" applyFill="0" applyBorder="0" applyAlignment="0" applyProtection="0"/>
    <xf numFmtId="0" fontId="2" fillId="0" borderId="0"/>
    <xf numFmtId="0" fontId="29" fillId="0" borderId="0"/>
    <xf numFmtId="0" fontId="29" fillId="24" borderId="49">
      <alignment horizontal="center" vertical="center" wrapText="1"/>
    </xf>
    <xf numFmtId="0" fontId="53" fillId="0" borderId="0" applyNumberFormat="0" applyFill="0" applyBorder="0" applyAlignment="0" applyProtection="0"/>
    <xf numFmtId="0" fontId="53" fillId="0" borderId="0" applyNumberFormat="0" applyFill="0" applyBorder="0" applyAlignment="0" applyProtection="0"/>
  </cellStyleXfs>
  <cellXfs count="460">
    <xf numFmtId="0" fontId="0" fillId="0" borderId="0" xfId="0"/>
    <xf numFmtId="0" fontId="0" fillId="4" borderId="0" xfId="0" applyFill="1"/>
    <xf numFmtId="0" fontId="0" fillId="0" borderId="0" xfId="0" applyAlignment="1">
      <alignment vertical="center"/>
    </xf>
    <xf numFmtId="0" fontId="14" fillId="0" borderId="0" xfId="0" applyFont="1" applyAlignment="1">
      <alignment horizontal="center" wrapText="1"/>
    </xf>
    <xf numFmtId="9" fontId="7"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3" fillId="17" borderId="19" xfId="0" applyFont="1" applyFill="1" applyBorder="1" applyAlignment="1">
      <alignment horizontal="center" vertical="center" wrapText="1"/>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14" fillId="0" borderId="0" xfId="0" applyFont="1"/>
    <xf numFmtId="0" fontId="0" fillId="19" borderId="0" xfId="0" applyFill="1"/>
    <xf numFmtId="0" fontId="0" fillId="0" borderId="0" xfId="0" applyAlignment="1">
      <alignment wrapText="1"/>
    </xf>
    <xf numFmtId="0" fontId="8" fillId="0" borderId="0" xfId="0" applyFont="1" applyAlignment="1">
      <alignment vertical="center" wrapText="1"/>
    </xf>
    <xf numFmtId="0" fontId="0" fillId="0" borderId="0" xfId="0" applyAlignment="1">
      <alignment horizontal="left" vertical="center"/>
    </xf>
    <xf numFmtId="0" fontId="5" fillId="0" borderId="0" xfId="0" applyFont="1"/>
    <xf numFmtId="0" fontId="5" fillId="19" borderId="0" xfId="0" applyFont="1" applyFill="1"/>
    <xf numFmtId="0" fontId="16"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3" fillId="17" borderId="18" xfId="0" applyFont="1" applyFill="1" applyBorder="1" applyAlignment="1">
      <alignment horizontal="center" vertical="center"/>
    </xf>
    <xf numFmtId="9" fontId="17" fillId="0" borderId="17" xfId="1" applyFont="1" applyBorder="1" applyAlignment="1">
      <alignment horizontal="center" vertical="center"/>
    </xf>
    <xf numFmtId="0" fontId="17" fillId="0" borderId="2" xfId="0" applyFont="1" applyBorder="1" applyAlignment="1">
      <alignment horizontal="center" vertical="center"/>
    </xf>
    <xf numFmtId="9" fontId="17" fillId="0" borderId="12" xfId="1" applyFont="1" applyBorder="1" applyAlignment="1">
      <alignment horizontal="center" vertical="center"/>
    </xf>
    <xf numFmtId="9" fontId="17" fillId="0" borderId="21" xfId="1" applyFont="1" applyBorder="1" applyAlignment="1">
      <alignment horizontal="center" vertical="center"/>
    </xf>
    <xf numFmtId="0" fontId="18" fillId="0" borderId="19" xfId="0" applyFont="1" applyBorder="1" applyAlignment="1">
      <alignment horizontal="center" vertical="center"/>
    </xf>
    <xf numFmtId="9" fontId="18" fillId="0" borderId="20" xfId="0" applyNumberFormat="1" applyFont="1" applyBorder="1" applyAlignment="1">
      <alignment horizontal="center" vertical="center"/>
    </xf>
    <xf numFmtId="0" fontId="3"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5" fillId="18" borderId="11" xfId="0" applyFont="1" applyFill="1" applyBorder="1" applyAlignment="1">
      <alignment horizontal="left" vertical="center"/>
    </xf>
    <xf numFmtId="0" fontId="0" fillId="10" borderId="11" xfId="0" applyFill="1" applyBorder="1" applyAlignment="1">
      <alignment horizontal="left" vertical="center"/>
    </xf>
    <xf numFmtId="0" fontId="5" fillId="15" borderId="18" xfId="0" applyFont="1" applyFill="1" applyBorder="1" applyAlignment="1">
      <alignment horizontal="left" vertical="center" wrapText="1"/>
    </xf>
    <xf numFmtId="0" fontId="7" fillId="0" borderId="0" xfId="0" applyFont="1" applyAlignment="1">
      <alignment vertical="center"/>
    </xf>
    <xf numFmtId="0" fontId="7" fillId="0" borderId="23" xfId="0" applyFont="1" applyBorder="1" applyAlignment="1">
      <alignment vertical="center"/>
    </xf>
    <xf numFmtId="0" fontId="7" fillId="0" borderId="6" xfId="0" applyFont="1" applyBorder="1" applyAlignment="1">
      <alignment vertical="center"/>
    </xf>
    <xf numFmtId="0" fontId="0" fillId="0" borderId="2" xfId="0" applyBorder="1" applyAlignment="1">
      <alignment horizontal="center" vertical="center"/>
    </xf>
    <xf numFmtId="0" fontId="9" fillId="0" borderId="0" xfId="0" applyFont="1" applyAlignment="1">
      <alignment horizontal="center" vertical="center"/>
    </xf>
    <xf numFmtId="0" fontId="20" fillId="0" borderId="29" xfId="0" applyFont="1" applyBorder="1" applyAlignment="1">
      <alignment horizontal="left" vertical="center"/>
    </xf>
    <xf numFmtId="0" fontId="20" fillId="0" borderId="28" xfId="0" applyFont="1" applyBorder="1" applyAlignment="1">
      <alignment horizontal="left" vertical="center"/>
    </xf>
    <xf numFmtId="0" fontId="20"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1" fillId="19" borderId="0" xfId="0" applyFont="1" applyFill="1" applyAlignment="1">
      <alignment horizontal="right" vertical="center"/>
    </xf>
    <xf numFmtId="0" fontId="22" fillId="16" borderId="27" xfId="0" applyFont="1" applyFill="1" applyBorder="1" applyAlignment="1">
      <alignment horizontal="center" vertical="center"/>
    </xf>
    <xf numFmtId="0" fontId="22" fillId="0" borderId="28" xfId="0" applyFont="1" applyBorder="1" applyAlignment="1">
      <alignment horizontal="center" vertical="center"/>
    </xf>
    <xf numFmtId="0" fontId="22" fillId="0" borderId="22" xfId="0" applyFont="1" applyBorder="1" applyAlignment="1">
      <alignment horizontal="center" vertical="center"/>
    </xf>
    <xf numFmtId="0" fontId="0" fillId="19" borderId="0" xfId="0" applyFill="1" applyAlignment="1">
      <alignment vertical="center" wrapText="1"/>
    </xf>
    <xf numFmtId="0" fontId="6"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5"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7"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4" fillId="0" borderId="7" xfId="0" applyFont="1" applyBorder="1" applyAlignment="1">
      <alignment horizontal="center" vertical="center"/>
    </xf>
    <xf numFmtId="0" fontId="20" fillId="16" borderId="8" xfId="0" applyFont="1" applyFill="1" applyBorder="1" applyAlignment="1">
      <alignment vertical="center"/>
    </xf>
    <xf numFmtId="0" fontId="20" fillId="16" borderId="9" xfId="0" applyFont="1" applyFill="1" applyBorder="1" applyAlignment="1">
      <alignment vertical="center"/>
    </xf>
    <xf numFmtId="0" fontId="20" fillId="16" borderId="10" xfId="0" applyFont="1" applyFill="1" applyBorder="1" applyAlignment="1">
      <alignment vertical="center"/>
    </xf>
    <xf numFmtId="0" fontId="20" fillId="16" borderId="28" xfId="0" applyFont="1" applyFill="1" applyBorder="1" applyAlignment="1">
      <alignment vertical="center"/>
    </xf>
    <xf numFmtId="0" fontId="0" fillId="0" borderId="28" xfId="0" applyBorder="1" applyAlignment="1">
      <alignment vertical="center"/>
    </xf>
    <xf numFmtId="0" fontId="5" fillId="13" borderId="41" xfId="0" applyFont="1" applyFill="1" applyBorder="1" applyAlignment="1">
      <alignment horizontal="left" vertical="center"/>
    </xf>
    <xf numFmtId="0" fontId="5" fillId="13" borderId="42" xfId="0" applyFont="1" applyFill="1" applyBorder="1" applyAlignment="1">
      <alignment horizontal="left" vertical="center"/>
    </xf>
    <xf numFmtId="0" fontId="0" fillId="2" borderId="25" xfId="0" applyFill="1" applyBorder="1" applyAlignment="1">
      <alignment horizontal="center"/>
    </xf>
    <xf numFmtId="0" fontId="0" fillId="2" borderId="26" xfId="0" applyFill="1" applyBorder="1" applyAlignment="1">
      <alignment horizontal="center"/>
    </xf>
    <xf numFmtId="0" fontId="3" fillId="15" borderId="7" xfId="0" applyFont="1" applyFill="1" applyBorder="1" applyAlignment="1">
      <alignment horizontal="center" vertical="center" wrapText="1"/>
    </xf>
    <xf numFmtId="0" fontId="5"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7" fillId="0" borderId="6" xfId="0" applyFont="1" applyBorder="1" applyAlignment="1">
      <alignment horizontal="center" vertical="center"/>
    </xf>
    <xf numFmtId="0" fontId="17" fillId="0" borderId="24" xfId="0" applyFont="1" applyBorder="1" applyAlignment="1">
      <alignment horizontal="center" vertical="center"/>
    </xf>
    <xf numFmtId="0" fontId="17" fillId="0" borderId="46" xfId="0" applyFont="1" applyBorder="1" applyAlignment="1">
      <alignment horizontal="center" vertical="center"/>
    </xf>
    <xf numFmtId="0" fontId="17" fillId="0" borderId="36" xfId="0" applyFont="1" applyBorder="1" applyAlignment="1">
      <alignment horizontal="center" vertical="center"/>
    </xf>
    <xf numFmtId="9" fontId="17" fillId="0" borderId="31" xfId="1" applyFont="1" applyBorder="1" applyAlignment="1">
      <alignment horizontal="center" vertical="center"/>
    </xf>
    <xf numFmtId="0" fontId="17" fillId="0" borderId="11" xfId="0" applyFont="1" applyBorder="1" applyAlignment="1">
      <alignment horizontal="center" vertical="center"/>
    </xf>
    <xf numFmtId="0" fontId="17" fillId="0" borderId="13" xfId="0" applyFont="1" applyBorder="1" applyAlignment="1">
      <alignment horizontal="center" vertical="center"/>
    </xf>
    <xf numFmtId="9" fontId="17" fillId="0" borderId="15" xfId="1" applyFont="1" applyBorder="1" applyAlignment="1">
      <alignment horizontal="center" vertical="center"/>
    </xf>
    <xf numFmtId="0" fontId="5" fillId="15" borderId="8" xfId="0" applyFont="1" applyFill="1" applyBorder="1" applyAlignment="1">
      <alignment horizontal="left" vertical="center" wrapText="1"/>
    </xf>
    <xf numFmtId="0" fontId="18" fillId="0" borderId="32" xfId="0" applyFont="1" applyBorder="1" applyAlignment="1">
      <alignment horizontal="center" vertical="center"/>
    </xf>
    <xf numFmtId="0" fontId="18" fillId="0" borderId="18" xfId="0" applyFont="1" applyBorder="1" applyAlignment="1">
      <alignment horizontal="center" vertical="center"/>
    </xf>
    <xf numFmtId="164" fontId="23" fillId="6" borderId="2" xfId="0" applyNumberFormat="1" applyFont="1" applyFill="1" applyBorder="1" applyAlignment="1">
      <alignment horizontal="center" vertical="center" wrapText="1"/>
    </xf>
    <xf numFmtId="164" fontId="23" fillId="6" borderId="14" xfId="0" applyNumberFormat="1" applyFont="1" applyFill="1" applyBorder="1" applyAlignment="1">
      <alignment horizontal="center" vertical="center" wrapText="1"/>
    </xf>
    <xf numFmtId="0" fontId="0" fillId="2" borderId="48" xfId="0" applyFill="1" applyBorder="1" applyAlignment="1">
      <alignment horizontal="center"/>
    </xf>
    <xf numFmtId="0" fontId="0" fillId="0" borderId="0" xfId="0" applyProtection="1">
      <protection locked="0"/>
    </xf>
    <xf numFmtId="9" fontId="17" fillId="0" borderId="31" xfId="1" applyFont="1" applyBorder="1" applyAlignment="1" applyProtection="1">
      <alignment horizontal="center" vertical="center"/>
    </xf>
    <xf numFmtId="9" fontId="17" fillId="0" borderId="17" xfId="1" applyFont="1" applyBorder="1" applyAlignment="1" applyProtection="1">
      <alignment horizontal="center" vertical="center"/>
    </xf>
    <xf numFmtId="9" fontId="7" fillId="0" borderId="0" xfId="1" applyFont="1" applyBorder="1" applyAlignment="1" applyProtection="1">
      <alignment horizontal="center"/>
    </xf>
    <xf numFmtId="9" fontId="17" fillId="0" borderId="12" xfId="1" applyFont="1" applyBorder="1" applyAlignment="1" applyProtection="1">
      <alignment horizontal="center" vertical="center"/>
    </xf>
    <xf numFmtId="9" fontId="17" fillId="0" borderId="15" xfId="1" applyFont="1" applyBorder="1" applyAlignment="1" applyProtection="1">
      <alignment horizontal="center" vertical="center"/>
    </xf>
    <xf numFmtId="9" fontId="17" fillId="0" borderId="21" xfId="1" applyFont="1" applyBorder="1" applyAlignment="1" applyProtection="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5" fillId="0" borderId="0" xfId="0" applyFont="1" applyAlignment="1">
      <alignment horizontal="center"/>
    </xf>
    <xf numFmtId="0" fontId="10" fillId="3" borderId="2" xfId="0" applyFont="1" applyFill="1" applyBorder="1" applyAlignment="1">
      <alignment vertical="center" wrapText="1"/>
    </xf>
    <xf numFmtId="0" fontId="10" fillId="7" borderId="2" xfId="0" applyFont="1" applyFill="1" applyBorder="1" applyAlignment="1">
      <alignment vertical="center" wrapText="1"/>
    </xf>
    <xf numFmtId="0" fontId="10" fillId="8" borderId="2" xfId="0" applyFont="1" applyFill="1" applyBorder="1" applyAlignment="1">
      <alignment vertical="center" wrapText="1"/>
    </xf>
    <xf numFmtId="1" fontId="10" fillId="9" borderId="2" xfId="0" applyNumberFormat="1" applyFont="1" applyFill="1" applyBorder="1" applyAlignment="1">
      <alignment vertical="center" wrapText="1"/>
    </xf>
    <xf numFmtId="0" fontId="10" fillId="10" borderId="2" xfId="0" applyFont="1" applyFill="1" applyBorder="1" applyAlignment="1">
      <alignment vertical="center" wrapText="1"/>
    </xf>
    <xf numFmtId="0" fontId="10" fillId="13" borderId="2" xfId="0" applyFont="1" applyFill="1" applyBorder="1" applyAlignment="1">
      <alignment vertical="center" wrapText="1"/>
    </xf>
    <xf numFmtId="0" fontId="7" fillId="14" borderId="2" xfId="0" applyFont="1" applyFill="1" applyBorder="1" applyAlignment="1">
      <alignment vertical="center" wrapText="1"/>
    </xf>
    <xf numFmtId="0" fontId="7" fillId="12" borderId="2" xfId="0" applyFont="1" applyFill="1" applyBorder="1" applyAlignment="1">
      <alignment vertical="center" wrapText="1"/>
    </xf>
    <xf numFmtId="0" fontId="7" fillId="6" borderId="2" xfId="0" applyFont="1" applyFill="1" applyBorder="1" applyAlignment="1">
      <alignment vertical="center"/>
    </xf>
    <xf numFmtId="0" fontId="7" fillId="6" borderId="2" xfId="0" applyFont="1" applyFill="1" applyBorder="1" applyAlignment="1">
      <alignment vertical="center" wrapText="1"/>
    </xf>
    <xf numFmtId="0" fontId="17" fillId="6" borderId="2" xfId="0" applyFont="1" applyFill="1" applyBorder="1" applyAlignment="1">
      <alignment vertical="center"/>
    </xf>
    <xf numFmtId="0" fontId="10" fillId="14" borderId="2" xfId="0" applyFont="1" applyFill="1" applyBorder="1" applyAlignment="1">
      <alignment vertical="center" wrapText="1"/>
    </xf>
    <xf numFmtId="1" fontId="10" fillId="14" borderId="2" xfId="0" applyNumberFormat="1" applyFont="1" applyFill="1" applyBorder="1" applyAlignment="1">
      <alignment vertical="center" wrapText="1"/>
    </xf>
    <xf numFmtId="0" fontId="24" fillId="20" borderId="2" xfId="0" applyFont="1" applyFill="1" applyBorder="1" applyAlignment="1">
      <alignment horizontal="left" vertical="center" wrapText="1"/>
    </xf>
    <xf numFmtId="0" fontId="10" fillId="16" borderId="2" xfId="0" applyFont="1" applyFill="1" applyBorder="1" applyAlignment="1">
      <alignment vertical="center" wrapText="1"/>
    </xf>
    <xf numFmtId="0" fontId="10" fillId="18" borderId="2" xfId="0" applyFont="1" applyFill="1" applyBorder="1" applyAlignment="1">
      <alignment vertical="center" wrapText="1"/>
    </xf>
    <xf numFmtId="165" fontId="23" fillId="0" borderId="50" xfId="0" applyNumberFormat="1" applyFont="1" applyBorder="1" applyAlignment="1">
      <alignment horizontal="center" vertical="center" wrapText="1"/>
    </xf>
    <xf numFmtId="0" fontId="23" fillId="0" borderId="50" xfId="0" applyFont="1" applyBorder="1" applyAlignment="1">
      <alignment horizontal="center" vertical="center" wrapText="1"/>
    </xf>
    <xf numFmtId="17" fontId="23" fillId="0" borderId="2" xfId="0" applyNumberFormat="1" applyFont="1" applyBorder="1" applyAlignment="1">
      <alignment horizontal="center" vertical="center" wrapText="1"/>
    </xf>
    <xf numFmtId="17" fontId="23" fillId="0" borderId="50" xfId="0" applyNumberFormat="1" applyFont="1" applyBorder="1" applyAlignment="1">
      <alignment horizontal="center" vertical="center" wrapText="1"/>
    </xf>
    <xf numFmtId="4" fontId="23" fillId="0" borderId="50" xfId="0" applyNumberFormat="1" applyFont="1" applyBorder="1" applyAlignment="1">
      <alignment horizontal="center" vertical="center" wrapText="1"/>
    </xf>
    <xf numFmtId="0" fontId="32" fillId="0" borderId="0" xfId="0" applyFont="1" applyAlignment="1">
      <alignment horizontal="center" vertical="center" wrapText="1"/>
    </xf>
    <xf numFmtId="0" fontId="32" fillId="0" borderId="50" xfId="0" applyFont="1" applyBorder="1" applyAlignment="1">
      <alignment horizontal="center" vertical="center" wrapText="1"/>
    </xf>
    <xf numFmtId="17" fontId="34" fillId="0" borderId="2" xfId="0" applyNumberFormat="1" applyFont="1" applyBorder="1" applyAlignment="1">
      <alignment horizontal="center" vertical="center" wrapText="1"/>
    </xf>
    <xf numFmtId="17" fontId="35" fillId="0" borderId="2" xfId="0" applyNumberFormat="1" applyFont="1" applyBorder="1" applyAlignment="1">
      <alignment horizontal="center" vertical="center" wrapText="1"/>
    </xf>
    <xf numFmtId="0" fontId="23" fillId="0" borderId="0" xfId="0" applyFont="1" applyAlignment="1">
      <alignment horizontal="center" vertical="center" wrapText="1"/>
    </xf>
    <xf numFmtId="4" fontId="32" fillId="0" borderId="50" xfId="0" applyNumberFormat="1" applyFont="1" applyBorder="1" applyAlignment="1">
      <alignment horizontal="center" vertical="center" wrapText="1"/>
    </xf>
    <xf numFmtId="0" fontId="23" fillId="0" borderId="50" xfId="0" applyFont="1" applyBorder="1" applyAlignment="1">
      <alignment vertical="center" wrapText="1"/>
    </xf>
    <xf numFmtId="166" fontId="32" fillId="0" borderId="50" xfId="0" applyNumberFormat="1" applyFont="1" applyBorder="1" applyAlignment="1">
      <alignment horizontal="center" vertical="center" wrapText="1"/>
    </xf>
    <xf numFmtId="17" fontId="32" fillId="0" borderId="50" xfId="0" applyNumberFormat="1" applyFont="1" applyBorder="1" applyAlignment="1">
      <alignment horizontal="center" vertical="center" wrapText="1"/>
    </xf>
    <xf numFmtId="165" fontId="32" fillId="0" borderId="50" xfId="0" applyNumberFormat="1" applyFont="1" applyBorder="1" applyAlignment="1">
      <alignment horizontal="center" vertical="center" wrapText="1"/>
    </xf>
    <xf numFmtId="0" fontId="38" fillId="0" borderId="50" xfId="0" applyFont="1" applyBorder="1" applyAlignment="1">
      <alignment horizontal="center" vertical="center" wrapText="1"/>
    </xf>
    <xf numFmtId="0" fontId="31" fillId="0" borderId="2" xfId="0" applyFont="1" applyBorder="1" applyAlignment="1">
      <alignment horizontal="center" vertical="center"/>
    </xf>
    <xf numFmtId="0" fontId="32" fillId="0" borderId="4" xfId="0" applyFont="1" applyBorder="1" applyAlignment="1">
      <alignment horizontal="center" vertical="center"/>
    </xf>
    <xf numFmtId="17" fontId="39" fillId="0" borderId="50" xfId="0" applyNumberFormat="1" applyFont="1" applyBorder="1" applyAlignment="1">
      <alignment horizontal="center" vertical="center" wrapText="1"/>
    </xf>
    <xf numFmtId="0" fontId="31" fillId="0" borderId="4" xfId="0" applyFont="1" applyBorder="1" applyAlignment="1">
      <alignment horizontal="center" vertical="center"/>
    </xf>
    <xf numFmtId="0" fontId="31" fillId="19" borderId="0" xfId="0" applyFont="1" applyFill="1" applyAlignment="1">
      <alignment horizontal="center" vertical="center"/>
    </xf>
    <xf numFmtId="0" fontId="31" fillId="0" borderId="0" xfId="0" applyFont="1" applyAlignment="1">
      <alignment horizontal="center" vertical="center"/>
    </xf>
    <xf numFmtId="0" fontId="39" fillId="0" borderId="50" xfId="0" applyFont="1" applyBorder="1" applyAlignment="1">
      <alignment horizontal="center" vertical="center" wrapText="1"/>
    </xf>
    <xf numFmtId="0" fontId="40" fillId="0" borderId="50" xfId="0" applyFont="1" applyBorder="1" applyAlignment="1">
      <alignment horizontal="center" vertical="center" wrapText="1"/>
    </xf>
    <xf numFmtId="17" fontId="38" fillId="0" borderId="2" xfId="0" applyNumberFormat="1" applyFont="1" applyBorder="1" applyAlignment="1">
      <alignment horizontal="center" vertical="center" wrapText="1"/>
    </xf>
    <xf numFmtId="0" fontId="8" fillId="0" borderId="0" xfId="0" applyFont="1" applyAlignment="1">
      <alignment horizontal="center" vertical="center" wrapText="1"/>
    </xf>
    <xf numFmtId="0" fontId="0" fillId="0" borderId="0" xfId="0" applyAlignment="1">
      <alignment horizontal="center" vertical="center" wrapText="1"/>
    </xf>
    <xf numFmtId="0" fontId="20" fillId="16" borderId="10" xfId="0" applyFont="1" applyFill="1" applyBorder="1" applyAlignment="1">
      <alignment horizontal="center" vertical="center"/>
    </xf>
    <xf numFmtId="0" fontId="20" fillId="0" borderId="0" xfId="0" applyFont="1" applyAlignment="1">
      <alignment horizontal="center" vertical="center"/>
    </xf>
    <xf numFmtId="0" fontId="0" fillId="19" borderId="0" xfId="0" applyFill="1" applyAlignment="1">
      <alignment horizontal="center" vertical="center"/>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41" fillId="0" borderId="0" xfId="0" applyFont="1" applyAlignment="1">
      <alignment horizontal="center" vertical="center" wrapText="1"/>
    </xf>
    <xf numFmtId="0" fontId="41" fillId="0" borderId="50" xfId="0" applyFont="1" applyBorder="1" applyAlignment="1">
      <alignment horizontal="center" vertical="center" wrapText="1"/>
    </xf>
    <xf numFmtId="0" fontId="0" fillId="0" borderId="51" xfId="0" applyBorder="1" applyAlignment="1">
      <alignment horizontal="center" vertical="center" wrapText="1"/>
    </xf>
    <xf numFmtId="0" fontId="0" fillId="0" borderId="24" xfId="0" applyBorder="1" applyAlignment="1">
      <alignment vertical="center"/>
    </xf>
    <xf numFmtId="0" fontId="31" fillId="0" borderId="2" xfId="0" applyFont="1" applyBorder="1" applyAlignment="1">
      <alignment horizontal="center" vertical="center" wrapText="1"/>
    </xf>
    <xf numFmtId="17" fontId="31" fillId="0" borderId="2" xfId="0" applyNumberFormat="1" applyFont="1" applyBorder="1" applyAlignment="1">
      <alignment horizontal="center" vertical="center"/>
    </xf>
    <xf numFmtId="17" fontId="0" fillId="0" borderId="2" xfId="0" applyNumberFormat="1" applyBorder="1" applyAlignment="1">
      <alignment horizontal="center" vertical="center"/>
    </xf>
    <xf numFmtId="0" fontId="42" fillId="0" borderId="0" xfId="0" applyFont="1" applyAlignment="1">
      <alignment horizontal="center" vertical="center" wrapText="1"/>
    </xf>
    <xf numFmtId="0" fontId="43" fillId="0" borderId="2" xfId="0" applyFont="1" applyBorder="1" applyAlignment="1">
      <alignment horizontal="center" vertical="center" wrapText="1"/>
    </xf>
    <xf numFmtId="0" fontId="0" fillId="0" borderId="2" xfId="0" applyBorder="1" applyAlignment="1">
      <alignment vertical="center" wrapText="1"/>
    </xf>
    <xf numFmtId="0" fontId="44" fillId="0" borderId="0" xfId="0" applyFont="1" applyAlignment="1">
      <alignment horizontal="center" vertical="center" wrapText="1"/>
    </xf>
    <xf numFmtId="0" fontId="44" fillId="0" borderId="50" xfId="0" applyFont="1" applyBorder="1" applyAlignment="1">
      <alignment horizontal="center" vertical="center" wrapText="1"/>
    </xf>
    <xf numFmtId="0" fontId="42" fillId="0" borderId="2" xfId="0" applyFont="1" applyBorder="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xf>
    <xf numFmtId="0" fontId="0" fillId="0" borderId="24" xfId="0" applyBorder="1" applyAlignment="1">
      <alignment horizontal="center" vertical="center" wrapText="1"/>
    </xf>
    <xf numFmtId="0" fontId="0" fillId="0" borderId="50" xfId="0" applyBorder="1" applyAlignment="1">
      <alignment vertical="center"/>
    </xf>
    <xf numFmtId="0" fontId="31" fillId="0" borderId="5" xfId="0" applyFont="1" applyBorder="1" applyAlignment="1">
      <alignment horizontal="center" vertical="center"/>
    </xf>
    <xf numFmtId="0" fontId="0" fillId="0" borderId="52" xfId="0" applyBorder="1" applyAlignment="1">
      <alignment vertical="center"/>
    </xf>
    <xf numFmtId="0" fontId="31" fillId="0" borderId="3" xfId="0" applyFont="1" applyBorder="1" applyAlignment="1">
      <alignment horizontal="center" vertical="center"/>
    </xf>
    <xf numFmtId="0" fontId="15" fillId="0" borderId="2" xfId="0" applyFont="1" applyBorder="1" applyAlignment="1">
      <alignment horizontal="center" vertical="center" wrapText="1"/>
    </xf>
    <xf numFmtId="17" fontId="0" fillId="0" borderId="4" xfId="0" applyNumberFormat="1" applyBorder="1" applyAlignment="1">
      <alignment horizontal="center" vertical="center"/>
    </xf>
    <xf numFmtId="17" fontId="0" fillId="0" borderId="2" xfId="0" applyNumberFormat="1" applyBorder="1" applyAlignment="1">
      <alignment vertical="center"/>
    </xf>
    <xf numFmtId="0" fontId="51" fillId="0" borderId="0" xfId="0" applyFont="1" applyAlignment="1">
      <alignment horizontal="center" vertical="center" wrapText="1"/>
    </xf>
    <xf numFmtId="0" fontId="15" fillId="0" borderId="4" xfId="0" applyFont="1" applyBorder="1" applyAlignment="1">
      <alignment horizontal="center" vertical="center" wrapText="1"/>
    </xf>
    <xf numFmtId="0" fontId="48" fillId="0" borderId="50" xfId="0" applyFont="1" applyBorder="1" applyAlignment="1">
      <alignment horizontal="center" vertical="center" wrapText="1"/>
    </xf>
    <xf numFmtId="0" fontId="43" fillId="0" borderId="4" xfId="0" applyFont="1" applyBorder="1" applyAlignment="1">
      <alignment horizontal="center" vertical="center" wrapText="1"/>
    </xf>
    <xf numFmtId="0" fontId="7" fillId="0" borderId="50" xfId="0" applyFont="1" applyBorder="1" applyAlignment="1">
      <alignment horizontal="center" vertical="center"/>
    </xf>
    <xf numFmtId="0" fontId="0" fillId="0" borderId="50" xfId="0" applyBorder="1" applyAlignment="1">
      <alignment horizontal="center" vertical="center" wrapText="1"/>
    </xf>
    <xf numFmtId="0" fontId="0" fillId="19" borderId="50" xfId="0" applyFill="1" applyBorder="1" applyAlignment="1">
      <alignment vertical="center"/>
    </xf>
    <xf numFmtId="0" fontId="23" fillId="0" borderId="53" xfId="0" applyFont="1" applyBorder="1" applyAlignment="1">
      <alignment horizontal="center" vertical="center" wrapText="1"/>
    </xf>
    <xf numFmtId="17" fontId="34" fillId="0" borderId="5" xfId="0" applyNumberFormat="1" applyFont="1" applyBorder="1" applyAlignment="1">
      <alignment horizontal="center" vertical="center" wrapText="1"/>
    </xf>
    <xf numFmtId="17" fontId="23" fillId="0" borderId="5" xfId="0" applyNumberFormat="1" applyFont="1" applyBorder="1" applyAlignment="1">
      <alignment horizontal="center" vertical="center" wrapText="1"/>
    </xf>
    <xf numFmtId="4" fontId="23" fillId="0" borderId="53" xfId="0" applyNumberFormat="1" applyFont="1" applyBorder="1" applyAlignment="1">
      <alignment horizontal="center" vertical="center" wrapText="1"/>
    </xf>
    <xf numFmtId="17" fontId="23" fillId="0" borderId="53" xfId="0" applyNumberFormat="1" applyFont="1" applyBorder="1" applyAlignment="1">
      <alignment horizontal="center" vertical="center" wrapText="1"/>
    </xf>
    <xf numFmtId="0" fontId="0" fillId="0" borderId="3" xfId="0" applyBorder="1" applyAlignment="1">
      <alignment vertical="center"/>
    </xf>
    <xf numFmtId="0" fontId="7" fillId="0" borderId="54" xfId="0" applyFont="1" applyBorder="1" applyAlignment="1">
      <alignment horizontal="center" vertical="center"/>
    </xf>
    <xf numFmtId="0" fontId="0" fillId="0" borderId="5" xfId="0" applyBorder="1" applyAlignment="1">
      <alignment vertical="center" wrapText="1"/>
    </xf>
    <xf numFmtId="0" fontId="0" fillId="0" borderId="5" xfId="0" applyBorder="1" applyAlignment="1">
      <alignment horizontal="center" vertical="center" wrapText="1" indent="1"/>
    </xf>
    <xf numFmtId="0" fontId="0" fillId="0" borderId="5" xfId="0" applyBorder="1" applyAlignment="1">
      <alignment vertical="center"/>
    </xf>
    <xf numFmtId="165" fontId="23" fillId="0" borderId="55" xfId="0" applyNumberFormat="1" applyFont="1" applyBorder="1" applyAlignment="1">
      <alignment horizontal="center" vertical="center" wrapText="1"/>
    </xf>
    <xf numFmtId="0" fontId="23" fillId="0" borderId="55" xfId="0" applyFont="1" applyBorder="1" applyAlignment="1">
      <alignment horizontal="center" vertical="center" wrapText="1"/>
    </xf>
    <xf numFmtId="17" fontId="34" fillId="0" borderId="4" xfId="0" applyNumberFormat="1" applyFont="1" applyBorder="1" applyAlignment="1">
      <alignment horizontal="center" vertical="center" wrapText="1"/>
    </xf>
    <xf numFmtId="17" fontId="23" fillId="0" borderId="4" xfId="0" applyNumberFormat="1" applyFont="1" applyBorder="1" applyAlignment="1">
      <alignment horizontal="center" vertical="center" wrapText="1"/>
    </xf>
    <xf numFmtId="4" fontId="23" fillId="0" borderId="55" xfId="0" applyNumberFormat="1" applyFont="1" applyBorder="1" applyAlignment="1">
      <alignment horizontal="center" vertical="center" wrapText="1"/>
    </xf>
    <xf numFmtId="17" fontId="23" fillId="0" borderId="55" xfId="0" applyNumberFormat="1" applyFont="1" applyBorder="1" applyAlignment="1">
      <alignment horizontal="center" vertical="center" wrapText="1"/>
    </xf>
    <xf numFmtId="0" fontId="32" fillId="0" borderId="56" xfId="0" applyFont="1" applyBorder="1" applyAlignment="1">
      <alignment horizontal="center" vertical="center" wrapText="1"/>
    </xf>
    <xf numFmtId="0" fontId="0" fillId="0" borderId="57" xfId="0" applyBorder="1" applyAlignment="1">
      <alignment vertical="center"/>
    </xf>
    <xf numFmtId="0" fontId="0" fillId="0" borderId="56" xfId="0" applyBorder="1" applyAlignment="1">
      <alignment vertical="center"/>
    </xf>
    <xf numFmtId="0" fontId="7" fillId="0" borderId="58" xfId="0" applyFont="1" applyBorder="1" applyAlignment="1">
      <alignment horizontal="center" vertical="center"/>
    </xf>
    <xf numFmtId="0" fontId="0" fillId="0" borderId="6" xfId="0" applyBorder="1" applyAlignment="1">
      <alignment vertical="center"/>
    </xf>
    <xf numFmtId="0" fontId="0" fillId="0" borderId="59" xfId="0" applyBorder="1" applyAlignment="1">
      <alignment vertical="center"/>
    </xf>
    <xf numFmtId="0" fontId="0" fillId="0" borderId="56" xfId="0" applyBorder="1" applyAlignment="1">
      <alignment horizontal="center" vertical="center"/>
    </xf>
    <xf numFmtId="17" fontId="23" fillId="0" borderId="57" xfId="0" applyNumberFormat="1" applyFont="1" applyBorder="1" applyAlignment="1">
      <alignment horizontal="center" vertical="center" wrapText="1"/>
    </xf>
    <xf numFmtId="0" fontId="7" fillId="0" borderId="60" xfId="0" applyFont="1" applyBorder="1" applyAlignment="1">
      <alignment horizontal="center" vertical="center"/>
    </xf>
    <xf numFmtId="0" fontId="15" fillId="0" borderId="62" xfId="0" applyFont="1" applyBorder="1" applyAlignment="1">
      <alignment horizontal="center" vertical="center"/>
    </xf>
    <xf numFmtId="0" fontId="52" fillId="0" borderId="0" xfId="0" applyFont="1" applyAlignment="1">
      <alignment horizontal="center" vertical="center" wrapText="1"/>
    </xf>
    <xf numFmtId="0" fontId="54" fillId="0" borderId="4" xfId="0" applyFont="1" applyBorder="1" applyAlignment="1">
      <alignment horizontal="center" vertical="center" wrapText="1"/>
    </xf>
    <xf numFmtId="0" fontId="0" fillId="0" borderId="4" xfId="5" applyFont="1" applyBorder="1" applyAlignment="1">
      <alignment horizontal="center" vertical="center" wrapText="1"/>
    </xf>
    <xf numFmtId="0" fontId="42" fillId="25" borderId="0" xfId="0" applyFont="1" applyFill="1" applyAlignment="1">
      <alignment horizontal="center" vertical="center" wrapText="1"/>
    </xf>
    <xf numFmtId="0" fontId="57" fillId="0" borderId="2" xfId="0" applyFont="1" applyBorder="1" applyAlignment="1">
      <alignment horizontal="center" vertical="center"/>
    </xf>
    <xf numFmtId="0" fontId="52" fillId="0" borderId="2" xfId="0" applyFont="1" applyBorder="1" applyAlignment="1">
      <alignment horizontal="center" vertical="center" wrapText="1"/>
    </xf>
    <xf numFmtId="0" fontId="42" fillId="0" borderId="4" xfId="0" applyFont="1" applyBorder="1" applyAlignment="1">
      <alignment horizontal="center" vertical="center" wrapText="1"/>
    </xf>
    <xf numFmtId="0" fontId="58" fillId="0" borderId="50" xfId="0" applyFont="1" applyBorder="1" applyAlignment="1">
      <alignment horizontal="center" vertical="center" wrapText="1"/>
    </xf>
    <xf numFmtId="0" fontId="43" fillId="4" borderId="2" xfId="0" applyFont="1" applyFill="1" applyBorder="1" applyAlignment="1">
      <alignment horizontal="center" vertical="center" wrapText="1"/>
    </xf>
    <xf numFmtId="0" fontId="31" fillId="4" borderId="2" xfId="0" applyFont="1" applyFill="1" applyBorder="1" applyAlignment="1">
      <alignment horizontal="center" vertical="center" wrapText="1"/>
    </xf>
    <xf numFmtId="17" fontId="43" fillId="0" borderId="2" xfId="0" applyNumberFormat="1" applyFont="1" applyBorder="1" applyAlignment="1">
      <alignment horizontal="center" vertical="center" wrapText="1"/>
    </xf>
    <xf numFmtId="0" fontId="0" fillId="0" borderId="51" xfId="0" applyBorder="1" applyAlignment="1">
      <alignment vertical="center"/>
    </xf>
    <xf numFmtId="0" fontId="54" fillId="4" borderId="2" xfId="0" applyFont="1" applyFill="1" applyBorder="1" applyAlignment="1">
      <alignment horizontal="center" vertical="center" wrapText="1"/>
    </xf>
    <xf numFmtId="0" fontId="59" fillId="4" borderId="2" xfId="0" applyFont="1" applyFill="1" applyBorder="1" applyAlignment="1">
      <alignment horizontal="center" vertical="center" wrapText="1"/>
    </xf>
    <xf numFmtId="0" fontId="59" fillId="0" borderId="51" xfId="0" applyFont="1" applyBorder="1" applyAlignment="1">
      <alignment horizontal="center" vertical="center" wrapText="1"/>
    </xf>
    <xf numFmtId="0" fontId="23" fillId="0" borderId="57" xfId="0" applyFont="1" applyBorder="1" applyAlignment="1">
      <alignment horizontal="center" vertical="center" wrapText="1"/>
    </xf>
    <xf numFmtId="17" fontId="23" fillId="0" borderId="24" xfId="0" applyNumberFormat="1" applyFont="1" applyBorder="1" applyAlignment="1">
      <alignment horizontal="center" vertical="center" wrapText="1"/>
    </xf>
    <xf numFmtId="0" fontId="23" fillId="0" borderId="24" xfId="0" applyFont="1" applyBorder="1" applyAlignment="1">
      <alignment horizontal="center" vertical="center" wrapText="1"/>
    </xf>
    <xf numFmtId="0" fontId="38" fillId="0" borderId="0" xfId="0" applyFont="1" applyAlignment="1">
      <alignment horizontal="center" vertical="center" wrapText="1"/>
    </xf>
    <xf numFmtId="0" fontId="23" fillId="0" borderId="4" xfId="0" applyFont="1" applyBorder="1" applyAlignment="1">
      <alignment horizontal="center" vertical="center" wrapText="1"/>
    </xf>
    <xf numFmtId="0" fontId="23" fillId="0" borderId="6" xfId="0" applyFont="1" applyBorder="1" applyAlignment="1">
      <alignment horizontal="center" vertical="center" wrapText="1"/>
    </xf>
    <xf numFmtId="17" fontId="23" fillId="0" borderId="6" xfId="0" applyNumberFormat="1" applyFont="1" applyBorder="1" applyAlignment="1">
      <alignment horizontal="center" vertical="center" wrapText="1"/>
    </xf>
    <xf numFmtId="4" fontId="23" fillId="0" borderId="6" xfId="0" applyNumberFormat="1" applyFont="1" applyBorder="1" applyAlignment="1">
      <alignment horizontal="center" vertical="center" wrapText="1"/>
    </xf>
    <xf numFmtId="0" fontId="38" fillId="0" borderId="55" xfId="0" applyFont="1" applyBorder="1" applyAlignment="1">
      <alignment horizontal="center" vertical="center" wrapText="1"/>
    </xf>
    <xf numFmtId="0" fontId="23" fillId="0" borderId="64" xfId="0" applyFont="1" applyBorder="1" applyAlignment="1">
      <alignment horizontal="center" vertical="center" wrapText="1"/>
    </xf>
    <xf numFmtId="0" fontId="23" fillId="26" borderId="6" xfId="0" applyFont="1" applyFill="1" applyBorder="1" applyAlignment="1">
      <alignment horizontal="center" vertical="center" wrapText="1"/>
    </xf>
    <xf numFmtId="0" fontId="38" fillId="0" borderId="64" xfId="0" applyFont="1" applyBorder="1" applyAlignment="1">
      <alignment horizontal="center" vertical="center" wrapText="1"/>
    </xf>
    <xf numFmtId="4" fontId="23" fillId="0" borderId="64" xfId="0" applyNumberFormat="1" applyFont="1" applyBorder="1" applyAlignment="1">
      <alignment horizontal="center" vertical="center" wrapText="1"/>
    </xf>
    <xf numFmtId="17" fontId="34" fillId="0" borderId="24" xfId="0" applyNumberFormat="1" applyFont="1" applyBorder="1" applyAlignment="1">
      <alignment horizontal="center" vertical="center" wrapText="1"/>
    </xf>
    <xf numFmtId="4" fontId="23" fillId="0" borderId="57" xfId="0" applyNumberFormat="1" applyFont="1" applyBorder="1" applyAlignment="1">
      <alignment horizontal="center" vertical="center" wrapText="1"/>
    </xf>
    <xf numFmtId="0" fontId="34" fillId="0" borderId="6" xfId="0" applyFont="1" applyBorder="1" applyAlignment="1">
      <alignment horizontal="center" vertical="center" wrapText="1"/>
    </xf>
    <xf numFmtId="17" fontId="38" fillId="0" borderId="6" xfId="0" applyNumberFormat="1" applyFont="1" applyBorder="1" applyAlignment="1">
      <alignment horizontal="center" vertical="center" wrapText="1"/>
    </xf>
    <xf numFmtId="0" fontId="38" fillId="0" borderId="57" xfId="0" applyFont="1" applyBorder="1" applyAlignment="1">
      <alignment horizontal="center" vertical="center" wrapText="1"/>
    </xf>
    <xf numFmtId="0" fontId="39" fillId="0" borderId="57" xfId="0" applyFont="1" applyBorder="1" applyAlignment="1">
      <alignment horizontal="center" vertical="center" wrapText="1"/>
    </xf>
    <xf numFmtId="0" fontId="39" fillId="0" borderId="6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63" xfId="0" applyFont="1" applyBorder="1" applyAlignment="1">
      <alignment horizontal="center" vertical="center" wrapText="1"/>
    </xf>
    <xf numFmtId="0" fontId="23" fillId="0" borderId="65" xfId="0" applyFont="1" applyBorder="1" applyAlignment="1">
      <alignment horizontal="center" vertical="center" wrapText="1"/>
    </xf>
    <xf numFmtId="17" fontId="23" fillId="0" borderId="63"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24" xfId="0" applyFont="1" applyBorder="1" applyAlignment="1">
      <alignment horizontal="center" vertical="center" wrapText="1"/>
    </xf>
    <xf numFmtId="0" fontId="23" fillId="0" borderId="66" xfId="0" applyFont="1" applyBorder="1" applyAlignment="1">
      <alignment horizontal="center" vertical="center" wrapText="1"/>
    </xf>
    <xf numFmtId="17" fontId="23" fillId="0" borderId="65" xfId="0" applyNumberFormat="1" applyFont="1" applyBorder="1" applyAlignment="1">
      <alignment horizontal="center" vertical="center" wrapText="1"/>
    </xf>
    <xf numFmtId="0" fontId="0" fillId="0" borderId="24" xfId="0" applyBorder="1" applyAlignment="1">
      <alignment horizontal="center" vertical="center"/>
    </xf>
    <xf numFmtId="0" fontId="0" fillId="4" borderId="2" xfId="0" applyFill="1" applyBorder="1" applyAlignment="1">
      <alignment horizontal="center" vertical="center" wrapText="1"/>
    </xf>
    <xf numFmtId="0" fontId="0" fillId="0" borderId="50" xfId="0" applyBorder="1" applyAlignment="1">
      <alignment horizontal="center" vertical="center"/>
    </xf>
    <xf numFmtId="0" fontId="38" fillId="0" borderId="50" xfId="0" applyFont="1" applyBorder="1" applyAlignment="1">
      <alignment horizontal="center" vertical="center"/>
    </xf>
    <xf numFmtId="17" fontId="38" fillId="0" borderId="50" xfId="0" applyNumberFormat="1" applyFont="1" applyBorder="1" applyAlignment="1">
      <alignment horizontal="center" vertical="center"/>
    </xf>
    <xf numFmtId="0" fontId="0" fillId="0" borderId="46" xfId="0" applyBorder="1" applyAlignment="1">
      <alignment horizontal="center" vertical="center"/>
    </xf>
    <xf numFmtId="0" fontId="7" fillId="0" borderId="3" xfId="0" applyFont="1" applyBorder="1" applyAlignment="1">
      <alignment horizontal="center" vertical="center"/>
    </xf>
    <xf numFmtId="0" fontId="48" fillId="0" borderId="55" xfId="0" applyFont="1" applyBorder="1" applyAlignment="1">
      <alignment horizontal="center" vertical="center" wrapText="1"/>
    </xf>
    <xf numFmtId="4" fontId="38" fillId="0" borderId="50" xfId="0" applyNumberFormat="1" applyFont="1" applyBorder="1" applyAlignment="1">
      <alignment horizontal="center" vertical="center" wrapText="1"/>
    </xf>
    <xf numFmtId="0" fontId="43" fillId="0" borderId="50" xfId="0" applyFont="1" applyBorder="1" applyAlignment="1">
      <alignment horizontal="center" vertical="center" wrapText="1"/>
    </xf>
    <xf numFmtId="0" fontId="64" fillId="0" borderId="2" xfId="0" applyFont="1" applyBorder="1" applyAlignment="1">
      <alignment horizontal="center" vertical="center" wrapText="1"/>
    </xf>
    <xf numFmtId="0" fontId="0" fillId="4" borderId="4" xfId="0" applyFill="1" applyBorder="1" applyAlignment="1">
      <alignment horizontal="center" vertical="center" wrapText="1"/>
    </xf>
    <xf numFmtId="0" fontId="0" fillId="4" borderId="4" xfId="0" applyFill="1" applyBorder="1" applyAlignment="1">
      <alignment horizontal="center" vertical="center"/>
    </xf>
    <xf numFmtId="0" fontId="43" fillId="4" borderId="4" xfId="0" applyFont="1" applyFill="1" applyBorder="1" applyAlignment="1">
      <alignment horizontal="center" vertical="center" wrapText="1"/>
    </xf>
    <xf numFmtId="0" fontId="48" fillId="0" borderId="64" xfId="0" applyFont="1" applyBorder="1" applyAlignment="1">
      <alignment horizontal="center" vertical="center" wrapText="1"/>
    </xf>
    <xf numFmtId="0" fontId="48" fillId="0" borderId="6" xfId="0" applyFont="1" applyBorder="1" applyAlignment="1">
      <alignment horizontal="center" vertical="center" wrapText="1"/>
    </xf>
    <xf numFmtId="0" fontId="23" fillId="4" borderId="50" xfId="0" applyFont="1" applyFill="1" applyBorder="1" applyAlignment="1">
      <alignment horizontal="center" vertical="center" wrapText="1"/>
    </xf>
    <xf numFmtId="0" fontId="23" fillId="4" borderId="57" xfId="0" applyFont="1" applyFill="1" applyBorder="1" applyAlignment="1">
      <alignment horizontal="center" vertical="center" wrapText="1"/>
    </xf>
    <xf numFmtId="17" fontId="23" fillId="4" borderId="24" xfId="0" applyNumberFormat="1" applyFont="1" applyFill="1" applyBorder="1" applyAlignment="1">
      <alignment horizontal="center" vertical="center" wrapText="1"/>
    </xf>
    <xf numFmtId="0" fontId="23" fillId="4" borderId="24" xfId="0" applyFont="1" applyFill="1" applyBorder="1" applyAlignment="1">
      <alignment horizontal="center" vertical="center" wrapText="1"/>
    </xf>
    <xf numFmtId="0" fontId="0" fillId="4" borderId="4" xfId="0" applyFill="1" applyBorder="1" applyAlignment="1">
      <alignment vertical="center"/>
    </xf>
    <xf numFmtId="0" fontId="0" fillId="4" borderId="4" xfId="0" applyFill="1" applyBorder="1" applyAlignment="1" applyProtection="1">
      <alignment vertical="center"/>
      <protection locked="0"/>
    </xf>
    <xf numFmtId="0" fontId="7" fillId="4" borderId="4" xfId="0" applyFont="1" applyFill="1" applyBorder="1" applyAlignment="1">
      <alignment horizontal="center" vertical="center"/>
    </xf>
    <xf numFmtId="0" fontId="52" fillId="4" borderId="2" xfId="0" applyFont="1" applyFill="1" applyBorder="1" applyAlignment="1">
      <alignment horizontal="center" vertical="center" wrapText="1"/>
    </xf>
    <xf numFmtId="0" fontId="0" fillId="4" borderId="0" xfId="0" applyFill="1" applyAlignment="1">
      <alignment vertical="center"/>
    </xf>
    <xf numFmtId="0" fontId="32" fillId="4" borderId="50" xfId="0" applyFont="1" applyFill="1" applyBorder="1" applyAlignment="1">
      <alignment horizontal="center" vertical="center" wrapText="1"/>
    </xf>
    <xf numFmtId="0" fontId="7" fillId="0" borderId="52" xfId="0" applyFont="1" applyBorder="1" applyAlignment="1">
      <alignment horizontal="center" vertical="center"/>
    </xf>
    <xf numFmtId="0" fontId="42" fillId="0" borderId="50" xfId="0" applyFont="1" applyBorder="1" applyAlignment="1">
      <alignment horizontal="center" vertical="center" wrapText="1"/>
    </xf>
    <xf numFmtId="0" fontId="64" fillId="0" borderId="5" xfId="0" applyFont="1" applyBorder="1" applyAlignment="1">
      <alignment horizontal="center" vertical="center" wrapText="1"/>
    </xf>
    <xf numFmtId="0" fontId="38" fillId="4" borderId="55" xfId="0" applyFont="1" applyFill="1" applyBorder="1" applyAlignment="1">
      <alignment horizontal="center" vertical="center" wrapText="1"/>
    </xf>
    <xf numFmtId="0" fontId="23" fillId="4" borderId="55" xfId="0" applyFont="1" applyFill="1" applyBorder="1" applyAlignment="1">
      <alignment horizontal="center" vertical="center" wrapText="1"/>
    </xf>
    <xf numFmtId="0" fontId="38" fillId="4" borderId="50" xfId="0" applyFont="1" applyFill="1" applyBorder="1" applyAlignment="1">
      <alignment horizontal="center" vertical="center" wrapText="1"/>
    </xf>
    <xf numFmtId="0" fontId="0" fillId="0" borderId="0" xfId="0" applyAlignment="1">
      <alignment horizontal="left" vertical="center" wrapText="1"/>
    </xf>
    <xf numFmtId="0" fontId="0" fillId="19" borderId="0" xfId="0" applyFill="1" applyAlignment="1">
      <alignment horizontal="left" vertical="center" wrapText="1"/>
    </xf>
    <xf numFmtId="0" fontId="0" fillId="0" borderId="50" xfId="0" applyBorder="1" applyAlignment="1">
      <alignment horizontal="left" vertical="center" wrapText="1"/>
    </xf>
    <xf numFmtId="0" fontId="0" fillId="6" borderId="5" xfId="0" applyFill="1" applyBorder="1" applyAlignment="1">
      <alignment horizontal="center" vertical="center"/>
    </xf>
    <xf numFmtId="164" fontId="23" fillId="6" borderId="5" xfId="0" applyNumberFormat="1" applyFont="1" applyFill="1" applyBorder="1" applyAlignment="1">
      <alignment horizontal="center" vertical="center" wrapText="1"/>
    </xf>
    <xf numFmtId="0" fontId="42" fillId="4" borderId="2" xfId="0" applyFont="1" applyFill="1" applyBorder="1" applyAlignment="1">
      <alignment horizontal="center" vertical="center" wrapText="1"/>
    </xf>
    <xf numFmtId="0" fontId="43" fillId="4" borderId="5" xfId="0" applyFont="1" applyFill="1" applyBorder="1" applyAlignment="1">
      <alignment horizontal="center" vertical="center" wrapText="1"/>
    </xf>
    <xf numFmtId="0" fontId="52" fillId="0" borderId="5" xfId="0" applyFont="1" applyBorder="1" applyAlignment="1">
      <alignment horizontal="center" vertical="center" wrapText="1"/>
    </xf>
    <xf numFmtId="0" fontId="43" fillId="4" borderId="0" xfId="0" applyFont="1" applyFill="1" applyAlignment="1">
      <alignment horizontal="center" vertical="center" wrapText="1"/>
    </xf>
    <xf numFmtId="0" fontId="0" fillId="4" borderId="2" xfId="0" applyFill="1" applyBorder="1" applyAlignment="1">
      <alignment horizontal="center" vertical="center"/>
    </xf>
    <xf numFmtId="17" fontId="0" fillId="4" borderId="2" xfId="0" applyNumberFormat="1" applyFill="1" applyBorder="1" applyAlignment="1">
      <alignment horizontal="center" vertical="center"/>
    </xf>
    <xf numFmtId="0" fontId="0" fillId="4" borderId="0" xfId="0" applyFill="1" applyAlignment="1">
      <alignment vertical="center" wrapText="1"/>
    </xf>
    <xf numFmtId="0" fontId="52" fillId="0" borderId="4" xfId="0" applyFont="1" applyBorder="1" applyAlignment="1">
      <alignment horizontal="center" vertical="center" wrapText="1"/>
    </xf>
    <xf numFmtId="0" fontId="67" fillId="0" borderId="50" xfId="0" applyFont="1" applyBorder="1" applyAlignment="1">
      <alignment horizontal="center" vertical="center" wrapText="1"/>
    </xf>
    <xf numFmtId="17" fontId="41" fillId="0" borderId="50" xfId="0" applyNumberFormat="1" applyFont="1" applyBorder="1" applyAlignment="1">
      <alignment horizontal="center" vertical="center" wrapText="1"/>
    </xf>
    <xf numFmtId="4" fontId="41" fillId="4" borderId="0" xfId="0" applyNumberFormat="1" applyFont="1" applyFill="1" applyAlignment="1">
      <alignment horizontal="center" vertical="center"/>
    </xf>
    <xf numFmtId="17" fontId="0" fillId="4" borderId="4" xfId="0" applyNumberFormat="1" applyFill="1" applyBorder="1" applyAlignment="1">
      <alignment horizontal="center" vertical="center"/>
    </xf>
    <xf numFmtId="0" fontId="55" fillId="4" borderId="4" xfId="0" applyFont="1" applyFill="1" applyBorder="1" applyAlignment="1">
      <alignment horizontal="center" vertical="center" wrapText="1"/>
    </xf>
    <xf numFmtId="0" fontId="42" fillId="0" borderId="24" xfId="0" applyFont="1" applyBorder="1" applyAlignment="1">
      <alignment horizontal="center" vertical="center" wrapText="1"/>
    </xf>
    <xf numFmtId="0" fontId="48" fillId="0" borderId="50" xfId="0" applyFont="1" applyBorder="1" applyAlignment="1">
      <alignment wrapText="1"/>
    </xf>
    <xf numFmtId="0" fontId="0" fillId="0" borderId="56" xfId="0" applyBorder="1" applyAlignment="1">
      <alignment horizontal="center" vertical="center" wrapText="1"/>
    </xf>
    <xf numFmtId="0" fontId="42" fillId="0" borderId="57" xfId="0" applyFont="1" applyBorder="1" applyAlignment="1">
      <alignment horizontal="center" vertical="center" wrapText="1"/>
    </xf>
    <xf numFmtId="17" fontId="0" fillId="0" borderId="2" xfId="0" applyNumberFormat="1" applyBorder="1" applyAlignment="1">
      <alignment horizontal="center" vertical="center" wrapText="1"/>
    </xf>
    <xf numFmtId="0" fontId="0" fillId="0" borderId="6" xfId="0" applyBorder="1" applyAlignment="1">
      <alignment horizontal="center" vertical="center" wrapText="1"/>
    </xf>
    <xf numFmtId="0" fontId="0" fillId="0" borderId="52" xfId="0" applyBorder="1" applyAlignment="1">
      <alignment horizontal="center" vertical="center" wrapText="1"/>
    </xf>
    <xf numFmtId="0" fontId="43" fillId="0" borderId="67" xfId="0" applyFont="1" applyBorder="1" applyAlignment="1">
      <alignment horizontal="center" vertical="center" wrapText="1"/>
    </xf>
    <xf numFmtId="0" fontId="43" fillId="0" borderId="0" xfId="0" applyFont="1" applyAlignment="1">
      <alignment horizontal="center" vertical="center" wrapText="1"/>
    </xf>
    <xf numFmtId="0" fontId="69" fillId="0" borderId="0" xfId="0" applyFont="1" applyAlignment="1">
      <alignment horizontal="center" vertical="center" wrapText="1"/>
    </xf>
    <xf numFmtId="0" fontId="69" fillId="0" borderId="50" xfId="0" applyFont="1" applyBorder="1" applyAlignment="1">
      <alignment horizontal="center" vertical="center" wrapText="1"/>
    </xf>
    <xf numFmtId="0" fontId="55" fillId="0" borderId="0" xfId="0" applyFont="1" applyAlignment="1">
      <alignment horizontal="center" vertical="center" wrapText="1"/>
    </xf>
    <xf numFmtId="0" fontId="41" fillId="0" borderId="0" xfId="0" applyFont="1" applyAlignment="1">
      <alignment horizontal="center" vertical="center"/>
    </xf>
    <xf numFmtId="0" fontId="41" fillId="0" borderId="50" xfId="0" applyFont="1" applyBorder="1" applyAlignment="1">
      <alignment wrapText="1"/>
    </xf>
    <xf numFmtId="0" fontId="0" fillId="4" borderId="52" xfId="0" applyFill="1" applyBorder="1" applyAlignment="1">
      <alignment horizontal="center" vertical="center"/>
    </xf>
    <xf numFmtId="0" fontId="42" fillId="4" borderId="50" xfId="0" applyFont="1" applyFill="1" applyBorder="1" applyAlignment="1">
      <alignment horizontal="center" vertical="top" wrapText="1"/>
    </xf>
    <xf numFmtId="0" fontId="43" fillId="0" borderId="5" xfId="0" applyFont="1" applyBorder="1" applyAlignment="1">
      <alignment horizontal="center" vertical="center" wrapText="1"/>
    </xf>
    <xf numFmtId="17" fontId="0" fillId="0" borderId="50" xfId="0" applyNumberFormat="1" applyBorder="1" applyAlignment="1">
      <alignment horizontal="center" vertical="center"/>
    </xf>
    <xf numFmtId="0" fontId="43" fillId="0" borderId="4" xfId="6" applyFont="1" applyBorder="1" applyAlignment="1">
      <alignment horizontal="center" vertical="center" wrapText="1"/>
    </xf>
    <xf numFmtId="0" fontId="43" fillId="0" borderId="51" xfId="0" applyFont="1" applyBorder="1" applyAlignment="1">
      <alignment horizontal="center" vertical="center" wrapText="1"/>
    </xf>
    <xf numFmtId="0" fontId="51" fillId="0" borderId="64" xfId="0" applyFont="1" applyBorder="1" applyAlignment="1">
      <alignment horizontal="center" vertical="center" wrapText="1"/>
    </xf>
    <xf numFmtId="0" fontId="51" fillId="0" borderId="50" xfId="0" applyFont="1" applyBorder="1" applyAlignment="1">
      <alignment horizontal="center" vertical="center" wrapText="1"/>
    </xf>
    <xf numFmtId="0" fontId="32" fillId="0" borderId="64" xfId="0" applyFont="1" applyBorder="1" applyAlignment="1">
      <alignment horizontal="center" vertical="center" wrapText="1"/>
    </xf>
    <xf numFmtId="4" fontId="32" fillId="0" borderId="64" xfId="0" applyNumberFormat="1" applyFont="1" applyBorder="1" applyAlignment="1">
      <alignment horizontal="center" vertical="center" wrapText="1"/>
    </xf>
    <xf numFmtId="0" fontId="32" fillId="0" borderId="24" xfId="0" applyFont="1" applyBorder="1" applyAlignment="1">
      <alignment horizontal="center" vertical="center" wrapText="1"/>
    </xf>
    <xf numFmtId="4" fontId="32" fillId="0" borderId="24" xfId="0" applyNumberFormat="1" applyFont="1" applyBorder="1" applyAlignment="1">
      <alignment horizontal="center" vertical="center" wrapText="1"/>
    </xf>
    <xf numFmtId="0" fontId="32" fillId="0" borderId="6" xfId="0" applyFont="1" applyBorder="1" applyAlignment="1">
      <alignment horizontal="center" vertical="center" wrapText="1"/>
    </xf>
    <xf numFmtId="4" fontId="32" fillId="0" borderId="6" xfId="0" applyNumberFormat="1" applyFont="1" applyBorder="1" applyAlignment="1">
      <alignment horizontal="center" vertical="center" wrapText="1"/>
    </xf>
    <xf numFmtId="0" fontId="32" fillId="0" borderId="65" xfId="0" applyFont="1" applyBorder="1" applyAlignment="1">
      <alignment horizontal="center" vertical="center" wrapText="1"/>
    </xf>
    <xf numFmtId="4" fontId="32" fillId="0" borderId="65" xfId="0" applyNumberFormat="1" applyFont="1" applyBorder="1" applyAlignment="1">
      <alignment horizontal="center" vertical="center" wrapText="1"/>
    </xf>
    <xf numFmtId="0" fontId="32" fillId="0" borderId="50" xfId="0" applyFont="1" applyBorder="1" applyAlignment="1">
      <alignment horizontal="center" vertical="center"/>
    </xf>
    <xf numFmtId="0" fontId="32" fillId="0" borderId="57" xfId="0" applyFont="1" applyBorder="1" applyAlignment="1">
      <alignment horizontal="center" vertical="center" wrapText="1"/>
    </xf>
    <xf numFmtId="4" fontId="32" fillId="0" borderId="57" xfId="0" applyNumberFormat="1" applyFont="1" applyBorder="1" applyAlignment="1">
      <alignment horizontal="center" vertical="center" wrapText="1"/>
    </xf>
    <xf numFmtId="0" fontId="51" fillId="0" borderId="57" xfId="0" applyFont="1" applyBorder="1" applyAlignment="1">
      <alignment horizontal="center" vertical="center" wrapText="1"/>
    </xf>
    <xf numFmtId="0" fontId="51" fillId="0" borderId="65" xfId="0" applyFont="1" applyBorder="1" applyAlignment="1">
      <alignment horizontal="center" vertical="center" wrapText="1"/>
    </xf>
    <xf numFmtId="4" fontId="32" fillId="0" borderId="55" xfId="0" applyNumberFormat="1" applyFont="1" applyBorder="1" applyAlignment="1">
      <alignment horizontal="center" vertical="center" wrapText="1"/>
    </xf>
    <xf numFmtId="0" fontId="51" fillId="0" borderId="6" xfId="0" applyFont="1" applyBorder="1" applyAlignment="1">
      <alignment horizontal="center" vertical="center" wrapText="1"/>
    </xf>
    <xf numFmtId="0" fontId="54" fillId="0" borderId="50" xfId="0" applyFont="1" applyBorder="1" applyAlignment="1">
      <alignment horizontal="center" vertical="center" wrapText="1"/>
    </xf>
    <xf numFmtId="0" fontId="0" fillId="4" borderId="5" xfId="0" applyFill="1" applyBorder="1" applyAlignment="1">
      <alignment horizontal="center" vertical="center" wrapText="1"/>
    </xf>
    <xf numFmtId="0" fontId="0" fillId="0" borderId="3" xfId="0" applyBorder="1" applyAlignment="1">
      <alignment horizontal="center" vertical="center" wrapText="1"/>
    </xf>
    <xf numFmtId="0" fontId="64" fillId="0" borderId="50" xfId="0" applyFont="1" applyBorder="1" applyAlignment="1">
      <alignment horizontal="center" vertical="center" wrapText="1"/>
    </xf>
    <xf numFmtId="0" fontId="65" fillId="0" borderId="68" xfId="0" applyFont="1" applyBorder="1" applyAlignment="1">
      <alignment horizontal="center" vertical="center" wrapText="1"/>
    </xf>
    <xf numFmtId="0" fontId="43" fillId="0" borderId="24" xfId="0" applyFont="1" applyBorder="1" applyAlignment="1">
      <alignment horizontal="center" vertical="center" wrapText="1"/>
    </xf>
    <xf numFmtId="0" fontId="48" fillId="4" borderId="0" xfId="0" applyFont="1" applyFill="1" applyAlignment="1">
      <alignment horizontal="center" vertical="center" wrapText="1"/>
    </xf>
    <xf numFmtId="0" fontId="24" fillId="23" borderId="2" xfId="0" applyFont="1" applyFill="1" applyBorder="1" applyAlignment="1">
      <alignment horizontal="center" vertical="center" wrapText="1"/>
    </xf>
    <xf numFmtId="0" fontId="24" fillId="21" borderId="2" xfId="0" applyFont="1" applyFill="1" applyBorder="1" applyAlignment="1">
      <alignment horizontal="center" vertical="center" wrapText="1"/>
    </xf>
    <xf numFmtId="0" fontId="26" fillId="22" borderId="2" xfId="0" applyFont="1" applyFill="1" applyBorder="1" applyAlignment="1">
      <alignment horizontal="center" vertical="center" wrapText="1"/>
    </xf>
    <xf numFmtId="0" fontId="8" fillId="0" borderId="0" xfId="0" applyFont="1" applyAlignment="1">
      <alignment horizontal="left" vertical="center" wrapText="1"/>
    </xf>
    <xf numFmtId="0" fontId="8" fillId="0" borderId="63" xfId="0" applyFont="1" applyBorder="1" applyAlignment="1">
      <alignment horizontal="left" vertical="center" wrapText="1"/>
    </xf>
    <xf numFmtId="0" fontId="8" fillId="0" borderId="23" xfId="0" applyFont="1" applyBorder="1" applyAlignment="1">
      <alignment horizontal="left" vertical="center" wrapText="1"/>
    </xf>
    <xf numFmtId="0" fontId="8" fillId="0" borderId="6" xfId="0" applyFont="1" applyBorder="1" applyAlignment="1">
      <alignment horizontal="left" vertical="center" wrapText="1"/>
    </xf>
    <xf numFmtId="0" fontId="11" fillId="19" borderId="0" xfId="0" applyFont="1" applyFill="1" applyAlignment="1">
      <alignment horizontal="right" vertical="center"/>
    </xf>
    <xf numFmtId="0" fontId="10" fillId="5" borderId="8" xfId="0" applyFont="1" applyFill="1" applyBorder="1" applyAlignment="1">
      <alignment horizontal="center" vertical="center"/>
    </xf>
    <xf numFmtId="0" fontId="10" fillId="5" borderId="9" xfId="0" applyFont="1" applyFill="1" applyBorder="1" applyAlignment="1">
      <alignment horizontal="center" vertical="center"/>
    </xf>
    <xf numFmtId="0" fontId="10" fillId="5" borderId="32" xfId="0" applyFont="1" applyFill="1" applyBorder="1" applyAlignment="1">
      <alignment horizontal="center" vertical="center"/>
    </xf>
    <xf numFmtId="0" fontId="7" fillId="12" borderId="30"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6" borderId="2" xfId="0" applyFont="1" applyFill="1" applyBorder="1" applyAlignment="1">
      <alignment horizontal="center" vertical="center"/>
    </xf>
    <xf numFmtId="0" fontId="7" fillId="14" borderId="33" xfId="0" applyFont="1" applyFill="1" applyBorder="1" applyAlignment="1">
      <alignment horizontal="center" vertical="center" wrapText="1"/>
    </xf>
    <xf numFmtId="0" fontId="7" fillId="14" borderId="39" xfId="0" applyFont="1" applyFill="1" applyBorder="1" applyAlignment="1">
      <alignment horizontal="center" vertical="center" wrapText="1"/>
    </xf>
    <xf numFmtId="0" fontId="7" fillId="12" borderId="36" xfId="0" applyFont="1" applyFill="1" applyBorder="1" applyAlignment="1">
      <alignment horizontal="center" vertical="center" wrapText="1"/>
    </xf>
    <xf numFmtId="0" fontId="7" fillId="12" borderId="13" xfId="0" applyFont="1" applyFill="1" applyBorder="1" applyAlignment="1">
      <alignment horizontal="center" vertical="center" wrapText="1"/>
    </xf>
    <xf numFmtId="0" fontId="10" fillId="3" borderId="30"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7" borderId="30"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8" borderId="30" xfId="0" applyFont="1" applyFill="1" applyBorder="1" applyAlignment="1">
      <alignment horizontal="center" vertical="center" wrapText="1"/>
    </xf>
    <xf numFmtId="0" fontId="10" fillId="8" borderId="14" xfId="0" applyFont="1" applyFill="1" applyBorder="1" applyAlignment="1">
      <alignment horizontal="center" vertical="center" wrapText="1"/>
    </xf>
    <xf numFmtId="1" fontId="10" fillId="9" borderId="30" xfId="0" applyNumberFormat="1" applyFont="1" applyFill="1" applyBorder="1" applyAlignment="1">
      <alignment horizontal="center" vertical="center" wrapText="1"/>
    </xf>
    <xf numFmtId="1" fontId="10" fillId="9" borderId="14" xfId="0" applyNumberFormat="1" applyFont="1" applyFill="1" applyBorder="1" applyAlignment="1">
      <alignment horizontal="center" vertical="center" wrapText="1"/>
    </xf>
    <xf numFmtId="0" fontId="7" fillId="14" borderId="30"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17" fillId="6" borderId="2" xfId="0" applyFont="1" applyFill="1" applyBorder="1" applyAlignment="1">
      <alignment horizontal="center" vertical="center"/>
    </xf>
    <xf numFmtId="0" fontId="10" fillId="10" borderId="30" xfId="0" applyFont="1" applyFill="1" applyBorder="1" applyAlignment="1">
      <alignment horizontal="center" vertical="center" wrapText="1"/>
    </xf>
    <xf numFmtId="0" fontId="10" fillId="10" borderId="14" xfId="0" applyFont="1" applyFill="1" applyBorder="1" applyAlignment="1">
      <alignment horizontal="center" vertical="center" wrapText="1"/>
    </xf>
    <xf numFmtId="0" fontId="10" fillId="13" borderId="30"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7" fillId="12" borderId="35" xfId="0" applyFont="1" applyFill="1" applyBorder="1" applyAlignment="1">
      <alignment horizontal="center" vertical="center" wrapText="1"/>
    </xf>
    <xf numFmtId="0" fontId="7" fillId="12" borderId="47" xfId="0" applyFont="1" applyFill="1"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35" xfId="0" applyBorder="1" applyAlignment="1">
      <alignment horizontal="center" vertical="center" wrapText="1"/>
    </xf>
    <xf numFmtId="0" fontId="19" fillId="19" borderId="0" xfId="0" applyFont="1" applyFill="1" applyAlignment="1">
      <alignment horizontal="left" vertical="center"/>
    </xf>
    <xf numFmtId="0" fontId="30" fillId="0" borderId="1" xfId="0" applyFont="1" applyBorder="1" applyAlignment="1">
      <alignment horizontal="left" vertical="center"/>
    </xf>
    <xf numFmtId="0" fontId="13" fillId="0" borderId="1" xfId="0" applyFont="1" applyBorder="1" applyAlignment="1">
      <alignment horizontal="left" vertical="center"/>
    </xf>
    <xf numFmtId="0" fontId="10" fillId="11" borderId="38" xfId="0" applyFont="1" applyFill="1" applyBorder="1" applyAlignment="1">
      <alignment horizontal="center" vertical="center"/>
    </xf>
    <xf numFmtId="0" fontId="10" fillId="11" borderId="40" xfId="0" applyFont="1" applyFill="1" applyBorder="1" applyAlignment="1">
      <alignment horizontal="center" vertical="center"/>
    </xf>
    <xf numFmtId="0" fontId="10" fillId="11" borderId="37" xfId="0" applyFont="1" applyFill="1" applyBorder="1" applyAlignment="1">
      <alignment horizontal="center" vertical="center"/>
    </xf>
    <xf numFmtId="0" fontId="7" fillId="6" borderId="4" xfId="0" applyFont="1" applyFill="1" applyBorder="1" applyAlignment="1">
      <alignment horizontal="center" vertical="center"/>
    </xf>
    <xf numFmtId="0" fontId="7" fillId="6" borderId="14" xfId="0" applyFont="1" applyFill="1" applyBorder="1" applyAlignment="1">
      <alignment horizontal="center" vertical="center"/>
    </xf>
    <xf numFmtId="0" fontId="7" fillId="6" borderId="16" xfId="0" applyFont="1" applyFill="1" applyBorder="1" applyAlignment="1">
      <alignment horizontal="center" vertical="center"/>
    </xf>
    <xf numFmtId="0" fontId="7" fillId="6" borderId="13" xfId="0" applyFont="1" applyFill="1" applyBorder="1" applyAlignment="1">
      <alignment horizontal="center" vertical="center"/>
    </xf>
    <xf numFmtId="0" fontId="7" fillId="6" borderId="4"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7" fillId="12" borderId="31" xfId="0" applyFont="1" applyFill="1" applyBorder="1" applyAlignment="1">
      <alignment horizontal="center" vertical="center" wrapText="1"/>
    </xf>
    <xf numFmtId="0" fontId="7" fillId="12" borderId="15" xfId="0" applyFont="1" applyFill="1" applyBorder="1" applyAlignment="1">
      <alignment horizontal="center" vertical="center" wrapText="1"/>
    </xf>
    <xf numFmtId="0" fontId="21" fillId="0" borderId="23" xfId="0" applyFont="1" applyBorder="1" applyAlignment="1">
      <alignment horizontal="left" vertical="center"/>
    </xf>
    <xf numFmtId="0" fontId="21" fillId="0" borderId="6" xfId="0" applyFont="1" applyBorder="1" applyAlignment="1">
      <alignment horizontal="left" vertical="center"/>
    </xf>
    <xf numFmtId="0" fontId="7" fillId="12" borderId="33" xfId="0" applyFont="1" applyFill="1" applyBorder="1" applyAlignment="1">
      <alignment horizontal="center" vertical="center" wrapText="1"/>
    </xf>
    <xf numFmtId="0" fontId="7" fillId="12" borderId="39" xfId="0" applyFont="1" applyFill="1" applyBorder="1" applyAlignment="1">
      <alignment horizontal="center" vertical="center" wrapText="1"/>
    </xf>
    <xf numFmtId="0" fontId="17" fillId="6" borderId="33" xfId="0" applyFont="1" applyFill="1" applyBorder="1" applyAlignment="1">
      <alignment horizontal="center" vertical="center"/>
    </xf>
    <xf numFmtId="0" fontId="17" fillId="6" borderId="34" xfId="0" applyFont="1" applyFill="1" applyBorder="1" applyAlignment="1">
      <alignment horizontal="center" vertical="center"/>
    </xf>
    <xf numFmtId="0" fontId="12" fillId="19" borderId="8" xfId="0" applyFont="1" applyFill="1" applyBorder="1" applyAlignment="1">
      <alignment horizontal="center" vertical="center"/>
    </xf>
    <xf numFmtId="0" fontId="12" fillId="19" borderId="9" xfId="0" applyFont="1" applyFill="1" applyBorder="1" applyAlignment="1">
      <alignment horizontal="center" vertical="center"/>
    </xf>
    <xf numFmtId="0" fontId="12" fillId="19" borderId="10"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4" xfId="0" applyFont="1" applyBorder="1" applyAlignment="1">
      <alignment horizontal="center" vertical="center" wrapText="1"/>
    </xf>
    <xf numFmtId="0" fontId="9" fillId="6" borderId="5" xfId="0" applyFont="1" applyFill="1" applyBorder="1" applyAlignment="1">
      <alignment horizontal="center" vertical="center"/>
    </xf>
    <xf numFmtId="0" fontId="9" fillId="6" borderId="4" xfId="0" applyFont="1" applyFill="1" applyBorder="1" applyAlignment="1">
      <alignment horizontal="center" vertical="center"/>
    </xf>
    <xf numFmtId="0" fontId="7" fillId="6" borderId="2" xfId="0" applyFont="1" applyFill="1" applyBorder="1" applyAlignment="1">
      <alignment horizontal="center" vertical="center" wrapText="1"/>
    </xf>
    <xf numFmtId="0" fontId="9" fillId="6" borderId="2" xfId="0" applyFont="1" applyFill="1" applyBorder="1" applyAlignment="1">
      <alignment horizontal="center" vertical="center"/>
    </xf>
    <xf numFmtId="0" fontId="19" fillId="19" borderId="0" xfId="0" applyFont="1" applyFill="1" applyAlignment="1">
      <alignment horizontal="center" vertical="center"/>
    </xf>
    <xf numFmtId="0" fontId="7" fillId="0" borderId="23" xfId="0" applyFont="1" applyBorder="1" applyAlignment="1">
      <alignment horizontal="center" vertical="center"/>
    </xf>
    <xf numFmtId="0" fontId="7" fillId="0" borderId="6"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20" fillId="0" borderId="23" xfId="0" applyFont="1" applyBorder="1" applyAlignment="1">
      <alignment horizontal="center"/>
    </xf>
    <xf numFmtId="0" fontId="15" fillId="0" borderId="0" xfId="0" applyFont="1" applyAlignment="1">
      <alignment horizontal="center"/>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3" fillId="19" borderId="0" xfId="0" applyFont="1" applyFill="1" applyAlignment="1">
      <alignment horizontal="center" vertical="center"/>
    </xf>
    <xf numFmtId="0" fontId="17" fillId="6" borderId="5" xfId="0" applyFont="1" applyFill="1" applyBorder="1" applyAlignment="1">
      <alignment horizontal="center" vertical="center"/>
    </xf>
    <xf numFmtId="0" fontId="9" fillId="6" borderId="3" xfId="0" applyFont="1" applyFill="1" applyBorder="1" applyAlignment="1">
      <alignment horizontal="center" vertical="center"/>
    </xf>
    <xf numFmtId="0" fontId="7" fillId="6" borderId="5" xfId="0" applyFont="1" applyFill="1" applyBorder="1" applyAlignment="1">
      <alignment horizontal="center" vertical="center"/>
    </xf>
    <xf numFmtId="0" fontId="7" fillId="6" borderId="5" xfId="0" applyFont="1" applyFill="1" applyBorder="1" applyAlignment="1">
      <alignment horizontal="center" vertical="center" wrapText="1"/>
    </xf>
    <xf numFmtId="0" fontId="0" fillId="0" borderId="50" xfId="0" applyBorder="1" applyAlignment="1">
      <alignment horizontal="center" vertical="center" wrapText="1"/>
    </xf>
    <xf numFmtId="0" fontId="8" fillId="0" borderId="23" xfId="0" applyFont="1" applyBorder="1" applyAlignment="1">
      <alignment horizontal="left" vertical="center"/>
    </xf>
    <xf numFmtId="0" fontId="8" fillId="0" borderId="6" xfId="0" applyFont="1" applyBorder="1" applyAlignment="1">
      <alignment horizontal="left"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5" xfId="0" applyBorder="1" applyAlignment="1">
      <alignment horizontal="center" vertical="center"/>
    </xf>
    <xf numFmtId="0" fontId="12" fillId="18" borderId="30" xfId="0" applyFont="1" applyFill="1" applyBorder="1" applyAlignment="1">
      <alignment horizontal="center" vertical="center" wrapText="1"/>
    </xf>
    <xf numFmtId="0" fontId="10" fillId="18" borderId="14" xfId="0" applyFont="1" applyFill="1" applyBorder="1" applyAlignment="1">
      <alignment horizontal="center" vertical="center" wrapText="1"/>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61" xfId="0" applyFont="1" applyBorder="1" applyAlignment="1">
      <alignment horizontal="center" vertical="center" wrapText="1"/>
    </xf>
    <xf numFmtId="0" fontId="1" fillId="25" borderId="50"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51" xfId="0" applyFont="1" applyBorder="1" applyAlignment="1">
      <alignment horizontal="center" vertical="center" wrapText="1"/>
    </xf>
  </cellXfs>
  <cellStyles count="7">
    <cellStyle name="Estilo 1" xfId="4" xr:uid="{00000000-0005-0000-0000-000000000000}"/>
    <cellStyle name="Hiperlink" xfId="5" builtinId="8"/>
    <cellStyle name="Hyperlink" xfId="6" xr:uid="{00000000-000B-0000-0000-000008000000}"/>
    <cellStyle name="Normal" xfId="0" builtinId="0"/>
    <cellStyle name="Normal 2" xfId="2" xr:uid="{00000000-0005-0000-0000-000002000000}"/>
    <cellStyle name="Normal 3" xfId="3" xr:uid="{00000000-0005-0000-0000-000003000000}"/>
    <cellStyle name="Porcentagem" xfId="1" builtinId="5"/>
  </cellStyles>
  <dxfs count="53">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52"/>
      <tableStyleElement type="headerRow" dxfId="51"/>
      <tableStyleElement type="totalRow" dxfId="50"/>
      <tableStyleElement type="firstColumn" dxfId="49"/>
      <tableStyleElement type="lastColumn" dxfId="48"/>
      <tableStyleElement type="firstRowStripe" dxfId="47"/>
      <tableStyleElement type="firstColumnStripe" dxfId="46"/>
    </tableStyle>
  </tableStyles>
  <colors>
    <mruColors>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2</c:v>
                </c:pt>
                <c:pt idx="2">
                  <c:v>0</c:v>
                </c:pt>
                <c:pt idx="3">
                  <c:v>0</c:v>
                </c:pt>
                <c:pt idx="4">
                  <c:v>0</c:v>
                </c:pt>
                <c:pt idx="5">
                  <c:v>1</c:v>
                </c:pt>
                <c:pt idx="6">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3</c:v>
                </c:pt>
                <c:pt idx="1">
                  <c:v>2</c:v>
                </c:pt>
                <c:pt idx="2">
                  <c:v>3</c:v>
                </c:pt>
                <c:pt idx="3">
                  <c:v>1</c:v>
                </c:pt>
                <c:pt idx="4">
                  <c:v>1</c:v>
                </c:pt>
                <c:pt idx="5">
                  <c:v>2</c:v>
                </c:pt>
                <c:pt idx="6">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1</c:v>
                </c:pt>
                <c:pt idx="1">
                  <c:v>0</c:v>
                </c:pt>
                <c:pt idx="2">
                  <c:v>0</c:v>
                </c:pt>
                <c:pt idx="3">
                  <c:v>1</c:v>
                </c:pt>
                <c:pt idx="4">
                  <c:v>0</c:v>
                </c:pt>
                <c:pt idx="5">
                  <c:v>1</c:v>
                </c:pt>
                <c:pt idx="6">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1</c:v>
                </c:pt>
                <c:pt idx="1">
                  <c:v>3</c:v>
                </c:pt>
                <c:pt idx="2">
                  <c:v>2</c:v>
                </c:pt>
                <c:pt idx="3">
                  <c:v>3</c:v>
                </c:pt>
                <c:pt idx="4">
                  <c:v>1</c:v>
                </c:pt>
                <c:pt idx="5">
                  <c:v>4</c:v>
                </c:pt>
                <c:pt idx="6">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- 4'!$E$32:$E$38</c:f>
              <c:numCache>
                <c:formatCode>General</c:formatCode>
                <c:ptCount val="7"/>
                <c:pt idx="0">
                  <c:v>5</c:v>
                </c:pt>
                <c:pt idx="1">
                  <c:v>2</c:v>
                </c:pt>
                <c:pt idx="2">
                  <c:v>0</c:v>
                </c:pt>
                <c:pt idx="3">
                  <c:v>1</c:v>
                </c:pt>
                <c:pt idx="4">
                  <c:v>0</c:v>
                </c:pt>
                <c:pt idx="5">
                  <c:v>0</c:v>
                </c:pt>
                <c:pt idx="6">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- 4'!$F$32:$F$38</c:f>
              <c:numCache>
                <c:formatCode>General</c:formatCode>
                <c:ptCount val="7"/>
                <c:pt idx="0">
                  <c:v>1</c:v>
                </c:pt>
                <c:pt idx="1">
                  <c:v>0</c:v>
                </c:pt>
                <c:pt idx="2">
                  <c:v>1</c:v>
                </c:pt>
                <c:pt idx="3">
                  <c:v>0</c:v>
                </c:pt>
                <c:pt idx="4">
                  <c:v>0</c:v>
                </c:pt>
                <c:pt idx="5">
                  <c:v>0</c:v>
                </c:pt>
                <c:pt idx="6">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- 4'!$G$32:$G$38</c:f>
              <c:numCache>
                <c:formatCode>General</c:formatCode>
                <c:ptCount val="7"/>
                <c:pt idx="0">
                  <c:v>6</c:v>
                </c:pt>
                <c:pt idx="1">
                  <c:v>6</c:v>
                </c:pt>
                <c:pt idx="2">
                  <c:v>6</c:v>
                </c:pt>
                <c:pt idx="3">
                  <c:v>6</c:v>
                </c:pt>
                <c:pt idx="4">
                  <c:v>0</c:v>
                </c:pt>
                <c:pt idx="5">
                  <c:v>0</c:v>
                </c:pt>
                <c:pt idx="6">
                  <c:v>11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- 4'!$H$32:$H$38</c:f>
              <c:numCache>
                <c:formatCode>General</c:formatCode>
                <c:ptCount val="7"/>
                <c:pt idx="0">
                  <c:v>3</c:v>
                </c:pt>
                <c:pt idx="1">
                  <c:v>2</c:v>
                </c:pt>
                <c:pt idx="2">
                  <c:v>1</c:v>
                </c:pt>
                <c:pt idx="3">
                  <c:v>2</c:v>
                </c:pt>
                <c:pt idx="4">
                  <c:v>12</c:v>
                </c:pt>
                <c:pt idx="5">
                  <c:v>0</c:v>
                </c:pt>
                <c:pt idx="6">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- 4'!$I$32:$I$38</c:f>
              <c:numCache>
                <c:formatCode>General</c:formatCode>
                <c:ptCount val="7"/>
                <c:pt idx="0">
                  <c:v>1</c:v>
                </c:pt>
                <c:pt idx="1">
                  <c:v>3</c:v>
                </c:pt>
                <c:pt idx="2">
                  <c:v>5</c:v>
                </c:pt>
                <c:pt idx="3">
                  <c:v>5</c:v>
                </c:pt>
                <c:pt idx="4">
                  <c:v>0</c:v>
                </c:pt>
                <c:pt idx="5">
                  <c:v>0</c:v>
                </c:pt>
                <c:pt idx="6">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- 4'!$J$32:$J$38</c:f>
              <c:numCache>
                <c:formatCode>General</c:formatCode>
                <c:ptCount val="7"/>
                <c:pt idx="0">
                  <c:v>4</c:v>
                </c:pt>
                <c:pt idx="1">
                  <c:v>4</c:v>
                </c:pt>
                <c:pt idx="2">
                  <c:v>2</c:v>
                </c:pt>
                <c:pt idx="3">
                  <c:v>2</c:v>
                </c:pt>
                <c:pt idx="4">
                  <c:v>3</c:v>
                </c:pt>
                <c:pt idx="5">
                  <c:v>15</c:v>
                </c:pt>
                <c:pt idx="6">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Final'!$E$25:$E$31</c:f>
              <c:numCache>
                <c:formatCode>General</c:formatCode>
                <c:ptCount val="7"/>
                <c:pt idx="0">
                  <c:v>5</c:v>
                </c:pt>
                <c:pt idx="1">
                  <c:v>8</c:v>
                </c:pt>
                <c:pt idx="2">
                  <c:v>8</c:v>
                </c:pt>
                <c:pt idx="3">
                  <c:v>7</c:v>
                </c:pt>
                <c:pt idx="4">
                  <c:v>4</c:v>
                </c:pt>
                <c:pt idx="5">
                  <c:v>4</c:v>
                </c:pt>
                <c:pt idx="6">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Final'!$F$25:$F$31</c:f>
              <c:numCache>
                <c:formatCode>General</c:formatCode>
                <c:ptCount val="7"/>
                <c:pt idx="0">
                  <c:v>5</c:v>
                </c:pt>
                <c:pt idx="1">
                  <c:v>4</c:v>
                </c:pt>
                <c:pt idx="2">
                  <c:v>4</c:v>
                </c:pt>
                <c:pt idx="3">
                  <c:v>5</c:v>
                </c:pt>
                <c:pt idx="4">
                  <c:v>5</c:v>
                </c:pt>
                <c:pt idx="5">
                  <c:v>5</c:v>
                </c:pt>
                <c:pt idx="6">
                  <c:v>12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Final'!$G$25:$G$31</c:f>
              <c:numCache>
                <c:formatCode>General</c:formatCode>
                <c:ptCount val="7"/>
                <c:pt idx="0">
                  <c:v>5</c:v>
                </c:pt>
                <c:pt idx="1">
                  <c:v>5</c:v>
                </c:pt>
                <c:pt idx="2">
                  <c:v>3</c:v>
                </c:pt>
                <c:pt idx="3">
                  <c:v>3</c:v>
                </c:pt>
                <c:pt idx="4">
                  <c:v>6</c:v>
                </c:pt>
                <c:pt idx="5">
                  <c:v>6</c:v>
                </c:pt>
                <c:pt idx="6">
                  <c:v>3</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8.1081081081081086E-2</c:v>
                </c:pt>
                <c:pt idx="1">
                  <c:v>0.40540540540540543</c:v>
                </c:pt>
                <c:pt idx="2">
                  <c:v>8.1081081081081086E-2</c:v>
                </c:pt>
                <c:pt idx="3">
                  <c:v>0.43243243243243246</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7.8947368421052627E-2</c:v>
                </c:pt>
                <c:pt idx="1">
                  <c:v>0.39473684210526316</c:v>
                </c:pt>
                <c:pt idx="2">
                  <c:v>7.8947368421052627E-2</c:v>
                </c:pt>
                <c:pt idx="3">
                  <c:v>0.42105263157894735</c:v>
                </c:pt>
                <c:pt idx="4">
                  <c:v>0</c:v>
                </c:pt>
                <c:pt idx="5">
                  <c:v>2.6315789473684209E-2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- 2'!$E$32:$E$38</c:f>
              <c:numCache>
                <c:formatCode>General</c:formatCode>
                <c:ptCount val="7"/>
                <c:pt idx="0">
                  <c:v>0</c:v>
                </c:pt>
                <c:pt idx="1">
                  <c:v>0</c:v>
                </c:pt>
                <c:pt idx="2">
                  <c:v>1</c:v>
                </c:pt>
                <c:pt idx="3">
                  <c:v>0</c:v>
                </c:pt>
                <c:pt idx="4">
                  <c:v>0</c:v>
                </c:pt>
                <c:pt idx="5">
                  <c:v>0</c:v>
                </c:pt>
                <c:pt idx="6">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2</c:v>
                </c:pt>
                <c:pt idx="2">
                  <c:v>0</c:v>
                </c:pt>
                <c:pt idx="3">
                  <c:v>0</c:v>
                </c:pt>
                <c:pt idx="4">
                  <c:v>0</c:v>
                </c:pt>
                <c:pt idx="5">
                  <c:v>2</c:v>
                </c:pt>
                <c:pt idx="6">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2</c:v>
                </c:pt>
                <c:pt idx="1">
                  <c:v>2</c:v>
                </c:pt>
                <c:pt idx="2">
                  <c:v>3</c:v>
                </c:pt>
                <c:pt idx="3">
                  <c:v>0</c:v>
                </c:pt>
                <c:pt idx="4">
                  <c:v>1</c:v>
                </c:pt>
                <c:pt idx="5">
                  <c:v>0</c:v>
                </c:pt>
                <c:pt idx="6">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2</c:v>
                </c:pt>
                <c:pt idx="1">
                  <c:v>1</c:v>
                </c:pt>
                <c:pt idx="2">
                  <c:v>0</c:v>
                </c:pt>
                <c:pt idx="3">
                  <c:v>1</c:v>
                </c:pt>
                <c:pt idx="4">
                  <c:v>1</c:v>
                </c:pt>
                <c:pt idx="5">
                  <c:v>0</c:v>
                </c:pt>
                <c:pt idx="6">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1</c:v>
                </c:pt>
                <c:pt idx="1">
                  <c:v>1</c:v>
                </c:pt>
                <c:pt idx="2">
                  <c:v>2</c:v>
                </c:pt>
                <c:pt idx="3">
                  <c:v>4</c:v>
                </c:pt>
                <c:pt idx="4">
                  <c:v>0</c:v>
                </c:pt>
                <c:pt idx="5">
                  <c:v>6</c:v>
                </c:pt>
                <c:pt idx="6">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1</c:v>
                </c:pt>
                <c:pt idx="2">
                  <c:v>0</c:v>
                </c:pt>
                <c:pt idx="3">
                  <c:v>0</c:v>
                </c:pt>
                <c:pt idx="4">
                  <c:v>0</c:v>
                </c:pt>
                <c:pt idx="5">
                  <c:v>0</c:v>
                </c:pt>
                <c:pt idx="6">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0.13157894736842105</c:v>
                </c:pt>
                <c:pt idx="1">
                  <c:v>0.21052631578947367</c:v>
                </c:pt>
                <c:pt idx="2">
                  <c:v>0.21052631578947367</c:v>
                </c:pt>
                <c:pt idx="3">
                  <c:v>0.42105263157894735</c:v>
                </c:pt>
                <c:pt idx="4">
                  <c:v>2.6315789473684209E-2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0.12820512820512819</c:v>
                </c:pt>
                <c:pt idx="1">
                  <c:v>0.17948717948717949</c:v>
                </c:pt>
                <c:pt idx="2">
                  <c:v>0.20512820512820512</c:v>
                </c:pt>
                <c:pt idx="3">
                  <c:v>0.41025641025641024</c:v>
                </c:pt>
                <c:pt idx="4">
                  <c:v>2.564102564102564E-2</c:v>
                </c:pt>
                <c:pt idx="5">
                  <c:v>5.128205128205128E-2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- 3'!$E$32:$E$38</c:f>
              <c:numCache>
                <c:formatCode>General</c:formatCode>
                <c:ptCount val="7"/>
                <c:pt idx="0">
                  <c:v>5</c:v>
                </c:pt>
                <c:pt idx="1">
                  <c:v>2</c:v>
                </c:pt>
                <c:pt idx="2">
                  <c:v>0</c:v>
                </c:pt>
                <c:pt idx="3">
                  <c:v>1</c:v>
                </c:pt>
                <c:pt idx="4">
                  <c:v>0</c:v>
                </c:pt>
                <c:pt idx="5">
                  <c:v>0</c:v>
                </c:pt>
                <c:pt idx="6">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- 3'!$F$32:$F$38</c:f>
              <c:numCache>
                <c:formatCode>General</c:formatCode>
                <c:ptCount val="7"/>
                <c:pt idx="0">
                  <c:v>1</c:v>
                </c:pt>
                <c:pt idx="1">
                  <c:v>0</c:v>
                </c:pt>
                <c:pt idx="2">
                  <c:v>1</c:v>
                </c:pt>
                <c:pt idx="3">
                  <c:v>0</c:v>
                </c:pt>
                <c:pt idx="4">
                  <c:v>0</c:v>
                </c:pt>
                <c:pt idx="5">
                  <c:v>0</c:v>
                </c:pt>
                <c:pt idx="6">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- 3'!$G$32:$G$38</c:f>
              <c:numCache>
                <c:formatCode>General</c:formatCode>
                <c:ptCount val="7"/>
                <c:pt idx="0">
                  <c:v>6</c:v>
                </c:pt>
                <c:pt idx="1">
                  <c:v>6</c:v>
                </c:pt>
                <c:pt idx="2">
                  <c:v>6</c:v>
                </c:pt>
                <c:pt idx="3">
                  <c:v>6</c:v>
                </c:pt>
                <c:pt idx="4">
                  <c:v>0</c:v>
                </c:pt>
                <c:pt idx="5">
                  <c:v>0</c:v>
                </c:pt>
                <c:pt idx="6">
                  <c:v>11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- 3'!$H$32:$H$38</c:f>
              <c:numCache>
                <c:formatCode>General</c:formatCode>
                <c:ptCount val="7"/>
                <c:pt idx="0">
                  <c:v>3</c:v>
                </c:pt>
                <c:pt idx="1">
                  <c:v>2</c:v>
                </c:pt>
                <c:pt idx="2">
                  <c:v>1</c:v>
                </c:pt>
                <c:pt idx="3">
                  <c:v>2</c:v>
                </c:pt>
                <c:pt idx="4">
                  <c:v>12</c:v>
                </c:pt>
                <c:pt idx="5">
                  <c:v>0</c:v>
                </c:pt>
                <c:pt idx="6">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- 3'!$I$32:$I$38</c:f>
              <c:numCache>
                <c:formatCode>General</c:formatCode>
                <c:ptCount val="7"/>
                <c:pt idx="0">
                  <c:v>1</c:v>
                </c:pt>
                <c:pt idx="1">
                  <c:v>3</c:v>
                </c:pt>
                <c:pt idx="2">
                  <c:v>5</c:v>
                </c:pt>
                <c:pt idx="3">
                  <c:v>5</c:v>
                </c:pt>
                <c:pt idx="4">
                  <c:v>0</c:v>
                </c:pt>
                <c:pt idx="5">
                  <c:v>0</c:v>
                </c:pt>
                <c:pt idx="6">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- 3'!$J$32:$J$38</c:f>
              <c:numCache>
                <c:formatCode>General</c:formatCode>
                <c:ptCount val="7"/>
                <c:pt idx="0">
                  <c:v>4</c:v>
                </c:pt>
                <c:pt idx="1">
                  <c:v>4</c:v>
                </c:pt>
                <c:pt idx="2">
                  <c:v>2</c:v>
                </c:pt>
                <c:pt idx="3">
                  <c:v>2</c:v>
                </c:pt>
                <c:pt idx="4">
                  <c:v>3</c:v>
                </c:pt>
                <c:pt idx="5">
                  <c:v>15</c:v>
                </c:pt>
                <c:pt idx="6">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31</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doi.org/10.1016/j.gecco.2023.e0262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7"/>
  <sheetViews>
    <sheetView topLeftCell="A10" zoomScale="80" zoomScaleNormal="80" workbookViewId="0">
      <selection activeCell="B13" sqref="B13"/>
    </sheetView>
  </sheetViews>
  <sheetFormatPr defaultColWidth="8.85546875" defaultRowHeight="15"/>
  <cols>
    <col min="1" max="1" width="38.42578125" bestFit="1" customWidth="1"/>
    <col min="2" max="2" width="156.7109375" customWidth="1"/>
  </cols>
  <sheetData>
    <row r="1" spans="1:2" ht="76.5" customHeight="1">
      <c r="A1" s="356" t="s">
        <v>0</v>
      </c>
      <c r="B1" s="356"/>
    </row>
    <row r="2" spans="1:2" ht="60">
      <c r="A2" s="119" t="s">
        <v>1</v>
      </c>
      <c r="B2" s="124" t="s">
        <v>2</v>
      </c>
    </row>
    <row r="3" spans="1:2" ht="30">
      <c r="A3" s="119" t="s">
        <v>3</v>
      </c>
      <c r="B3" s="124" t="s">
        <v>4</v>
      </c>
    </row>
    <row r="4" spans="1:2" ht="30">
      <c r="A4" s="120" t="s">
        <v>5</v>
      </c>
      <c r="B4" s="124" t="s">
        <v>6</v>
      </c>
    </row>
    <row r="5" spans="1:2" ht="30">
      <c r="A5" s="119" t="s">
        <v>7</v>
      </c>
      <c r="B5" s="124" t="s">
        <v>8</v>
      </c>
    </row>
    <row r="6" spans="1:2" ht="30">
      <c r="A6" s="119" t="s">
        <v>9</v>
      </c>
      <c r="B6" s="124" t="s">
        <v>10</v>
      </c>
    </row>
    <row r="7" spans="1:2" ht="15.75">
      <c r="A7" s="119" t="s">
        <v>11</v>
      </c>
      <c r="B7" s="124" t="s">
        <v>12</v>
      </c>
    </row>
    <row r="8" spans="1:2" ht="15.75">
      <c r="A8" s="119" t="s">
        <v>13</v>
      </c>
      <c r="B8" s="124" t="s">
        <v>14</v>
      </c>
    </row>
    <row r="9" spans="1:2" ht="45">
      <c r="A9" s="121" t="s">
        <v>15</v>
      </c>
      <c r="B9" s="124" t="s">
        <v>16</v>
      </c>
    </row>
    <row r="10" spans="1:2" ht="45">
      <c r="A10" s="121" t="s">
        <v>17</v>
      </c>
      <c r="B10" s="124" t="s">
        <v>18</v>
      </c>
    </row>
    <row r="11" spans="1:2" ht="23.25" customHeight="1">
      <c r="A11" s="119" t="s">
        <v>19</v>
      </c>
      <c r="B11" s="124" t="s">
        <v>20</v>
      </c>
    </row>
    <row r="12" spans="1:2" ht="79.5" customHeight="1">
      <c r="A12" s="355" t="s">
        <v>21</v>
      </c>
      <c r="B12" s="355"/>
    </row>
    <row r="13" spans="1:2" ht="31.5">
      <c r="A13" s="111" t="s">
        <v>22</v>
      </c>
      <c r="B13" s="122" t="s">
        <v>23</v>
      </c>
    </row>
    <row r="14" spans="1:2" ht="47.25">
      <c r="A14" s="112" t="s">
        <v>24</v>
      </c>
      <c r="B14" s="122" t="s">
        <v>25</v>
      </c>
    </row>
    <row r="15" spans="1:2" ht="47.25">
      <c r="A15" s="113" t="s">
        <v>26</v>
      </c>
      <c r="B15" s="122" t="s">
        <v>27</v>
      </c>
    </row>
    <row r="16" spans="1:2" ht="31.5">
      <c r="A16" s="114" t="s">
        <v>28</v>
      </c>
      <c r="B16" s="123" t="s">
        <v>29</v>
      </c>
    </row>
    <row r="17" spans="1:2" ht="31.5">
      <c r="A17" s="115" t="s">
        <v>30</v>
      </c>
      <c r="B17" s="122" t="s">
        <v>31</v>
      </c>
    </row>
    <row r="18" spans="1:2" ht="63">
      <c r="A18" s="116" t="s">
        <v>32</v>
      </c>
      <c r="B18" s="122" t="s">
        <v>33</v>
      </c>
    </row>
    <row r="19" spans="1:2" ht="47.25">
      <c r="A19" s="126" t="s">
        <v>34</v>
      </c>
      <c r="B19" s="122" t="s">
        <v>35</v>
      </c>
    </row>
    <row r="20" spans="1:2" ht="47.25">
      <c r="A20" s="125" t="s">
        <v>36</v>
      </c>
      <c r="B20" s="122" t="s">
        <v>37</v>
      </c>
    </row>
    <row r="21" spans="1:2" ht="31.5">
      <c r="A21" s="117" t="s">
        <v>38</v>
      </c>
      <c r="B21" s="117" t="s">
        <v>39</v>
      </c>
    </row>
    <row r="22" spans="1:2" ht="47.25">
      <c r="A22" s="117" t="s">
        <v>40</v>
      </c>
      <c r="B22" s="117" t="s">
        <v>41</v>
      </c>
    </row>
    <row r="23" spans="1:2" ht="71.25" customHeight="1">
      <c r="A23" s="117" t="s">
        <v>42</v>
      </c>
      <c r="B23" s="117" t="s">
        <v>43</v>
      </c>
    </row>
    <row r="24" spans="1:2" ht="31.5">
      <c r="A24" s="117" t="s">
        <v>44</v>
      </c>
      <c r="B24" s="117" t="s">
        <v>45</v>
      </c>
    </row>
    <row r="25" spans="1:2" ht="15.75">
      <c r="A25" s="117" t="s">
        <v>46</v>
      </c>
      <c r="B25" s="117" t="s">
        <v>47</v>
      </c>
    </row>
    <row r="26" spans="1:2" ht="73.5" customHeight="1">
      <c r="A26" s="354" t="s">
        <v>48</v>
      </c>
      <c r="B26" s="354"/>
    </row>
    <row r="27" spans="1:2" ht="15.75">
      <c r="A27" s="118" t="s">
        <v>49</v>
      </c>
      <c r="B27" s="118" t="s">
        <v>50</v>
      </c>
    </row>
    <row r="28" spans="1:2" ht="15.75">
      <c r="A28" s="118" t="s">
        <v>51</v>
      </c>
      <c r="B28" s="118" t="s">
        <v>52</v>
      </c>
    </row>
    <row r="29" spans="1:2" ht="15.75">
      <c r="A29" s="118" t="s">
        <v>53</v>
      </c>
      <c r="B29" s="118" t="s">
        <v>54</v>
      </c>
    </row>
    <row r="30" spans="1:2" ht="15.75">
      <c r="A30" s="118" t="s">
        <v>55</v>
      </c>
      <c r="B30" s="118" t="s">
        <v>56</v>
      </c>
    </row>
    <row r="31" spans="1:2" ht="15.75">
      <c r="A31" s="118" t="s">
        <v>57</v>
      </c>
      <c r="B31" s="118" t="s">
        <v>58</v>
      </c>
    </row>
    <row r="32" spans="1:2" ht="15.75">
      <c r="A32" s="118" t="s">
        <v>59</v>
      </c>
      <c r="B32" s="118" t="s">
        <v>60</v>
      </c>
    </row>
    <row r="33" spans="1:2" ht="15.75">
      <c r="A33" s="118" t="s">
        <v>61</v>
      </c>
      <c r="B33" s="118" t="s">
        <v>62</v>
      </c>
    </row>
    <row r="34" spans="1:2" ht="15.75">
      <c r="A34" s="118" t="s">
        <v>63</v>
      </c>
      <c r="B34" s="118" t="s">
        <v>64</v>
      </c>
    </row>
    <row r="35" spans="1:2" ht="15.75">
      <c r="A35" s="118" t="s">
        <v>65</v>
      </c>
      <c r="B35" s="118" t="s">
        <v>66</v>
      </c>
    </row>
    <row r="36" spans="1:2" ht="15.75">
      <c r="A36" s="118" t="s">
        <v>67</v>
      </c>
      <c r="B36" s="118" t="s">
        <v>68</v>
      </c>
    </row>
    <row r="37" spans="1:2" ht="15.75">
      <c r="A37" s="118" t="s">
        <v>69</v>
      </c>
      <c r="B37" s="118" t="s">
        <v>70</v>
      </c>
    </row>
  </sheetData>
  <mergeCells count="3">
    <mergeCell ref="A26:B26"/>
    <mergeCell ref="A12:B12"/>
    <mergeCell ref="A1:B1"/>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324"/>
  <sheetViews>
    <sheetView showGridLines="0" zoomScale="60" zoomScaleNormal="60" workbookViewId="0">
      <selection activeCell="A2" sqref="A2"/>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6" width="26.7109375" style="59" customWidth="1"/>
    <col min="17" max="17" width="37.85546875" style="2" customWidth="1"/>
    <col min="18" max="18" width="28.7109375" style="2" customWidth="1"/>
    <col min="19" max="19" width="40" style="2" customWidth="1"/>
    <col min="20" max="21" width="26.7109375" style="2" customWidth="1"/>
    <col min="22" max="22" width="2.7109375" style="2" customWidth="1"/>
    <col min="23" max="25" width="8.85546875" style="2"/>
    <col min="26" max="26" width="8.85546875" style="2" hidden="1" customWidth="1"/>
    <col min="27" max="16384" width="8.85546875" style="2"/>
  </cols>
  <sheetData>
    <row r="1" spans="1:26" ht="33.75" customHeight="1">
      <c r="A1" s="393" t="s">
        <v>71</v>
      </c>
      <c r="B1" s="393"/>
      <c r="C1" s="393"/>
      <c r="D1" s="393"/>
      <c r="E1" s="393"/>
      <c r="F1" s="393"/>
      <c r="G1" s="393"/>
      <c r="H1" s="393"/>
      <c r="I1" s="393"/>
      <c r="J1" s="393"/>
      <c r="K1" s="393"/>
      <c r="L1" s="393"/>
      <c r="M1" s="393"/>
      <c r="N1" s="56"/>
      <c r="O1" s="56"/>
      <c r="P1" s="56"/>
      <c r="Q1" s="18"/>
      <c r="R1" s="18"/>
      <c r="S1" s="18"/>
      <c r="T1" s="18"/>
      <c r="U1" s="18"/>
      <c r="V1" s="18"/>
      <c r="W1" s="18"/>
    </row>
    <row r="2" spans="1:26" ht="33.75" customHeight="1" thickBot="1">
      <c r="A2" s="394" t="s">
        <v>72</v>
      </c>
      <c r="B2" s="395"/>
      <c r="C2" s="395"/>
      <c r="D2" s="395"/>
      <c r="E2" s="395"/>
      <c r="F2" s="395"/>
      <c r="G2" s="395"/>
      <c r="H2" s="395"/>
      <c r="I2" s="395"/>
      <c r="J2" s="395"/>
      <c r="K2" s="395"/>
      <c r="L2" s="395"/>
      <c r="M2" s="395"/>
      <c r="N2" s="57"/>
      <c r="O2" s="57"/>
      <c r="P2" s="57"/>
      <c r="Q2" s="57"/>
      <c r="R2" s="57"/>
      <c r="S2" s="57"/>
      <c r="T2" s="58"/>
      <c r="U2" s="58"/>
      <c r="W2" s="18"/>
    </row>
    <row r="3" spans="1:26" ht="15.75" thickTop="1">
      <c r="W3" s="18"/>
    </row>
    <row r="4" spans="1:26" ht="45" customHeight="1">
      <c r="A4" s="52" t="s">
        <v>73</v>
      </c>
      <c r="B4" s="439" t="s">
        <v>881</v>
      </c>
      <c r="C4" s="439"/>
      <c r="D4" s="439"/>
      <c r="E4" s="439"/>
      <c r="F4" s="439"/>
      <c r="G4" s="440"/>
      <c r="H4" s="13"/>
      <c r="I4" s="13"/>
      <c r="J4" s="13"/>
      <c r="K4" s="13"/>
      <c r="L4" s="13"/>
      <c r="M4" s="13"/>
      <c r="N4" s="13"/>
      <c r="O4" s="13"/>
      <c r="P4" s="13"/>
      <c r="W4" s="18"/>
    </row>
    <row r="5" spans="1:26">
      <c r="W5" s="18"/>
    </row>
    <row r="6" spans="1:26" ht="27" customHeight="1">
      <c r="A6" s="52" t="s">
        <v>75</v>
      </c>
      <c r="B6" s="407" t="s">
        <v>882</v>
      </c>
      <c r="C6" s="408"/>
      <c r="M6" s="59"/>
      <c r="W6" s="18"/>
      <c r="Z6" s="2" t="s">
        <v>77</v>
      </c>
    </row>
    <row r="7" spans="1:26" ht="15.75" thickBot="1">
      <c r="W7" s="18"/>
      <c r="Z7" s="60" t="s">
        <v>78</v>
      </c>
    </row>
    <row r="8" spans="1:26" ht="27" customHeight="1" thickBot="1">
      <c r="A8" s="413" t="s">
        <v>79</v>
      </c>
      <c r="B8" s="414"/>
      <c r="C8" s="414"/>
      <c r="D8" s="414"/>
      <c r="E8" s="414"/>
      <c r="F8" s="414"/>
      <c r="G8" s="414"/>
      <c r="H8" s="414"/>
      <c r="I8" s="414"/>
      <c r="J8" s="414"/>
      <c r="K8" s="414"/>
      <c r="L8" s="414"/>
      <c r="M8" s="415"/>
      <c r="N8" s="362" t="s">
        <v>80</v>
      </c>
      <c r="O8" s="363"/>
      <c r="P8" s="363"/>
      <c r="Q8" s="363"/>
      <c r="R8" s="363"/>
      <c r="S8" s="363"/>
      <c r="T8" s="363"/>
      <c r="U8" s="364"/>
      <c r="W8" s="18"/>
    </row>
    <row r="9" spans="1:26" ht="64.5" customHeight="1">
      <c r="A9" s="401" t="s">
        <v>82</v>
      </c>
      <c r="B9" s="399" t="s">
        <v>83</v>
      </c>
      <c r="C9" s="399" t="s">
        <v>1</v>
      </c>
      <c r="D9" s="399" t="s">
        <v>3</v>
      </c>
      <c r="E9" s="403" t="s">
        <v>5</v>
      </c>
      <c r="F9" s="399" t="s">
        <v>7</v>
      </c>
      <c r="G9" s="399"/>
      <c r="H9" s="399" t="s">
        <v>9</v>
      </c>
      <c r="I9" s="399" t="s">
        <v>13</v>
      </c>
      <c r="J9" s="399" t="s">
        <v>11</v>
      </c>
      <c r="K9" s="411" t="s">
        <v>84</v>
      </c>
      <c r="L9" s="412"/>
      <c r="M9" s="399" t="s">
        <v>19</v>
      </c>
      <c r="N9" s="374" t="s">
        <v>24</v>
      </c>
      <c r="O9" s="445" t="s">
        <v>34</v>
      </c>
      <c r="P9" s="383" t="s">
        <v>30</v>
      </c>
      <c r="Q9" s="380" t="s">
        <v>38</v>
      </c>
      <c r="R9" s="380" t="s">
        <v>40</v>
      </c>
      <c r="S9" s="380" t="s">
        <v>42</v>
      </c>
      <c r="T9" s="380" t="s">
        <v>44</v>
      </c>
      <c r="U9" s="380" t="s">
        <v>46</v>
      </c>
      <c r="W9" s="18"/>
    </row>
    <row r="10" spans="1:26" ht="45.75" customHeight="1" thickBot="1">
      <c r="A10" s="402"/>
      <c r="B10" s="400"/>
      <c r="C10" s="400"/>
      <c r="D10" s="400"/>
      <c r="E10" s="404"/>
      <c r="F10" s="51" t="s">
        <v>86</v>
      </c>
      <c r="G10" s="51" t="s">
        <v>87</v>
      </c>
      <c r="H10" s="400"/>
      <c r="I10" s="400"/>
      <c r="J10" s="400"/>
      <c r="K10" s="98" t="s">
        <v>88</v>
      </c>
      <c r="L10" s="98" t="s">
        <v>89</v>
      </c>
      <c r="M10" s="400"/>
      <c r="N10" s="375"/>
      <c r="O10" s="446"/>
      <c r="P10" s="384"/>
      <c r="Q10" s="381"/>
      <c r="R10" s="381"/>
      <c r="S10" s="381"/>
      <c r="T10" s="381"/>
      <c r="U10" s="381"/>
      <c r="W10" s="18"/>
    </row>
    <row r="11" spans="1:26" ht="30" customHeight="1">
      <c r="A11" s="108" t="s">
        <v>883</v>
      </c>
      <c r="B11" s="109" t="s">
        <v>91</v>
      </c>
      <c r="C11" s="61"/>
      <c r="D11" s="61"/>
      <c r="E11" s="61"/>
      <c r="F11" s="61"/>
      <c r="G11" s="61"/>
      <c r="H11" s="61"/>
      <c r="I11" s="61"/>
      <c r="J11" s="61"/>
      <c r="K11" s="61"/>
      <c r="L11" s="61"/>
      <c r="M11" s="61"/>
      <c r="N11" s="62"/>
      <c r="O11" s="61" t="s">
        <v>99</v>
      </c>
      <c r="P11" s="61"/>
      <c r="Q11" s="61"/>
      <c r="R11" s="61"/>
      <c r="S11" s="61"/>
      <c r="T11" s="61"/>
      <c r="U11" s="61"/>
      <c r="W11" s="18"/>
    </row>
    <row r="12" spans="1:26" ht="30" customHeight="1">
      <c r="A12" s="108"/>
      <c r="B12" s="45" t="s">
        <v>106</v>
      </c>
      <c r="C12" s="64"/>
      <c r="D12" s="64"/>
      <c r="E12" s="64"/>
      <c r="F12" s="64"/>
      <c r="G12" s="64"/>
      <c r="H12" s="64"/>
      <c r="I12" s="64"/>
      <c r="J12" s="64"/>
      <c r="K12" s="64"/>
      <c r="L12" s="64"/>
      <c r="M12" s="64"/>
      <c r="N12" s="61"/>
      <c r="O12" s="61"/>
      <c r="P12" s="61" t="s">
        <v>99</v>
      </c>
      <c r="Q12" s="64"/>
      <c r="R12" s="64"/>
      <c r="S12" s="64"/>
      <c r="T12" s="64"/>
      <c r="U12" s="64"/>
      <c r="W12" s="18"/>
    </row>
    <row r="13" spans="1:26" ht="30" customHeight="1">
      <c r="A13" s="108"/>
      <c r="B13" s="45" t="s">
        <v>121</v>
      </c>
      <c r="C13" s="64"/>
      <c r="D13" s="64"/>
      <c r="E13" s="64"/>
      <c r="F13" s="64"/>
      <c r="G13" s="64"/>
      <c r="H13" s="64"/>
      <c r="I13" s="64"/>
      <c r="J13" s="64"/>
      <c r="K13" s="64"/>
      <c r="L13" s="64"/>
      <c r="M13" s="64"/>
      <c r="N13" s="61"/>
      <c r="O13" s="61" t="s">
        <v>99</v>
      </c>
      <c r="P13" s="61"/>
      <c r="Q13" s="64"/>
      <c r="R13" s="64"/>
      <c r="S13" s="64"/>
      <c r="T13" s="64"/>
      <c r="U13" s="64"/>
      <c r="W13" s="18"/>
    </row>
    <row r="14" spans="1:26" ht="30" customHeight="1">
      <c r="A14" s="108"/>
      <c r="B14" s="45" t="s">
        <v>135</v>
      </c>
      <c r="C14" s="64"/>
      <c r="D14" s="64"/>
      <c r="E14" s="64"/>
      <c r="F14" s="64"/>
      <c r="G14" s="64"/>
      <c r="H14" s="64"/>
      <c r="I14" s="64"/>
      <c r="J14" s="64"/>
      <c r="K14" s="64"/>
      <c r="L14" s="64"/>
      <c r="M14" s="64"/>
      <c r="N14" s="61" t="s">
        <v>99</v>
      </c>
      <c r="O14" s="61"/>
      <c r="P14" s="61"/>
      <c r="Q14" s="64"/>
      <c r="R14" s="64"/>
      <c r="S14" s="64"/>
      <c r="T14" s="64"/>
      <c r="U14" s="64"/>
      <c r="W14" s="18"/>
    </row>
    <row r="15" spans="1:26" ht="30" customHeight="1">
      <c r="A15" s="108"/>
      <c r="B15" s="45" t="s">
        <v>148</v>
      </c>
      <c r="C15" s="64"/>
      <c r="D15" s="64"/>
      <c r="E15" s="64"/>
      <c r="F15" s="64"/>
      <c r="G15" s="64"/>
      <c r="H15" s="64"/>
      <c r="I15" s="64"/>
      <c r="J15" s="64"/>
      <c r="K15" s="64"/>
      <c r="L15" s="64"/>
      <c r="M15" s="64"/>
      <c r="N15" s="61"/>
      <c r="O15" s="61"/>
      <c r="P15" s="61" t="s">
        <v>141</v>
      </c>
      <c r="Q15" s="64"/>
      <c r="R15" s="64"/>
      <c r="S15" s="64"/>
      <c r="T15" s="64"/>
      <c r="U15" s="64"/>
      <c r="W15" s="18"/>
    </row>
    <row r="16" spans="1:26" ht="30" customHeight="1">
      <c r="A16" s="108"/>
      <c r="B16" s="45" t="s">
        <v>863</v>
      </c>
      <c r="C16" s="64"/>
      <c r="D16" s="64"/>
      <c r="E16" s="64"/>
      <c r="F16" s="64"/>
      <c r="G16" s="64"/>
      <c r="H16" s="64"/>
      <c r="I16" s="64"/>
      <c r="J16" s="64"/>
      <c r="K16" s="64"/>
      <c r="L16" s="64"/>
      <c r="M16" s="64"/>
      <c r="N16" s="61" t="s">
        <v>99</v>
      </c>
      <c r="O16" s="61"/>
      <c r="P16" s="61"/>
      <c r="Q16" s="64"/>
      <c r="R16" s="64"/>
      <c r="S16" s="64"/>
      <c r="T16" s="64"/>
      <c r="U16" s="64"/>
      <c r="W16" s="18"/>
    </row>
    <row r="17" spans="1:23" ht="30" customHeight="1">
      <c r="A17" s="108"/>
      <c r="B17" s="45" t="s">
        <v>884</v>
      </c>
      <c r="C17" s="64"/>
      <c r="D17" s="64"/>
      <c r="E17" s="64"/>
      <c r="F17" s="64"/>
      <c r="G17" s="64"/>
      <c r="H17" s="64"/>
      <c r="I17" s="64"/>
      <c r="J17" s="64"/>
      <c r="K17" s="64"/>
      <c r="L17" s="64"/>
      <c r="M17" s="64"/>
      <c r="N17" s="61"/>
      <c r="O17" s="61"/>
      <c r="P17" s="61" t="s">
        <v>99</v>
      </c>
      <c r="Q17" s="64"/>
      <c r="R17" s="64"/>
      <c r="S17" s="64"/>
      <c r="T17" s="64"/>
      <c r="U17" s="64"/>
      <c r="W17" s="18"/>
    </row>
    <row r="18" spans="1:23" ht="30" customHeight="1">
      <c r="A18" s="108"/>
      <c r="B18" s="45" t="s">
        <v>885</v>
      </c>
      <c r="C18" s="64"/>
      <c r="D18" s="64"/>
      <c r="E18" s="64"/>
      <c r="F18" s="64"/>
      <c r="G18" s="64"/>
      <c r="H18" s="64"/>
      <c r="I18" s="64"/>
      <c r="J18" s="64"/>
      <c r="K18" s="64"/>
      <c r="L18" s="64"/>
      <c r="M18" s="64"/>
      <c r="N18" s="61" t="s">
        <v>99</v>
      </c>
      <c r="O18" s="61"/>
      <c r="P18" s="61"/>
      <c r="Q18" s="64"/>
      <c r="R18" s="64"/>
      <c r="S18" s="64"/>
      <c r="T18" s="64"/>
      <c r="U18" s="64"/>
      <c r="W18" s="18"/>
    </row>
    <row r="19" spans="1:23" ht="30" customHeight="1">
      <c r="A19" s="108"/>
      <c r="B19" s="45" t="s">
        <v>886</v>
      </c>
      <c r="C19" s="64"/>
      <c r="D19" s="64"/>
      <c r="E19" s="64"/>
      <c r="F19" s="64"/>
      <c r="G19" s="64"/>
      <c r="H19" s="64"/>
      <c r="I19" s="64"/>
      <c r="J19" s="64"/>
      <c r="K19" s="64"/>
      <c r="L19" s="64"/>
      <c r="M19" s="64"/>
      <c r="N19" s="61"/>
      <c r="O19" s="61" t="s">
        <v>99</v>
      </c>
      <c r="P19" s="61"/>
      <c r="Q19" s="64"/>
      <c r="R19" s="64"/>
      <c r="S19" s="64"/>
      <c r="T19" s="64"/>
      <c r="U19" s="64"/>
      <c r="W19" s="18"/>
    </row>
    <row r="20" spans="1:23" ht="30" customHeight="1">
      <c r="A20" s="108"/>
      <c r="B20" s="45" t="s">
        <v>887</v>
      </c>
      <c r="C20" s="64"/>
      <c r="D20" s="64"/>
      <c r="E20" s="64"/>
      <c r="F20" s="64"/>
      <c r="G20" s="64"/>
      <c r="H20" s="64"/>
      <c r="I20" s="64"/>
      <c r="J20" s="64"/>
      <c r="K20" s="64"/>
      <c r="L20" s="64"/>
      <c r="M20" s="64"/>
      <c r="N20" s="61"/>
      <c r="O20" s="61" t="s">
        <v>99</v>
      </c>
      <c r="P20" s="61"/>
      <c r="Q20" s="64"/>
      <c r="R20" s="64"/>
      <c r="S20" s="64"/>
      <c r="T20" s="64"/>
      <c r="U20" s="64"/>
      <c r="W20" s="18"/>
    </row>
    <row r="21" spans="1:23" ht="30" customHeight="1">
      <c r="A21" s="108"/>
      <c r="B21" s="45" t="s">
        <v>888</v>
      </c>
      <c r="C21" s="64"/>
      <c r="D21" s="64"/>
      <c r="E21" s="64"/>
      <c r="F21" s="64"/>
      <c r="G21" s="64"/>
      <c r="H21" s="64"/>
      <c r="I21" s="64"/>
      <c r="J21" s="64"/>
      <c r="K21" s="64"/>
      <c r="L21" s="64"/>
      <c r="M21" s="64"/>
      <c r="N21" s="61"/>
      <c r="O21" s="61" t="s">
        <v>99</v>
      </c>
      <c r="P21" s="61"/>
      <c r="Q21" s="64"/>
      <c r="R21" s="64"/>
      <c r="S21" s="64"/>
      <c r="T21" s="64"/>
      <c r="U21" s="64"/>
      <c r="W21" s="18"/>
    </row>
    <row r="22" spans="1:23" ht="30" customHeight="1">
      <c r="A22" s="108"/>
      <c r="B22" s="45" t="s">
        <v>889</v>
      </c>
      <c r="C22" s="64"/>
      <c r="D22" s="64"/>
      <c r="E22" s="64"/>
      <c r="F22" s="64"/>
      <c r="G22" s="64"/>
      <c r="H22" s="64"/>
      <c r="I22" s="64"/>
      <c r="J22" s="64"/>
      <c r="K22" s="64"/>
      <c r="L22" s="64"/>
      <c r="M22" s="64"/>
      <c r="N22" s="61" t="s">
        <v>99</v>
      </c>
      <c r="O22" s="61"/>
      <c r="P22" s="61"/>
      <c r="Q22" s="64"/>
      <c r="R22" s="64"/>
      <c r="S22" s="64"/>
      <c r="T22" s="64"/>
      <c r="U22" s="64"/>
      <c r="W22" s="18"/>
    </row>
    <row r="23" spans="1:23" ht="30" customHeight="1">
      <c r="A23" s="108"/>
      <c r="B23" s="45" t="s">
        <v>890</v>
      </c>
      <c r="C23" s="64"/>
      <c r="D23" s="64"/>
      <c r="E23" s="64"/>
      <c r="F23" s="64"/>
      <c r="G23" s="64"/>
      <c r="H23" s="64"/>
      <c r="I23" s="64"/>
      <c r="J23" s="64"/>
      <c r="K23" s="64"/>
      <c r="L23" s="64"/>
      <c r="M23" s="64"/>
      <c r="N23" s="61"/>
      <c r="O23" s="61"/>
      <c r="P23" s="61" t="s">
        <v>99</v>
      </c>
      <c r="Q23" s="64"/>
      <c r="R23" s="64"/>
      <c r="S23" s="64"/>
      <c r="T23" s="64"/>
      <c r="U23" s="64"/>
      <c r="W23" s="18"/>
    </row>
    <row r="24" spans="1:23" ht="30" customHeight="1">
      <c r="A24" s="108"/>
      <c r="B24" s="45" t="s">
        <v>891</v>
      </c>
      <c r="C24" s="64"/>
      <c r="D24" s="64"/>
      <c r="E24" s="64"/>
      <c r="F24" s="64"/>
      <c r="G24" s="64"/>
      <c r="H24" s="64"/>
      <c r="I24" s="64"/>
      <c r="J24" s="64"/>
      <c r="K24" s="64"/>
      <c r="L24" s="64"/>
      <c r="M24" s="64"/>
      <c r="N24" s="61" t="s">
        <v>99</v>
      </c>
      <c r="O24" s="61"/>
      <c r="P24" s="61"/>
      <c r="Q24" s="64"/>
      <c r="R24" s="64"/>
      <c r="S24" s="64"/>
      <c r="T24" s="64"/>
      <c r="U24" s="64"/>
      <c r="W24" s="18"/>
    </row>
    <row r="25" spans="1:23" ht="30" customHeight="1">
      <c r="A25" s="108"/>
      <c r="B25" s="45" t="s">
        <v>892</v>
      </c>
      <c r="C25" s="64"/>
      <c r="D25" s="64"/>
      <c r="E25" s="64"/>
      <c r="F25" s="64"/>
      <c r="G25" s="64"/>
      <c r="H25" s="64"/>
      <c r="I25" s="64"/>
      <c r="J25" s="64"/>
      <c r="K25" s="64"/>
      <c r="L25" s="64"/>
      <c r="M25" s="64"/>
      <c r="N25" s="61"/>
      <c r="O25" s="61"/>
      <c r="P25" s="61" t="s">
        <v>99</v>
      </c>
      <c r="Q25" s="64"/>
      <c r="R25" s="64"/>
      <c r="S25" s="64"/>
      <c r="T25" s="64"/>
      <c r="U25" s="64"/>
      <c r="W25" s="18"/>
    </row>
    <row r="26" spans="1:23" ht="30" customHeight="1">
      <c r="A26" s="107" t="s">
        <v>893</v>
      </c>
      <c r="B26" s="45" t="s">
        <v>161</v>
      </c>
      <c r="C26" s="64"/>
      <c r="D26" s="64"/>
      <c r="E26" s="64"/>
      <c r="F26" s="64"/>
      <c r="G26" s="64"/>
      <c r="H26" s="64"/>
      <c r="I26" s="64"/>
      <c r="J26" s="64"/>
      <c r="K26" s="64"/>
      <c r="L26" s="64"/>
      <c r="M26" s="64"/>
      <c r="N26" s="61" t="s">
        <v>99</v>
      </c>
      <c r="O26" s="61"/>
      <c r="P26" s="61" t="s">
        <v>141</v>
      </c>
      <c r="Q26" s="64"/>
      <c r="R26" s="64"/>
      <c r="S26" s="64"/>
      <c r="T26" s="64"/>
      <c r="U26" s="64"/>
      <c r="W26" s="18"/>
    </row>
    <row r="27" spans="1:23" ht="30" customHeight="1">
      <c r="A27" s="108"/>
      <c r="B27" s="45" t="s">
        <v>176</v>
      </c>
      <c r="C27" s="64"/>
      <c r="D27" s="64"/>
      <c r="E27" s="64"/>
      <c r="F27" s="64"/>
      <c r="G27" s="64"/>
      <c r="H27" s="64"/>
      <c r="I27" s="64"/>
      <c r="J27" s="64"/>
      <c r="K27" s="64"/>
      <c r="L27" s="64"/>
      <c r="M27" s="64"/>
      <c r="N27" s="61"/>
      <c r="O27" s="61"/>
      <c r="P27" s="61" t="s">
        <v>141</v>
      </c>
      <c r="Q27" s="64"/>
      <c r="R27" s="64"/>
      <c r="S27" s="64"/>
      <c r="T27" s="64"/>
      <c r="U27" s="64"/>
      <c r="W27" s="18"/>
    </row>
    <row r="28" spans="1:23" ht="30" customHeight="1">
      <c r="A28" s="108"/>
      <c r="B28" s="45" t="s">
        <v>188</v>
      </c>
      <c r="C28" s="61"/>
      <c r="D28" s="61"/>
      <c r="E28" s="61"/>
      <c r="F28" s="61"/>
      <c r="G28" s="61"/>
      <c r="H28" s="61"/>
      <c r="I28" s="61"/>
      <c r="J28" s="61"/>
      <c r="K28" s="61"/>
      <c r="L28" s="61"/>
      <c r="M28" s="61"/>
      <c r="N28" s="61" t="s">
        <v>99</v>
      </c>
      <c r="O28" s="61"/>
      <c r="P28" s="61" t="s">
        <v>141</v>
      </c>
      <c r="Q28" s="61"/>
      <c r="R28" s="61"/>
      <c r="S28" s="61"/>
      <c r="T28" s="61"/>
      <c r="U28" s="61"/>
      <c r="W28" s="18"/>
    </row>
    <row r="29" spans="1:23" ht="30" customHeight="1">
      <c r="A29" s="108"/>
      <c r="B29" s="45" t="s">
        <v>201</v>
      </c>
      <c r="C29" s="61"/>
      <c r="D29" s="61"/>
      <c r="E29" s="61"/>
      <c r="F29" s="61"/>
      <c r="G29" s="61"/>
      <c r="H29" s="61"/>
      <c r="I29" s="61"/>
      <c r="J29" s="61"/>
      <c r="K29" s="61"/>
      <c r="L29" s="61"/>
      <c r="M29" s="61"/>
      <c r="N29" s="61"/>
      <c r="O29" s="61" t="s">
        <v>99</v>
      </c>
      <c r="P29" s="61"/>
      <c r="Q29" s="61"/>
      <c r="R29" s="61"/>
      <c r="S29" s="61"/>
      <c r="T29" s="61"/>
      <c r="U29" s="61"/>
      <c r="W29" s="18"/>
    </row>
    <row r="30" spans="1:23" ht="30" customHeight="1">
      <c r="A30" s="108"/>
      <c r="B30" s="45" t="s">
        <v>213</v>
      </c>
      <c r="C30" s="61"/>
      <c r="D30" s="61"/>
      <c r="E30" s="61"/>
      <c r="F30" s="61"/>
      <c r="G30" s="61"/>
      <c r="H30" s="61"/>
      <c r="I30" s="61"/>
      <c r="J30" s="61"/>
      <c r="K30" s="61"/>
      <c r="L30" s="61"/>
      <c r="M30" s="61"/>
      <c r="N30" s="61"/>
      <c r="O30" s="61" t="s">
        <v>99</v>
      </c>
      <c r="P30" s="61"/>
      <c r="Q30" s="61"/>
      <c r="R30" s="61"/>
      <c r="S30" s="61"/>
      <c r="T30" s="61"/>
      <c r="U30" s="61"/>
      <c r="W30" s="18"/>
    </row>
    <row r="31" spans="1:23" ht="30" customHeight="1">
      <c r="A31" s="108"/>
      <c r="B31" s="45" t="s">
        <v>226</v>
      </c>
      <c r="C31" s="61"/>
      <c r="D31" s="61"/>
      <c r="E31" s="61"/>
      <c r="F31" s="61"/>
      <c r="G31" s="61"/>
      <c r="H31" s="61"/>
      <c r="I31" s="61"/>
      <c r="J31" s="61"/>
      <c r="K31" s="61"/>
      <c r="L31" s="61"/>
      <c r="M31" s="61"/>
      <c r="N31" s="61" t="s">
        <v>99</v>
      </c>
      <c r="O31" s="61"/>
      <c r="P31" s="61"/>
      <c r="Q31" s="61"/>
      <c r="R31" s="61"/>
      <c r="S31" s="61"/>
      <c r="T31" s="61"/>
      <c r="U31" s="61"/>
      <c r="W31" s="18"/>
    </row>
    <row r="32" spans="1:23" ht="30" customHeight="1">
      <c r="A32" s="108"/>
      <c r="B32" s="45" t="s">
        <v>237</v>
      </c>
      <c r="C32" s="61"/>
      <c r="D32" s="61"/>
      <c r="E32" s="61"/>
      <c r="F32" s="61"/>
      <c r="G32" s="61"/>
      <c r="H32" s="61"/>
      <c r="I32" s="61"/>
      <c r="J32" s="61"/>
      <c r="K32" s="61"/>
      <c r="L32" s="61"/>
      <c r="M32" s="61"/>
      <c r="N32" s="61" t="s">
        <v>99</v>
      </c>
      <c r="O32" s="61"/>
      <c r="P32" s="61"/>
      <c r="Q32" s="61"/>
      <c r="R32" s="61"/>
      <c r="S32" s="61"/>
      <c r="T32" s="61"/>
      <c r="U32" s="61"/>
      <c r="W32" s="18"/>
    </row>
    <row r="33" spans="1:23" ht="30" customHeight="1">
      <c r="A33" s="108"/>
      <c r="B33" s="45" t="s">
        <v>894</v>
      </c>
      <c r="C33" s="61"/>
      <c r="D33" s="61"/>
      <c r="E33" s="61"/>
      <c r="F33" s="61"/>
      <c r="G33" s="61"/>
      <c r="H33" s="61"/>
      <c r="I33" s="61"/>
      <c r="J33" s="61"/>
      <c r="K33" s="61"/>
      <c r="L33" s="61"/>
      <c r="M33" s="61"/>
      <c r="N33" s="61" t="s">
        <v>99</v>
      </c>
      <c r="O33" s="61"/>
      <c r="P33" s="61"/>
      <c r="Q33" s="61"/>
      <c r="R33" s="61"/>
      <c r="S33" s="61"/>
      <c r="T33" s="61"/>
      <c r="U33" s="61"/>
      <c r="W33" s="18"/>
    </row>
    <row r="34" spans="1:23" ht="30" customHeight="1">
      <c r="A34" s="108"/>
      <c r="B34" s="45" t="s">
        <v>895</v>
      </c>
      <c r="C34" s="61"/>
      <c r="D34" s="61"/>
      <c r="E34" s="61"/>
      <c r="F34" s="61"/>
      <c r="G34" s="61"/>
      <c r="H34" s="61"/>
      <c r="I34" s="61"/>
      <c r="J34" s="61"/>
      <c r="K34" s="61"/>
      <c r="L34" s="61"/>
      <c r="M34" s="61"/>
      <c r="N34" s="61"/>
      <c r="O34" s="61"/>
      <c r="P34" s="61" t="s">
        <v>99</v>
      </c>
      <c r="Q34" s="61"/>
      <c r="R34" s="61"/>
      <c r="S34" s="61"/>
      <c r="T34" s="61"/>
      <c r="U34" s="61"/>
      <c r="W34" s="18"/>
    </row>
    <row r="35" spans="1:23" ht="30" customHeight="1">
      <c r="A35" s="108"/>
      <c r="B35" s="45" t="s">
        <v>896</v>
      </c>
      <c r="C35" s="61"/>
      <c r="D35" s="61"/>
      <c r="E35" s="61"/>
      <c r="F35" s="61"/>
      <c r="G35" s="61"/>
      <c r="H35" s="61"/>
      <c r="I35" s="61"/>
      <c r="J35" s="61"/>
      <c r="K35" s="61"/>
      <c r="L35" s="61"/>
      <c r="M35" s="61"/>
      <c r="N35" s="61" t="s">
        <v>99</v>
      </c>
      <c r="O35" s="61"/>
      <c r="P35" s="61"/>
      <c r="Q35" s="61"/>
      <c r="R35" s="61"/>
      <c r="S35" s="61"/>
      <c r="T35" s="61"/>
      <c r="U35" s="61"/>
      <c r="W35" s="18"/>
    </row>
    <row r="36" spans="1:23" ht="30" customHeight="1">
      <c r="A36" s="108"/>
      <c r="B36" s="45" t="s">
        <v>897</v>
      </c>
      <c r="C36" s="61"/>
      <c r="D36" s="61"/>
      <c r="E36" s="61"/>
      <c r="F36" s="61"/>
      <c r="G36" s="61"/>
      <c r="H36" s="61"/>
      <c r="I36" s="61"/>
      <c r="J36" s="61"/>
      <c r="K36" s="61"/>
      <c r="L36" s="61"/>
      <c r="M36" s="61"/>
      <c r="N36" s="61"/>
      <c r="O36" s="61"/>
      <c r="P36" s="61" t="s">
        <v>99</v>
      </c>
      <c r="Q36" s="61"/>
      <c r="R36" s="61"/>
      <c r="S36" s="61"/>
      <c r="T36" s="61"/>
      <c r="U36" s="61"/>
      <c r="W36" s="18"/>
    </row>
    <row r="37" spans="1:23" ht="30" customHeight="1">
      <c r="A37" s="108"/>
      <c r="B37" s="45" t="s">
        <v>898</v>
      </c>
      <c r="C37" s="61"/>
      <c r="D37" s="61"/>
      <c r="E37" s="61"/>
      <c r="F37" s="61"/>
      <c r="G37" s="61"/>
      <c r="H37" s="61"/>
      <c r="I37" s="61"/>
      <c r="J37" s="61"/>
      <c r="K37" s="61"/>
      <c r="L37" s="61"/>
      <c r="M37" s="61"/>
      <c r="N37" s="61" t="s">
        <v>99</v>
      </c>
      <c r="O37" s="61"/>
      <c r="P37" s="61"/>
      <c r="Q37" s="61"/>
      <c r="R37" s="61"/>
      <c r="S37" s="61"/>
      <c r="T37" s="61"/>
      <c r="U37" s="61"/>
      <c r="W37" s="18"/>
    </row>
    <row r="38" spans="1:23" ht="30" customHeight="1">
      <c r="A38" s="108"/>
      <c r="B38" s="45" t="s">
        <v>899</v>
      </c>
      <c r="C38" s="61"/>
      <c r="D38" s="61"/>
      <c r="E38" s="61"/>
      <c r="F38" s="61"/>
      <c r="G38" s="61"/>
      <c r="H38" s="61"/>
      <c r="I38" s="61"/>
      <c r="J38" s="61"/>
      <c r="K38" s="61"/>
      <c r="L38" s="61"/>
      <c r="M38" s="61"/>
      <c r="N38" s="61"/>
      <c r="O38" s="61" t="s">
        <v>99</v>
      </c>
      <c r="P38" s="61"/>
      <c r="Q38" s="61"/>
      <c r="R38" s="61"/>
      <c r="S38" s="61"/>
      <c r="T38" s="61"/>
      <c r="U38" s="61"/>
      <c r="W38" s="18"/>
    </row>
    <row r="39" spans="1:23" ht="30" customHeight="1">
      <c r="A39" s="108"/>
      <c r="B39" s="45" t="s">
        <v>900</v>
      </c>
      <c r="C39" s="61"/>
      <c r="D39" s="61"/>
      <c r="E39" s="61"/>
      <c r="F39" s="61"/>
      <c r="G39" s="61"/>
      <c r="H39" s="61"/>
      <c r="I39" s="61"/>
      <c r="J39" s="61"/>
      <c r="K39" s="61"/>
      <c r="L39" s="61"/>
      <c r="M39" s="61"/>
      <c r="N39" s="61" t="s">
        <v>99</v>
      </c>
      <c r="O39" s="61"/>
      <c r="P39" s="61"/>
      <c r="Q39" s="61"/>
      <c r="R39" s="61"/>
      <c r="S39" s="61"/>
      <c r="T39" s="61"/>
      <c r="U39" s="61"/>
      <c r="W39" s="18"/>
    </row>
    <row r="40" spans="1:23" ht="30" customHeight="1">
      <c r="A40" s="109"/>
      <c r="B40" s="45" t="s">
        <v>901</v>
      </c>
      <c r="C40" s="61"/>
      <c r="D40" s="61"/>
      <c r="E40" s="61"/>
      <c r="F40" s="61"/>
      <c r="G40" s="61"/>
      <c r="H40" s="61"/>
      <c r="I40" s="61"/>
      <c r="J40" s="61"/>
      <c r="K40" s="61"/>
      <c r="L40" s="61"/>
      <c r="M40" s="61"/>
      <c r="N40" s="61"/>
      <c r="O40" s="61" t="s">
        <v>99</v>
      </c>
      <c r="P40" s="61"/>
      <c r="Q40" s="61"/>
      <c r="R40" s="61"/>
      <c r="S40" s="61"/>
      <c r="T40" s="61"/>
      <c r="U40" s="61"/>
      <c r="W40" s="18"/>
    </row>
    <row r="41" spans="1:23" ht="30" customHeight="1">
      <c r="A41" s="107" t="s">
        <v>902</v>
      </c>
      <c r="B41" s="45" t="s">
        <v>249</v>
      </c>
      <c r="C41" s="64" t="s">
        <v>903</v>
      </c>
      <c r="D41" s="64"/>
      <c r="E41" s="64"/>
      <c r="F41" s="64"/>
      <c r="G41" s="64"/>
      <c r="H41" s="64"/>
      <c r="I41" s="64"/>
      <c r="J41" s="64"/>
      <c r="K41" s="64"/>
      <c r="L41" s="64"/>
      <c r="M41" s="64"/>
      <c r="N41" s="61"/>
      <c r="O41" s="61" t="s">
        <v>99</v>
      </c>
      <c r="P41" s="61"/>
      <c r="Q41" s="64"/>
      <c r="R41" s="64"/>
      <c r="S41" s="64"/>
      <c r="T41" s="64"/>
      <c r="U41" s="64"/>
      <c r="W41" s="18"/>
    </row>
    <row r="42" spans="1:23" ht="30" customHeight="1">
      <c r="A42" s="108"/>
      <c r="B42" s="45" t="s">
        <v>261</v>
      </c>
      <c r="C42" s="64" t="s">
        <v>903</v>
      </c>
      <c r="D42" s="64"/>
      <c r="E42" s="64"/>
      <c r="F42" s="64"/>
      <c r="G42" s="64"/>
      <c r="H42" s="64"/>
      <c r="I42" s="64"/>
      <c r="J42" s="64"/>
      <c r="K42" s="64"/>
      <c r="L42" s="64"/>
      <c r="M42" s="64"/>
      <c r="N42" s="61" t="s">
        <v>99</v>
      </c>
      <c r="O42" s="61"/>
      <c r="P42" s="61"/>
      <c r="Q42" s="64"/>
      <c r="R42" s="64"/>
      <c r="S42" s="64"/>
      <c r="T42" s="64"/>
      <c r="U42" s="64"/>
      <c r="W42" s="18"/>
    </row>
    <row r="43" spans="1:23" ht="30" customHeight="1">
      <c r="A43" s="108"/>
      <c r="B43" s="45" t="s">
        <v>270</v>
      </c>
      <c r="C43" s="64" t="s">
        <v>903</v>
      </c>
      <c r="D43" s="64"/>
      <c r="E43" s="64"/>
      <c r="F43" s="64"/>
      <c r="G43" s="64"/>
      <c r="H43" s="64"/>
      <c r="I43" s="64"/>
      <c r="J43" s="64"/>
      <c r="K43" s="64"/>
      <c r="L43" s="64"/>
      <c r="M43" s="64"/>
      <c r="N43" s="61" t="s">
        <v>99</v>
      </c>
      <c r="O43" s="61"/>
      <c r="P43" s="61"/>
      <c r="Q43" s="64"/>
      <c r="R43" s="64"/>
      <c r="S43" s="64"/>
      <c r="T43" s="64"/>
      <c r="U43" s="64"/>
      <c r="W43" s="18"/>
    </row>
    <row r="44" spans="1:23" ht="30" customHeight="1">
      <c r="A44" s="108"/>
      <c r="B44" s="45" t="s">
        <v>279</v>
      </c>
      <c r="C44" s="64"/>
      <c r="D44" s="61"/>
      <c r="E44" s="61"/>
      <c r="F44" s="61"/>
      <c r="G44" s="61"/>
      <c r="H44" s="61"/>
      <c r="I44" s="61"/>
      <c r="J44" s="61"/>
      <c r="K44" s="61"/>
      <c r="L44" s="61"/>
      <c r="M44" s="61"/>
      <c r="N44" s="61"/>
      <c r="O44" s="61"/>
      <c r="P44" s="61" t="s">
        <v>99</v>
      </c>
      <c r="Q44" s="61"/>
      <c r="R44" s="61"/>
      <c r="S44" s="61"/>
      <c r="T44" s="61"/>
      <c r="U44" s="61"/>
      <c r="W44" s="18"/>
    </row>
    <row r="45" spans="1:23" ht="30" customHeight="1">
      <c r="A45" s="108"/>
      <c r="B45" s="45" t="s">
        <v>287</v>
      </c>
      <c r="C45" s="64"/>
      <c r="D45" s="61"/>
      <c r="E45" s="61"/>
      <c r="F45" s="61"/>
      <c r="G45" s="61"/>
      <c r="H45" s="61"/>
      <c r="I45" s="61"/>
      <c r="J45" s="61"/>
      <c r="K45" s="61"/>
      <c r="L45" s="61"/>
      <c r="M45" s="61"/>
      <c r="N45" s="61" t="s">
        <v>99</v>
      </c>
      <c r="O45" s="61"/>
      <c r="P45" s="61"/>
      <c r="Q45" s="61"/>
      <c r="R45" s="61"/>
      <c r="S45" s="61"/>
      <c r="T45" s="61"/>
      <c r="U45" s="61"/>
      <c r="W45" s="18"/>
    </row>
    <row r="46" spans="1:23" ht="30" customHeight="1">
      <c r="A46" s="108"/>
      <c r="B46" s="45" t="s">
        <v>904</v>
      </c>
      <c r="C46" s="64"/>
      <c r="D46" s="61"/>
      <c r="E46" s="61"/>
      <c r="F46" s="61"/>
      <c r="G46" s="61"/>
      <c r="H46" s="61"/>
      <c r="I46" s="61"/>
      <c r="J46" s="61"/>
      <c r="K46" s="61"/>
      <c r="L46" s="61"/>
      <c r="M46" s="61"/>
      <c r="N46" s="61" t="s">
        <v>99</v>
      </c>
      <c r="O46" s="61"/>
      <c r="P46" s="61"/>
      <c r="Q46" s="61"/>
      <c r="R46" s="61"/>
      <c r="S46" s="61"/>
      <c r="T46" s="61"/>
      <c r="U46" s="61"/>
      <c r="W46" s="18"/>
    </row>
    <row r="47" spans="1:23" ht="30" customHeight="1">
      <c r="A47" s="108"/>
      <c r="B47" s="45" t="s">
        <v>905</v>
      </c>
      <c r="C47" s="64"/>
      <c r="D47" s="61"/>
      <c r="E47" s="61"/>
      <c r="F47" s="61"/>
      <c r="G47" s="61"/>
      <c r="H47" s="61"/>
      <c r="I47" s="61"/>
      <c r="J47" s="61"/>
      <c r="K47" s="61"/>
      <c r="L47" s="61"/>
      <c r="M47" s="61"/>
      <c r="N47" s="61" t="s">
        <v>99</v>
      </c>
      <c r="O47" s="61"/>
      <c r="P47" s="61"/>
      <c r="Q47" s="61"/>
      <c r="R47" s="61"/>
      <c r="S47" s="61"/>
      <c r="T47" s="61"/>
      <c r="U47" s="61"/>
      <c r="W47" s="18"/>
    </row>
    <row r="48" spans="1:23" ht="30" customHeight="1">
      <c r="A48" s="108"/>
      <c r="B48" s="45" t="s">
        <v>906</v>
      </c>
      <c r="C48" s="64"/>
      <c r="D48" s="61"/>
      <c r="E48" s="61"/>
      <c r="F48" s="61"/>
      <c r="G48" s="61"/>
      <c r="H48" s="61"/>
      <c r="I48" s="61"/>
      <c r="J48" s="61"/>
      <c r="K48" s="61"/>
      <c r="L48" s="61"/>
      <c r="M48" s="61"/>
      <c r="N48" s="61"/>
      <c r="O48" s="61"/>
      <c r="P48" s="61" t="s">
        <v>99</v>
      </c>
      <c r="Q48" s="61"/>
      <c r="R48" s="61"/>
      <c r="S48" s="61"/>
      <c r="T48" s="61"/>
      <c r="U48" s="61"/>
      <c r="W48" s="18"/>
    </row>
    <row r="49" spans="1:23" ht="30" customHeight="1">
      <c r="A49" s="108"/>
      <c r="B49" s="45" t="s">
        <v>907</v>
      </c>
      <c r="C49" s="64" t="s">
        <v>903</v>
      </c>
      <c r="D49" s="61"/>
      <c r="E49" s="61"/>
      <c r="F49" s="61"/>
      <c r="G49" s="61"/>
      <c r="H49" s="61"/>
      <c r="I49" s="61"/>
      <c r="J49" s="61"/>
      <c r="K49" s="61"/>
      <c r="L49" s="61"/>
      <c r="M49" s="61"/>
      <c r="N49" s="61" t="s">
        <v>141</v>
      </c>
      <c r="O49" s="61"/>
      <c r="P49" s="61"/>
      <c r="Q49" s="61"/>
      <c r="R49" s="61"/>
      <c r="S49" s="61"/>
      <c r="T49" s="61"/>
      <c r="U49" s="61"/>
      <c r="W49" s="18"/>
    </row>
    <row r="50" spans="1:23" ht="30" customHeight="1">
      <c r="A50" s="108"/>
      <c r="B50" s="45" t="s">
        <v>908</v>
      </c>
      <c r="C50" s="64"/>
      <c r="D50" s="61"/>
      <c r="E50" s="61"/>
      <c r="F50" s="61"/>
      <c r="G50" s="61"/>
      <c r="H50" s="61"/>
      <c r="I50" s="61"/>
      <c r="J50" s="61"/>
      <c r="K50" s="61"/>
      <c r="L50" s="61"/>
      <c r="M50" s="61"/>
      <c r="N50" s="61"/>
      <c r="O50" s="61"/>
      <c r="P50" s="61" t="s">
        <v>99</v>
      </c>
      <c r="Q50" s="61"/>
      <c r="R50" s="61"/>
      <c r="S50" s="61"/>
      <c r="T50" s="61"/>
      <c r="U50" s="61"/>
      <c r="W50" s="18"/>
    </row>
    <row r="51" spans="1:23" ht="30" customHeight="1">
      <c r="A51" s="108"/>
      <c r="B51" s="45" t="s">
        <v>909</v>
      </c>
      <c r="C51" s="64"/>
      <c r="D51" s="61"/>
      <c r="E51" s="61"/>
      <c r="F51" s="61"/>
      <c r="G51" s="61"/>
      <c r="H51" s="61"/>
      <c r="I51" s="61"/>
      <c r="J51" s="61"/>
      <c r="K51" s="61"/>
      <c r="L51" s="61"/>
      <c r="M51" s="61"/>
      <c r="N51" s="61"/>
      <c r="O51" s="61" t="s">
        <v>99</v>
      </c>
      <c r="P51" s="61"/>
      <c r="Q51" s="61"/>
      <c r="R51" s="61"/>
      <c r="S51" s="61"/>
      <c r="T51" s="61"/>
      <c r="U51" s="61"/>
      <c r="W51" s="18"/>
    </row>
    <row r="52" spans="1:23" ht="30" customHeight="1">
      <c r="A52" s="108"/>
      <c r="B52" s="45" t="s">
        <v>910</v>
      </c>
      <c r="C52" s="64"/>
      <c r="D52" s="61"/>
      <c r="E52" s="61"/>
      <c r="F52" s="61"/>
      <c r="G52" s="61"/>
      <c r="H52" s="61"/>
      <c r="I52" s="61"/>
      <c r="J52" s="61"/>
      <c r="K52" s="61"/>
      <c r="L52" s="61"/>
      <c r="M52" s="61"/>
      <c r="N52" s="61" t="s">
        <v>99</v>
      </c>
      <c r="O52" s="61"/>
      <c r="P52" s="61"/>
      <c r="Q52" s="61"/>
      <c r="R52" s="61"/>
      <c r="S52" s="61"/>
      <c r="T52" s="61"/>
      <c r="U52" s="61"/>
      <c r="W52" s="18"/>
    </row>
    <row r="53" spans="1:23" ht="30" customHeight="1">
      <c r="A53" s="108"/>
      <c r="B53" s="45" t="s">
        <v>911</v>
      </c>
      <c r="C53" s="64"/>
      <c r="D53" s="61"/>
      <c r="E53" s="61"/>
      <c r="F53" s="61"/>
      <c r="G53" s="61"/>
      <c r="H53" s="61"/>
      <c r="I53" s="61"/>
      <c r="J53" s="61"/>
      <c r="K53" s="61"/>
      <c r="L53" s="61"/>
      <c r="M53" s="61"/>
      <c r="N53" s="61" t="s">
        <v>99</v>
      </c>
      <c r="O53" s="61"/>
      <c r="P53" s="61"/>
      <c r="Q53" s="61"/>
      <c r="R53" s="61"/>
      <c r="S53" s="61"/>
      <c r="T53" s="61"/>
      <c r="U53" s="61"/>
      <c r="W53" s="18"/>
    </row>
    <row r="54" spans="1:23" ht="30" customHeight="1">
      <c r="A54" s="108"/>
      <c r="B54" s="45" t="s">
        <v>912</v>
      </c>
      <c r="C54" s="64"/>
      <c r="D54" s="61"/>
      <c r="E54" s="61"/>
      <c r="F54" s="61"/>
      <c r="G54" s="61"/>
      <c r="H54" s="61"/>
      <c r="I54" s="61"/>
      <c r="J54" s="61"/>
      <c r="K54" s="61"/>
      <c r="L54" s="61"/>
      <c r="M54" s="61"/>
      <c r="N54" s="61"/>
      <c r="O54" s="61" t="s">
        <v>99</v>
      </c>
      <c r="P54" s="61"/>
      <c r="Q54" s="61"/>
      <c r="R54" s="61"/>
      <c r="S54" s="61"/>
      <c r="T54" s="61"/>
      <c r="U54" s="61"/>
      <c r="W54" s="18"/>
    </row>
    <row r="55" spans="1:23" ht="30" customHeight="1">
      <c r="A55" s="109"/>
      <c r="B55" s="45" t="s">
        <v>913</v>
      </c>
      <c r="C55" s="64"/>
      <c r="D55" s="61"/>
      <c r="E55" s="61"/>
      <c r="F55" s="61"/>
      <c r="G55" s="61"/>
      <c r="H55" s="61"/>
      <c r="I55" s="61"/>
      <c r="J55" s="61"/>
      <c r="K55" s="61"/>
      <c r="L55" s="61"/>
      <c r="M55" s="61"/>
      <c r="N55" s="61"/>
      <c r="O55" s="61" t="s">
        <v>99</v>
      </c>
      <c r="P55" s="61"/>
      <c r="Q55" s="61"/>
      <c r="R55" s="61"/>
      <c r="S55" s="61"/>
      <c r="T55" s="61"/>
      <c r="U55" s="61"/>
      <c r="W55" s="18"/>
    </row>
    <row r="56" spans="1:23" ht="30" customHeight="1">
      <c r="A56" s="107" t="s">
        <v>914</v>
      </c>
      <c r="B56" s="45" t="s">
        <v>299</v>
      </c>
      <c r="C56" s="64" t="s">
        <v>915</v>
      </c>
      <c r="D56" s="64"/>
      <c r="E56" s="64"/>
      <c r="F56" s="64"/>
      <c r="G56" s="64"/>
      <c r="H56" s="64"/>
      <c r="I56" s="64"/>
      <c r="J56" s="64"/>
      <c r="K56" s="64"/>
      <c r="L56" s="64"/>
      <c r="M56" s="64"/>
      <c r="N56" s="61" t="s">
        <v>141</v>
      </c>
      <c r="O56" s="61"/>
      <c r="P56" s="61"/>
      <c r="Q56" s="64"/>
      <c r="R56" s="64"/>
      <c r="S56" s="64"/>
      <c r="T56" s="64"/>
      <c r="U56" s="64"/>
      <c r="W56" s="18"/>
    </row>
    <row r="57" spans="1:23" ht="30" customHeight="1">
      <c r="A57" s="108"/>
      <c r="B57" s="45" t="s">
        <v>310</v>
      </c>
      <c r="C57" s="64" t="s">
        <v>915</v>
      </c>
      <c r="D57" s="64"/>
      <c r="E57" s="64"/>
      <c r="F57" s="64"/>
      <c r="G57" s="64"/>
      <c r="H57" s="64"/>
      <c r="I57" s="64"/>
      <c r="J57" s="64"/>
      <c r="K57" s="64"/>
      <c r="L57" s="64"/>
      <c r="M57" s="64"/>
      <c r="N57" s="61" t="s">
        <v>141</v>
      </c>
      <c r="O57" s="61"/>
      <c r="P57" s="61"/>
      <c r="Q57" s="64"/>
      <c r="R57" s="64"/>
      <c r="S57" s="64"/>
      <c r="T57" s="64"/>
      <c r="U57" s="64"/>
      <c r="W57" s="18"/>
    </row>
    <row r="58" spans="1:23" ht="30" customHeight="1">
      <c r="A58" s="108"/>
      <c r="B58" s="45" t="s">
        <v>324</v>
      </c>
      <c r="C58" s="64"/>
      <c r="D58" s="64"/>
      <c r="E58" s="64"/>
      <c r="F58" s="64"/>
      <c r="G58" s="64"/>
      <c r="H58" s="64"/>
      <c r="I58" s="64"/>
      <c r="J58" s="64"/>
      <c r="K58" s="64"/>
      <c r="L58" s="64"/>
      <c r="M58" s="64"/>
      <c r="N58" s="61"/>
      <c r="O58" s="61" t="s">
        <v>99</v>
      </c>
      <c r="P58" s="61"/>
      <c r="Q58" s="64"/>
      <c r="R58" s="64"/>
      <c r="S58" s="64"/>
      <c r="T58" s="64"/>
      <c r="U58" s="64"/>
      <c r="W58" s="18"/>
    </row>
    <row r="59" spans="1:23" ht="30" customHeight="1">
      <c r="A59" s="108"/>
      <c r="B59" s="45" t="s">
        <v>336</v>
      </c>
      <c r="C59" s="64"/>
      <c r="D59" s="64"/>
      <c r="E59" s="64"/>
      <c r="F59" s="64"/>
      <c r="G59" s="64"/>
      <c r="H59" s="64"/>
      <c r="I59" s="64"/>
      <c r="J59" s="64"/>
      <c r="K59" s="64"/>
      <c r="L59" s="64"/>
      <c r="M59" s="64"/>
      <c r="N59" s="61" t="s">
        <v>99</v>
      </c>
      <c r="O59" s="61"/>
      <c r="P59" s="61"/>
      <c r="Q59" s="64"/>
      <c r="R59" s="64"/>
      <c r="S59" s="64"/>
      <c r="T59" s="64"/>
      <c r="U59" s="64"/>
      <c r="W59" s="18"/>
    </row>
    <row r="60" spans="1:23" ht="30" customHeight="1">
      <c r="A60" s="108"/>
      <c r="B60" s="45" t="s">
        <v>348</v>
      </c>
      <c r="C60" s="64"/>
      <c r="D60" s="64"/>
      <c r="E60" s="64"/>
      <c r="F60" s="64"/>
      <c r="G60" s="64"/>
      <c r="H60" s="64"/>
      <c r="I60" s="64"/>
      <c r="J60" s="64"/>
      <c r="K60" s="64"/>
      <c r="L60" s="64"/>
      <c r="M60" s="64"/>
      <c r="N60" s="61"/>
      <c r="O60" s="61" t="s">
        <v>99</v>
      </c>
      <c r="P60" s="61"/>
      <c r="Q60" s="64"/>
      <c r="R60" s="64"/>
      <c r="S60" s="64"/>
      <c r="T60" s="64"/>
      <c r="U60" s="64"/>
      <c r="W60" s="18"/>
    </row>
    <row r="61" spans="1:23" ht="30" customHeight="1">
      <c r="A61" s="108"/>
      <c r="B61" s="45" t="s">
        <v>916</v>
      </c>
      <c r="C61" s="64"/>
      <c r="D61" s="64"/>
      <c r="E61" s="64"/>
      <c r="F61" s="64"/>
      <c r="G61" s="64"/>
      <c r="H61" s="64"/>
      <c r="I61" s="64"/>
      <c r="J61" s="64"/>
      <c r="K61" s="64"/>
      <c r="L61" s="64"/>
      <c r="M61" s="64"/>
      <c r="N61" s="61" t="s">
        <v>99</v>
      </c>
      <c r="O61" s="61"/>
      <c r="P61" s="61"/>
      <c r="Q61" s="64"/>
      <c r="R61" s="64"/>
      <c r="S61" s="64"/>
      <c r="T61" s="64"/>
      <c r="U61" s="64"/>
      <c r="W61" s="18"/>
    </row>
    <row r="62" spans="1:23" ht="30" customHeight="1">
      <c r="A62" s="108"/>
      <c r="B62" s="45" t="s">
        <v>917</v>
      </c>
      <c r="C62" s="64"/>
      <c r="D62" s="64"/>
      <c r="E62" s="64"/>
      <c r="F62" s="64"/>
      <c r="G62" s="64"/>
      <c r="H62" s="64"/>
      <c r="I62" s="64"/>
      <c r="J62" s="64"/>
      <c r="K62" s="64"/>
      <c r="L62" s="64"/>
      <c r="M62" s="64"/>
      <c r="N62" s="61"/>
      <c r="O62" s="61" t="s">
        <v>99</v>
      </c>
      <c r="P62" s="61"/>
      <c r="Q62" s="64"/>
      <c r="R62" s="64"/>
      <c r="S62" s="64"/>
      <c r="T62" s="64"/>
      <c r="U62" s="64"/>
      <c r="W62" s="18"/>
    </row>
    <row r="63" spans="1:23" ht="30" customHeight="1">
      <c r="A63" s="108"/>
      <c r="B63" s="45" t="s">
        <v>918</v>
      </c>
      <c r="C63" s="64" t="s">
        <v>915</v>
      </c>
      <c r="D63" s="64"/>
      <c r="E63" s="64"/>
      <c r="F63" s="64"/>
      <c r="G63" s="64"/>
      <c r="H63" s="64"/>
      <c r="I63" s="64"/>
      <c r="J63" s="64"/>
      <c r="K63" s="64"/>
      <c r="L63" s="64"/>
      <c r="M63" s="64"/>
      <c r="N63" s="61"/>
      <c r="O63" s="61"/>
      <c r="P63" s="61" t="s">
        <v>99</v>
      </c>
      <c r="Q63" s="64"/>
      <c r="R63" s="64"/>
      <c r="S63" s="64"/>
      <c r="T63" s="64"/>
      <c r="U63" s="64"/>
      <c r="W63" s="18"/>
    </row>
    <row r="64" spans="1:23" ht="30" customHeight="1">
      <c r="A64" s="108"/>
      <c r="B64" s="45" t="s">
        <v>919</v>
      </c>
      <c r="C64" s="61" t="s">
        <v>915</v>
      </c>
      <c r="D64" s="61"/>
      <c r="E64" s="61"/>
      <c r="F64" s="61"/>
      <c r="G64" s="61"/>
      <c r="H64" s="61"/>
      <c r="I64" s="61"/>
      <c r="J64" s="61"/>
      <c r="K64" s="61"/>
      <c r="L64" s="61"/>
      <c r="M64" s="61"/>
      <c r="N64" s="61" t="s">
        <v>99</v>
      </c>
      <c r="O64" s="61"/>
      <c r="P64" s="61"/>
      <c r="Q64" s="61"/>
      <c r="R64" s="61"/>
      <c r="S64" s="61"/>
      <c r="T64" s="61"/>
      <c r="U64" s="61"/>
      <c r="W64" s="18"/>
    </row>
    <row r="65" spans="1:23" ht="30" customHeight="1">
      <c r="A65" s="108"/>
      <c r="B65" s="45" t="s">
        <v>920</v>
      </c>
      <c r="C65" s="61"/>
      <c r="D65" s="61"/>
      <c r="E65" s="61"/>
      <c r="F65" s="61"/>
      <c r="G65" s="61"/>
      <c r="H65" s="61"/>
      <c r="I65" s="61"/>
      <c r="J65" s="61"/>
      <c r="K65" s="61"/>
      <c r="L65" s="61"/>
      <c r="M65" s="61"/>
      <c r="N65" s="61"/>
      <c r="O65" s="61"/>
      <c r="P65" s="61" t="s">
        <v>99</v>
      </c>
      <c r="Q65" s="61"/>
      <c r="R65" s="61"/>
      <c r="S65" s="61"/>
      <c r="T65" s="61"/>
      <c r="U65" s="61"/>
      <c r="W65" s="18"/>
    </row>
    <row r="66" spans="1:23" ht="30" customHeight="1">
      <c r="A66" s="108"/>
      <c r="B66" s="45" t="s">
        <v>921</v>
      </c>
      <c r="C66" s="61"/>
      <c r="D66" s="61"/>
      <c r="E66" s="61"/>
      <c r="F66" s="61"/>
      <c r="G66" s="61"/>
      <c r="H66" s="61"/>
      <c r="I66" s="61"/>
      <c r="J66" s="61"/>
      <c r="K66" s="61"/>
      <c r="L66" s="61"/>
      <c r="M66" s="61"/>
      <c r="N66" s="61" t="s">
        <v>99</v>
      </c>
      <c r="O66" s="61"/>
      <c r="P66" s="61"/>
      <c r="Q66" s="61"/>
      <c r="R66" s="61"/>
      <c r="S66" s="61"/>
      <c r="T66" s="61"/>
      <c r="U66" s="61"/>
      <c r="W66" s="18"/>
    </row>
    <row r="67" spans="1:23" ht="30" customHeight="1">
      <c r="A67" s="108"/>
      <c r="B67" s="45" t="s">
        <v>922</v>
      </c>
      <c r="C67" s="61"/>
      <c r="D67" s="61"/>
      <c r="E67" s="61"/>
      <c r="F67" s="61"/>
      <c r="G67" s="61"/>
      <c r="H67" s="61"/>
      <c r="I67" s="61"/>
      <c r="J67" s="61"/>
      <c r="K67" s="61"/>
      <c r="L67" s="61"/>
      <c r="M67" s="61"/>
      <c r="N67" s="61"/>
      <c r="O67" s="61" t="s">
        <v>99</v>
      </c>
      <c r="P67" s="61"/>
      <c r="Q67" s="61"/>
      <c r="R67" s="61"/>
      <c r="S67" s="61"/>
      <c r="T67" s="61"/>
      <c r="U67" s="61"/>
      <c r="W67" s="18"/>
    </row>
    <row r="68" spans="1:23" ht="30" customHeight="1">
      <c r="A68" s="108"/>
      <c r="B68" s="45" t="s">
        <v>923</v>
      </c>
      <c r="C68" s="61"/>
      <c r="D68" s="61"/>
      <c r="E68" s="61"/>
      <c r="F68" s="61"/>
      <c r="G68" s="61"/>
      <c r="H68" s="61"/>
      <c r="I68" s="61"/>
      <c r="J68" s="61"/>
      <c r="K68" s="61"/>
      <c r="L68" s="61"/>
      <c r="M68" s="61"/>
      <c r="N68" s="61"/>
      <c r="O68" s="61"/>
      <c r="P68" s="61" t="s">
        <v>99</v>
      </c>
      <c r="Q68" s="61"/>
      <c r="R68" s="61"/>
      <c r="S68" s="61"/>
      <c r="T68" s="61"/>
      <c r="U68" s="61"/>
      <c r="W68" s="18"/>
    </row>
    <row r="69" spans="1:23" ht="30" customHeight="1">
      <c r="A69" s="108"/>
      <c r="B69" s="45" t="s">
        <v>924</v>
      </c>
      <c r="C69" s="61"/>
      <c r="D69" s="61"/>
      <c r="E69" s="61"/>
      <c r="F69" s="61"/>
      <c r="G69" s="61"/>
      <c r="H69" s="61"/>
      <c r="I69" s="61"/>
      <c r="J69" s="61"/>
      <c r="K69" s="61"/>
      <c r="L69" s="61"/>
      <c r="M69" s="61"/>
      <c r="N69" s="61"/>
      <c r="O69" s="61" t="s">
        <v>99</v>
      </c>
      <c r="P69" s="61"/>
      <c r="Q69" s="61"/>
      <c r="R69" s="61"/>
      <c r="S69" s="61"/>
      <c r="T69" s="61"/>
      <c r="U69" s="61"/>
      <c r="W69" s="18"/>
    </row>
    <row r="70" spans="1:23" ht="30" customHeight="1">
      <c r="A70" s="109"/>
      <c r="B70" s="45" t="s">
        <v>925</v>
      </c>
      <c r="C70" s="61"/>
      <c r="D70" s="61"/>
      <c r="E70" s="61"/>
      <c r="F70" s="61"/>
      <c r="G70" s="61"/>
      <c r="H70" s="61"/>
      <c r="I70" s="61"/>
      <c r="J70" s="61"/>
      <c r="K70" s="61"/>
      <c r="L70" s="61"/>
      <c r="M70" s="61"/>
      <c r="N70" s="61" t="s">
        <v>99</v>
      </c>
      <c r="O70" s="61"/>
      <c r="P70" s="61"/>
      <c r="Q70" s="61"/>
      <c r="R70" s="61"/>
      <c r="S70" s="61"/>
      <c r="T70" s="61"/>
      <c r="U70" s="61"/>
      <c r="W70" s="18"/>
    </row>
    <row r="71" spans="1:23" ht="30" customHeight="1">
      <c r="A71" s="107" t="s">
        <v>926</v>
      </c>
      <c r="B71" s="45" t="s">
        <v>360</v>
      </c>
      <c r="C71" s="64" t="s">
        <v>927</v>
      </c>
      <c r="D71" s="64"/>
      <c r="E71" s="64"/>
      <c r="F71" s="64"/>
      <c r="G71" s="64"/>
      <c r="H71" s="64"/>
      <c r="I71" s="64"/>
      <c r="J71" s="64"/>
      <c r="K71" s="64"/>
      <c r="L71" s="64"/>
      <c r="M71" s="64"/>
      <c r="N71" s="61"/>
      <c r="O71" s="61"/>
      <c r="P71" s="61" t="s">
        <v>141</v>
      </c>
      <c r="Q71" s="64"/>
      <c r="R71" s="64"/>
      <c r="S71" s="64"/>
      <c r="T71" s="64"/>
      <c r="U71" s="64"/>
      <c r="W71" s="18"/>
    </row>
    <row r="72" spans="1:23" ht="30" customHeight="1">
      <c r="A72" s="108"/>
      <c r="B72" s="45" t="s">
        <v>372</v>
      </c>
      <c r="C72" s="64" t="s">
        <v>927</v>
      </c>
      <c r="D72" s="64"/>
      <c r="E72" s="64"/>
      <c r="F72" s="64"/>
      <c r="G72" s="64"/>
      <c r="H72" s="64"/>
      <c r="I72" s="64"/>
      <c r="J72" s="64"/>
      <c r="K72" s="64"/>
      <c r="L72" s="64"/>
      <c r="M72" s="64"/>
      <c r="N72" s="61"/>
      <c r="O72" s="61"/>
      <c r="P72" s="61" t="s">
        <v>141</v>
      </c>
      <c r="Q72" s="64"/>
      <c r="R72" s="64"/>
      <c r="S72" s="64"/>
      <c r="T72" s="64"/>
      <c r="U72" s="64"/>
      <c r="W72" s="18"/>
    </row>
    <row r="73" spans="1:23" ht="30" customHeight="1">
      <c r="A73" s="108"/>
      <c r="B73" s="45" t="s">
        <v>928</v>
      </c>
      <c r="C73" s="64" t="s">
        <v>927</v>
      </c>
      <c r="D73" s="64"/>
      <c r="E73" s="64"/>
      <c r="F73" s="64"/>
      <c r="G73" s="64"/>
      <c r="H73" s="64"/>
      <c r="I73" s="64"/>
      <c r="J73" s="64"/>
      <c r="K73" s="64"/>
      <c r="L73" s="64"/>
      <c r="M73" s="64"/>
      <c r="N73" s="61"/>
      <c r="O73" s="61"/>
      <c r="P73" s="61" t="s">
        <v>141</v>
      </c>
      <c r="Q73" s="64"/>
      <c r="R73" s="64"/>
      <c r="S73" s="64"/>
      <c r="T73" s="64"/>
      <c r="U73" s="64"/>
      <c r="W73" s="18"/>
    </row>
    <row r="74" spans="1:23" ht="30" customHeight="1">
      <c r="A74" s="108"/>
      <c r="B74" s="45" t="s">
        <v>929</v>
      </c>
      <c r="C74" s="64"/>
      <c r="D74" s="64"/>
      <c r="E74" s="64"/>
      <c r="F74" s="64"/>
      <c r="G74" s="64"/>
      <c r="H74" s="64"/>
      <c r="I74" s="64"/>
      <c r="J74" s="64"/>
      <c r="K74" s="64"/>
      <c r="L74" s="64"/>
      <c r="M74" s="64"/>
      <c r="N74" s="61"/>
      <c r="O74" s="61" t="s">
        <v>99</v>
      </c>
      <c r="P74" s="61"/>
      <c r="Q74" s="64"/>
      <c r="R74" s="64"/>
      <c r="S74" s="64"/>
      <c r="T74" s="64"/>
      <c r="U74" s="64"/>
      <c r="W74" s="18"/>
    </row>
    <row r="75" spans="1:23" ht="30" customHeight="1">
      <c r="A75" s="108"/>
      <c r="B75" s="45" t="s">
        <v>930</v>
      </c>
      <c r="C75" s="64"/>
      <c r="D75" s="64"/>
      <c r="E75" s="64"/>
      <c r="F75" s="64"/>
      <c r="G75" s="64"/>
      <c r="H75" s="64"/>
      <c r="I75" s="64"/>
      <c r="J75" s="64"/>
      <c r="K75" s="64"/>
      <c r="L75" s="64"/>
      <c r="M75" s="64"/>
      <c r="N75" s="61" t="s">
        <v>99</v>
      </c>
      <c r="O75" s="61"/>
      <c r="P75" s="61"/>
      <c r="Q75" s="64"/>
      <c r="R75" s="64"/>
      <c r="S75" s="64"/>
      <c r="T75" s="64"/>
      <c r="U75" s="64"/>
      <c r="W75" s="18"/>
    </row>
    <row r="76" spans="1:23" ht="30" customHeight="1">
      <c r="A76" s="108"/>
      <c r="B76" s="45" t="s">
        <v>931</v>
      </c>
      <c r="C76" s="64"/>
      <c r="D76" s="64"/>
      <c r="E76" s="64"/>
      <c r="F76" s="64"/>
      <c r="G76" s="64"/>
      <c r="H76" s="64"/>
      <c r="I76" s="64"/>
      <c r="J76" s="64"/>
      <c r="K76" s="64"/>
      <c r="L76" s="64"/>
      <c r="M76" s="64"/>
      <c r="N76" s="61"/>
      <c r="O76" s="61" t="s">
        <v>99</v>
      </c>
      <c r="P76" s="61"/>
      <c r="Q76" s="64"/>
      <c r="R76" s="64"/>
      <c r="S76" s="64"/>
      <c r="T76" s="64"/>
      <c r="U76" s="64"/>
      <c r="W76" s="18"/>
    </row>
    <row r="77" spans="1:23" ht="30" customHeight="1">
      <c r="A77" s="108"/>
      <c r="B77" s="45" t="s">
        <v>932</v>
      </c>
      <c r="C77" s="64"/>
      <c r="D77" s="64"/>
      <c r="E77" s="64"/>
      <c r="F77" s="64"/>
      <c r="G77" s="64"/>
      <c r="H77" s="64"/>
      <c r="I77" s="64"/>
      <c r="J77" s="64"/>
      <c r="K77" s="64"/>
      <c r="L77" s="64"/>
      <c r="M77" s="64"/>
      <c r="N77" s="61" t="s">
        <v>99</v>
      </c>
      <c r="O77" s="61"/>
      <c r="P77" s="61"/>
      <c r="Q77" s="64"/>
      <c r="R77" s="64"/>
      <c r="S77" s="64"/>
      <c r="T77" s="64"/>
      <c r="U77" s="64"/>
      <c r="W77" s="18"/>
    </row>
    <row r="78" spans="1:23" ht="30" customHeight="1">
      <c r="A78" s="108"/>
      <c r="B78" s="45" t="s">
        <v>933</v>
      </c>
      <c r="C78" s="64"/>
      <c r="D78" s="64"/>
      <c r="E78" s="64"/>
      <c r="F78" s="64"/>
      <c r="G78" s="64"/>
      <c r="H78" s="64"/>
      <c r="I78" s="64"/>
      <c r="J78" s="64"/>
      <c r="K78" s="64"/>
      <c r="L78" s="64"/>
      <c r="M78" s="64"/>
      <c r="N78" s="61"/>
      <c r="O78" s="61"/>
      <c r="P78" s="61" t="s">
        <v>99</v>
      </c>
      <c r="Q78" s="64"/>
      <c r="R78" s="64"/>
      <c r="S78" s="64"/>
      <c r="T78" s="64"/>
      <c r="U78" s="64"/>
      <c r="W78" s="18"/>
    </row>
    <row r="79" spans="1:23" ht="30" customHeight="1">
      <c r="A79" s="108"/>
      <c r="B79" s="45" t="s">
        <v>934</v>
      </c>
      <c r="C79" s="64"/>
      <c r="D79" s="64"/>
      <c r="E79" s="64"/>
      <c r="F79" s="64"/>
      <c r="G79" s="64"/>
      <c r="H79" s="64"/>
      <c r="I79" s="64"/>
      <c r="J79" s="64"/>
      <c r="K79" s="64"/>
      <c r="L79" s="64"/>
      <c r="M79" s="64"/>
      <c r="N79" s="61" t="s">
        <v>99</v>
      </c>
      <c r="O79" s="61"/>
      <c r="P79" s="61"/>
      <c r="Q79" s="64"/>
      <c r="R79" s="64"/>
      <c r="S79" s="64"/>
      <c r="T79" s="64"/>
      <c r="U79" s="64"/>
      <c r="W79" s="18"/>
    </row>
    <row r="80" spans="1:23" ht="30" customHeight="1">
      <c r="A80" s="108"/>
      <c r="B80" s="45" t="s">
        <v>935</v>
      </c>
      <c r="C80" s="64"/>
      <c r="D80" s="64"/>
      <c r="E80" s="64"/>
      <c r="F80" s="64"/>
      <c r="G80" s="64"/>
      <c r="H80" s="64"/>
      <c r="I80" s="64"/>
      <c r="J80" s="64"/>
      <c r="K80" s="64"/>
      <c r="L80" s="64"/>
      <c r="M80" s="64"/>
      <c r="N80" s="61"/>
      <c r="O80" s="61" t="s">
        <v>99</v>
      </c>
      <c r="P80" s="61"/>
      <c r="Q80" s="64"/>
      <c r="R80" s="64"/>
      <c r="S80" s="64"/>
      <c r="T80" s="64"/>
      <c r="U80" s="64"/>
      <c r="W80" s="18"/>
    </row>
    <row r="81" spans="1:23" ht="30" customHeight="1">
      <c r="A81" s="108"/>
      <c r="B81" s="45" t="s">
        <v>936</v>
      </c>
      <c r="C81" s="64"/>
      <c r="D81" s="64"/>
      <c r="E81" s="64"/>
      <c r="F81" s="64"/>
      <c r="G81" s="64"/>
      <c r="H81" s="64"/>
      <c r="I81" s="64"/>
      <c r="J81" s="64"/>
      <c r="K81" s="64"/>
      <c r="L81" s="64"/>
      <c r="M81" s="64"/>
      <c r="N81" s="61"/>
      <c r="O81" s="61"/>
      <c r="P81" s="61" t="s">
        <v>99</v>
      </c>
      <c r="Q81" s="64"/>
      <c r="R81" s="64"/>
      <c r="S81" s="64"/>
      <c r="T81" s="64"/>
      <c r="U81" s="64"/>
      <c r="W81" s="18"/>
    </row>
    <row r="82" spans="1:23" ht="30" customHeight="1">
      <c r="A82" s="108"/>
      <c r="B82" s="45" t="s">
        <v>937</v>
      </c>
      <c r="C82" s="64"/>
      <c r="D82" s="64"/>
      <c r="E82" s="64"/>
      <c r="F82" s="64"/>
      <c r="G82" s="64"/>
      <c r="H82" s="64"/>
      <c r="I82" s="64"/>
      <c r="J82" s="64"/>
      <c r="K82" s="64"/>
      <c r="L82" s="64"/>
      <c r="M82" s="64"/>
      <c r="N82" s="61"/>
      <c r="O82" s="61" t="s">
        <v>99</v>
      </c>
      <c r="P82" s="61"/>
      <c r="Q82" s="64"/>
      <c r="R82" s="64"/>
      <c r="S82" s="64"/>
      <c r="T82" s="64"/>
      <c r="U82" s="64"/>
      <c r="W82" s="18"/>
    </row>
    <row r="83" spans="1:23" ht="30" customHeight="1">
      <c r="A83" s="108"/>
      <c r="B83" s="45" t="s">
        <v>938</v>
      </c>
      <c r="C83" s="64"/>
      <c r="D83" s="64"/>
      <c r="E83" s="64"/>
      <c r="F83" s="64"/>
      <c r="G83" s="64"/>
      <c r="H83" s="64"/>
      <c r="I83" s="64"/>
      <c r="J83" s="64"/>
      <c r="K83" s="64"/>
      <c r="L83" s="64"/>
      <c r="M83" s="64"/>
      <c r="N83" s="61" t="s">
        <v>99</v>
      </c>
      <c r="O83" s="61"/>
      <c r="P83" s="61"/>
      <c r="Q83" s="64"/>
      <c r="R83" s="64"/>
      <c r="S83" s="64"/>
      <c r="T83" s="64"/>
      <c r="U83" s="64"/>
      <c r="W83" s="18"/>
    </row>
    <row r="84" spans="1:23" ht="30" customHeight="1">
      <c r="A84" s="108"/>
      <c r="B84" s="45" t="s">
        <v>939</v>
      </c>
      <c r="C84" s="64"/>
      <c r="D84" s="64"/>
      <c r="E84" s="64"/>
      <c r="F84" s="64"/>
      <c r="G84" s="64"/>
      <c r="H84" s="64"/>
      <c r="I84" s="64"/>
      <c r="J84" s="64"/>
      <c r="K84" s="64"/>
      <c r="L84" s="64"/>
      <c r="M84" s="64"/>
      <c r="N84" s="61"/>
      <c r="O84" s="61"/>
      <c r="P84" s="61" t="s">
        <v>99</v>
      </c>
      <c r="Q84" s="64"/>
      <c r="R84" s="64"/>
      <c r="S84" s="64"/>
      <c r="T84" s="64"/>
      <c r="U84" s="64"/>
      <c r="W84" s="18"/>
    </row>
    <row r="85" spans="1:23" ht="30" customHeight="1">
      <c r="A85" s="109"/>
      <c r="B85" s="45" t="s">
        <v>940</v>
      </c>
      <c r="C85" s="64"/>
      <c r="D85" s="64"/>
      <c r="E85" s="64"/>
      <c r="F85" s="64"/>
      <c r="G85" s="64"/>
      <c r="H85" s="64"/>
      <c r="I85" s="64"/>
      <c r="J85" s="64"/>
      <c r="K85" s="64"/>
      <c r="L85" s="64"/>
      <c r="M85" s="64"/>
      <c r="N85" s="61"/>
      <c r="O85" s="61" t="s">
        <v>99</v>
      </c>
      <c r="P85" s="61"/>
      <c r="Q85" s="64"/>
      <c r="R85" s="64"/>
      <c r="S85" s="64"/>
      <c r="T85" s="64"/>
      <c r="U85" s="64"/>
      <c r="W85" s="18"/>
    </row>
    <row r="86" spans="1:23" ht="30" customHeight="1">
      <c r="A86" s="107" t="s">
        <v>941</v>
      </c>
      <c r="B86" s="45" t="s">
        <v>382</v>
      </c>
      <c r="C86" s="64" t="s">
        <v>942</v>
      </c>
      <c r="D86" s="64"/>
      <c r="E86" s="64"/>
      <c r="F86" s="64"/>
      <c r="G86" s="64"/>
      <c r="H86" s="64"/>
      <c r="I86" s="64"/>
      <c r="J86" s="64"/>
      <c r="K86" s="64"/>
      <c r="L86" s="64"/>
      <c r="M86" s="64"/>
      <c r="N86" s="61"/>
      <c r="O86" s="61"/>
      <c r="P86" s="61" t="s">
        <v>141</v>
      </c>
      <c r="Q86" s="64"/>
      <c r="R86" s="64"/>
      <c r="S86" s="64"/>
      <c r="T86" s="64"/>
      <c r="U86" s="64"/>
      <c r="W86" s="18"/>
    </row>
    <row r="87" spans="1:23" ht="30" customHeight="1">
      <c r="A87" s="108"/>
      <c r="B87" s="45" t="s">
        <v>395</v>
      </c>
      <c r="C87" s="64" t="s">
        <v>942</v>
      </c>
      <c r="D87" s="64"/>
      <c r="E87" s="64"/>
      <c r="F87" s="64"/>
      <c r="G87" s="64"/>
      <c r="H87" s="64"/>
      <c r="I87" s="64"/>
      <c r="J87" s="64"/>
      <c r="K87" s="64"/>
      <c r="L87" s="64"/>
      <c r="M87" s="64"/>
      <c r="N87" s="61"/>
      <c r="O87" s="61"/>
      <c r="P87" s="61" t="s">
        <v>141</v>
      </c>
      <c r="Q87" s="64"/>
      <c r="R87" s="64"/>
      <c r="S87" s="64"/>
      <c r="T87" s="64"/>
      <c r="U87" s="64"/>
      <c r="W87" s="18"/>
    </row>
    <row r="88" spans="1:23" ht="30" customHeight="1">
      <c r="A88" s="108"/>
      <c r="B88" s="45" t="s">
        <v>406</v>
      </c>
      <c r="C88" s="64" t="s">
        <v>942</v>
      </c>
      <c r="D88" s="64"/>
      <c r="E88" s="64"/>
      <c r="F88" s="64"/>
      <c r="G88" s="64"/>
      <c r="H88" s="64"/>
      <c r="I88" s="64"/>
      <c r="J88" s="64"/>
      <c r="K88" s="64"/>
      <c r="L88" s="64"/>
      <c r="M88" s="64"/>
      <c r="N88" s="61"/>
      <c r="O88" s="61"/>
      <c r="P88" s="61" t="s">
        <v>141</v>
      </c>
      <c r="Q88" s="64"/>
      <c r="R88" s="64"/>
      <c r="S88" s="64"/>
      <c r="T88" s="64"/>
      <c r="U88" s="64"/>
      <c r="W88" s="18"/>
    </row>
    <row r="89" spans="1:23" ht="30" customHeight="1">
      <c r="A89" s="108"/>
      <c r="B89" s="45" t="s">
        <v>420</v>
      </c>
      <c r="C89" s="64"/>
      <c r="D89" s="64"/>
      <c r="E89" s="64"/>
      <c r="F89" s="64"/>
      <c r="G89" s="64"/>
      <c r="H89" s="64"/>
      <c r="I89" s="64"/>
      <c r="J89" s="64"/>
      <c r="K89" s="64"/>
      <c r="L89" s="64"/>
      <c r="M89" s="64"/>
      <c r="N89" s="61" t="s">
        <v>99</v>
      </c>
      <c r="O89" s="61"/>
      <c r="P89" s="61"/>
      <c r="Q89" s="64"/>
      <c r="R89" s="64"/>
      <c r="S89" s="64"/>
      <c r="T89" s="64"/>
      <c r="U89" s="64"/>
      <c r="W89" s="18"/>
    </row>
    <row r="90" spans="1:23" ht="30" customHeight="1">
      <c r="A90" s="108"/>
      <c r="B90" s="45" t="s">
        <v>430</v>
      </c>
      <c r="C90" s="64"/>
      <c r="D90" s="64"/>
      <c r="E90" s="64"/>
      <c r="F90" s="64"/>
      <c r="G90" s="64"/>
      <c r="H90" s="64"/>
      <c r="I90" s="64"/>
      <c r="J90" s="64"/>
      <c r="K90" s="64"/>
      <c r="L90" s="64"/>
      <c r="M90" s="64"/>
      <c r="N90" s="61"/>
      <c r="O90" s="61"/>
      <c r="P90" s="61" t="s">
        <v>99</v>
      </c>
      <c r="Q90" s="64"/>
      <c r="R90" s="64"/>
      <c r="S90" s="64"/>
      <c r="T90" s="64"/>
      <c r="U90" s="64"/>
      <c r="W90" s="18"/>
    </row>
    <row r="91" spans="1:23" ht="30" customHeight="1">
      <c r="A91" s="108"/>
      <c r="B91" s="45" t="s">
        <v>441</v>
      </c>
      <c r="C91" s="64"/>
      <c r="D91" s="64"/>
      <c r="E91" s="64"/>
      <c r="F91" s="64"/>
      <c r="G91" s="64"/>
      <c r="H91" s="64"/>
      <c r="I91" s="64"/>
      <c r="J91" s="64"/>
      <c r="K91" s="64"/>
      <c r="L91" s="64"/>
      <c r="M91" s="64"/>
      <c r="N91" s="61"/>
      <c r="O91" s="61" t="s">
        <v>99</v>
      </c>
      <c r="P91" s="61"/>
      <c r="Q91" s="64"/>
      <c r="R91" s="64"/>
      <c r="S91" s="64"/>
      <c r="T91" s="64"/>
      <c r="U91" s="64"/>
      <c r="W91" s="18"/>
    </row>
    <row r="92" spans="1:23" ht="30" customHeight="1">
      <c r="A92" s="108"/>
      <c r="B92" s="45" t="s">
        <v>450</v>
      </c>
      <c r="C92" s="64"/>
      <c r="D92" s="64"/>
      <c r="E92" s="64"/>
      <c r="F92" s="64"/>
      <c r="G92" s="64"/>
      <c r="H92" s="64"/>
      <c r="I92" s="64"/>
      <c r="J92" s="64"/>
      <c r="K92" s="64"/>
      <c r="L92" s="64"/>
      <c r="M92" s="64"/>
      <c r="N92" s="61" t="s">
        <v>99</v>
      </c>
      <c r="O92" s="61"/>
      <c r="P92" s="61"/>
      <c r="Q92" s="64"/>
      <c r="R92" s="64"/>
      <c r="S92" s="64"/>
      <c r="T92" s="64"/>
      <c r="U92" s="64"/>
      <c r="W92" s="18"/>
    </row>
    <row r="93" spans="1:23" ht="30" customHeight="1">
      <c r="A93" s="108"/>
      <c r="B93" s="45" t="s">
        <v>460</v>
      </c>
      <c r="C93" s="64"/>
      <c r="D93" s="64"/>
      <c r="E93" s="64"/>
      <c r="F93" s="64"/>
      <c r="G93" s="64"/>
      <c r="H93" s="64"/>
      <c r="I93" s="64"/>
      <c r="J93" s="64"/>
      <c r="K93" s="64"/>
      <c r="L93" s="64"/>
      <c r="M93" s="64"/>
      <c r="N93" s="61"/>
      <c r="O93" s="61"/>
      <c r="P93" s="61" t="s">
        <v>99</v>
      </c>
      <c r="Q93" s="64"/>
      <c r="R93" s="64"/>
      <c r="S93" s="64"/>
      <c r="T93" s="64"/>
      <c r="U93" s="64"/>
      <c r="W93" s="18"/>
    </row>
    <row r="94" spans="1:23" ht="30" customHeight="1">
      <c r="A94" s="108"/>
      <c r="B94" s="45" t="s">
        <v>872</v>
      </c>
      <c r="C94" s="64"/>
      <c r="D94" s="64"/>
      <c r="E94" s="64"/>
      <c r="F94" s="64"/>
      <c r="G94" s="64"/>
      <c r="H94" s="64"/>
      <c r="I94" s="64"/>
      <c r="J94" s="64"/>
      <c r="K94" s="64"/>
      <c r="L94" s="64"/>
      <c r="M94" s="64"/>
      <c r="N94" s="61"/>
      <c r="O94" s="61" t="s">
        <v>99</v>
      </c>
      <c r="P94" s="61"/>
      <c r="Q94" s="64"/>
      <c r="R94" s="64"/>
      <c r="S94" s="64"/>
      <c r="T94" s="64"/>
      <c r="U94" s="64"/>
      <c r="W94" s="18"/>
    </row>
    <row r="95" spans="1:23" ht="30" customHeight="1">
      <c r="A95" s="108"/>
      <c r="B95" s="45" t="s">
        <v>943</v>
      </c>
      <c r="C95" s="64"/>
      <c r="D95" s="64"/>
      <c r="E95" s="64"/>
      <c r="F95" s="64"/>
      <c r="G95" s="64"/>
      <c r="H95" s="64"/>
      <c r="I95" s="64"/>
      <c r="J95" s="64"/>
      <c r="K95" s="64"/>
      <c r="L95" s="64"/>
      <c r="M95" s="64"/>
      <c r="N95" s="61"/>
      <c r="O95" s="61" t="s">
        <v>99</v>
      </c>
      <c r="P95" s="61"/>
      <c r="Q95" s="64"/>
      <c r="R95" s="64"/>
      <c r="S95" s="64"/>
      <c r="T95" s="64"/>
      <c r="U95" s="64"/>
      <c r="W95" s="18"/>
    </row>
    <row r="96" spans="1:23" ht="30" customHeight="1">
      <c r="A96" s="108"/>
      <c r="B96" s="45" t="s">
        <v>944</v>
      </c>
      <c r="C96" s="64"/>
      <c r="D96" s="64"/>
      <c r="E96" s="64"/>
      <c r="F96" s="64"/>
      <c r="G96" s="64"/>
      <c r="H96" s="64"/>
      <c r="I96" s="64"/>
      <c r="J96" s="64"/>
      <c r="K96" s="64"/>
      <c r="L96" s="64"/>
      <c r="M96" s="64"/>
      <c r="N96" s="61" t="s">
        <v>99</v>
      </c>
      <c r="O96" s="61"/>
      <c r="P96" s="61"/>
      <c r="Q96" s="64"/>
      <c r="R96" s="64"/>
      <c r="S96" s="64"/>
      <c r="T96" s="64"/>
      <c r="U96" s="64"/>
      <c r="W96" s="18"/>
    </row>
    <row r="97" spans="1:23" ht="30" customHeight="1">
      <c r="A97" s="108"/>
      <c r="B97" s="45" t="s">
        <v>945</v>
      </c>
      <c r="C97" s="64"/>
      <c r="D97" s="64"/>
      <c r="E97" s="64"/>
      <c r="F97" s="64"/>
      <c r="G97" s="64"/>
      <c r="H97" s="64"/>
      <c r="I97" s="64"/>
      <c r="J97" s="64"/>
      <c r="K97" s="64"/>
      <c r="L97" s="64"/>
      <c r="M97" s="64"/>
      <c r="N97" s="61"/>
      <c r="O97" s="61"/>
      <c r="P97" s="61" t="s">
        <v>99</v>
      </c>
      <c r="Q97" s="64"/>
      <c r="R97" s="64"/>
      <c r="S97" s="64"/>
      <c r="T97" s="64"/>
      <c r="U97" s="64"/>
      <c r="W97" s="18"/>
    </row>
    <row r="98" spans="1:23" ht="30" customHeight="1">
      <c r="A98" s="108"/>
      <c r="B98" s="45" t="s">
        <v>946</v>
      </c>
      <c r="C98" s="64"/>
      <c r="D98" s="64"/>
      <c r="E98" s="64"/>
      <c r="F98" s="64"/>
      <c r="G98" s="64"/>
      <c r="H98" s="64"/>
      <c r="I98" s="64"/>
      <c r="J98" s="64"/>
      <c r="K98" s="64"/>
      <c r="L98" s="64"/>
      <c r="M98" s="64"/>
      <c r="N98" s="61"/>
      <c r="O98" s="61" t="s">
        <v>99</v>
      </c>
      <c r="P98" s="61"/>
      <c r="Q98" s="64"/>
      <c r="R98" s="64"/>
      <c r="S98" s="64"/>
      <c r="T98" s="64"/>
      <c r="U98" s="64"/>
      <c r="W98" s="18"/>
    </row>
    <row r="99" spans="1:23" ht="30" customHeight="1">
      <c r="A99" s="108"/>
      <c r="B99" s="45" t="s">
        <v>947</v>
      </c>
      <c r="C99" s="64"/>
      <c r="D99" s="64"/>
      <c r="E99" s="64"/>
      <c r="F99" s="64"/>
      <c r="G99" s="64"/>
      <c r="H99" s="64"/>
      <c r="I99" s="64"/>
      <c r="J99" s="64"/>
      <c r="K99" s="64"/>
      <c r="L99" s="64"/>
      <c r="M99" s="64"/>
      <c r="N99" s="61" t="s">
        <v>99</v>
      </c>
      <c r="O99" s="61"/>
      <c r="P99" s="61"/>
      <c r="Q99" s="64"/>
      <c r="R99" s="64"/>
      <c r="S99" s="64"/>
      <c r="T99" s="64"/>
      <c r="U99" s="64"/>
      <c r="W99" s="18"/>
    </row>
    <row r="100" spans="1:23" ht="30" customHeight="1">
      <c r="A100" s="109"/>
      <c r="B100" s="45" t="s">
        <v>948</v>
      </c>
      <c r="C100" s="64"/>
      <c r="D100" s="64"/>
      <c r="E100" s="64"/>
      <c r="F100" s="64"/>
      <c r="G100" s="64"/>
      <c r="H100" s="64"/>
      <c r="I100" s="64"/>
      <c r="J100" s="64"/>
      <c r="K100" s="64"/>
      <c r="L100" s="64"/>
      <c r="M100" s="64"/>
      <c r="N100" s="61"/>
      <c r="O100" s="61" t="s">
        <v>99</v>
      </c>
      <c r="P100" s="61"/>
      <c r="Q100" s="64"/>
      <c r="R100" s="64"/>
      <c r="S100" s="64"/>
      <c r="T100" s="64"/>
      <c r="U100" s="64"/>
      <c r="W100" s="18"/>
    </row>
    <row r="101" spans="1:23" ht="30" customHeight="1">
      <c r="A101" s="107" t="s">
        <v>949</v>
      </c>
      <c r="B101" s="45" t="s">
        <v>471</v>
      </c>
      <c r="C101" s="64" t="s">
        <v>950</v>
      </c>
      <c r="D101" s="64"/>
      <c r="E101" s="64"/>
      <c r="F101" s="64"/>
      <c r="G101" s="64"/>
      <c r="H101" s="64"/>
      <c r="I101" s="64"/>
      <c r="J101" s="64"/>
      <c r="K101" s="64"/>
      <c r="L101" s="64"/>
      <c r="M101" s="64"/>
      <c r="N101" s="61"/>
      <c r="O101" s="61"/>
      <c r="P101" s="61" t="s">
        <v>141</v>
      </c>
      <c r="Q101" s="64"/>
      <c r="R101" s="64"/>
      <c r="S101" s="64"/>
      <c r="T101" s="64"/>
      <c r="U101" s="64"/>
      <c r="W101" s="18"/>
    </row>
    <row r="102" spans="1:23" ht="30" customHeight="1">
      <c r="A102" s="108"/>
      <c r="B102" s="45" t="s">
        <v>482</v>
      </c>
      <c r="C102" s="64" t="s">
        <v>950</v>
      </c>
      <c r="D102" s="64"/>
      <c r="E102" s="64"/>
      <c r="F102" s="64"/>
      <c r="G102" s="64"/>
      <c r="H102" s="64"/>
      <c r="I102" s="64"/>
      <c r="J102" s="64"/>
      <c r="K102" s="64"/>
      <c r="L102" s="64"/>
      <c r="M102" s="64"/>
      <c r="N102" s="61"/>
      <c r="O102" s="61"/>
      <c r="P102" s="61" t="s">
        <v>141</v>
      </c>
      <c r="Q102" s="64"/>
      <c r="R102" s="64"/>
      <c r="S102" s="64"/>
      <c r="T102" s="64"/>
      <c r="U102" s="64"/>
      <c r="W102" s="18"/>
    </row>
    <row r="103" spans="1:23" ht="30" customHeight="1">
      <c r="A103" s="108"/>
      <c r="B103" s="45" t="s">
        <v>496</v>
      </c>
      <c r="C103" s="64" t="s">
        <v>950</v>
      </c>
      <c r="D103" s="64"/>
      <c r="E103" s="64"/>
      <c r="F103" s="64"/>
      <c r="G103" s="64"/>
      <c r="H103" s="64"/>
      <c r="I103" s="64"/>
      <c r="J103" s="64"/>
      <c r="K103" s="64"/>
      <c r="L103" s="64"/>
      <c r="M103" s="64"/>
      <c r="N103" s="61"/>
      <c r="O103" s="61"/>
      <c r="P103" s="61" t="s">
        <v>141</v>
      </c>
      <c r="Q103" s="64"/>
      <c r="R103" s="64"/>
      <c r="S103" s="64"/>
      <c r="T103" s="64"/>
      <c r="U103" s="64"/>
      <c r="W103" s="18"/>
    </row>
    <row r="104" spans="1:23" ht="30" customHeight="1">
      <c r="A104" s="108"/>
      <c r="B104" s="45" t="s">
        <v>510</v>
      </c>
      <c r="C104" s="64"/>
      <c r="D104" s="64"/>
      <c r="E104" s="64"/>
      <c r="F104" s="64"/>
      <c r="G104" s="64"/>
      <c r="H104" s="64"/>
      <c r="I104" s="64"/>
      <c r="J104" s="64"/>
      <c r="K104" s="64"/>
      <c r="L104" s="64"/>
      <c r="M104" s="64"/>
      <c r="N104" s="61"/>
      <c r="O104" s="61" t="s">
        <v>99</v>
      </c>
      <c r="P104" s="61"/>
      <c r="Q104" s="64"/>
      <c r="R104" s="64"/>
      <c r="S104" s="64"/>
      <c r="T104" s="64"/>
      <c r="U104" s="64"/>
      <c r="W104" s="18"/>
    </row>
    <row r="105" spans="1:23" ht="30" customHeight="1">
      <c r="A105" s="108"/>
      <c r="B105" s="45" t="s">
        <v>525</v>
      </c>
      <c r="C105" s="64"/>
      <c r="D105" s="64"/>
      <c r="E105" s="64"/>
      <c r="F105" s="64"/>
      <c r="G105" s="64"/>
      <c r="H105" s="64"/>
      <c r="I105" s="64"/>
      <c r="J105" s="64"/>
      <c r="K105" s="64"/>
      <c r="L105" s="64"/>
      <c r="M105" s="64"/>
      <c r="N105" s="61"/>
      <c r="O105" s="61" t="s">
        <v>99</v>
      </c>
      <c r="P105" s="61"/>
      <c r="Q105" s="64"/>
      <c r="R105" s="64"/>
      <c r="S105" s="64"/>
      <c r="T105" s="64"/>
      <c r="U105" s="64"/>
      <c r="W105" s="18"/>
    </row>
    <row r="106" spans="1:23" ht="30" customHeight="1">
      <c r="A106" s="108"/>
      <c r="B106" s="45" t="s">
        <v>537</v>
      </c>
      <c r="C106" s="64"/>
      <c r="D106" s="64"/>
      <c r="E106" s="64"/>
      <c r="F106" s="64"/>
      <c r="G106" s="64"/>
      <c r="H106" s="64"/>
      <c r="I106" s="64"/>
      <c r="J106" s="64"/>
      <c r="K106" s="64"/>
      <c r="L106" s="64"/>
      <c r="M106" s="64"/>
      <c r="N106" s="61"/>
      <c r="O106" s="61" t="s">
        <v>99</v>
      </c>
      <c r="P106" s="61"/>
      <c r="Q106" s="64"/>
      <c r="R106" s="64"/>
      <c r="S106" s="64"/>
      <c r="T106" s="64"/>
      <c r="U106" s="64"/>
      <c r="W106" s="18"/>
    </row>
    <row r="107" spans="1:23" ht="30" customHeight="1">
      <c r="A107" s="108"/>
      <c r="B107" s="45" t="s">
        <v>951</v>
      </c>
      <c r="C107" s="64"/>
      <c r="D107" s="64"/>
      <c r="E107" s="64"/>
      <c r="F107" s="64"/>
      <c r="G107" s="64"/>
      <c r="H107" s="64"/>
      <c r="I107" s="64"/>
      <c r="J107" s="64"/>
      <c r="K107" s="64"/>
      <c r="L107" s="64"/>
      <c r="M107" s="64"/>
      <c r="N107" s="61"/>
      <c r="O107" s="61" t="s">
        <v>99</v>
      </c>
      <c r="P107" s="61"/>
      <c r="Q107" s="64"/>
      <c r="R107" s="64"/>
      <c r="S107" s="64"/>
      <c r="T107" s="64"/>
      <c r="U107" s="64"/>
      <c r="W107" s="18"/>
    </row>
    <row r="108" spans="1:23" ht="30" customHeight="1">
      <c r="A108" s="108"/>
      <c r="B108" s="45" t="s">
        <v>952</v>
      </c>
      <c r="C108" s="64"/>
      <c r="D108" s="64"/>
      <c r="E108" s="64"/>
      <c r="F108" s="64"/>
      <c r="G108" s="64"/>
      <c r="H108" s="64"/>
      <c r="I108" s="64"/>
      <c r="J108" s="64"/>
      <c r="K108" s="64"/>
      <c r="L108" s="64"/>
      <c r="M108" s="64"/>
      <c r="N108" s="61"/>
      <c r="O108" s="61" t="s">
        <v>99</v>
      </c>
      <c r="P108" s="61"/>
      <c r="Q108" s="64"/>
      <c r="R108" s="64"/>
      <c r="S108" s="64"/>
      <c r="T108" s="64"/>
      <c r="U108" s="64"/>
      <c r="W108" s="18"/>
    </row>
    <row r="109" spans="1:23" ht="30" customHeight="1">
      <c r="A109" s="108"/>
      <c r="B109" s="45" t="s">
        <v>953</v>
      </c>
      <c r="C109" s="64"/>
      <c r="D109" s="64"/>
      <c r="E109" s="64"/>
      <c r="F109" s="64"/>
      <c r="G109" s="64"/>
      <c r="H109" s="64"/>
      <c r="I109" s="64"/>
      <c r="J109" s="64"/>
      <c r="K109" s="64"/>
      <c r="L109" s="64"/>
      <c r="M109" s="64"/>
      <c r="N109" s="61"/>
      <c r="O109" s="61" t="s">
        <v>99</v>
      </c>
      <c r="P109" s="61"/>
      <c r="Q109" s="64"/>
      <c r="R109" s="64"/>
      <c r="S109" s="64"/>
      <c r="T109" s="64"/>
      <c r="U109" s="64"/>
      <c r="W109" s="18"/>
    </row>
    <row r="110" spans="1:23" ht="30" customHeight="1">
      <c r="A110" s="108"/>
      <c r="B110" s="45" t="s">
        <v>954</v>
      </c>
      <c r="C110" s="64"/>
      <c r="D110" s="64"/>
      <c r="E110" s="64"/>
      <c r="F110" s="64"/>
      <c r="G110" s="64"/>
      <c r="H110" s="64"/>
      <c r="I110" s="64"/>
      <c r="J110" s="64"/>
      <c r="K110" s="64"/>
      <c r="L110" s="64"/>
      <c r="M110" s="64"/>
      <c r="N110" s="61"/>
      <c r="O110" s="61" t="s">
        <v>99</v>
      </c>
      <c r="P110" s="61"/>
      <c r="Q110" s="64"/>
      <c r="R110" s="64"/>
      <c r="S110" s="64"/>
      <c r="T110" s="64"/>
      <c r="U110" s="64"/>
      <c r="W110" s="18"/>
    </row>
    <row r="111" spans="1:23" ht="30" customHeight="1">
      <c r="A111" s="108"/>
      <c r="B111" s="45" t="s">
        <v>955</v>
      </c>
      <c r="C111" s="64"/>
      <c r="D111" s="64"/>
      <c r="E111" s="64"/>
      <c r="F111" s="64"/>
      <c r="G111" s="64"/>
      <c r="H111" s="64"/>
      <c r="I111" s="64"/>
      <c r="J111" s="64"/>
      <c r="K111" s="64"/>
      <c r="L111" s="64"/>
      <c r="M111" s="64"/>
      <c r="N111" s="61"/>
      <c r="O111" s="61" t="s">
        <v>99</v>
      </c>
      <c r="P111" s="61"/>
      <c r="Q111" s="64"/>
      <c r="R111" s="64"/>
      <c r="S111" s="64"/>
      <c r="T111" s="64"/>
      <c r="U111" s="64"/>
      <c r="W111" s="18"/>
    </row>
    <row r="112" spans="1:23" ht="30" customHeight="1">
      <c r="A112" s="108"/>
      <c r="B112" s="45" t="s">
        <v>956</v>
      </c>
      <c r="C112" s="64"/>
      <c r="D112" s="64"/>
      <c r="E112" s="64"/>
      <c r="F112" s="64"/>
      <c r="G112" s="64"/>
      <c r="H112" s="64"/>
      <c r="I112" s="64"/>
      <c r="J112" s="64"/>
      <c r="K112" s="64"/>
      <c r="L112" s="64"/>
      <c r="M112" s="64"/>
      <c r="N112" s="61"/>
      <c r="O112" s="61" t="s">
        <v>99</v>
      </c>
      <c r="P112" s="61"/>
      <c r="Q112" s="64"/>
      <c r="R112" s="64"/>
      <c r="S112" s="64"/>
      <c r="T112" s="64"/>
      <c r="U112" s="64"/>
      <c r="W112" s="18"/>
    </row>
    <row r="113" spans="1:23" ht="30" customHeight="1">
      <c r="A113" s="108"/>
      <c r="B113" s="45" t="s">
        <v>957</v>
      </c>
      <c r="C113" s="64"/>
      <c r="D113" s="64"/>
      <c r="E113" s="64"/>
      <c r="F113" s="64"/>
      <c r="G113" s="64"/>
      <c r="H113" s="64"/>
      <c r="I113" s="64"/>
      <c r="J113" s="64"/>
      <c r="K113" s="64"/>
      <c r="L113" s="64"/>
      <c r="M113" s="64"/>
      <c r="N113" s="61"/>
      <c r="O113" s="61" t="s">
        <v>99</v>
      </c>
      <c r="P113" s="61"/>
      <c r="Q113" s="64"/>
      <c r="R113" s="64"/>
      <c r="S113" s="64"/>
      <c r="T113" s="64"/>
      <c r="U113" s="64"/>
      <c r="W113" s="18"/>
    </row>
    <row r="114" spans="1:23" ht="30" customHeight="1">
      <c r="A114" s="108"/>
      <c r="B114" s="45" t="s">
        <v>958</v>
      </c>
      <c r="C114" s="64"/>
      <c r="D114" s="64"/>
      <c r="E114" s="64"/>
      <c r="F114" s="64"/>
      <c r="G114" s="64"/>
      <c r="H114" s="64"/>
      <c r="I114" s="64"/>
      <c r="J114" s="64"/>
      <c r="K114" s="64"/>
      <c r="L114" s="64"/>
      <c r="M114" s="64"/>
      <c r="N114" s="61"/>
      <c r="O114" s="61" t="s">
        <v>99</v>
      </c>
      <c r="P114" s="61"/>
      <c r="Q114" s="64"/>
      <c r="R114" s="64"/>
      <c r="S114" s="64"/>
      <c r="T114" s="64"/>
      <c r="U114" s="64"/>
      <c r="W114" s="18"/>
    </row>
    <row r="115" spans="1:23" ht="30" customHeight="1">
      <c r="A115" s="109"/>
      <c r="B115" s="45" t="s">
        <v>959</v>
      </c>
      <c r="C115" s="64"/>
      <c r="D115" s="64"/>
      <c r="E115" s="64"/>
      <c r="F115" s="64"/>
      <c r="G115" s="64"/>
      <c r="H115" s="64"/>
      <c r="I115" s="64"/>
      <c r="J115" s="64"/>
      <c r="K115" s="64"/>
      <c r="L115" s="64"/>
      <c r="M115" s="64"/>
      <c r="N115" s="61"/>
      <c r="O115" s="61" t="s">
        <v>99</v>
      </c>
      <c r="P115" s="61"/>
      <c r="Q115" s="64"/>
      <c r="R115" s="64"/>
      <c r="S115" s="64"/>
      <c r="T115" s="64"/>
      <c r="U115" s="64"/>
      <c r="W115" s="18"/>
    </row>
    <row r="116" spans="1:23" ht="30" customHeight="1">
      <c r="A116" s="107" t="s">
        <v>960</v>
      </c>
      <c r="B116" s="45" t="s">
        <v>961</v>
      </c>
      <c r="C116" s="64" t="s">
        <v>962</v>
      </c>
      <c r="D116" s="64"/>
      <c r="E116" s="64"/>
      <c r="F116" s="64"/>
      <c r="G116" s="64"/>
      <c r="H116" s="64"/>
      <c r="I116" s="64"/>
      <c r="J116" s="64"/>
      <c r="K116" s="64"/>
      <c r="L116" s="64"/>
      <c r="M116" s="64"/>
      <c r="N116" s="61"/>
      <c r="O116" s="61"/>
      <c r="P116" s="61" t="s">
        <v>141</v>
      </c>
      <c r="Q116" s="64"/>
      <c r="R116" s="64"/>
      <c r="S116" s="64"/>
      <c r="T116" s="64"/>
      <c r="U116" s="64"/>
      <c r="W116" s="18"/>
    </row>
    <row r="117" spans="1:23" ht="30" customHeight="1">
      <c r="A117" s="108"/>
      <c r="B117" s="45" t="s">
        <v>963</v>
      </c>
      <c r="C117" s="64" t="s">
        <v>962</v>
      </c>
      <c r="D117" s="64"/>
      <c r="E117" s="64"/>
      <c r="F117" s="64"/>
      <c r="G117" s="64"/>
      <c r="H117" s="64"/>
      <c r="I117" s="64"/>
      <c r="J117" s="64"/>
      <c r="K117" s="64"/>
      <c r="L117" s="64"/>
      <c r="M117" s="64"/>
      <c r="N117" s="61"/>
      <c r="O117" s="61"/>
      <c r="P117" s="61" t="s">
        <v>141</v>
      </c>
      <c r="Q117" s="64"/>
      <c r="R117" s="64"/>
      <c r="S117" s="64"/>
      <c r="T117" s="64"/>
      <c r="U117" s="64"/>
      <c r="W117" s="18"/>
    </row>
    <row r="118" spans="1:23" ht="30" customHeight="1">
      <c r="A118" s="108"/>
      <c r="B118" s="45" t="s">
        <v>964</v>
      </c>
      <c r="C118" s="64" t="s">
        <v>962</v>
      </c>
      <c r="D118" s="64"/>
      <c r="E118" s="64"/>
      <c r="F118" s="64"/>
      <c r="G118" s="64"/>
      <c r="H118" s="64"/>
      <c r="I118" s="64"/>
      <c r="J118" s="64"/>
      <c r="K118" s="64"/>
      <c r="L118" s="64"/>
      <c r="M118" s="64"/>
      <c r="N118" s="61"/>
      <c r="O118" s="61"/>
      <c r="P118" s="61" t="s">
        <v>141</v>
      </c>
      <c r="Q118" s="64"/>
      <c r="R118" s="64"/>
      <c r="S118" s="64"/>
      <c r="T118" s="64"/>
      <c r="U118" s="64"/>
      <c r="W118" s="18"/>
    </row>
    <row r="119" spans="1:23" ht="30" customHeight="1">
      <c r="A119" s="108"/>
      <c r="B119" s="45" t="s">
        <v>965</v>
      </c>
      <c r="C119" s="64"/>
      <c r="D119" s="64"/>
      <c r="E119" s="64"/>
      <c r="F119" s="64"/>
      <c r="G119" s="64"/>
      <c r="H119" s="64"/>
      <c r="I119" s="64"/>
      <c r="J119" s="64"/>
      <c r="K119" s="64"/>
      <c r="L119" s="64"/>
      <c r="M119" s="64"/>
      <c r="N119" s="61" t="s">
        <v>99</v>
      </c>
      <c r="O119" s="61"/>
      <c r="P119" s="61"/>
      <c r="Q119" s="64"/>
      <c r="R119" s="64"/>
      <c r="S119" s="64"/>
      <c r="T119" s="64"/>
      <c r="U119" s="64"/>
      <c r="W119" s="18"/>
    </row>
    <row r="120" spans="1:23" ht="30" customHeight="1">
      <c r="A120" s="108"/>
      <c r="B120" s="45" t="s">
        <v>966</v>
      </c>
      <c r="C120" s="64"/>
      <c r="D120" s="64"/>
      <c r="E120" s="64"/>
      <c r="F120" s="64"/>
      <c r="G120" s="64"/>
      <c r="H120" s="64"/>
      <c r="I120" s="64"/>
      <c r="J120" s="64"/>
      <c r="K120" s="64"/>
      <c r="L120" s="64"/>
      <c r="M120" s="64"/>
      <c r="N120" s="61"/>
      <c r="O120" s="61"/>
      <c r="P120" s="61" t="s">
        <v>99</v>
      </c>
      <c r="Q120" s="64"/>
      <c r="R120" s="64"/>
      <c r="S120" s="64"/>
      <c r="T120" s="64"/>
      <c r="U120" s="64"/>
      <c r="W120" s="18"/>
    </row>
    <row r="121" spans="1:23" ht="30" customHeight="1">
      <c r="A121" s="108"/>
      <c r="B121" s="45" t="s">
        <v>967</v>
      </c>
      <c r="C121" s="64"/>
      <c r="D121" s="64"/>
      <c r="E121" s="64"/>
      <c r="F121" s="64"/>
      <c r="G121" s="64"/>
      <c r="H121" s="64"/>
      <c r="I121" s="64"/>
      <c r="J121" s="64"/>
      <c r="K121" s="64"/>
      <c r="L121" s="64"/>
      <c r="M121" s="64"/>
      <c r="N121" s="61" t="s">
        <v>99</v>
      </c>
      <c r="O121" s="61"/>
      <c r="P121" s="61"/>
      <c r="Q121" s="64"/>
      <c r="R121" s="64"/>
      <c r="S121" s="64"/>
      <c r="T121" s="64"/>
      <c r="U121" s="64"/>
      <c r="W121" s="18"/>
    </row>
    <row r="122" spans="1:23" ht="30" customHeight="1">
      <c r="A122" s="108"/>
      <c r="B122" s="45" t="s">
        <v>968</v>
      </c>
      <c r="C122" s="64"/>
      <c r="D122" s="64"/>
      <c r="E122" s="64"/>
      <c r="F122" s="64"/>
      <c r="G122" s="64"/>
      <c r="H122" s="64"/>
      <c r="I122" s="64"/>
      <c r="J122" s="64"/>
      <c r="K122" s="64"/>
      <c r="L122" s="64"/>
      <c r="M122" s="64"/>
      <c r="N122" s="61"/>
      <c r="O122" s="61" t="s">
        <v>99</v>
      </c>
      <c r="P122" s="61"/>
      <c r="Q122" s="64"/>
      <c r="R122" s="64"/>
      <c r="S122" s="64"/>
      <c r="T122" s="64"/>
      <c r="U122" s="64"/>
      <c r="W122" s="18"/>
    </row>
    <row r="123" spans="1:23" ht="30" customHeight="1">
      <c r="A123" s="108"/>
      <c r="B123" s="45" t="s">
        <v>969</v>
      </c>
      <c r="C123" s="64"/>
      <c r="D123" s="64"/>
      <c r="E123" s="64"/>
      <c r="F123" s="64"/>
      <c r="G123" s="64"/>
      <c r="H123" s="64"/>
      <c r="I123" s="64"/>
      <c r="J123" s="64"/>
      <c r="K123" s="64"/>
      <c r="L123" s="64"/>
      <c r="M123" s="64"/>
      <c r="N123" s="61"/>
      <c r="O123" s="61"/>
      <c r="P123" s="61" t="s">
        <v>99</v>
      </c>
      <c r="Q123" s="64"/>
      <c r="R123" s="64"/>
      <c r="S123" s="64"/>
      <c r="T123" s="64"/>
      <c r="U123" s="64"/>
      <c r="W123" s="18"/>
    </row>
    <row r="124" spans="1:23" ht="30" customHeight="1">
      <c r="A124" s="108"/>
      <c r="B124" s="45" t="s">
        <v>970</v>
      </c>
      <c r="C124" s="64"/>
      <c r="D124" s="64"/>
      <c r="E124" s="64"/>
      <c r="F124" s="64"/>
      <c r="G124" s="64"/>
      <c r="H124" s="64"/>
      <c r="I124" s="64"/>
      <c r="J124" s="64"/>
      <c r="K124" s="64"/>
      <c r="L124" s="64"/>
      <c r="M124" s="64"/>
      <c r="N124" s="61"/>
      <c r="O124" s="61" t="s">
        <v>99</v>
      </c>
      <c r="P124" s="61"/>
      <c r="Q124" s="64"/>
      <c r="R124" s="64"/>
      <c r="S124" s="64"/>
      <c r="T124" s="64"/>
      <c r="U124" s="64"/>
      <c r="W124" s="18"/>
    </row>
    <row r="125" spans="1:23" ht="30" customHeight="1">
      <c r="A125" s="108"/>
      <c r="B125" s="45" t="s">
        <v>971</v>
      </c>
      <c r="C125" s="64"/>
      <c r="D125" s="64"/>
      <c r="E125" s="64"/>
      <c r="F125" s="64"/>
      <c r="G125" s="64"/>
      <c r="H125" s="64"/>
      <c r="I125" s="64"/>
      <c r="J125" s="64"/>
      <c r="K125" s="64"/>
      <c r="L125" s="64"/>
      <c r="M125" s="64"/>
      <c r="N125" s="61"/>
      <c r="O125" s="61" t="s">
        <v>99</v>
      </c>
      <c r="P125" s="61"/>
      <c r="Q125" s="64"/>
      <c r="R125" s="64"/>
      <c r="S125" s="64"/>
      <c r="T125" s="64"/>
      <c r="U125" s="64"/>
      <c r="W125" s="18"/>
    </row>
    <row r="126" spans="1:23" ht="30" customHeight="1">
      <c r="A126" s="108"/>
      <c r="B126" s="45" t="s">
        <v>972</v>
      </c>
      <c r="C126" s="64"/>
      <c r="D126" s="64"/>
      <c r="E126" s="64"/>
      <c r="F126" s="64"/>
      <c r="G126" s="64"/>
      <c r="H126" s="64"/>
      <c r="I126" s="64"/>
      <c r="J126" s="64"/>
      <c r="K126" s="64"/>
      <c r="L126" s="64"/>
      <c r="M126" s="64"/>
      <c r="N126" s="61"/>
      <c r="O126" s="61"/>
      <c r="P126" s="61" t="s">
        <v>99</v>
      </c>
      <c r="Q126" s="64"/>
      <c r="R126" s="64"/>
      <c r="S126" s="64"/>
      <c r="T126" s="64"/>
      <c r="U126" s="64"/>
      <c r="W126" s="18"/>
    </row>
    <row r="127" spans="1:23" ht="30" customHeight="1">
      <c r="A127" s="108"/>
      <c r="B127" s="45" t="s">
        <v>973</v>
      </c>
      <c r="C127" s="64"/>
      <c r="D127" s="64"/>
      <c r="E127" s="64"/>
      <c r="F127" s="64"/>
      <c r="G127" s="64"/>
      <c r="H127" s="64"/>
      <c r="I127" s="64"/>
      <c r="J127" s="64"/>
      <c r="K127" s="64"/>
      <c r="L127" s="64"/>
      <c r="M127" s="64"/>
      <c r="N127" s="61" t="s">
        <v>99</v>
      </c>
      <c r="O127" s="61"/>
      <c r="P127" s="61"/>
      <c r="Q127" s="64"/>
      <c r="R127" s="64"/>
      <c r="S127" s="64"/>
      <c r="T127" s="64"/>
      <c r="U127" s="64"/>
      <c r="W127" s="18"/>
    </row>
    <row r="128" spans="1:23" ht="30" customHeight="1">
      <c r="A128" s="108"/>
      <c r="B128" s="45" t="s">
        <v>974</v>
      </c>
      <c r="C128" s="64"/>
      <c r="D128" s="64"/>
      <c r="E128" s="64"/>
      <c r="F128" s="64"/>
      <c r="G128" s="64"/>
      <c r="H128" s="64"/>
      <c r="I128" s="64"/>
      <c r="J128" s="64"/>
      <c r="K128" s="64"/>
      <c r="L128" s="64"/>
      <c r="M128" s="64"/>
      <c r="N128" s="61"/>
      <c r="O128" s="61" t="s">
        <v>99</v>
      </c>
      <c r="P128" s="61"/>
      <c r="Q128" s="64"/>
      <c r="R128" s="64"/>
      <c r="S128" s="64"/>
      <c r="T128" s="64"/>
      <c r="U128" s="64"/>
      <c r="W128" s="18"/>
    </row>
    <row r="129" spans="1:23" ht="30" customHeight="1">
      <c r="A129" s="108"/>
      <c r="B129" s="45" t="s">
        <v>975</v>
      </c>
      <c r="C129" s="64"/>
      <c r="D129" s="64"/>
      <c r="E129" s="64"/>
      <c r="F129" s="64"/>
      <c r="G129" s="64"/>
      <c r="H129" s="64"/>
      <c r="I129" s="64"/>
      <c r="J129" s="64"/>
      <c r="K129" s="64"/>
      <c r="L129" s="64"/>
      <c r="M129" s="64"/>
      <c r="N129" s="61"/>
      <c r="O129" s="61"/>
      <c r="P129" s="61" t="s">
        <v>99</v>
      </c>
      <c r="Q129" s="64"/>
      <c r="R129" s="64"/>
      <c r="S129" s="64"/>
      <c r="T129" s="64"/>
      <c r="U129" s="64"/>
      <c r="W129" s="18"/>
    </row>
    <row r="130" spans="1:23" ht="30" customHeight="1">
      <c r="A130" s="109"/>
      <c r="B130" s="45" t="s">
        <v>976</v>
      </c>
      <c r="C130" s="64"/>
      <c r="D130" s="64"/>
      <c r="E130" s="64"/>
      <c r="F130" s="64"/>
      <c r="G130" s="64"/>
      <c r="H130" s="64"/>
      <c r="I130" s="64"/>
      <c r="J130" s="64"/>
      <c r="K130" s="64"/>
      <c r="L130" s="64"/>
      <c r="M130" s="64"/>
      <c r="N130" s="61"/>
      <c r="O130" s="61"/>
      <c r="P130" s="61" t="s">
        <v>99</v>
      </c>
      <c r="Q130" s="64"/>
      <c r="R130" s="64"/>
      <c r="S130" s="64"/>
      <c r="T130" s="64"/>
      <c r="U130" s="64"/>
      <c r="W130" s="18"/>
    </row>
    <row r="131" spans="1:23" ht="30" customHeight="1">
      <c r="A131" s="107" t="s">
        <v>977</v>
      </c>
      <c r="B131" s="45" t="s">
        <v>978</v>
      </c>
      <c r="C131" s="64" t="s">
        <v>979</v>
      </c>
      <c r="D131" s="64"/>
      <c r="E131" s="64"/>
      <c r="F131" s="64"/>
      <c r="G131" s="64"/>
      <c r="H131" s="64"/>
      <c r="I131" s="64"/>
      <c r="J131" s="64"/>
      <c r="K131" s="64"/>
      <c r="L131" s="64"/>
      <c r="M131" s="64"/>
      <c r="N131" s="61"/>
      <c r="O131" s="61"/>
      <c r="P131" s="61" t="s">
        <v>141</v>
      </c>
      <c r="Q131" s="64"/>
      <c r="R131" s="64"/>
      <c r="S131" s="64"/>
      <c r="T131" s="64"/>
      <c r="U131" s="64"/>
      <c r="W131" s="18"/>
    </row>
    <row r="132" spans="1:23" ht="30" customHeight="1">
      <c r="A132" s="108"/>
      <c r="B132" s="45" t="s">
        <v>980</v>
      </c>
      <c r="C132" s="64" t="s">
        <v>979</v>
      </c>
      <c r="D132" s="64"/>
      <c r="E132" s="64"/>
      <c r="F132" s="64"/>
      <c r="G132" s="64"/>
      <c r="H132" s="64"/>
      <c r="I132" s="64"/>
      <c r="J132" s="64"/>
      <c r="K132" s="64"/>
      <c r="L132" s="64"/>
      <c r="M132" s="64"/>
      <c r="N132" s="61"/>
      <c r="O132" s="61"/>
      <c r="P132" s="61" t="s">
        <v>141</v>
      </c>
      <c r="Q132" s="64"/>
      <c r="R132" s="64"/>
      <c r="S132" s="64"/>
      <c r="T132" s="64"/>
      <c r="U132" s="64"/>
      <c r="W132" s="18"/>
    </row>
    <row r="133" spans="1:23" ht="30" customHeight="1">
      <c r="A133" s="108"/>
      <c r="B133" s="45" t="s">
        <v>981</v>
      </c>
      <c r="C133" s="64" t="s">
        <v>979</v>
      </c>
      <c r="D133" s="64"/>
      <c r="E133" s="64"/>
      <c r="F133" s="64"/>
      <c r="G133" s="64"/>
      <c r="H133" s="64"/>
      <c r="I133" s="64"/>
      <c r="J133" s="64"/>
      <c r="K133" s="64"/>
      <c r="L133" s="64"/>
      <c r="M133" s="64"/>
      <c r="N133" s="61"/>
      <c r="O133" s="61"/>
      <c r="P133" s="61" t="s">
        <v>141</v>
      </c>
      <c r="Q133" s="64"/>
      <c r="R133" s="64"/>
      <c r="S133" s="64"/>
      <c r="T133" s="64"/>
      <c r="U133" s="64"/>
      <c r="W133" s="18"/>
    </row>
    <row r="134" spans="1:23" ht="30" customHeight="1">
      <c r="A134" s="108"/>
      <c r="B134" s="45" t="s">
        <v>982</v>
      </c>
      <c r="C134" s="64"/>
      <c r="D134" s="64"/>
      <c r="E134" s="64"/>
      <c r="F134" s="64"/>
      <c r="G134" s="64"/>
      <c r="H134" s="64"/>
      <c r="I134" s="64"/>
      <c r="J134" s="64"/>
      <c r="K134" s="64"/>
      <c r="L134" s="64"/>
      <c r="M134" s="64"/>
      <c r="N134" s="61" t="s">
        <v>99</v>
      </c>
      <c r="O134" s="61"/>
      <c r="P134" s="61"/>
      <c r="Q134" s="64"/>
      <c r="R134" s="64"/>
      <c r="S134" s="64"/>
      <c r="T134" s="64"/>
      <c r="U134" s="64"/>
      <c r="W134" s="18"/>
    </row>
    <row r="135" spans="1:23" ht="30" customHeight="1">
      <c r="A135" s="108"/>
      <c r="B135" s="45" t="s">
        <v>983</v>
      </c>
      <c r="C135" s="64"/>
      <c r="D135" s="64"/>
      <c r="E135" s="64"/>
      <c r="F135" s="64"/>
      <c r="G135" s="64"/>
      <c r="H135" s="64"/>
      <c r="I135" s="64"/>
      <c r="J135" s="64"/>
      <c r="K135" s="64"/>
      <c r="L135" s="64"/>
      <c r="M135" s="64"/>
      <c r="N135" s="61"/>
      <c r="O135" s="61" t="s">
        <v>99</v>
      </c>
      <c r="P135" s="61"/>
      <c r="Q135" s="64"/>
      <c r="R135" s="64"/>
      <c r="S135" s="64"/>
      <c r="T135" s="64"/>
      <c r="U135" s="64"/>
      <c r="W135" s="18"/>
    </row>
    <row r="136" spans="1:23" ht="30" customHeight="1">
      <c r="A136" s="108"/>
      <c r="B136" s="45" t="s">
        <v>984</v>
      </c>
      <c r="C136" s="64"/>
      <c r="D136" s="64"/>
      <c r="E136" s="64"/>
      <c r="F136" s="64"/>
      <c r="G136" s="64"/>
      <c r="H136" s="64"/>
      <c r="I136" s="64"/>
      <c r="J136" s="64"/>
      <c r="K136" s="64"/>
      <c r="L136" s="64"/>
      <c r="M136" s="64"/>
      <c r="N136" s="61"/>
      <c r="O136" s="61"/>
      <c r="P136" s="61" t="s">
        <v>99</v>
      </c>
      <c r="Q136" s="64"/>
      <c r="R136" s="64"/>
      <c r="S136" s="64"/>
      <c r="T136" s="64"/>
      <c r="U136" s="64"/>
      <c r="W136" s="18"/>
    </row>
    <row r="137" spans="1:23" ht="30" customHeight="1">
      <c r="A137" s="108"/>
      <c r="B137" s="45" t="s">
        <v>985</v>
      </c>
      <c r="C137" s="64"/>
      <c r="D137" s="64"/>
      <c r="E137" s="64"/>
      <c r="F137" s="64"/>
      <c r="G137" s="64"/>
      <c r="H137" s="64"/>
      <c r="I137" s="64"/>
      <c r="J137" s="64"/>
      <c r="K137" s="64"/>
      <c r="L137" s="64"/>
      <c r="M137" s="64"/>
      <c r="N137" s="61" t="s">
        <v>99</v>
      </c>
      <c r="O137" s="61"/>
      <c r="P137" s="61"/>
      <c r="Q137" s="64"/>
      <c r="R137" s="64"/>
      <c r="S137" s="64"/>
      <c r="T137" s="64"/>
      <c r="U137" s="64"/>
      <c r="W137" s="18"/>
    </row>
    <row r="138" spans="1:23" ht="30" customHeight="1">
      <c r="A138" s="108"/>
      <c r="B138" s="45" t="s">
        <v>986</v>
      </c>
      <c r="C138" s="64"/>
      <c r="D138" s="64"/>
      <c r="E138" s="64"/>
      <c r="F138" s="64"/>
      <c r="G138" s="64"/>
      <c r="H138" s="64"/>
      <c r="I138" s="64"/>
      <c r="J138" s="64"/>
      <c r="K138" s="64"/>
      <c r="L138" s="64"/>
      <c r="M138" s="64"/>
      <c r="N138" s="61"/>
      <c r="O138" s="61" t="s">
        <v>99</v>
      </c>
      <c r="P138" s="61"/>
      <c r="Q138" s="64"/>
      <c r="R138" s="64"/>
      <c r="S138" s="64"/>
      <c r="T138" s="64"/>
      <c r="U138" s="64"/>
      <c r="W138" s="18"/>
    </row>
    <row r="139" spans="1:23" ht="30" customHeight="1">
      <c r="A139" s="108"/>
      <c r="B139" s="45" t="s">
        <v>987</v>
      </c>
      <c r="C139" s="64"/>
      <c r="D139" s="64"/>
      <c r="E139" s="64"/>
      <c r="F139" s="64"/>
      <c r="G139" s="64"/>
      <c r="H139" s="64"/>
      <c r="I139" s="64"/>
      <c r="J139" s="64"/>
      <c r="K139" s="64"/>
      <c r="L139" s="64"/>
      <c r="M139" s="64"/>
      <c r="N139" s="61"/>
      <c r="O139" s="61"/>
      <c r="P139" s="61" t="s">
        <v>99</v>
      </c>
      <c r="Q139" s="64"/>
      <c r="R139" s="64"/>
      <c r="S139" s="64"/>
      <c r="T139" s="64"/>
      <c r="U139" s="64"/>
      <c r="W139" s="18"/>
    </row>
    <row r="140" spans="1:23" ht="30" customHeight="1">
      <c r="A140" s="108"/>
      <c r="B140" s="45" t="s">
        <v>988</v>
      </c>
      <c r="C140" s="64"/>
      <c r="D140" s="64"/>
      <c r="E140" s="64"/>
      <c r="F140" s="64"/>
      <c r="G140" s="64"/>
      <c r="H140" s="64"/>
      <c r="I140" s="64"/>
      <c r="J140" s="64"/>
      <c r="K140" s="64"/>
      <c r="L140" s="64"/>
      <c r="M140" s="64"/>
      <c r="N140" s="61"/>
      <c r="O140" s="61" t="s">
        <v>99</v>
      </c>
      <c r="P140" s="61"/>
      <c r="Q140" s="64"/>
      <c r="R140" s="64"/>
      <c r="S140" s="64"/>
      <c r="T140" s="64"/>
      <c r="U140" s="64"/>
      <c r="W140" s="18"/>
    </row>
    <row r="141" spans="1:23" ht="30" customHeight="1">
      <c r="A141" s="108"/>
      <c r="B141" s="45" t="s">
        <v>989</v>
      </c>
      <c r="C141" s="64"/>
      <c r="D141" s="64"/>
      <c r="E141" s="64"/>
      <c r="F141" s="64"/>
      <c r="G141" s="64"/>
      <c r="H141" s="64"/>
      <c r="I141" s="64"/>
      <c r="J141" s="64"/>
      <c r="K141" s="64"/>
      <c r="L141" s="64"/>
      <c r="M141" s="64"/>
      <c r="N141" s="61" t="s">
        <v>99</v>
      </c>
      <c r="O141" s="61"/>
      <c r="P141" s="61"/>
      <c r="Q141" s="64"/>
      <c r="R141" s="64"/>
      <c r="S141" s="64"/>
      <c r="T141" s="64"/>
      <c r="U141" s="64"/>
      <c r="W141" s="18"/>
    </row>
    <row r="142" spans="1:23" ht="30" customHeight="1">
      <c r="A142" s="108"/>
      <c r="B142" s="45" t="s">
        <v>990</v>
      </c>
      <c r="C142" s="64"/>
      <c r="D142" s="64"/>
      <c r="E142" s="64"/>
      <c r="F142" s="64"/>
      <c r="G142" s="64"/>
      <c r="H142" s="64"/>
      <c r="I142" s="64"/>
      <c r="J142" s="64"/>
      <c r="K142" s="64"/>
      <c r="L142" s="64"/>
      <c r="M142" s="64"/>
      <c r="N142" s="61"/>
      <c r="O142" s="61" t="s">
        <v>99</v>
      </c>
      <c r="P142" s="61"/>
      <c r="Q142" s="64"/>
      <c r="R142" s="64"/>
      <c r="S142" s="64"/>
      <c r="T142" s="64"/>
      <c r="U142" s="64"/>
      <c r="W142" s="18"/>
    </row>
    <row r="143" spans="1:23" ht="30" customHeight="1">
      <c r="A143" s="108"/>
      <c r="B143" s="45" t="s">
        <v>991</v>
      </c>
      <c r="C143" s="64"/>
      <c r="D143" s="64"/>
      <c r="E143" s="64"/>
      <c r="F143" s="64"/>
      <c r="G143" s="64"/>
      <c r="H143" s="64"/>
      <c r="I143" s="64"/>
      <c r="J143" s="64"/>
      <c r="K143" s="64"/>
      <c r="L143" s="64"/>
      <c r="M143" s="64"/>
      <c r="N143" s="61"/>
      <c r="O143" s="61" t="s">
        <v>99</v>
      </c>
      <c r="P143" s="61"/>
      <c r="Q143" s="64"/>
      <c r="R143" s="64"/>
      <c r="S143" s="64"/>
      <c r="T143" s="64"/>
      <c r="U143" s="64"/>
      <c r="W143" s="18"/>
    </row>
    <row r="144" spans="1:23" ht="30" customHeight="1">
      <c r="A144" s="108"/>
      <c r="B144" s="45" t="s">
        <v>992</v>
      </c>
      <c r="C144" s="64"/>
      <c r="D144" s="64"/>
      <c r="E144" s="64"/>
      <c r="F144" s="64"/>
      <c r="G144" s="64"/>
      <c r="H144" s="64"/>
      <c r="I144" s="64"/>
      <c r="J144" s="64"/>
      <c r="K144" s="64"/>
      <c r="L144" s="64"/>
      <c r="M144" s="64"/>
      <c r="N144" s="61"/>
      <c r="O144" s="61"/>
      <c r="P144" s="61" t="s">
        <v>99</v>
      </c>
      <c r="Q144" s="64"/>
      <c r="R144" s="64"/>
      <c r="S144" s="64"/>
      <c r="T144" s="64"/>
      <c r="U144" s="64"/>
      <c r="W144" s="18"/>
    </row>
    <row r="145" spans="1:23" ht="30" customHeight="1">
      <c r="A145" s="109"/>
      <c r="B145" s="45" t="s">
        <v>993</v>
      </c>
      <c r="C145" s="64"/>
      <c r="D145" s="64"/>
      <c r="E145" s="64"/>
      <c r="F145" s="64"/>
      <c r="G145" s="64"/>
      <c r="H145" s="64"/>
      <c r="I145" s="64"/>
      <c r="J145" s="64"/>
      <c r="K145" s="64"/>
      <c r="L145" s="64"/>
      <c r="M145" s="64"/>
      <c r="N145" s="61" t="s">
        <v>99</v>
      </c>
      <c r="O145" s="61"/>
      <c r="P145" s="61"/>
      <c r="Q145" s="64"/>
      <c r="R145" s="64"/>
      <c r="S145" s="64"/>
      <c r="T145" s="64"/>
      <c r="U145" s="64"/>
      <c r="W145" s="18"/>
    </row>
    <row r="146" spans="1:23" ht="30" customHeight="1">
      <c r="A146" s="107" t="s">
        <v>994</v>
      </c>
      <c r="B146" s="45" t="s">
        <v>995</v>
      </c>
      <c r="C146" s="64" t="s">
        <v>996</v>
      </c>
      <c r="D146" s="64"/>
      <c r="E146" s="64"/>
      <c r="F146" s="64"/>
      <c r="G146" s="64"/>
      <c r="H146" s="64"/>
      <c r="I146" s="64"/>
      <c r="J146" s="64"/>
      <c r="K146" s="64"/>
      <c r="L146" s="64"/>
      <c r="M146" s="64"/>
      <c r="N146" s="61"/>
      <c r="O146" s="61"/>
      <c r="P146" s="61" t="s">
        <v>141</v>
      </c>
      <c r="Q146" s="64"/>
      <c r="R146" s="64"/>
      <c r="S146" s="64"/>
      <c r="T146" s="64"/>
      <c r="U146" s="64"/>
      <c r="W146" s="18"/>
    </row>
    <row r="147" spans="1:23" ht="30" customHeight="1">
      <c r="A147" s="108"/>
      <c r="B147" s="45" t="s">
        <v>997</v>
      </c>
      <c r="C147" s="64" t="s">
        <v>996</v>
      </c>
      <c r="D147" s="64"/>
      <c r="E147" s="64"/>
      <c r="F147" s="64"/>
      <c r="G147" s="64"/>
      <c r="H147" s="64"/>
      <c r="I147" s="64"/>
      <c r="J147" s="64"/>
      <c r="K147" s="64"/>
      <c r="L147" s="64"/>
      <c r="M147" s="64"/>
      <c r="N147" s="61"/>
      <c r="O147" s="61"/>
      <c r="P147" s="61" t="s">
        <v>141</v>
      </c>
      <c r="Q147" s="64"/>
      <c r="R147" s="64"/>
      <c r="S147" s="64"/>
      <c r="T147" s="64"/>
      <c r="U147" s="64"/>
      <c r="W147" s="18"/>
    </row>
    <row r="148" spans="1:23" ht="30" customHeight="1">
      <c r="A148" s="108"/>
      <c r="B148" s="45" t="s">
        <v>998</v>
      </c>
      <c r="C148" s="64" t="s">
        <v>996</v>
      </c>
      <c r="D148" s="64"/>
      <c r="E148" s="64"/>
      <c r="F148" s="64"/>
      <c r="G148" s="64"/>
      <c r="H148" s="64"/>
      <c r="I148" s="64"/>
      <c r="J148" s="64"/>
      <c r="K148" s="64"/>
      <c r="L148" s="64"/>
      <c r="M148" s="64"/>
      <c r="N148" s="61"/>
      <c r="O148" s="61"/>
      <c r="P148" s="61" t="s">
        <v>141</v>
      </c>
      <c r="Q148" s="64"/>
      <c r="R148" s="64"/>
      <c r="S148" s="64"/>
      <c r="T148" s="64"/>
      <c r="U148" s="64"/>
      <c r="W148" s="18"/>
    </row>
    <row r="149" spans="1:23" ht="30" customHeight="1">
      <c r="A149" s="108"/>
      <c r="B149" s="45" t="s">
        <v>999</v>
      </c>
      <c r="C149" s="64"/>
      <c r="D149" s="64"/>
      <c r="E149" s="64"/>
      <c r="F149" s="64"/>
      <c r="G149" s="64"/>
      <c r="H149" s="64"/>
      <c r="I149" s="64"/>
      <c r="J149" s="64"/>
      <c r="K149" s="64"/>
      <c r="L149" s="64"/>
      <c r="M149" s="64"/>
      <c r="N149" s="61"/>
      <c r="O149" s="61" t="s">
        <v>99</v>
      </c>
      <c r="P149" s="61"/>
      <c r="Q149" s="64"/>
      <c r="R149" s="64"/>
      <c r="S149" s="64"/>
      <c r="T149" s="64"/>
      <c r="U149" s="64"/>
      <c r="W149" s="18"/>
    </row>
    <row r="150" spans="1:23" ht="30" customHeight="1">
      <c r="A150" s="108"/>
      <c r="B150" s="45" t="s">
        <v>1000</v>
      </c>
      <c r="C150" s="64"/>
      <c r="D150" s="64"/>
      <c r="E150" s="64"/>
      <c r="F150" s="64"/>
      <c r="G150" s="64"/>
      <c r="H150" s="64"/>
      <c r="I150" s="64"/>
      <c r="J150" s="64"/>
      <c r="K150" s="64"/>
      <c r="L150" s="64"/>
      <c r="M150" s="64"/>
      <c r="N150" s="61" t="s">
        <v>99</v>
      </c>
      <c r="O150" s="61"/>
      <c r="P150" s="61"/>
      <c r="Q150" s="64"/>
      <c r="R150" s="64"/>
      <c r="S150" s="64"/>
      <c r="T150" s="64"/>
      <c r="U150" s="64"/>
      <c r="W150" s="18"/>
    </row>
    <row r="151" spans="1:23" ht="30" customHeight="1">
      <c r="A151" s="108"/>
      <c r="B151" s="45" t="s">
        <v>1001</v>
      </c>
      <c r="C151" s="64"/>
      <c r="D151" s="64"/>
      <c r="E151" s="64"/>
      <c r="F151" s="64"/>
      <c r="G151" s="64"/>
      <c r="H151" s="64"/>
      <c r="I151" s="64"/>
      <c r="J151" s="64"/>
      <c r="K151" s="64"/>
      <c r="L151" s="64"/>
      <c r="M151" s="64"/>
      <c r="N151" s="61"/>
      <c r="O151" s="61" t="s">
        <v>99</v>
      </c>
      <c r="P151" s="61"/>
      <c r="Q151" s="64"/>
      <c r="R151" s="64"/>
      <c r="S151" s="64"/>
      <c r="T151" s="64"/>
      <c r="U151" s="64"/>
      <c r="W151" s="18"/>
    </row>
    <row r="152" spans="1:23" ht="30" customHeight="1">
      <c r="A152" s="108"/>
      <c r="B152" s="45" t="s">
        <v>1002</v>
      </c>
      <c r="C152" s="64"/>
      <c r="D152" s="64"/>
      <c r="E152" s="64"/>
      <c r="F152" s="64"/>
      <c r="G152" s="64"/>
      <c r="H152" s="64"/>
      <c r="I152" s="64"/>
      <c r="J152" s="64"/>
      <c r="K152" s="64"/>
      <c r="L152" s="64"/>
      <c r="M152" s="64"/>
      <c r="N152" s="61"/>
      <c r="O152" s="61" t="s">
        <v>99</v>
      </c>
      <c r="P152" s="61"/>
      <c r="Q152" s="64"/>
      <c r="R152" s="64"/>
      <c r="S152" s="64"/>
      <c r="T152" s="64"/>
      <c r="U152" s="64"/>
      <c r="W152" s="18"/>
    </row>
    <row r="153" spans="1:23" ht="30" customHeight="1">
      <c r="A153" s="108"/>
      <c r="B153" s="45" t="s">
        <v>1003</v>
      </c>
      <c r="C153" s="64"/>
      <c r="D153" s="64"/>
      <c r="E153" s="64"/>
      <c r="F153" s="64"/>
      <c r="G153" s="64"/>
      <c r="H153" s="64"/>
      <c r="I153" s="64"/>
      <c r="J153" s="64"/>
      <c r="K153" s="64"/>
      <c r="L153" s="64"/>
      <c r="M153" s="64"/>
      <c r="N153" s="61"/>
      <c r="O153" s="61"/>
      <c r="P153" s="61" t="s">
        <v>99</v>
      </c>
      <c r="Q153" s="64"/>
      <c r="R153" s="64"/>
      <c r="S153" s="64"/>
      <c r="T153" s="64"/>
      <c r="U153" s="64"/>
      <c r="W153" s="18"/>
    </row>
    <row r="154" spans="1:23" ht="30" customHeight="1">
      <c r="A154" s="108"/>
      <c r="B154" s="45" t="s">
        <v>1004</v>
      </c>
      <c r="C154" s="64"/>
      <c r="D154" s="64"/>
      <c r="E154" s="64"/>
      <c r="F154" s="64"/>
      <c r="G154" s="64"/>
      <c r="H154" s="64"/>
      <c r="I154" s="64"/>
      <c r="J154" s="64"/>
      <c r="K154" s="64"/>
      <c r="L154" s="64"/>
      <c r="M154" s="64"/>
      <c r="N154" s="61" t="s">
        <v>99</v>
      </c>
      <c r="O154" s="61"/>
      <c r="P154" s="61"/>
      <c r="Q154" s="64"/>
      <c r="R154" s="64"/>
      <c r="S154" s="64"/>
      <c r="T154" s="64"/>
      <c r="U154" s="64"/>
      <c r="W154" s="18"/>
    </row>
    <row r="155" spans="1:23" ht="30" customHeight="1">
      <c r="A155" s="108"/>
      <c r="B155" s="45" t="s">
        <v>1005</v>
      </c>
      <c r="C155" s="64"/>
      <c r="D155" s="64"/>
      <c r="E155" s="64"/>
      <c r="F155" s="64"/>
      <c r="G155" s="64"/>
      <c r="H155" s="64"/>
      <c r="I155" s="64"/>
      <c r="J155" s="64"/>
      <c r="K155" s="64"/>
      <c r="L155" s="64"/>
      <c r="M155" s="64"/>
      <c r="N155" s="61"/>
      <c r="O155" s="61" t="s">
        <v>99</v>
      </c>
      <c r="P155" s="61"/>
      <c r="Q155" s="64"/>
      <c r="R155" s="64"/>
      <c r="S155" s="64"/>
      <c r="T155" s="64"/>
      <c r="U155" s="64"/>
      <c r="W155" s="18"/>
    </row>
    <row r="156" spans="1:23" ht="30" customHeight="1">
      <c r="A156" s="108"/>
      <c r="B156" s="45" t="s">
        <v>1006</v>
      </c>
      <c r="C156" s="64"/>
      <c r="D156" s="64"/>
      <c r="E156" s="64"/>
      <c r="F156" s="64"/>
      <c r="G156" s="64"/>
      <c r="H156" s="64"/>
      <c r="I156" s="64"/>
      <c r="J156" s="64"/>
      <c r="K156" s="64"/>
      <c r="L156" s="64"/>
      <c r="M156" s="64"/>
      <c r="N156" s="61"/>
      <c r="O156" s="61" t="s">
        <v>99</v>
      </c>
      <c r="P156" s="61"/>
      <c r="Q156" s="64"/>
      <c r="R156" s="64"/>
      <c r="S156" s="64"/>
      <c r="T156" s="64"/>
      <c r="U156" s="64"/>
      <c r="W156" s="18"/>
    </row>
    <row r="157" spans="1:23" ht="30" customHeight="1">
      <c r="A157" s="108"/>
      <c r="B157" s="45" t="s">
        <v>1007</v>
      </c>
      <c r="C157" s="64"/>
      <c r="D157" s="64"/>
      <c r="E157" s="64"/>
      <c r="F157" s="64"/>
      <c r="G157" s="64"/>
      <c r="H157" s="64"/>
      <c r="I157" s="64"/>
      <c r="J157" s="64"/>
      <c r="K157" s="64"/>
      <c r="L157" s="64"/>
      <c r="M157" s="64"/>
      <c r="N157" s="61"/>
      <c r="O157" s="61"/>
      <c r="P157" s="61" t="s">
        <v>99</v>
      </c>
      <c r="Q157" s="64"/>
      <c r="R157" s="64"/>
      <c r="S157" s="64"/>
      <c r="T157" s="64"/>
      <c r="U157" s="64"/>
      <c r="W157" s="18"/>
    </row>
    <row r="158" spans="1:23" ht="30" customHeight="1">
      <c r="A158" s="108"/>
      <c r="B158" s="45" t="s">
        <v>1008</v>
      </c>
      <c r="C158" s="64"/>
      <c r="D158" s="64"/>
      <c r="E158" s="64"/>
      <c r="F158" s="64"/>
      <c r="G158" s="64"/>
      <c r="H158" s="64"/>
      <c r="I158" s="64"/>
      <c r="J158" s="64"/>
      <c r="K158" s="64"/>
      <c r="L158" s="64"/>
      <c r="M158" s="64"/>
      <c r="N158" s="61"/>
      <c r="O158" s="61"/>
      <c r="P158" s="61" t="s">
        <v>99</v>
      </c>
      <c r="Q158" s="64"/>
      <c r="R158" s="64"/>
      <c r="S158" s="64"/>
      <c r="T158" s="64"/>
      <c r="U158" s="64"/>
      <c r="W158" s="18"/>
    </row>
    <row r="159" spans="1:23" ht="30" customHeight="1">
      <c r="A159" s="108"/>
      <c r="B159" s="45" t="s">
        <v>1009</v>
      </c>
      <c r="C159" s="64"/>
      <c r="D159" s="64"/>
      <c r="E159" s="64"/>
      <c r="F159" s="64"/>
      <c r="G159" s="64"/>
      <c r="H159" s="64"/>
      <c r="I159" s="64"/>
      <c r="J159" s="64"/>
      <c r="K159" s="64"/>
      <c r="L159" s="64"/>
      <c r="M159" s="64"/>
      <c r="N159" s="61"/>
      <c r="O159" s="61"/>
      <c r="P159" s="61" t="s">
        <v>99</v>
      </c>
      <c r="Q159" s="64"/>
      <c r="R159" s="64"/>
      <c r="S159" s="64"/>
      <c r="T159" s="64"/>
      <c r="U159" s="64"/>
      <c r="W159" s="18"/>
    </row>
    <row r="160" spans="1:23" ht="30" customHeight="1">
      <c r="A160" s="109"/>
      <c r="B160" s="45" t="s">
        <v>1010</v>
      </c>
      <c r="C160" s="64"/>
      <c r="D160" s="64"/>
      <c r="E160" s="64"/>
      <c r="F160" s="64"/>
      <c r="G160" s="64"/>
      <c r="H160" s="64"/>
      <c r="I160" s="64"/>
      <c r="J160" s="64"/>
      <c r="K160" s="64"/>
      <c r="L160" s="64"/>
      <c r="M160" s="64"/>
      <c r="N160" s="61"/>
      <c r="O160" s="61"/>
      <c r="P160" s="61" t="s">
        <v>99</v>
      </c>
      <c r="Q160" s="64"/>
      <c r="R160" s="64"/>
      <c r="S160" s="64"/>
      <c r="T160" s="64"/>
      <c r="U160" s="64"/>
      <c r="W160" s="18"/>
    </row>
    <row r="161" spans="1:23">
      <c r="W161" s="18"/>
    </row>
    <row r="162" spans="1:23">
      <c r="A162" s="18"/>
      <c r="B162" s="18"/>
      <c r="C162" s="18"/>
      <c r="D162" s="18"/>
      <c r="E162" s="18"/>
      <c r="F162" s="18"/>
      <c r="G162" s="18"/>
      <c r="H162" s="18"/>
      <c r="I162" s="18"/>
      <c r="J162" s="18"/>
      <c r="K162" s="18"/>
      <c r="L162" s="18"/>
      <c r="M162" s="18"/>
      <c r="N162" s="56"/>
      <c r="O162" s="56"/>
      <c r="P162" s="56"/>
      <c r="Q162" s="18"/>
      <c r="R162" s="18"/>
      <c r="S162" s="18"/>
      <c r="T162" s="18"/>
      <c r="U162" s="18"/>
      <c r="V162" s="18"/>
      <c r="W162" s="18"/>
    </row>
    <row r="163" spans="1:23">
      <c r="A163" s="56"/>
      <c r="B163" s="56"/>
      <c r="C163" s="56"/>
      <c r="D163" s="18"/>
      <c r="E163" s="18"/>
      <c r="F163" s="18"/>
      <c r="G163" s="18"/>
      <c r="H163" s="18"/>
      <c r="I163" s="18"/>
      <c r="J163" s="18"/>
      <c r="K163" s="18"/>
      <c r="L163" s="18"/>
      <c r="M163" s="18"/>
      <c r="N163" s="18"/>
      <c r="O163" s="18"/>
      <c r="P163" s="18"/>
      <c r="Q163" s="18"/>
      <c r="R163" s="18"/>
      <c r="S163" s="18"/>
      <c r="T163" s="18"/>
      <c r="U163" s="18"/>
      <c r="V163" s="18"/>
      <c r="W163" s="18"/>
    </row>
    <row r="164" spans="1:23">
      <c r="A164" s="59"/>
      <c r="B164" s="59"/>
      <c r="C164" s="59"/>
      <c r="N164" s="2"/>
      <c r="O164" s="2"/>
      <c r="P164" s="2"/>
    </row>
    <row r="165" spans="1:23" ht="26.25" customHeight="1">
      <c r="A165" s="59"/>
      <c r="B165" s="59"/>
      <c r="C165" s="59"/>
      <c r="N165" s="2"/>
      <c r="O165" s="2"/>
      <c r="P165" s="2"/>
    </row>
    <row r="166" spans="1:23" ht="26.25" customHeight="1">
      <c r="A166" s="59"/>
      <c r="B166" s="59"/>
      <c r="C166" s="59"/>
      <c r="N166" s="2"/>
      <c r="O166" s="2"/>
      <c r="P166" s="2"/>
    </row>
    <row r="167" spans="1:23" ht="43.5" customHeight="1">
      <c r="A167" s="59"/>
      <c r="B167" s="59"/>
      <c r="C167" s="59"/>
      <c r="N167" s="2"/>
      <c r="O167" s="2"/>
      <c r="P167" s="2"/>
    </row>
    <row r="168" spans="1:23">
      <c r="A168" s="59"/>
      <c r="B168" s="59"/>
      <c r="C168" s="59"/>
      <c r="N168" s="2"/>
      <c r="O168" s="2"/>
      <c r="P168" s="2"/>
    </row>
    <row r="169" spans="1:23" ht="15.75" customHeight="1">
      <c r="A169" s="59"/>
      <c r="B169" s="59"/>
      <c r="C169" s="59"/>
      <c r="N169" s="2"/>
      <c r="O169" s="2"/>
      <c r="P169" s="2"/>
    </row>
    <row r="170" spans="1:23">
      <c r="A170" s="59"/>
      <c r="B170" s="59"/>
      <c r="C170" s="59"/>
      <c r="N170" s="2"/>
      <c r="O170" s="2"/>
      <c r="P170" s="2"/>
    </row>
    <row r="171" spans="1:23">
      <c r="A171" s="59"/>
      <c r="B171" s="59"/>
      <c r="C171" s="59"/>
      <c r="N171" s="2"/>
      <c r="O171" s="2"/>
      <c r="P171" s="2"/>
    </row>
    <row r="172" spans="1:23">
      <c r="A172" s="59"/>
      <c r="B172" s="59"/>
      <c r="C172" s="59"/>
      <c r="N172" s="2"/>
      <c r="O172" s="2"/>
      <c r="P172" s="2"/>
    </row>
    <row r="173" spans="1:23">
      <c r="A173" s="59"/>
      <c r="B173" s="59"/>
      <c r="C173" s="59"/>
      <c r="N173" s="2"/>
      <c r="O173" s="2"/>
      <c r="P173" s="2"/>
    </row>
    <row r="174" spans="1:23">
      <c r="A174" s="59"/>
      <c r="B174" s="59"/>
      <c r="C174" s="59"/>
      <c r="N174" s="2"/>
      <c r="O174" s="2"/>
      <c r="P174" s="2"/>
    </row>
    <row r="175" spans="1:23">
      <c r="A175" s="59"/>
      <c r="B175" s="59"/>
      <c r="C175" s="59"/>
      <c r="N175" s="2"/>
      <c r="O175" s="2"/>
      <c r="P175" s="2"/>
    </row>
    <row r="176" spans="1:23">
      <c r="A176" s="59"/>
      <c r="B176" s="59"/>
      <c r="C176" s="59"/>
      <c r="N176" s="2"/>
      <c r="O176" s="2"/>
      <c r="P176" s="2"/>
    </row>
    <row r="177" spans="1:16">
      <c r="A177" s="59"/>
      <c r="B177" s="59"/>
      <c r="C177" s="59"/>
      <c r="N177" s="2"/>
      <c r="O177" s="2"/>
      <c r="P177" s="2"/>
    </row>
    <row r="178" spans="1:16">
      <c r="A178" s="59"/>
      <c r="B178" s="59"/>
      <c r="C178" s="59"/>
      <c r="N178" s="2"/>
      <c r="O178" s="2"/>
      <c r="P178" s="2"/>
    </row>
    <row r="179" spans="1:16">
      <c r="A179" s="59"/>
      <c r="B179" s="59"/>
      <c r="C179" s="59"/>
      <c r="N179" s="2"/>
      <c r="O179" s="2"/>
      <c r="P179" s="2"/>
    </row>
    <row r="180" spans="1:16">
      <c r="A180" s="59"/>
      <c r="B180" s="59"/>
      <c r="C180" s="59"/>
      <c r="N180" s="2"/>
      <c r="O180" s="2"/>
      <c r="P180" s="2"/>
    </row>
    <row r="181" spans="1:16" ht="15.75" customHeight="1">
      <c r="A181" s="59"/>
      <c r="B181" s="59"/>
      <c r="C181" s="59"/>
      <c r="N181" s="2"/>
      <c r="O181" s="2"/>
      <c r="P181" s="2"/>
    </row>
    <row r="182" spans="1:16" ht="15" customHeight="1">
      <c r="A182" s="59"/>
      <c r="B182" s="59"/>
      <c r="C182" s="59"/>
      <c r="N182" s="2"/>
      <c r="O182" s="2"/>
      <c r="P182" s="2"/>
    </row>
    <row r="183" spans="1:16">
      <c r="A183" s="59"/>
      <c r="B183" s="59"/>
      <c r="C183" s="59"/>
      <c r="N183" s="2"/>
      <c r="O183" s="2"/>
      <c r="P183" s="2"/>
    </row>
    <row r="184" spans="1:16">
      <c r="A184" s="59"/>
      <c r="B184" s="59"/>
      <c r="C184" s="59"/>
      <c r="N184" s="2"/>
      <c r="O184" s="2"/>
      <c r="P184" s="2"/>
    </row>
    <row r="185" spans="1:16">
      <c r="A185" s="59"/>
      <c r="B185" s="59"/>
      <c r="C185" s="59"/>
      <c r="N185" s="2"/>
      <c r="O185" s="2"/>
      <c r="P185" s="2"/>
    </row>
    <row r="186" spans="1:16">
      <c r="A186" s="59"/>
      <c r="B186" s="59"/>
      <c r="C186" s="59"/>
      <c r="N186" s="2"/>
      <c r="O186" s="2"/>
      <c r="P186" s="2"/>
    </row>
    <row r="187" spans="1:16">
      <c r="A187" s="59"/>
      <c r="B187" s="59"/>
      <c r="C187" s="59"/>
      <c r="N187" s="2"/>
      <c r="O187" s="2"/>
      <c r="P187" s="2"/>
    </row>
    <row r="188" spans="1:16">
      <c r="A188" s="59"/>
      <c r="B188" s="59"/>
      <c r="C188" s="59"/>
      <c r="N188" s="2"/>
      <c r="O188" s="2"/>
      <c r="P188" s="2"/>
    </row>
    <row r="189" spans="1:16">
      <c r="A189" s="59"/>
      <c r="B189" s="59"/>
      <c r="C189" s="59"/>
      <c r="N189" s="2"/>
      <c r="O189" s="2"/>
      <c r="P189" s="2"/>
    </row>
    <row r="190" spans="1:16">
      <c r="A190" s="59"/>
      <c r="B190" s="59"/>
      <c r="C190" s="59"/>
      <c r="N190" s="2"/>
      <c r="O190" s="2"/>
      <c r="P190" s="2"/>
    </row>
    <row r="191" spans="1:16">
      <c r="A191" s="59"/>
      <c r="B191" s="59"/>
      <c r="C191" s="59"/>
      <c r="N191" s="2"/>
      <c r="O191" s="2"/>
      <c r="P191" s="2"/>
    </row>
    <row r="192" spans="1:16">
      <c r="A192" s="59"/>
      <c r="B192" s="59"/>
      <c r="C192" s="59"/>
      <c r="N192" s="2"/>
      <c r="O192" s="2"/>
      <c r="P192" s="2"/>
    </row>
    <row r="193" spans="1:16" ht="15.75" customHeight="1">
      <c r="A193" s="59"/>
      <c r="B193" s="59"/>
      <c r="C193" s="59"/>
      <c r="N193" s="2"/>
      <c r="O193" s="2"/>
      <c r="P193" s="2"/>
    </row>
    <row r="194" spans="1:16" ht="15" customHeight="1">
      <c r="A194" s="59"/>
      <c r="B194" s="59"/>
      <c r="C194" s="59"/>
      <c r="N194" s="2"/>
      <c r="O194" s="2"/>
      <c r="P194" s="2"/>
    </row>
    <row r="195" spans="1:16">
      <c r="A195" s="59"/>
      <c r="B195" s="59"/>
      <c r="C195" s="59"/>
      <c r="N195" s="2"/>
      <c r="O195" s="2"/>
      <c r="P195" s="2"/>
    </row>
    <row r="196" spans="1:16">
      <c r="A196" s="59"/>
      <c r="B196" s="59"/>
      <c r="C196" s="59"/>
      <c r="N196" s="2"/>
      <c r="O196" s="2"/>
      <c r="P196" s="2"/>
    </row>
    <row r="197" spans="1:16">
      <c r="A197" s="59"/>
      <c r="B197" s="59"/>
      <c r="C197" s="59"/>
      <c r="N197" s="2"/>
      <c r="O197" s="2"/>
      <c r="P197" s="2"/>
    </row>
    <row r="198" spans="1:16">
      <c r="A198" s="59"/>
      <c r="B198" s="59"/>
      <c r="C198" s="59"/>
      <c r="N198" s="2"/>
      <c r="O198" s="2"/>
      <c r="P198" s="2"/>
    </row>
    <row r="199" spans="1:16">
      <c r="A199" s="59"/>
      <c r="B199" s="59"/>
      <c r="C199" s="59"/>
      <c r="N199" s="2"/>
      <c r="O199" s="2"/>
      <c r="P199" s="2"/>
    </row>
    <row r="200" spans="1:16">
      <c r="A200" s="59"/>
      <c r="B200" s="59"/>
      <c r="C200" s="59"/>
      <c r="N200" s="2"/>
      <c r="O200" s="2"/>
      <c r="P200" s="2"/>
    </row>
    <row r="201" spans="1:16">
      <c r="A201" s="59"/>
      <c r="B201" s="59"/>
      <c r="C201" s="59"/>
      <c r="N201" s="2"/>
      <c r="O201" s="2"/>
      <c r="P201" s="2"/>
    </row>
    <row r="202" spans="1:16">
      <c r="A202" s="59"/>
      <c r="B202" s="59"/>
      <c r="C202" s="59"/>
      <c r="N202" s="2"/>
      <c r="O202" s="2"/>
      <c r="P202" s="2"/>
    </row>
    <row r="203" spans="1:16">
      <c r="A203" s="59"/>
      <c r="B203" s="59"/>
      <c r="C203" s="59"/>
      <c r="N203" s="2"/>
      <c r="O203" s="2"/>
      <c r="P203" s="2"/>
    </row>
    <row r="204" spans="1:16">
      <c r="A204" s="59"/>
      <c r="B204" s="59"/>
      <c r="C204" s="59"/>
      <c r="N204" s="2"/>
      <c r="O204" s="2"/>
      <c r="P204" s="2"/>
    </row>
    <row r="205" spans="1:16" ht="15.75" customHeight="1">
      <c r="A205" s="59"/>
      <c r="B205" s="59"/>
      <c r="C205" s="59"/>
      <c r="N205" s="2"/>
      <c r="O205" s="2"/>
      <c r="P205" s="2"/>
    </row>
    <row r="206" spans="1:16">
      <c r="A206" s="59"/>
      <c r="B206" s="59"/>
      <c r="C206" s="59"/>
      <c r="N206" s="2"/>
      <c r="O206" s="2"/>
      <c r="P206" s="2"/>
    </row>
    <row r="207" spans="1:16">
      <c r="A207" s="59"/>
      <c r="B207" s="59"/>
      <c r="C207" s="59"/>
      <c r="N207" s="2"/>
      <c r="O207" s="2"/>
      <c r="P207" s="2"/>
    </row>
    <row r="208" spans="1:16">
      <c r="A208" s="59"/>
      <c r="B208" s="59"/>
      <c r="C208" s="59"/>
      <c r="N208" s="2"/>
      <c r="O208" s="2"/>
      <c r="P208" s="2"/>
    </row>
    <row r="209" spans="1:16">
      <c r="A209" s="59"/>
      <c r="B209" s="59"/>
      <c r="C209" s="59"/>
      <c r="N209" s="2"/>
      <c r="O209" s="2"/>
      <c r="P209" s="2"/>
    </row>
    <row r="210" spans="1:16">
      <c r="A210" s="59"/>
      <c r="B210" s="59"/>
      <c r="C210" s="59"/>
      <c r="N210" s="2"/>
      <c r="O210" s="2"/>
      <c r="P210" s="2"/>
    </row>
    <row r="211" spans="1:16">
      <c r="A211" s="59"/>
      <c r="B211" s="59"/>
      <c r="C211" s="59"/>
      <c r="N211" s="2"/>
      <c r="O211" s="2"/>
      <c r="P211" s="2"/>
    </row>
    <row r="212" spans="1:16">
      <c r="A212" s="59"/>
      <c r="B212" s="59"/>
      <c r="C212" s="59"/>
      <c r="N212" s="2"/>
      <c r="O212" s="2"/>
      <c r="P212" s="2"/>
    </row>
    <row r="213" spans="1:16">
      <c r="A213" s="59"/>
      <c r="B213" s="59"/>
      <c r="C213" s="59"/>
      <c r="N213" s="2"/>
      <c r="O213" s="2"/>
      <c r="P213" s="2"/>
    </row>
    <row r="214" spans="1:16">
      <c r="A214" s="59"/>
      <c r="B214" s="59"/>
      <c r="C214" s="59"/>
      <c r="N214" s="2"/>
      <c r="O214" s="2"/>
      <c r="P214" s="2"/>
    </row>
    <row r="215" spans="1:16">
      <c r="A215" s="59"/>
      <c r="B215" s="59"/>
      <c r="C215" s="59"/>
      <c r="N215" s="2"/>
      <c r="O215" s="2"/>
      <c r="P215" s="2"/>
    </row>
    <row r="216" spans="1:16">
      <c r="A216" s="59"/>
      <c r="B216" s="59"/>
      <c r="C216" s="59"/>
      <c r="N216" s="2"/>
      <c r="O216" s="2"/>
      <c r="P216" s="2"/>
    </row>
    <row r="217" spans="1:16">
      <c r="A217" s="59"/>
      <c r="B217" s="59"/>
      <c r="C217" s="59"/>
      <c r="N217" s="2"/>
      <c r="O217" s="2"/>
      <c r="P217" s="2"/>
    </row>
    <row r="218" spans="1:16">
      <c r="A218" s="59"/>
      <c r="B218" s="59"/>
      <c r="C218" s="59"/>
      <c r="N218" s="2"/>
      <c r="O218" s="2"/>
      <c r="P218" s="2"/>
    </row>
    <row r="219" spans="1:16">
      <c r="A219" s="59"/>
      <c r="B219" s="59"/>
      <c r="C219" s="59"/>
      <c r="N219" s="2"/>
      <c r="O219" s="2"/>
      <c r="P219" s="2"/>
    </row>
    <row r="220" spans="1:16">
      <c r="A220" s="59"/>
      <c r="B220" s="59"/>
      <c r="C220" s="59"/>
      <c r="N220" s="2"/>
      <c r="O220" s="2"/>
      <c r="P220" s="2"/>
    </row>
    <row r="221" spans="1:16">
      <c r="A221" s="59"/>
      <c r="B221" s="59"/>
      <c r="C221" s="59"/>
      <c r="N221" s="2"/>
      <c r="O221" s="2"/>
      <c r="P221" s="2"/>
    </row>
    <row r="222" spans="1:16">
      <c r="A222" s="59"/>
      <c r="B222" s="59"/>
      <c r="C222" s="59"/>
      <c r="N222" s="2"/>
      <c r="O222" s="2"/>
      <c r="P222" s="2"/>
    </row>
    <row r="223" spans="1:16">
      <c r="A223" s="59"/>
      <c r="B223" s="59"/>
      <c r="C223" s="59"/>
      <c r="N223" s="2"/>
      <c r="O223" s="2"/>
      <c r="P223" s="2"/>
    </row>
    <row r="224" spans="1:16">
      <c r="A224" s="59"/>
      <c r="B224" s="59"/>
      <c r="C224" s="59"/>
      <c r="N224" s="2"/>
      <c r="O224" s="2"/>
      <c r="P224" s="2"/>
    </row>
    <row r="225" spans="1:16">
      <c r="A225" s="59"/>
      <c r="B225" s="59"/>
      <c r="C225" s="59"/>
      <c r="N225" s="2"/>
      <c r="O225" s="2"/>
      <c r="P225" s="2"/>
    </row>
    <row r="226" spans="1:16">
      <c r="A226" s="59"/>
      <c r="B226" s="59"/>
      <c r="C226" s="59"/>
      <c r="N226" s="2"/>
      <c r="O226" s="2"/>
      <c r="P226" s="2"/>
    </row>
    <row r="227" spans="1:16">
      <c r="A227" s="59"/>
      <c r="B227" s="59"/>
      <c r="C227" s="59"/>
      <c r="N227" s="2"/>
      <c r="O227" s="2"/>
      <c r="P227" s="2"/>
    </row>
    <row r="228" spans="1:16">
      <c r="A228" s="59"/>
      <c r="B228" s="59"/>
      <c r="C228" s="59"/>
      <c r="N228" s="2"/>
      <c r="O228" s="2"/>
      <c r="P228" s="2"/>
    </row>
    <row r="229" spans="1:16">
      <c r="A229" s="59"/>
      <c r="B229" s="59"/>
      <c r="C229" s="59"/>
      <c r="N229" s="2"/>
      <c r="O229" s="2"/>
      <c r="P229" s="2"/>
    </row>
    <row r="230" spans="1:16">
      <c r="A230" s="59"/>
      <c r="B230" s="59"/>
      <c r="C230" s="59"/>
      <c r="N230" s="2"/>
      <c r="O230" s="2"/>
      <c r="P230" s="2"/>
    </row>
    <row r="231" spans="1:16">
      <c r="A231" s="59"/>
      <c r="B231" s="59"/>
      <c r="C231" s="59"/>
      <c r="N231" s="2"/>
      <c r="O231" s="2"/>
      <c r="P231" s="2"/>
    </row>
    <row r="232" spans="1:16">
      <c r="A232" s="59"/>
      <c r="B232" s="59"/>
      <c r="C232" s="59"/>
      <c r="N232" s="2"/>
      <c r="O232" s="2"/>
      <c r="P232" s="2"/>
    </row>
    <row r="233" spans="1:16">
      <c r="A233" s="59"/>
      <c r="B233" s="59"/>
      <c r="C233" s="59"/>
      <c r="N233" s="2"/>
      <c r="O233" s="2"/>
      <c r="P233" s="2"/>
    </row>
    <row r="234" spans="1:16">
      <c r="A234" s="59"/>
      <c r="B234" s="59"/>
      <c r="C234" s="59"/>
      <c r="N234" s="2"/>
      <c r="O234" s="2"/>
      <c r="P234" s="2"/>
    </row>
    <row r="235" spans="1:16">
      <c r="A235" s="59"/>
      <c r="B235" s="59"/>
      <c r="C235" s="59"/>
      <c r="N235" s="2"/>
      <c r="O235" s="2"/>
      <c r="P235" s="2"/>
    </row>
    <row r="236" spans="1:16">
      <c r="A236" s="59"/>
      <c r="B236" s="59"/>
      <c r="C236" s="59"/>
      <c r="N236" s="2"/>
      <c r="O236" s="2"/>
      <c r="P236" s="2"/>
    </row>
    <row r="237" spans="1:16">
      <c r="A237" s="59"/>
      <c r="B237" s="59"/>
      <c r="C237" s="59"/>
      <c r="N237" s="2"/>
      <c r="O237" s="2"/>
      <c r="P237" s="2"/>
    </row>
    <row r="238" spans="1:16">
      <c r="A238" s="59"/>
      <c r="B238" s="59"/>
      <c r="C238" s="59"/>
      <c r="N238" s="2"/>
      <c r="O238" s="2"/>
      <c r="P238" s="2"/>
    </row>
    <row r="239" spans="1:16">
      <c r="A239" s="59"/>
      <c r="B239" s="59"/>
      <c r="C239" s="59"/>
      <c r="N239" s="2"/>
      <c r="O239" s="2"/>
      <c r="P239" s="2"/>
    </row>
    <row r="240" spans="1:16">
      <c r="A240" s="59"/>
      <c r="B240" s="59"/>
      <c r="C240" s="59"/>
      <c r="N240" s="2"/>
      <c r="O240" s="2"/>
      <c r="P240" s="2"/>
    </row>
    <row r="241" spans="1:16">
      <c r="A241" s="59"/>
      <c r="B241" s="59"/>
      <c r="C241" s="59"/>
      <c r="N241" s="2"/>
      <c r="O241" s="2"/>
      <c r="P241" s="2"/>
    </row>
    <row r="242" spans="1:16">
      <c r="A242" s="59"/>
      <c r="B242" s="59"/>
      <c r="C242" s="59"/>
      <c r="N242" s="2"/>
      <c r="O242" s="2"/>
      <c r="P242" s="2"/>
    </row>
    <row r="243" spans="1:16">
      <c r="A243" s="59"/>
      <c r="B243" s="59"/>
      <c r="C243" s="59"/>
      <c r="N243" s="2"/>
      <c r="O243" s="2"/>
      <c r="P243" s="2"/>
    </row>
    <row r="244" spans="1:16">
      <c r="A244" s="59"/>
      <c r="B244" s="59"/>
      <c r="C244" s="59"/>
      <c r="N244" s="2"/>
      <c r="O244" s="2"/>
      <c r="P244" s="2"/>
    </row>
    <row r="245" spans="1:16">
      <c r="A245" s="59"/>
      <c r="B245" s="59"/>
      <c r="C245" s="59"/>
      <c r="N245" s="2"/>
      <c r="O245" s="2"/>
      <c r="P245" s="2"/>
    </row>
    <row r="246" spans="1:16">
      <c r="A246" s="59"/>
      <c r="B246" s="59"/>
      <c r="C246" s="59"/>
      <c r="N246" s="2"/>
      <c r="O246" s="2"/>
      <c r="P246" s="2"/>
    </row>
    <row r="247" spans="1:16">
      <c r="A247" s="59"/>
      <c r="B247" s="59"/>
      <c r="C247" s="59"/>
      <c r="N247" s="2"/>
      <c r="O247" s="2"/>
      <c r="P247" s="2"/>
    </row>
    <row r="248" spans="1:16">
      <c r="A248" s="59"/>
      <c r="B248" s="59"/>
      <c r="C248" s="59"/>
      <c r="N248" s="2"/>
      <c r="O248" s="2"/>
      <c r="P248" s="2"/>
    </row>
    <row r="249" spans="1:16">
      <c r="A249" s="59"/>
      <c r="B249" s="59"/>
      <c r="C249" s="59"/>
      <c r="N249" s="2"/>
      <c r="O249" s="2"/>
      <c r="P249" s="2"/>
    </row>
    <row r="250" spans="1:16">
      <c r="A250" s="59"/>
      <c r="B250" s="59"/>
      <c r="C250" s="59"/>
      <c r="N250" s="2"/>
      <c r="O250" s="2"/>
      <c r="P250" s="2"/>
    </row>
    <row r="251" spans="1:16">
      <c r="A251" s="59"/>
      <c r="B251" s="59"/>
      <c r="C251" s="59"/>
      <c r="N251" s="2"/>
      <c r="O251" s="2"/>
      <c r="P251" s="2"/>
    </row>
    <row r="252" spans="1:16">
      <c r="A252" s="59"/>
      <c r="B252" s="59"/>
      <c r="C252" s="59"/>
      <c r="N252" s="2"/>
      <c r="O252" s="2"/>
      <c r="P252" s="2"/>
    </row>
    <row r="253" spans="1:16">
      <c r="A253" s="59"/>
      <c r="B253" s="59"/>
      <c r="C253" s="59"/>
      <c r="N253" s="2"/>
      <c r="O253" s="2"/>
      <c r="P253" s="2"/>
    </row>
    <row r="254" spans="1:16">
      <c r="A254" s="59"/>
      <c r="B254" s="59"/>
      <c r="C254" s="59"/>
      <c r="N254" s="2"/>
      <c r="O254" s="2"/>
      <c r="P254" s="2"/>
    </row>
    <row r="255" spans="1:16">
      <c r="A255" s="59"/>
      <c r="B255" s="59"/>
      <c r="C255" s="59"/>
      <c r="N255" s="2"/>
      <c r="O255" s="2"/>
      <c r="P255" s="2"/>
    </row>
    <row r="256" spans="1:16">
      <c r="A256" s="59"/>
      <c r="B256" s="59"/>
      <c r="C256" s="59"/>
      <c r="N256" s="2"/>
      <c r="O256" s="2"/>
      <c r="P256" s="2"/>
    </row>
    <row r="257" spans="1:16">
      <c r="A257" s="59"/>
      <c r="B257" s="59"/>
      <c r="C257" s="59"/>
      <c r="N257" s="2"/>
      <c r="O257" s="2"/>
      <c r="P257" s="2"/>
    </row>
    <row r="258" spans="1:16">
      <c r="A258" s="59"/>
      <c r="B258" s="59"/>
      <c r="C258" s="59"/>
      <c r="N258" s="2"/>
      <c r="O258" s="2"/>
      <c r="P258" s="2"/>
    </row>
    <row r="259" spans="1:16">
      <c r="A259" s="59"/>
      <c r="B259" s="59"/>
      <c r="C259" s="59"/>
      <c r="N259" s="2"/>
      <c r="O259" s="2"/>
      <c r="P259" s="2"/>
    </row>
    <row r="260" spans="1:16">
      <c r="A260" s="59"/>
      <c r="B260" s="59"/>
      <c r="C260" s="59"/>
      <c r="N260" s="2"/>
      <c r="O260" s="2"/>
      <c r="P260" s="2"/>
    </row>
    <row r="261" spans="1:16">
      <c r="A261" s="59"/>
      <c r="B261" s="59"/>
      <c r="C261" s="59"/>
      <c r="N261" s="2"/>
      <c r="O261" s="2"/>
      <c r="P261" s="2"/>
    </row>
    <row r="262" spans="1:16">
      <c r="A262" s="59"/>
      <c r="B262" s="59"/>
      <c r="C262" s="59"/>
      <c r="N262" s="2"/>
      <c r="O262" s="2"/>
      <c r="P262" s="2"/>
    </row>
    <row r="263" spans="1:16">
      <c r="A263" s="59"/>
      <c r="B263" s="59"/>
      <c r="C263" s="59"/>
      <c r="N263" s="2"/>
      <c r="O263" s="2"/>
      <c r="P263" s="2"/>
    </row>
    <row r="264" spans="1:16">
      <c r="A264" s="59"/>
      <c r="B264" s="59"/>
      <c r="C264" s="59"/>
      <c r="N264" s="2"/>
      <c r="O264" s="2"/>
      <c r="P264" s="2"/>
    </row>
    <row r="265" spans="1:16">
      <c r="A265" s="59"/>
      <c r="B265" s="59"/>
      <c r="C265" s="59"/>
      <c r="N265" s="2"/>
      <c r="O265" s="2"/>
      <c r="P265" s="2"/>
    </row>
    <row r="266" spans="1:16">
      <c r="A266" s="59"/>
      <c r="B266" s="59"/>
      <c r="C266" s="59"/>
      <c r="N266" s="2"/>
      <c r="O266" s="2"/>
      <c r="P266" s="2"/>
    </row>
    <row r="267" spans="1:16">
      <c r="A267" s="59"/>
      <c r="B267" s="59"/>
      <c r="C267" s="59"/>
      <c r="N267" s="2"/>
      <c r="O267" s="2"/>
      <c r="P267" s="2"/>
    </row>
    <row r="268" spans="1:16">
      <c r="A268" s="59"/>
      <c r="B268" s="59"/>
      <c r="C268" s="59"/>
      <c r="N268" s="2"/>
      <c r="O268" s="2"/>
      <c r="P268" s="2"/>
    </row>
    <row r="269" spans="1:16">
      <c r="A269" s="59"/>
      <c r="B269" s="59"/>
      <c r="C269" s="59"/>
      <c r="N269" s="2"/>
      <c r="O269" s="2"/>
      <c r="P269" s="2"/>
    </row>
    <row r="270" spans="1:16">
      <c r="A270" s="59"/>
      <c r="B270" s="59"/>
      <c r="C270" s="59"/>
      <c r="N270" s="2"/>
      <c r="O270" s="2"/>
      <c r="P270" s="2"/>
    </row>
    <row r="271" spans="1:16">
      <c r="A271" s="59"/>
      <c r="B271" s="59"/>
      <c r="C271" s="59"/>
      <c r="N271" s="2"/>
      <c r="O271" s="2"/>
      <c r="P271" s="2"/>
    </row>
    <row r="272" spans="1:16">
      <c r="A272" s="59"/>
      <c r="B272" s="59"/>
      <c r="C272" s="59"/>
      <c r="N272" s="2"/>
      <c r="O272" s="2"/>
      <c r="P272" s="2"/>
    </row>
    <row r="273" spans="1:16">
      <c r="A273" s="59"/>
      <c r="B273" s="59"/>
      <c r="C273" s="59"/>
      <c r="N273" s="2"/>
      <c r="O273" s="2"/>
      <c r="P273" s="2"/>
    </row>
    <row r="274" spans="1:16">
      <c r="A274" s="59"/>
      <c r="B274" s="59"/>
      <c r="C274" s="59"/>
      <c r="N274" s="2"/>
      <c r="O274" s="2"/>
      <c r="P274" s="2"/>
    </row>
    <row r="275" spans="1:16">
      <c r="A275" s="59"/>
      <c r="B275" s="59"/>
      <c r="C275" s="59"/>
      <c r="N275" s="2"/>
      <c r="O275" s="2"/>
      <c r="P275" s="2"/>
    </row>
    <row r="276" spans="1:16">
      <c r="A276" s="59"/>
      <c r="B276" s="59"/>
      <c r="C276" s="59"/>
      <c r="N276" s="2"/>
      <c r="O276" s="2"/>
      <c r="P276" s="2"/>
    </row>
    <row r="277" spans="1:16">
      <c r="A277" s="59"/>
      <c r="B277" s="59"/>
      <c r="C277" s="59"/>
      <c r="N277" s="2"/>
      <c r="O277" s="2"/>
      <c r="P277" s="2"/>
    </row>
    <row r="278" spans="1:16">
      <c r="A278" s="59"/>
      <c r="B278" s="59"/>
      <c r="C278" s="59"/>
      <c r="N278" s="2"/>
      <c r="O278" s="2"/>
      <c r="P278" s="2"/>
    </row>
    <row r="279" spans="1:16">
      <c r="A279" s="59"/>
      <c r="B279" s="59"/>
      <c r="C279" s="59"/>
      <c r="N279" s="2"/>
      <c r="O279" s="2"/>
      <c r="P279" s="2"/>
    </row>
    <row r="280" spans="1:16">
      <c r="A280" s="59"/>
      <c r="B280" s="59"/>
      <c r="C280" s="59"/>
      <c r="N280" s="2"/>
      <c r="O280" s="2"/>
      <c r="P280" s="2"/>
    </row>
    <row r="281" spans="1:16">
      <c r="A281" s="59"/>
      <c r="B281" s="59"/>
      <c r="C281" s="59"/>
      <c r="N281" s="2"/>
      <c r="O281" s="2"/>
      <c r="P281" s="2"/>
    </row>
    <row r="282" spans="1:16">
      <c r="A282" s="59"/>
      <c r="B282" s="59"/>
      <c r="C282" s="59"/>
      <c r="N282" s="2"/>
      <c r="O282" s="2"/>
      <c r="P282" s="2"/>
    </row>
    <row r="283" spans="1:16">
      <c r="A283" s="59"/>
      <c r="B283" s="59"/>
      <c r="C283" s="59"/>
      <c r="N283" s="2"/>
      <c r="O283" s="2"/>
      <c r="P283" s="2"/>
    </row>
    <row r="284" spans="1:16">
      <c r="A284" s="59"/>
      <c r="B284" s="59"/>
      <c r="C284" s="59"/>
      <c r="N284" s="2"/>
      <c r="O284" s="2"/>
      <c r="P284" s="2"/>
    </row>
    <row r="285" spans="1:16">
      <c r="A285" s="59"/>
      <c r="B285" s="59"/>
      <c r="C285" s="59"/>
      <c r="N285" s="2"/>
      <c r="O285" s="2"/>
      <c r="P285" s="2"/>
    </row>
    <row r="286" spans="1:16">
      <c r="A286" s="59"/>
      <c r="B286" s="59"/>
      <c r="C286" s="59"/>
      <c r="N286" s="2"/>
      <c r="O286" s="2"/>
      <c r="P286" s="2"/>
    </row>
    <row r="287" spans="1:16">
      <c r="A287" s="59"/>
      <c r="B287" s="59"/>
      <c r="C287" s="59"/>
      <c r="N287" s="2"/>
      <c r="O287" s="2"/>
      <c r="P287" s="2"/>
    </row>
    <row r="288" spans="1:16">
      <c r="A288" s="59"/>
      <c r="B288" s="59"/>
      <c r="C288" s="59"/>
      <c r="N288" s="2"/>
      <c r="O288" s="2"/>
      <c r="P288" s="2"/>
    </row>
    <row r="289" spans="1:16">
      <c r="A289" s="59"/>
      <c r="B289" s="59"/>
      <c r="C289" s="59"/>
      <c r="N289" s="2"/>
      <c r="O289" s="2"/>
      <c r="P289" s="2"/>
    </row>
    <row r="290" spans="1:16">
      <c r="A290" s="59"/>
      <c r="B290" s="59"/>
      <c r="C290" s="59"/>
      <c r="N290" s="2"/>
      <c r="O290" s="2"/>
      <c r="P290" s="2"/>
    </row>
    <row r="291" spans="1:16">
      <c r="A291" s="59"/>
      <c r="B291" s="59"/>
      <c r="C291" s="59"/>
      <c r="N291" s="2"/>
      <c r="O291" s="2"/>
      <c r="P291" s="2"/>
    </row>
    <row r="292" spans="1:16">
      <c r="A292" s="59"/>
      <c r="B292" s="59"/>
      <c r="C292" s="59"/>
      <c r="N292" s="2"/>
      <c r="O292" s="2"/>
      <c r="P292" s="2"/>
    </row>
    <row r="293" spans="1:16">
      <c r="A293" s="59"/>
      <c r="B293" s="59"/>
      <c r="C293" s="59"/>
      <c r="N293" s="2"/>
      <c r="O293" s="2"/>
      <c r="P293" s="2"/>
    </row>
    <row r="294" spans="1:16">
      <c r="A294" s="59"/>
      <c r="B294" s="59"/>
      <c r="C294" s="59"/>
      <c r="N294" s="2"/>
      <c r="O294" s="2"/>
      <c r="P294" s="2"/>
    </row>
    <row r="295" spans="1:16">
      <c r="A295" s="59"/>
      <c r="B295" s="59"/>
      <c r="C295" s="59"/>
      <c r="N295" s="2"/>
      <c r="O295" s="2"/>
      <c r="P295" s="2"/>
    </row>
    <row r="296" spans="1:16">
      <c r="A296" s="59"/>
      <c r="B296" s="59"/>
      <c r="C296" s="59"/>
      <c r="N296" s="2"/>
      <c r="O296" s="2"/>
      <c r="P296" s="2"/>
    </row>
    <row r="297" spans="1:16">
      <c r="A297" s="59"/>
      <c r="B297" s="59"/>
      <c r="C297" s="59"/>
      <c r="N297" s="2"/>
      <c r="O297" s="2"/>
      <c r="P297" s="2"/>
    </row>
    <row r="298" spans="1:16">
      <c r="A298" s="59"/>
      <c r="B298" s="59"/>
      <c r="C298" s="59"/>
      <c r="N298" s="2"/>
      <c r="O298" s="2"/>
      <c r="P298" s="2"/>
    </row>
    <row r="299" spans="1:16">
      <c r="A299" s="59"/>
      <c r="B299" s="59"/>
      <c r="C299" s="59"/>
      <c r="N299" s="2"/>
      <c r="O299" s="2"/>
      <c r="P299" s="2"/>
    </row>
    <row r="300" spans="1:16">
      <c r="A300" s="59"/>
      <c r="B300" s="59"/>
      <c r="C300" s="59"/>
      <c r="N300" s="2"/>
      <c r="O300" s="2"/>
      <c r="P300" s="2"/>
    </row>
    <row r="301" spans="1:16">
      <c r="A301" s="59"/>
      <c r="B301" s="59"/>
      <c r="C301" s="59"/>
      <c r="N301" s="2"/>
      <c r="O301" s="2"/>
      <c r="P301" s="2"/>
    </row>
    <row r="302" spans="1:16">
      <c r="A302" s="59"/>
      <c r="B302" s="59"/>
      <c r="C302" s="59"/>
      <c r="N302" s="2"/>
      <c r="O302" s="2"/>
      <c r="P302" s="2"/>
    </row>
    <row r="303" spans="1:16">
      <c r="A303" s="59"/>
      <c r="B303" s="59"/>
      <c r="C303" s="59"/>
      <c r="N303" s="2"/>
      <c r="O303" s="2"/>
      <c r="P303" s="2"/>
    </row>
    <row r="304" spans="1:16">
      <c r="A304" s="59"/>
      <c r="B304" s="59"/>
      <c r="C304" s="59"/>
      <c r="N304" s="2"/>
      <c r="O304" s="2"/>
      <c r="P304" s="2"/>
    </row>
    <row r="305" spans="1:16">
      <c r="A305" s="59"/>
      <c r="B305" s="59"/>
      <c r="C305" s="59"/>
      <c r="N305" s="2"/>
      <c r="O305" s="2"/>
      <c r="P305" s="2"/>
    </row>
    <row r="306" spans="1:16">
      <c r="A306" s="59"/>
      <c r="B306" s="59"/>
      <c r="C306" s="59"/>
      <c r="N306" s="2"/>
      <c r="O306" s="2"/>
      <c r="P306" s="2"/>
    </row>
    <row r="307" spans="1:16">
      <c r="A307" s="59"/>
      <c r="B307" s="59"/>
      <c r="C307" s="59"/>
      <c r="N307" s="2"/>
      <c r="O307" s="2"/>
      <c r="P307" s="2"/>
    </row>
    <row r="308" spans="1:16">
      <c r="A308" s="59"/>
      <c r="B308" s="59"/>
      <c r="C308" s="59"/>
      <c r="N308" s="2"/>
      <c r="O308" s="2"/>
      <c r="P308" s="2"/>
    </row>
    <row r="309" spans="1:16">
      <c r="A309" s="59"/>
      <c r="B309" s="59"/>
      <c r="C309" s="59"/>
      <c r="N309" s="2"/>
      <c r="O309" s="2"/>
      <c r="P309" s="2"/>
    </row>
    <row r="310" spans="1:16">
      <c r="A310" s="59"/>
      <c r="B310" s="59"/>
      <c r="C310" s="59"/>
      <c r="N310" s="2"/>
      <c r="O310" s="2"/>
      <c r="P310" s="2"/>
    </row>
    <row r="311" spans="1:16">
      <c r="A311" s="59"/>
      <c r="B311" s="59"/>
      <c r="C311" s="59"/>
      <c r="N311" s="2"/>
      <c r="O311" s="2"/>
      <c r="P311" s="2"/>
    </row>
    <row r="312" spans="1:16">
      <c r="A312" s="59"/>
      <c r="B312" s="59"/>
      <c r="C312" s="59"/>
      <c r="N312" s="2"/>
      <c r="O312" s="2"/>
      <c r="P312" s="2"/>
    </row>
    <row r="313" spans="1:16">
      <c r="A313" s="59"/>
      <c r="B313" s="59"/>
      <c r="C313" s="59"/>
      <c r="N313" s="2"/>
      <c r="O313" s="2"/>
      <c r="P313" s="2"/>
    </row>
    <row r="314" spans="1:16">
      <c r="A314" s="59"/>
      <c r="B314" s="59"/>
      <c r="C314" s="59"/>
      <c r="N314" s="2"/>
      <c r="O314" s="2"/>
      <c r="P314" s="2"/>
    </row>
    <row r="315" spans="1:16">
      <c r="A315" s="59"/>
      <c r="B315" s="59"/>
      <c r="C315" s="59"/>
      <c r="N315" s="2"/>
      <c r="O315" s="2"/>
      <c r="P315" s="2"/>
    </row>
    <row r="316" spans="1:16">
      <c r="A316" s="59"/>
      <c r="B316" s="59"/>
      <c r="C316" s="59"/>
      <c r="N316" s="2"/>
      <c r="O316" s="2"/>
      <c r="P316" s="2"/>
    </row>
    <row r="317" spans="1:16">
      <c r="A317" s="59"/>
      <c r="B317" s="59"/>
      <c r="C317" s="59"/>
      <c r="N317" s="2"/>
      <c r="O317" s="2"/>
      <c r="P317" s="2"/>
    </row>
    <row r="318" spans="1:16">
      <c r="A318" s="59"/>
      <c r="B318" s="59"/>
      <c r="C318" s="59"/>
      <c r="N318" s="2"/>
      <c r="O318" s="2"/>
      <c r="P318" s="2"/>
    </row>
    <row r="319" spans="1:16">
      <c r="A319" s="59"/>
      <c r="B319" s="59"/>
      <c r="C319" s="59"/>
      <c r="N319" s="2"/>
      <c r="O319" s="2"/>
      <c r="P319" s="2"/>
    </row>
    <row r="320" spans="1:16">
      <c r="A320" s="59"/>
      <c r="B320" s="59"/>
      <c r="C320" s="59"/>
      <c r="N320" s="2"/>
      <c r="O320" s="2"/>
      <c r="P320" s="2"/>
    </row>
    <row r="321" spans="1:16">
      <c r="A321" s="59"/>
      <c r="B321" s="59"/>
      <c r="C321" s="59"/>
      <c r="N321" s="2"/>
      <c r="O321" s="2"/>
      <c r="P321" s="2"/>
    </row>
    <row r="322" spans="1:16">
      <c r="A322" s="59"/>
      <c r="B322" s="59"/>
      <c r="C322" s="59"/>
      <c r="N322" s="2"/>
      <c r="O322" s="2"/>
      <c r="P322" s="2"/>
    </row>
    <row r="323" spans="1:16">
      <c r="A323" s="59"/>
      <c r="B323" s="59"/>
      <c r="C323" s="59"/>
      <c r="N323" s="2"/>
      <c r="O323" s="2"/>
      <c r="P323" s="2"/>
    </row>
    <row r="324" spans="1:16">
      <c r="A324" s="59"/>
      <c r="B324" s="59"/>
      <c r="C324" s="59"/>
      <c r="N324" s="2"/>
      <c r="O324" s="2"/>
      <c r="P324" s="2"/>
    </row>
  </sheetData>
  <mergeCells count="25">
    <mergeCell ref="S9:S10"/>
    <mergeCell ref="O9:O10"/>
    <mergeCell ref="N8:U8"/>
    <mergeCell ref="J9:J10"/>
    <mergeCell ref="T9:T10"/>
    <mergeCell ref="U9:U10"/>
    <mergeCell ref="P9:P10"/>
    <mergeCell ref="K9:L9"/>
    <mergeCell ref="M9:M10"/>
    <mergeCell ref="N9:N10"/>
    <mergeCell ref="Q9:Q10"/>
    <mergeCell ref="R9:R10"/>
    <mergeCell ref="A1:M1"/>
    <mergeCell ref="A2:M2"/>
    <mergeCell ref="B4:G4"/>
    <mergeCell ref="B6:C6"/>
    <mergeCell ref="A8:M8"/>
    <mergeCell ref="F9:G9"/>
    <mergeCell ref="H9:H10"/>
    <mergeCell ref="I9:I10"/>
    <mergeCell ref="A9:A10"/>
    <mergeCell ref="B9:B10"/>
    <mergeCell ref="C9:C10"/>
    <mergeCell ref="D9:D10"/>
    <mergeCell ref="E9:E10"/>
  </mergeCells>
  <conditionalFormatting sqref="N11:N160">
    <cfRule type="cellIs" dxfId="4" priority="8" operator="equal">
      <formula>"x"</formula>
    </cfRule>
  </conditionalFormatting>
  <conditionalFormatting sqref="O11:O160">
    <cfRule type="cellIs" dxfId="3" priority="1" operator="equal">
      <formula>"x"</formula>
    </cfRule>
  </conditionalFormatting>
  <conditionalFormatting sqref="P11:P1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3"/>
  <sheetViews>
    <sheetView showGridLines="0" topLeftCell="A15" zoomScale="80" zoomScaleNormal="80" zoomScalePageLayoutView="70" workbookViewId="0">
      <selection activeCell="A32" sqref="A32:XFD34"/>
    </sheetView>
  </sheetViews>
  <sheetFormatPr defaultColWidth="8.85546875" defaultRowHeight="1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c r="A1" s="11"/>
      <c r="B1" s="11"/>
      <c r="C1" s="11"/>
      <c r="D1" s="11"/>
      <c r="E1" s="11"/>
      <c r="F1" s="11"/>
      <c r="G1" s="11"/>
      <c r="H1" s="11"/>
      <c r="I1" s="11"/>
      <c r="J1" s="11"/>
      <c r="K1" s="11"/>
      <c r="L1" s="11"/>
      <c r="M1" s="11"/>
      <c r="N1" s="11"/>
      <c r="O1" s="11"/>
      <c r="P1" s="11"/>
      <c r="Q1" s="11"/>
      <c r="R1" s="11"/>
    </row>
    <row r="2" spans="1:18" s="15" customFormat="1" ht="33.75" customHeight="1">
      <c r="A2" s="16"/>
      <c r="B2" s="422" t="s">
        <v>71</v>
      </c>
      <c r="C2" s="422"/>
      <c r="D2" s="422"/>
      <c r="E2" s="422"/>
      <c r="F2" s="422"/>
      <c r="G2" s="422"/>
      <c r="H2" s="422"/>
      <c r="I2" s="422"/>
      <c r="J2" s="422"/>
      <c r="K2" s="422"/>
      <c r="L2" s="422"/>
      <c r="M2" s="422"/>
      <c r="N2" s="422"/>
      <c r="O2" s="422"/>
      <c r="P2" s="422"/>
      <c r="Q2" s="422"/>
      <c r="R2" s="16"/>
    </row>
    <row r="3" spans="1:18" ht="33.75" customHeight="1">
      <c r="A3" s="11"/>
      <c r="B3" s="428" t="str">
        <f>'Monitoria Anual - 1'!A2</f>
        <v>Plano de Ação para a Conservação dos Pequenos Mamíferos de Áreas Florestais - PAN PMAF</v>
      </c>
      <c r="C3" s="428"/>
      <c r="D3" s="428"/>
      <c r="E3" s="428"/>
      <c r="F3" s="428"/>
      <c r="G3" s="428"/>
      <c r="H3" s="428"/>
      <c r="I3" s="428"/>
      <c r="J3" s="428"/>
      <c r="K3" s="428"/>
      <c r="L3" s="428"/>
      <c r="M3" s="428"/>
      <c r="N3" s="428"/>
      <c r="O3" s="428"/>
      <c r="P3" s="428"/>
      <c r="Q3" s="428"/>
      <c r="R3" s="11"/>
    </row>
    <row r="4" spans="1:18">
      <c r="A4" s="11"/>
      <c r="H4" s="12"/>
      <c r="I4" s="12"/>
      <c r="J4" s="12"/>
      <c r="K4" s="12"/>
      <c r="R4" s="11"/>
    </row>
    <row r="5" spans="1:18" s="2" customFormat="1" ht="45" customHeight="1">
      <c r="A5" s="18"/>
      <c r="B5" s="433" t="s">
        <v>545</v>
      </c>
      <c r="C5" s="433"/>
      <c r="D5" s="359" t="str">
        <f>'Monitoria Anual - 1'!B4</f>
        <v>Proteger as populações das espécies alvo do PAN e seus ambientes, reduzindo os fatores de ameaça, e ampliar e difundir o conhecimento sobre elas, visando a sua conservação</v>
      </c>
      <c r="E5" s="359"/>
      <c r="F5" s="359"/>
      <c r="G5" s="359"/>
      <c r="H5" s="359"/>
      <c r="I5" s="360"/>
      <c r="J5" s="13"/>
      <c r="K5" s="13"/>
      <c r="L5" s="13"/>
      <c r="M5" s="13"/>
      <c r="N5" s="13"/>
      <c r="R5" s="18"/>
    </row>
    <row r="6" spans="1:18">
      <c r="A6" s="11"/>
      <c r="H6" s="12"/>
      <c r="I6" s="12"/>
      <c r="J6" s="12"/>
      <c r="K6" s="12"/>
      <c r="R6" s="11"/>
    </row>
    <row r="7" spans="1:18" ht="26.25" customHeight="1">
      <c r="A7" s="11"/>
      <c r="B7" s="433" t="s">
        <v>75</v>
      </c>
      <c r="C7" s="433"/>
      <c r="D7" s="447" t="str">
        <f>'Monitoria Anual - 1'!B6</f>
        <v>28/08/2023 - 01/09/2023 (online)</v>
      </c>
      <c r="E7" s="447"/>
      <c r="F7" s="447"/>
      <c r="G7" s="447"/>
      <c r="H7" s="447"/>
      <c r="I7" s="448"/>
      <c r="J7" s="42"/>
      <c r="K7" s="42"/>
      <c r="L7" s="42"/>
      <c r="M7" s="42"/>
      <c r="N7" s="42"/>
      <c r="O7" s="42"/>
      <c r="P7" s="42"/>
      <c r="Q7" s="42"/>
      <c r="R7" s="11"/>
    </row>
    <row r="8" spans="1:18">
      <c r="A8" s="11"/>
      <c r="R8" s="11"/>
    </row>
    <row r="9" spans="1:18" ht="31.5" customHeight="1">
      <c r="A9" s="11"/>
      <c r="B9" s="422" t="s">
        <v>546</v>
      </c>
      <c r="C9" s="422"/>
      <c r="D9" s="422"/>
      <c r="E9" s="422"/>
      <c r="F9" s="422"/>
      <c r="G9" s="422"/>
      <c r="H9" s="422"/>
      <c r="I9" s="422"/>
      <c r="J9" s="422"/>
      <c r="K9" s="422"/>
      <c r="L9" s="422"/>
      <c r="M9" s="422"/>
      <c r="N9" s="422"/>
      <c r="O9" s="422"/>
      <c r="P9" s="422"/>
      <c r="Q9" s="422"/>
      <c r="R9" s="11"/>
    </row>
    <row r="10" spans="1:18">
      <c r="A10" s="11"/>
      <c r="F10" s="10"/>
      <c r="G10" s="10"/>
      <c r="R10" s="11"/>
    </row>
    <row r="11" spans="1:18" ht="18" customHeight="1">
      <c r="A11" s="11"/>
      <c r="B11" s="423" t="s">
        <v>547</v>
      </c>
      <c r="C11" s="424"/>
      <c r="D11" s="42"/>
      <c r="E11" s="42"/>
      <c r="F11" s="42"/>
      <c r="G11" s="42"/>
      <c r="H11" s="42"/>
      <c r="I11" s="42"/>
      <c r="J11" s="42"/>
      <c r="K11" s="42"/>
      <c r="L11" s="42"/>
      <c r="M11" s="42"/>
      <c r="N11" s="42"/>
      <c r="O11" s="42"/>
      <c r="P11" s="42"/>
      <c r="Q11" s="42"/>
      <c r="R11" s="11"/>
    </row>
    <row r="12" spans="1:18" ht="15.75" thickBot="1">
      <c r="A12" s="11"/>
      <c r="F12" s="110"/>
      <c r="R12" s="11"/>
    </row>
    <row r="13" spans="1:18" ht="60.75" customHeight="1" thickBot="1">
      <c r="A13" s="11"/>
      <c r="C13" s="430" t="s">
        <v>1012</v>
      </c>
      <c r="D13" s="431"/>
      <c r="E13" s="432"/>
      <c r="F13" s="3"/>
      <c r="R13" s="11"/>
    </row>
    <row r="14" spans="1:18" s="2" customFormat="1" ht="32.1" customHeight="1" thickBot="1">
      <c r="A14" s="18"/>
      <c r="C14" s="26" t="s">
        <v>549</v>
      </c>
      <c r="D14" s="7" t="s">
        <v>550</v>
      </c>
      <c r="E14" s="9" t="s">
        <v>551</v>
      </c>
      <c r="F14" s="6"/>
      <c r="R14" s="18"/>
    </row>
    <row r="15" spans="1:18" ht="15.75">
      <c r="A15" s="11"/>
      <c r="C15" s="38" t="s">
        <v>1013</v>
      </c>
      <c r="D15" s="28">
        <f>COUNTA('Monitoria Final'!N11:N160)</f>
        <v>45</v>
      </c>
      <c r="E15" s="29">
        <f>D15/$D$18</f>
        <v>0.29605263157894735</v>
      </c>
      <c r="F15" s="4"/>
      <c r="R15" s="11"/>
    </row>
    <row r="16" spans="1:18" ht="15.75">
      <c r="A16" s="11"/>
      <c r="C16" s="39" t="s">
        <v>1014</v>
      </c>
      <c r="D16" s="28">
        <f>COUNTA('Monitoria Final'!O11:O160)</f>
        <v>54</v>
      </c>
      <c r="E16" s="29">
        <f>D16/$D$18</f>
        <v>0.35526315789473684</v>
      </c>
      <c r="F16" s="4"/>
      <c r="R16" s="11"/>
    </row>
    <row r="17" spans="1:18" ht="16.5" thickBot="1">
      <c r="A17" s="11"/>
      <c r="C17" s="40" t="s">
        <v>1015</v>
      </c>
      <c r="D17" s="28">
        <f>COUNTA('Monitoria Final'!P11:P160)</f>
        <v>53</v>
      </c>
      <c r="E17" s="29">
        <f>D17/$D$18</f>
        <v>0.34868421052631576</v>
      </c>
      <c r="F17" s="4"/>
      <c r="R17" s="11"/>
    </row>
    <row r="18" spans="1:18" ht="15.75" thickBot="1">
      <c r="A18" s="11"/>
      <c r="C18" s="41" t="s">
        <v>1016</v>
      </c>
      <c r="D18" s="31">
        <f>SUM(D15:D17)</f>
        <v>152</v>
      </c>
      <c r="E18" s="32">
        <f>SUM(E15:E17)</f>
        <v>1</v>
      </c>
      <c r="F18" s="5"/>
      <c r="R18" s="11"/>
    </row>
    <row r="19" spans="1:18">
      <c r="A19" s="11"/>
      <c r="R19" s="11"/>
    </row>
    <row r="20" spans="1:18" ht="15.75">
      <c r="A20" s="11"/>
      <c r="B20" s="43" t="s">
        <v>563</v>
      </c>
      <c r="C20" s="44"/>
      <c r="D20" s="42"/>
      <c r="E20" s="42"/>
      <c r="F20" s="42"/>
      <c r="G20" s="42"/>
      <c r="H20" s="42"/>
      <c r="I20" s="42"/>
      <c r="J20" s="42"/>
      <c r="K20" s="42"/>
      <c r="L20" s="42"/>
      <c r="M20" s="42"/>
      <c r="N20" s="42"/>
      <c r="O20" s="42"/>
      <c r="P20" s="42"/>
      <c r="Q20" s="42"/>
      <c r="R20" s="11"/>
    </row>
    <row r="21" spans="1:18" ht="16.5" thickBot="1">
      <c r="A21" s="11"/>
      <c r="B21" s="17"/>
      <c r="C21" s="17"/>
      <c r="D21" s="17"/>
      <c r="E21" s="17"/>
      <c r="F21" s="17"/>
      <c r="G21" s="17"/>
      <c r="H21" s="17"/>
      <c r="I21" s="17"/>
      <c r="J21" s="17"/>
      <c r="K21" s="17"/>
      <c r="L21" s="17"/>
      <c r="M21" s="17"/>
      <c r="N21" s="17"/>
      <c r="O21" s="17"/>
      <c r="P21" s="17"/>
      <c r="Q21" s="17"/>
      <c r="R21" s="11"/>
    </row>
    <row r="22" spans="1:18" ht="36" customHeight="1" thickBot="1">
      <c r="A22" s="11"/>
      <c r="C22" s="33" t="s">
        <v>564</v>
      </c>
      <c r="D22" s="68">
        <f>COUNTA('Monitoria Final'!A11:A160)</f>
        <v>10</v>
      </c>
      <c r="R22" s="11"/>
    </row>
    <row r="23" spans="1:18" ht="15.75" thickBot="1">
      <c r="A23" s="11"/>
      <c r="R23" s="11"/>
    </row>
    <row r="24" spans="1:18" ht="15.75" thickBot="1">
      <c r="A24" s="11"/>
      <c r="C24" s="78" t="s">
        <v>565</v>
      </c>
      <c r="D24" s="78" t="s">
        <v>566</v>
      </c>
      <c r="E24" s="21"/>
      <c r="F24" s="22"/>
      <c r="G24" s="25"/>
      <c r="R24" s="11"/>
    </row>
    <row r="25" spans="1:18">
      <c r="A25" s="11"/>
      <c r="C25" s="76" t="s">
        <v>567</v>
      </c>
      <c r="D25" s="99">
        <f>SUM(E25:G25)</f>
        <v>15</v>
      </c>
      <c r="E25" s="34">
        <f>COUNTA('Monitoria Final'!N11:N25)</f>
        <v>5</v>
      </c>
      <c r="F25" s="66">
        <f>COUNTA('Monitoria Final'!O11:O25)</f>
        <v>5</v>
      </c>
      <c r="G25" s="67">
        <f>COUNTA('Monitoria Final'!P11:P25)</f>
        <v>5</v>
      </c>
      <c r="R25" s="11"/>
    </row>
    <row r="26" spans="1:18">
      <c r="A26" s="11"/>
      <c r="C26" s="77" t="s">
        <v>568</v>
      </c>
      <c r="D26" s="76">
        <f t="shared" ref="D26:D31" si="0">SUM(E26:G26)</f>
        <v>17</v>
      </c>
      <c r="E26" s="35">
        <f>COUNTA('Monitoria Final'!N26:N40)</f>
        <v>8</v>
      </c>
      <c r="F26" s="36">
        <f>COUNTA('Monitoria Final'!O26:O40)</f>
        <v>4</v>
      </c>
      <c r="G26" s="37">
        <f>COUNTA('Monitoria Final'!P26:P40)</f>
        <v>5</v>
      </c>
      <c r="R26" s="11"/>
    </row>
    <row r="27" spans="1:18">
      <c r="A27" s="11"/>
      <c r="C27" s="77" t="s">
        <v>569</v>
      </c>
      <c r="D27" s="76">
        <f t="shared" si="0"/>
        <v>15</v>
      </c>
      <c r="E27" s="35">
        <f>COUNTA('Monitoria Final'!N41:N55)</f>
        <v>8</v>
      </c>
      <c r="F27" s="36">
        <f>COUNTA('Monitoria Final'!O41:O55)</f>
        <v>4</v>
      </c>
      <c r="G27" s="37">
        <f>COUNTA('Monitoria Final'!P41:P55)</f>
        <v>3</v>
      </c>
      <c r="R27" s="11"/>
    </row>
    <row r="28" spans="1:18">
      <c r="A28" s="11"/>
      <c r="C28" s="77" t="s">
        <v>570</v>
      </c>
      <c r="D28" s="76">
        <f t="shared" si="0"/>
        <v>15</v>
      </c>
      <c r="E28" s="35">
        <f>COUNTA('Monitoria Final'!N56:N70)</f>
        <v>7</v>
      </c>
      <c r="F28" s="36">
        <f>COUNTA('Monitoria Final'!O56:O70)</f>
        <v>5</v>
      </c>
      <c r="G28" s="37">
        <f>COUNTA('Monitoria Final'!P56:P70)</f>
        <v>3</v>
      </c>
      <c r="R28" s="11"/>
    </row>
    <row r="29" spans="1:18">
      <c r="A29" s="11"/>
      <c r="C29" s="77" t="s">
        <v>571</v>
      </c>
      <c r="D29" s="76">
        <f t="shared" si="0"/>
        <v>15</v>
      </c>
      <c r="E29" s="35">
        <f>COUNTA('Monitoria Final'!N71:N85)</f>
        <v>4</v>
      </c>
      <c r="F29" s="36">
        <f>COUNTA('Monitoria Final'!O71:O85)</f>
        <v>5</v>
      </c>
      <c r="G29" s="37">
        <f>COUNTA('Monitoria Final'!P71:P85)</f>
        <v>6</v>
      </c>
      <c r="R29" s="11"/>
    </row>
    <row r="30" spans="1:18">
      <c r="A30" s="11"/>
      <c r="C30" s="77" t="s">
        <v>572</v>
      </c>
      <c r="D30" s="76">
        <f t="shared" si="0"/>
        <v>15</v>
      </c>
      <c r="E30" s="35">
        <f>COUNTA('Monitoria Final'!N86:N100)</f>
        <v>4</v>
      </c>
      <c r="F30" s="36">
        <f>COUNTA('Monitoria Final'!O86:O100)</f>
        <v>5</v>
      </c>
      <c r="G30" s="37">
        <f>COUNTA('Monitoria Final'!P86:P100)</f>
        <v>6</v>
      </c>
      <c r="R30" s="11"/>
    </row>
    <row r="31" spans="1:18">
      <c r="A31" s="11"/>
      <c r="C31" s="77" t="s">
        <v>573</v>
      </c>
      <c r="D31" s="76">
        <f t="shared" si="0"/>
        <v>15</v>
      </c>
      <c r="E31" s="35">
        <f>COUNTA('Monitoria Final'!N101:N115)</f>
        <v>0</v>
      </c>
      <c r="F31" s="36">
        <f>COUNTA('Monitoria Final'!O101:O115)</f>
        <v>12</v>
      </c>
      <c r="G31" s="37">
        <f>COUNTA('Monitoria Final'!P101:P115)</f>
        <v>3</v>
      </c>
      <c r="R31" s="11"/>
    </row>
    <row r="32" spans="1:18">
      <c r="A32" s="11"/>
      <c r="R32" s="11"/>
    </row>
    <row r="33" spans="1:18">
      <c r="A33" s="11"/>
      <c r="B33" s="11"/>
      <c r="C33" s="11"/>
      <c r="D33" s="11"/>
      <c r="E33" s="11"/>
      <c r="F33" s="11"/>
      <c r="G33" s="11"/>
      <c r="H33" s="11"/>
      <c r="I33" s="11"/>
      <c r="J33" s="11"/>
      <c r="K33" s="11"/>
      <c r="L33" s="11"/>
      <c r="M33" s="11"/>
      <c r="N33" s="11"/>
      <c r="O33" s="11"/>
      <c r="P33" s="11"/>
      <c r="Q33" s="11"/>
      <c r="R33" s="11"/>
    </row>
  </sheetData>
  <sheetProtection algorithmName="SHA-512" hashValue="r5fR4BTMEQGRxK73ycKAws7Xwdaurl6Vg0So1Yt6Kz89zsvfTJs7ouTyuZtjBJu+2WvGUSwFgmWZORbOGMy4Nw==" saltValue="JdMO4DrqviTc7pHmBJd5+A==" spinCount="100000" sheet="1" objects="1" scenarios="1"/>
  <mergeCells count="9">
    <mergeCell ref="B9:Q9"/>
    <mergeCell ref="B11:C11"/>
    <mergeCell ref="C13:E13"/>
    <mergeCell ref="B2:Q2"/>
    <mergeCell ref="B3:Q3"/>
    <mergeCell ref="B5:C5"/>
    <mergeCell ref="D5:I5"/>
    <mergeCell ref="B7:C7"/>
    <mergeCell ref="D7:I7"/>
  </mergeCells>
  <conditionalFormatting sqref="E25:G25 F25:G31">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73"/>
  <sheetViews>
    <sheetView showGridLines="0" zoomScale="70" zoomScaleNormal="70" workbookViewId="0">
      <pane xSplit="3" ySplit="10" topLeftCell="D11" activePane="bottomRight" state="frozen"/>
      <selection pane="bottomRight" activeCell="A2" sqref="A2"/>
      <selection pane="bottomLeft"/>
      <selection pane="topRight"/>
    </sheetView>
  </sheetViews>
  <sheetFormatPr defaultColWidth="8.85546875" defaultRowHeight="15"/>
  <cols>
    <col min="1" max="1" width="31.5703125" style="2" customWidth="1"/>
    <col min="2" max="2" width="6.42578125" style="2" customWidth="1"/>
    <col min="3" max="3" width="46.7109375" style="2" customWidth="1"/>
    <col min="4" max="4" width="22.5703125" style="2" customWidth="1"/>
    <col min="5" max="5" width="19.42578125" style="2" customWidth="1"/>
    <col min="6" max="7" width="14.7109375" style="2" customWidth="1"/>
    <col min="8" max="8" width="25.140625" style="2" customWidth="1"/>
    <col min="9" max="9" width="19" style="2" customWidth="1"/>
    <col min="10" max="10" width="47.42578125" style="2" customWidth="1"/>
    <col min="11" max="12" width="25.140625" style="2" customWidth="1"/>
    <col min="13" max="13" width="35.140625" style="65" customWidth="1"/>
    <col min="14" max="19" width="21.85546875" style="59" customWidth="1"/>
    <col min="20" max="20" width="110.5703125" style="2" customWidth="1"/>
    <col min="21" max="21" width="56.7109375" style="2" customWidth="1"/>
    <col min="22" max="22" width="44.140625" style="2" customWidth="1"/>
    <col min="23" max="23" width="26.7109375" style="2" customWidth="1"/>
    <col min="24" max="24" width="39.28515625" style="2" customWidth="1"/>
    <col min="25" max="27" width="28.85546875" style="2" customWidth="1"/>
    <col min="28" max="31" width="18.7109375" style="2" customWidth="1"/>
    <col min="32" max="32" width="35.14062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27" customHeight="1">
      <c r="A1" s="393" t="s">
        <v>71</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18"/>
    </row>
    <row r="2" spans="1:40" ht="30" customHeight="1" thickBot="1">
      <c r="A2" s="394" t="s">
        <v>72</v>
      </c>
      <c r="B2" s="395"/>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18"/>
    </row>
    <row r="3" spans="1:40" ht="5.25" customHeight="1" thickTop="1">
      <c r="AJ3" s="18"/>
    </row>
    <row r="4" spans="1:40" ht="23.25" customHeight="1">
      <c r="A4" s="361" t="s">
        <v>73</v>
      </c>
      <c r="B4" s="357" t="s">
        <v>74</v>
      </c>
      <c r="C4" s="357"/>
      <c r="D4" s="357"/>
      <c r="E4" s="357"/>
      <c r="F4" s="357"/>
      <c r="G4" s="357"/>
      <c r="H4" s="358"/>
      <c r="I4" s="13"/>
      <c r="J4" s="13"/>
      <c r="K4" s="13"/>
      <c r="L4" s="13"/>
      <c r="M4" s="152"/>
      <c r="N4" s="13"/>
      <c r="O4" s="13"/>
      <c r="P4" s="13"/>
      <c r="Q4" s="13"/>
      <c r="R4" s="13"/>
      <c r="S4" s="2"/>
      <c r="AJ4" s="18"/>
    </row>
    <row r="5" spans="1:40" ht="29.25" customHeight="1">
      <c r="A5" s="361"/>
      <c r="B5" s="359"/>
      <c r="C5" s="359"/>
      <c r="D5" s="359"/>
      <c r="E5" s="359"/>
      <c r="F5" s="359"/>
      <c r="G5" s="359"/>
      <c r="H5" s="360"/>
      <c r="AJ5" s="18"/>
    </row>
    <row r="6" spans="1:40" ht="25.5" customHeight="1">
      <c r="A6" s="52" t="s">
        <v>75</v>
      </c>
      <c r="B6" s="407" t="s">
        <v>76</v>
      </c>
      <c r="C6" s="408"/>
      <c r="M6" s="153"/>
      <c r="AJ6" s="18"/>
      <c r="AN6" s="2" t="s">
        <v>77</v>
      </c>
    </row>
    <row r="7" spans="1:40" ht="9.75" customHeight="1" thickBot="1">
      <c r="AJ7" s="18"/>
      <c r="AN7" s="60" t="s">
        <v>78</v>
      </c>
    </row>
    <row r="8" spans="1:40" ht="27" customHeight="1" thickBot="1">
      <c r="A8" s="413" t="s">
        <v>79</v>
      </c>
      <c r="B8" s="414"/>
      <c r="C8" s="414"/>
      <c r="D8" s="414"/>
      <c r="E8" s="414"/>
      <c r="F8" s="414"/>
      <c r="G8" s="414"/>
      <c r="H8" s="414"/>
      <c r="I8" s="414"/>
      <c r="J8" s="414"/>
      <c r="K8" s="414"/>
      <c r="L8" s="414"/>
      <c r="M8" s="415"/>
      <c r="N8" s="362" t="s">
        <v>80</v>
      </c>
      <c r="O8" s="363"/>
      <c r="P8" s="363"/>
      <c r="Q8" s="363"/>
      <c r="R8" s="363"/>
      <c r="S8" s="363"/>
      <c r="T8" s="363"/>
      <c r="U8" s="363"/>
      <c r="V8" s="363"/>
      <c r="W8" s="363"/>
      <c r="X8" s="364"/>
      <c r="Y8" s="396" t="s">
        <v>81</v>
      </c>
      <c r="Z8" s="397"/>
      <c r="AA8" s="397"/>
      <c r="AB8" s="397"/>
      <c r="AC8" s="397"/>
      <c r="AD8" s="397"/>
      <c r="AE8" s="397"/>
      <c r="AF8" s="397"/>
      <c r="AG8" s="397"/>
      <c r="AH8" s="397"/>
      <c r="AI8" s="398"/>
      <c r="AJ8" s="18"/>
    </row>
    <row r="9" spans="1:40" ht="33" customHeight="1">
      <c r="A9" s="401" t="s">
        <v>82</v>
      </c>
      <c r="B9" s="399" t="s">
        <v>83</v>
      </c>
      <c r="C9" s="399" t="s">
        <v>1</v>
      </c>
      <c r="D9" s="399" t="s">
        <v>3</v>
      </c>
      <c r="E9" s="403" t="s">
        <v>5</v>
      </c>
      <c r="F9" s="399" t="s">
        <v>7</v>
      </c>
      <c r="G9" s="399"/>
      <c r="H9" s="399" t="s">
        <v>9</v>
      </c>
      <c r="I9" s="399" t="s">
        <v>13</v>
      </c>
      <c r="J9" s="399" t="s">
        <v>11</v>
      </c>
      <c r="K9" s="411" t="s">
        <v>84</v>
      </c>
      <c r="L9" s="412"/>
      <c r="M9" s="399" t="s">
        <v>19</v>
      </c>
      <c r="N9" s="372" t="s">
        <v>22</v>
      </c>
      <c r="O9" s="374" t="s">
        <v>24</v>
      </c>
      <c r="P9" s="376" t="s">
        <v>26</v>
      </c>
      <c r="Q9" s="378" t="s">
        <v>28</v>
      </c>
      <c r="R9" s="383" t="s">
        <v>30</v>
      </c>
      <c r="S9" s="385" t="s">
        <v>32</v>
      </c>
      <c r="T9" s="380" t="s">
        <v>38</v>
      </c>
      <c r="U9" s="380" t="s">
        <v>40</v>
      </c>
      <c r="V9" s="380" t="s">
        <v>42</v>
      </c>
      <c r="W9" s="380" t="s">
        <v>44</v>
      </c>
      <c r="X9" s="368" t="s">
        <v>46</v>
      </c>
      <c r="Y9" s="370" t="s">
        <v>49</v>
      </c>
      <c r="Z9" s="365" t="s">
        <v>51</v>
      </c>
      <c r="AA9" s="387" t="s">
        <v>53</v>
      </c>
      <c r="AB9" s="365" t="s">
        <v>55</v>
      </c>
      <c r="AC9" s="365" t="s">
        <v>57</v>
      </c>
      <c r="AD9" s="365" t="s">
        <v>59</v>
      </c>
      <c r="AE9" s="365" t="s">
        <v>85</v>
      </c>
      <c r="AF9" s="409" t="s">
        <v>63</v>
      </c>
      <c r="AG9" s="365" t="s">
        <v>65</v>
      </c>
      <c r="AH9" s="365" t="s">
        <v>67</v>
      </c>
      <c r="AI9" s="405" t="s">
        <v>19</v>
      </c>
      <c r="AJ9" s="18"/>
    </row>
    <row r="10" spans="1:40" ht="38.25" customHeight="1" thickBot="1">
      <c r="A10" s="402"/>
      <c r="B10" s="400"/>
      <c r="C10" s="400"/>
      <c r="D10" s="400"/>
      <c r="E10" s="404"/>
      <c r="F10" s="51" t="s">
        <v>86</v>
      </c>
      <c r="G10" s="51" t="s">
        <v>87</v>
      </c>
      <c r="H10" s="400"/>
      <c r="I10" s="400"/>
      <c r="J10" s="400"/>
      <c r="K10" s="98" t="s">
        <v>88</v>
      </c>
      <c r="L10" s="98" t="s">
        <v>89</v>
      </c>
      <c r="M10" s="400"/>
      <c r="N10" s="373"/>
      <c r="O10" s="375"/>
      <c r="P10" s="377"/>
      <c r="Q10" s="379"/>
      <c r="R10" s="384"/>
      <c r="S10" s="386"/>
      <c r="T10" s="381"/>
      <c r="U10" s="381"/>
      <c r="V10" s="381"/>
      <c r="W10" s="381"/>
      <c r="X10" s="369"/>
      <c r="Y10" s="371"/>
      <c r="Z10" s="366"/>
      <c r="AA10" s="388"/>
      <c r="AB10" s="366"/>
      <c r="AC10" s="366"/>
      <c r="AD10" s="366"/>
      <c r="AE10" s="366"/>
      <c r="AF10" s="410"/>
      <c r="AG10" s="366"/>
      <c r="AH10" s="366"/>
      <c r="AI10" s="406"/>
      <c r="AJ10" s="18"/>
    </row>
    <row r="11" spans="1:40" ht="146.25" customHeight="1">
      <c r="A11" s="392" t="s">
        <v>90</v>
      </c>
      <c r="B11" s="109" t="s">
        <v>91</v>
      </c>
      <c r="C11" s="127" t="s">
        <v>92</v>
      </c>
      <c r="D11" s="127" t="s">
        <v>93</v>
      </c>
      <c r="E11" s="128" t="s">
        <v>94</v>
      </c>
      <c r="F11" s="129">
        <v>44927</v>
      </c>
      <c r="G11" s="129">
        <v>45474</v>
      </c>
      <c r="H11" s="130" t="s">
        <v>95</v>
      </c>
      <c r="I11" s="131">
        <v>0</v>
      </c>
      <c r="J11" s="130" t="s">
        <v>96</v>
      </c>
      <c r="K11" s="182" t="s">
        <v>97</v>
      </c>
      <c r="L11" s="130" t="s">
        <v>98</v>
      </c>
      <c r="M11" s="128"/>
      <c r="N11" s="61"/>
      <c r="O11" s="62" t="s">
        <v>99</v>
      </c>
      <c r="P11" s="61"/>
      <c r="Q11" s="61"/>
      <c r="R11" s="61"/>
      <c r="S11" s="63"/>
      <c r="T11" s="45" t="s">
        <v>100</v>
      </c>
      <c r="U11" s="61"/>
      <c r="V11" s="158" t="s">
        <v>101</v>
      </c>
      <c r="W11" s="157" t="s">
        <v>102</v>
      </c>
      <c r="X11" s="157"/>
      <c r="Y11" s="61"/>
      <c r="Z11" s="61"/>
      <c r="AA11" s="61"/>
      <c r="AB11" s="180">
        <v>45231</v>
      </c>
      <c r="AC11" s="180">
        <v>45597</v>
      </c>
      <c r="AD11" s="157" t="s">
        <v>103</v>
      </c>
      <c r="AE11" s="61"/>
      <c r="AF11" s="157" t="s">
        <v>104</v>
      </c>
      <c r="AG11" s="61"/>
      <c r="AH11" s="157"/>
      <c r="AI11" s="157" t="s">
        <v>105</v>
      </c>
      <c r="AJ11" s="18"/>
    </row>
    <row r="12" spans="1:40" ht="173.25">
      <c r="A12" s="390"/>
      <c r="B12" s="45" t="s">
        <v>106</v>
      </c>
      <c r="C12" s="127" t="s">
        <v>107</v>
      </c>
      <c r="D12" s="127" t="s">
        <v>108</v>
      </c>
      <c r="E12" s="128" t="s">
        <v>109</v>
      </c>
      <c r="F12" s="129">
        <v>45108</v>
      </c>
      <c r="G12" s="129">
        <v>46569</v>
      </c>
      <c r="H12" s="128" t="s">
        <v>110</v>
      </c>
      <c r="I12" s="131">
        <v>100000</v>
      </c>
      <c r="J12" s="128" t="s">
        <v>111</v>
      </c>
      <c r="K12" s="128" t="s">
        <v>112</v>
      </c>
      <c r="L12" s="128" t="s">
        <v>113</v>
      </c>
      <c r="M12" s="133" t="s">
        <v>114</v>
      </c>
      <c r="N12" s="61"/>
      <c r="O12" s="61" t="s">
        <v>99</v>
      </c>
      <c r="P12" s="61"/>
      <c r="Q12" s="61"/>
      <c r="R12" s="61"/>
      <c r="S12" s="63"/>
      <c r="T12" s="45" t="s">
        <v>100</v>
      </c>
      <c r="U12" s="64"/>
      <c r="V12" s="158" t="s">
        <v>101</v>
      </c>
      <c r="W12" s="159" t="s">
        <v>115</v>
      </c>
      <c r="X12" s="158" t="s">
        <v>116</v>
      </c>
      <c r="Y12" s="158" t="s">
        <v>117</v>
      </c>
      <c r="Z12" s="64"/>
      <c r="AA12" s="158" t="s">
        <v>118</v>
      </c>
      <c r="AB12" s="165">
        <v>45231</v>
      </c>
      <c r="AC12" s="64"/>
      <c r="AD12" s="158" t="s">
        <v>103</v>
      </c>
      <c r="AE12" s="64"/>
      <c r="AF12" s="64"/>
      <c r="AG12" s="45" t="s">
        <v>119</v>
      </c>
      <c r="AH12" s="64"/>
      <c r="AI12" s="158" t="s">
        <v>120</v>
      </c>
      <c r="AJ12" s="18"/>
    </row>
    <row r="13" spans="1:40" ht="189">
      <c r="A13" s="390"/>
      <c r="B13" s="45" t="s">
        <v>121</v>
      </c>
      <c r="C13" s="133" t="s">
        <v>122</v>
      </c>
      <c r="D13" s="128" t="s">
        <v>123</v>
      </c>
      <c r="E13" s="128" t="s">
        <v>124</v>
      </c>
      <c r="F13" s="129">
        <v>44927</v>
      </c>
      <c r="G13" s="129">
        <v>46569</v>
      </c>
      <c r="H13" s="128" t="s">
        <v>125</v>
      </c>
      <c r="I13" s="131">
        <v>300000</v>
      </c>
      <c r="J13" s="130" t="s">
        <v>126</v>
      </c>
      <c r="K13" s="130" t="s">
        <v>127</v>
      </c>
      <c r="L13" s="130" t="s">
        <v>128</v>
      </c>
      <c r="M13" s="133" t="s">
        <v>129</v>
      </c>
      <c r="N13" s="61"/>
      <c r="O13" s="61"/>
      <c r="P13" s="61" t="s">
        <v>99</v>
      </c>
      <c r="Q13" s="61"/>
      <c r="R13" s="61"/>
      <c r="S13" s="63"/>
      <c r="T13" s="223" t="s">
        <v>130</v>
      </c>
      <c r="U13" s="45"/>
      <c r="V13" s="158"/>
      <c r="W13" s="158" t="s">
        <v>131</v>
      </c>
      <c r="X13" s="227" t="s">
        <v>132</v>
      </c>
      <c r="Y13" s="64"/>
      <c r="Z13" s="64"/>
      <c r="AA13" s="64"/>
      <c r="AB13" s="165">
        <v>45231</v>
      </c>
      <c r="AC13" s="64"/>
      <c r="AD13" s="158" t="s">
        <v>133</v>
      </c>
      <c r="AE13" s="64"/>
      <c r="AF13" s="158" t="s">
        <v>134</v>
      </c>
      <c r="AG13" s="64"/>
      <c r="AH13" s="64"/>
      <c r="AI13" s="64"/>
      <c r="AJ13" s="18"/>
    </row>
    <row r="14" spans="1:40" ht="98.25" customHeight="1">
      <c r="A14" s="390"/>
      <c r="B14" s="45" t="s">
        <v>135</v>
      </c>
      <c r="C14" s="133" t="s">
        <v>136</v>
      </c>
      <c r="D14" s="133" t="s">
        <v>137</v>
      </c>
      <c r="E14" s="128" t="s">
        <v>138</v>
      </c>
      <c r="F14" s="129">
        <v>44774</v>
      </c>
      <c r="G14" s="129">
        <v>46569</v>
      </c>
      <c r="H14" s="128" t="s">
        <v>139</v>
      </c>
      <c r="I14" s="131">
        <v>0</v>
      </c>
      <c r="J14" s="130" t="s">
        <v>140</v>
      </c>
      <c r="K14" s="130"/>
      <c r="L14" s="130" t="s">
        <v>128</v>
      </c>
      <c r="M14" s="128"/>
      <c r="N14" s="61"/>
      <c r="O14" s="61" t="s">
        <v>141</v>
      </c>
      <c r="P14" s="61"/>
      <c r="Q14" s="61"/>
      <c r="R14" s="61"/>
      <c r="S14" s="63"/>
      <c r="T14" s="45" t="s">
        <v>100</v>
      </c>
      <c r="U14" s="64"/>
      <c r="V14" s="167"/>
      <c r="W14" s="166" t="s">
        <v>142</v>
      </c>
      <c r="X14" s="158" t="s">
        <v>143</v>
      </c>
      <c r="Y14" s="158" t="s">
        <v>144</v>
      </c>
      <c r="Z14" s="64"/>
      <c r="AA14" s="158" t="s">
        <v>145</v>
      </c>
      <c r="AB14" s="165">
        <v>45231</v>
      </c>
      <c r="AC14" s="64"/>
      <c r="AD14" s="158" t="s">
        <v>146</v>
      </c>
      <c r="AE14" s="64"/>
      <c r="AF14" s="158" t="s">
        <v>103</v>
      </c>
      <c r="AG14" s="158"/>
      <c r="AH14" s="64"/>
      <c r="AI14" s="158" t="s">
        <v>147</v>
      </c>
      <c r="AJ14" s="18"/>
    </row>
    <row r="15" spans="1:40" ht="198">
      <c r="A15" s="391"/>
      <c r="B15" s="45" t="s">
        <v>148</v>
      </c>
      <c r="C15" s="133" t="s">
        <v>149</v>
      </c>
      <c r="D15" s="128" t="s">
        <v>150</v>
      </c>
      <c r="E15" s="128" t="s">
        <v>151</v>
      </c>
      <c r="F15" s="129">
        <v>44774</v>
      </c>
      <c r="G15" s="129">
        <v>46569</v>
      </c>
      <c r="H15" s="128" t="s">
        <v>152</v>
      </c>
      <c r="I15" s="131">
        <v>400000</v>
      </c>
      <c r="J15" s="130" t="s">
        <v>153</v>
      </c>
      <c r="K15" s="130" t="s">
        <v>154</v>
      </c>
      <c r="L15" s="130"/>
      <c r="M15" s="128"/>
      <c r="N15" s="61"/>
      <c r="O15" s="61"/>
      <c r="P15" s="61"/>
      <c r="Q15" s="61" t="s">
        <v>99</v>
      </c>
      <c r="R15" s="61"/>
      <c r="S15" s="63"/>
      <c r="T15" s="167" t="s">
        <v>155</v>
      </c>
      <c r="U15" s="158" t="s">
        <v>156</v>
      </c>
      <c r="V15" s="64"/>
      <c r="W15" s="158" t="s">
        <v>157</v>
      </c>
      <c r="X15" s="158" t="s">
        <v>158</v>
      </c>
      <c r="Y15" s="64"/>
      <c r="Z15" s="64"/>
      <c r="AA15" s="64"/>
      <c r="AB15" s="64"/>
      <c r="AC15" s="64"/>
      <c r="AD15" s="64"/>
      <c r="AE15" s="64"/>
      <c r="AF15" s="158" t="s">
        <v>159</v>
      </c>
      <c r="AG15" s="64"/>
      <c r="AH15" s="64"/>
      <c r="AI15" s="64"/>
      <c r="AJ15" s="18"/>
    </row>
    <row r="16" spans="1:40" ht="140.25" customHeight="1">
      <c r="A16" s="389" t="s">
        <v>160</v>
      </c>
      <c r="B16" s="45" t="s">
        <v>161</v>
      </c>
      <c r="C16" s="285" t="s">
        <v>162</v>
      </c>
      <c r="D16" s="128" t="s">
        <v>163</v>
      </c>
      <c r="E16" s="128" t="s">
        <v>164</v>
      </c>
      <c r="F16" s="134">
        <v>44774</v>
      </c>
      <c r="G16" s="134">
        <v>45108</v>
      </c>
      <c r="H16" s="130" t="s">
        <v>165</v>
      </c>
      <c r="I16" s="131">
        <v>10000</v>
      </c>
      <c r="J16" s="128" t="s">
        <v>166</v>
      </c>
      <c r="K16" s="130"/>
      <c r="L16" s="130" t="s">
        <v>167</v>
      </c>
      <c r="M16" s="128" t="s">
        <v>168</v>
      </c>
      <c r="N16" s="61"/>
      <c r="O16" s="61"/>
      <c r="P16" s="61"/>
      <c r="Q16" s="61" t="s">
        <v>99</v>
      </c>
      <c r="R16" s="61"/>
      <c r="S16" s="63"/>
      <c r="T16" s="223" t="s">
        <v>169</v>
      </c>
      <c r="U16" s="158" t="s">
        <v>170</v>
      </c>
      <c r="V16" s="158"/>
      <c r="W16" s="158" t="s">
        <v>171</v>
      </c>
      <c r="X16" s="171" t="s">
        <v>172</v>
      </c>
      <c r="Y16" s="64"/>
      <c r="Z16" s="64"/>
      <c r="AA16" s="64"/>
      <c r="AB16" s="64"/>
      <c r="AC16" s="165">
        <v>45261</v>
      </c>
      <c r="AD16" s="158" t="s">
        <v>173</v>
      </c>
      <c r="AE16" s="64"/>
      <c r="AF16" s="158" t="s">
        <v>174</v>
      </c>
      <c r="AG16" s="64"/>
      <c r="AH16" s="64"/>
      <c r="AI16" s="158" t="s">
        <v>175</v>
      </c>
      <c r="AJ16" s="18"/>
    </row>
    <row r="17" spans="1:36" ht="150">
      <c r="A17" s="390"/>
      <c r="B17" s="45" t="s">
        <v>176</v>
      </c>
      <c r="C17" s="127" t="s">
        <v>177</v>
      </c>
      <c r="D17" s="128" t="s">
        <v>178</v>
      </c>
      <c r="E17" s="128" t="s">
        <v>164</v>
      </c>
      <c r="F17" s="134">
        <v>45139</v>
      </c>
      <c r="G17" s="134">
        <v>45474</v>
      </c>
      <c r="H17" s="128" t="s">
        <v>179</v>
      </c>
      <c r="I17" s="131">
        <v>0</v>
      </c>
      <c r="J17" s="130" t="s">
        <v>180</v>
      </c>
      <c r="K17" s="128"/>
      <c r="L17" s="130" t="s">
        <v>167</v>
      </c>
      <c r="M17" s="128" t="s">
        <v>181</v>
      </c>
      <c r="N17" s="61"/>
      <c r="O17" s="61"/>
      <c r="P17" s="61"/>
      <c r="Q17" s="61" t="s">
        <v>99</v>
      </c>
      <c r="R17" s="61"/>
      <c r="S17" s="63"/>
      <c r="T17" s="223" t="s">
        <v>182</v>
      </c>
      <c r="U17" s="158" t="s">
        <v>183</v>
      </c>
      <c r="V17" s="64"/>
      <c r="W17" s="158" t="s">
        <v>184</v>
      </c>
      <c r="X17" s="167" t="s">
        <v>185</v>
      </c>
      <c r="Y17" s="64"/>
      <c r="Z17" s="64"/>
      <c r="AA17" s="64"/>
      <c r="AB17" s="64"/>
      <c r="AC17" s="64"/>
      <c r="AD17" s="158" t="s">
        <v>186</v>
      </c>
      <c r="AE17" s="158"/>
      <c r="AF17" s="158" t="s">
        <v>187</v>
      </c>
      <c r="AG17" s="64"/>
      <c r="AH17" s="64"/>
      <c r="AI17" s="64"/>
      <c r="AJ17" s="18"/>
    </row>
    <row r="18" spans="1:36" ht="240">
      <c r="A18" s="390"/>
      <c r="B18" s="45" t="s">
        <v>188</v>
      </c>
      <c r="C18" s="127" t="s">
        <v>189</v>
      </c>
      <c r="D18" s="128" t="s">
        <v>190</v>
      </c>
      <c r="E18" s="128" t="s">
        <v>191</v>
      </c>
      <c r="F18" s="134">
        <v>45139</v>
      </c>
      <c r="G18" s="135">
        <v>46569</v>
      </c>
      <c r="H18" s="136" t="s">
        <v>192</v>
      </c>
      <c r="I18" s="137" t="s">
        <v>193</v>
      </c>
      <c r="J18" s="130" t="s">
        <v>194</v>
      </c>
      <c r="K18" s="130"/>
      <c r="L18" s="130" t="s">
        <v>167</v>
      </c>
      <c r="M18" s="128" t="s">
        <v>195</v>
      </c>
      <c r="N18" s="61"/>
      <c r="O18" s="61"/>
      <c r="P18" s="61"/>
      <c r="Q18" s="61" t="s">
        <v>99</v>
      </c>
      <c r="R18" s="61"/>
      <c r="S18" s="63"/>
      <c r="T18" s="185" t="s">
        <v>196</v>
      </c>
      <c r="U18" s="61"/>
      <c r="V18" s="157" t="s">
        <v>197</v>
      </c>
      <c r="W18" s="157" t="s">
        <v>198</v>
      </c>
      <c r="X18" s="157" t="s">
        <v>199</v>
      </c>
      <c r="Y18" s="61"/>
      <c r="Z18" s="61"/>
      <c r="AA18" s="61"/>
      <c r="AB18" s="180">
        <v>45323</v>
      </c>
      <c r="AC18" s="61"/>
      <c r="AD18" s="61"/>
      <c r="AE18" s="61"/>
      <c r="AF18" s="157" t="s">
        <v>200</v>
      </c>
      <c r="AG18" s="61"/>
      <c r="AH18" s="61"/>
      <c r="AI18" s="61"/>
      <c r="AJ18" s="18"/>
    </row>
    <row r="19" spans="1:36" ht="173.25">
      <c r="A19" s="390"/>
      <c r="B19" s="45" t="s">
        <v>201</v>
      </c>
      <c r="C19" s="128" t="s">
        <v>202</v>
      </c>
      <c r="D19" s="128" t="s">
        <v>203</v>
      </c>
      <c r="E19" s="128" t="s">
        <v>204</v>
      </c>
      <c r="F19" s="134">
        <v>45139</v>
      </c>
      <c r="G19" s="135">
        <v>46569</v>
      </c>
      <c r="H19" s="128" t="s">
        <v>205</v>
      </c>
      <c r="I19" s="139" t="s">
        <v>206</v>
      </c>
      <c r="J19" s="130" t="s">
        <v>207</v>
      </c>
      <c r="K19" s="130"/>
      <c r="L19" s="130" t="s">
        <v>167</v>
      </c>
      <c r="M19" s="128" t="s">
        <v>208</v>
      </c>
      <c r="N19" s="61"/>
      <c r="O19" s="61" t="s">
        <v>99</v>
      </c>
      <c r="P19" s="61"/>
      <c r="Q19" s="61"/>
      <c r="R19" s="61"/>
      <c r="S19" s="63"/>
      <c r="T19" s="157" t="s">
        <v>209</v>
      </c>
      <c r="U19" s="61"/>
      <c r="V19" s="61"/>
      <c r="W19" s="157" t="s">
        <v>210</v>
      </c>
      <c r="X19" s="185" t="s">
        <v>211</v>
      </c>
      <c r="Y19" s="61"/>
      <c r="Z19" s="61"/>
      <c r="AA19" s="61"/>
      <c r="AB19" s="61"/>
      <c r="AC19" s="61"/>
      <c r="AD19" s="61"/>
      <c r="AE19" s="61"/>
      <c r="AF19" s="157" t="s">
        <v>212</v>
      </c>
      <c r="AG19" s="61"/>
      <c r="AH19" s="61"/>
      <c r="AI19" s="61"/>
      <c r="AJ19" s="18"/>
    </row>
    <row r="20" spans="1:36" ht="220.5">
      <c r="A20" s="390"/>
      <c r="B20" s="45" t="s">
        <v>213</v>
      </c>
      <c r="C20" s="128" t="s">
        <v>214</v>
      </c>
      <c r="D20" s="128" t="s">
        <v>215</v>
      </c>
      <c r="E20" s="128" t="s">
        <v>216</v>
      </c>
      <c r="F20" s="134">
        <v>45505</v>
      </c>
      <c r="G20" s="135">
        <v>46569</v>
      </c>
      <c r="H20" s="128" t="s">
        <v>217</v>
      </c>
      <c r="I20" s="131" t="s">
        <v>218</v>
      </c>
      <c r="J20" s="130" t="s">
        <v>219</v>
      </c>
      <c r="K20" s="140" t="s">
        <v>220</v>
      </c>
      <c r="L20" s="130" t="s">
        <v>167</v>
      </c>
      <c r="M20" s="128" t="s">
        <v>221</v>
      </c>
      <c r="N20" s="61" t="s">
        <v>99</v>
      </c>
      <c r="O20" s="61"/>
      <c r="P20" s="61"/>
      <c r="Q20" s="61"/>
      <c r="R20" s="61"/>
      <c r="S20" s="63"/>
      <c r="T20" s="157" t="s">
        <v>222</v>
      </c>
      <c r="U20" s="61"/>
      <c r="V20" s="61"/>
      <c r="W20" s="157" t="s">
        <v>223</v>
      </c>
      <c r="X20" s="157" t="s">
        <v>224</v>
      </c>
      <c r="Y20" s="61"/>
      <c r="Z20" s="61"/>
      <c r="AA20" s="61"/>
      <c r="AB20" s="180">
        <v>45323</v>
      </c>
      <c r="AC20" s="61"/>
      <c r="AD20" s="157" t="s">
        <v>104</v>
      </c>
      <c r="AE20" s="61"/>
      <c r="AF20" s="157" t="s">
        <v>225</v>
      </c>
      <c r="AG20" s="61"/>
      <c r="AH20" s="61"/>
      <c r="AI20" s="61"/>
      <c r="AJ20" s="18"/>
    </row>
    <row r="21" spans="1:36" ht="195">
      <c r="A21" s="390"/>
      <c r="B21" s="45" t="s">
        <v>226</v>
      </c>
      <c r="C21" s="141" t="s">
        <v>227</v>
      </c>
      <c r="D21" s="132" t="s">
        <v>228</v>
      </c>
      <c r="E21" s="133" t="s">
        <v>229</v>
      </c>
      <c r="F21" s="134">
        <v>45505</v>
      </c>
      <c r="G21" s="135">
        <v>46569</v>
      </c>
      <c r="H21" s="128" t="s">
        <v>230</v>
      </c>
      <c r="I21" s="137" t="s">
        <v>231</v>
      </c>
      <c r="J21" s="130" t="s">
        <v>232</v>
      </c>
      <c r="K21" s="130"/>
      <c r="L21" s="130" t="s">
        <v>167</v>
      </c>
      <c r="M21" s="128"/>
      <c r="N21" s="61" t="s">
        <v>99</v>
      </c>
      <c r="O21" s="61"/>
      <c r="P21" s="61"/>
      <c r="Q21" s="61"/>
      <c r="R21" s="61"/>
      <c r="S21" s="63"/>
      <c r="T21" s="449" t="s">
        <v>233</v>
      </c>
      <c r="U21" s="61"/>
      <c r="V21" s="61"/>
      <c r="W21" s="157" t="s">
        <v>234</v>
      </c>
      <c r="X21" s="185" t="s">
        <v>235</v>
      </c>
      <c r="Y21" s="61"/>
      <c r="Z21" s="61"/>
      <c r="AA21" s="61"/>
      <c r="AB21" s="61"/>
      <c r="AC21" s="61"/>
      <c r="AD21" s="61"/>
      <c r="AE21" s="61"/>
      <c r="AF21" s="157" t="s">
        <v>236</v>
      </c>
      <c r="AG21" s="61"/>
      <c r="AH21" s="61"/>
      <c r="AI21" s="61"/>
      <c r="AJ21" s="18"/>
    </row>
    <row r="22" spans="1:36" ht="135">
      <c r="A22" s="391"/>
      <c r="B22" s="45" t="s">
        <v>237</v>
      </c>
      <c r="C22" s="141" t="s">
        <v>238</v>
      </c>
      <c r="D22" s="133" t="s">
        <v>239</v>
      </c>
      <c r="E22" s="133" t="s">
        <v>240</v>
      </c>
      <c r="F22" s="135">
        <v>44774</v>
      </c>
      <c r="G22" s="135">
        <v>45108</v>
      </c>
      <c r="H22" s="133" t="s">
        <v>241</v>
      </c>
      <c r="I22" s="137">
        <v>1000</v>
      </c>
      <c r="J22" s="130" t="s">
        <v>242</v>
      </c>
      <c r="K22" s="140" t="s">
        <v>243</v>
      </c>
      <c r="L22" s="140"/>
      <c r="M22" s="133"/>
      <c r="N22" s="61"/>
      <c r="O22" s="61" t="s">
        <v>99</v>
      </c>
      <c r="P22" s="61"/>
      <c r="Q22" s="61"/>
      <c r="R22" s="61"/>
      <c r="S22" s="63"/>
      <c r="T22" s="157" t="s">
        <v>244</v>
      </c>
      <c r="U22" s="61"/>
      <c r="V22" s="61"/>
      <c r="W22" s="157" t="s">
        <v>245</v>
      </c>
      <c r="X22" s="185" t="s">
        <v>246</v>
      </c>
      <c r="Y22" s="61"/>
      <c r="Z22" s="61"/>
      <c r="AA22" s="61"/>
      <c r="AB22" s="180">
        <v>45505</v>
      </c>
      <c r="AC22" s="180">
        <v>45870</v>
      </c>
      <c r="AD22" s="61"/>
      <c r="AE22" s="61"/>
      <c r="AF22" s="221" t="s">
        <v>247</v>
      </c>
      <c r="AG22" s="61"/>
      <c r="AH22" s="61"/>
      <c r="AI22" s="61"/>
      <c r="AJ22" s="18"/>
    </row>
    <row r="23" spans="1:36" ht="242.25" customHeight="1">
      <c r="A23" s="389" t="s">
        <v>248</v>
      </c>
      <c r="B23" s="45" t="s">
        <v>249</v>
      </c>
      <c r="C23" s="138" t="s">
        <v>250</v>
      </c>
      <c r="D23" s="128" t="s">
        <v>251</v>
      </c>
      <c r="E23" s="128" t="s">
        <v>252</v>
      </c>
      <c r="F23" s="129">
        <v>44774</v>
      </c>
      <c r="G23" s="129">
        <v>46569</v>
      </c>
      <c r="H23" s="130" t="s">
        <v>253</v>
      </c>
      <c r="I23" s="131">
        <v>20000</v>
      </c>
      <c r="J23" s="133" t="s">
        <v>254</v>
      </c>
      <c r="K23" s="130" t="s">
        <v>255</v>
      </c>
      <c r="L23" s="128"/>
      <c r="M23" s="128"/>
      <c r="N23" s="61"/>
      <c r="O23" s="61"/>
      <c r="P23" s="61"/>
      <c r="Q23" s="61" t="s">
        <v>99</v>
      </c>
      <c r="R23" s="61"/>
      <c r="S23" s="63"/>
      <c r="T23" s="167" t="s">
        <v>256</v>
      </c>
      <c r="U23" s="158" t="s">
        <v>257</v>
      </c>
      <c r="V23" s="64"/>
      <c r="W23" s="158" t="s">
        <v>258</v>
      </c>
      <c r="X23" s="450" t="s">
        <v>259</v>
      </c>
      <c r="Y23" s="64"/>
      <c r="Z23" s="64"/>
      <c r="AA23" s="64"/>
      <c r="AB23" s="165"/>
      <c r="AC23" s="64"/>
      <c r="AD23" s="64"/>
      <c r="AE23" s="64"/>
      <c r="AF23" s="158" t="s">
        <v>260</v>
      </c>
      <c r="AG23" s="64"/>
      <c r="AH23" s="64"/>
      <c r="AI23" s="64"/>
      <c r="AJ23" s="18"/>
    </row>
    <row r="24" spans="1:36" ht="220.5">
      <c r="A24" s="390"/>
      <c r="B24" s="45" t="s">
        <v>261</v>
      </c>
      <c r="C24" s="184" t="s">
        <v>262</v>
      </c>
      <c r="D24" s="222" t="s">
        <v>263</v>
      </c>
      <c r="E24" s="142" t="s">
        <v>264</v>
      </c>
      <c r="F24" s="129">
        <v>44774</v>
      </c>
      <c r="G24" s="129">
        <v>44927</v>
      </c>
      <c r="H24" s="130" t="s">
        <v>253</v>
      </c>
      <c r="I24" s="131">
        <v>150</v>
      </c>
      <c r="J24" s="130" t="s">
        <v>265</v>
      </c>
      <c r="K24" s="130" t="s">
        <v>266</v>
      </c>
      <c r="L24" s="130"/>
      <c r="M24" s="128" t="s">
        <v>267</v>
      </c>
      <c r="N24" s="61"/>
      <c r="O24" s="61" t="s">
        <v>99</v>
      </c>
      <c r="P24" s="61"/>
      <c r="Q24" s="61"/>
      <c r="R24" s="61"/>
      <c r="S24" s="63"/>
      <c r="T24" s="45" t="s">
        <v>100</v>
      </c>
      <c r="U24" s="64"/>
      <c r="V24" s="158" t="s">
        <v>268</v>
      </c>
      <c r="W24" s="158" t="s">
        <v>269</v>
      </c>
      <c r="X24" s="179"/>
      <c r="Y24" s="64"/>
      <c r="Z24" s="64"/>
      <c r="AA24" s="64"/>
      <c r="AB24" s="165">
        <v>45323</v>
      </c>
      <c r="AC24" s="165">
        <v>45689</v>
      </c>
      <c r="AD24" s="64"/>
      <c r="AE24" s="64"/>
      <c r="AF24" s="158" t="s">
        <v>103</v>
      </c>
      <c r="AG24" s="64"/>
      <c r="AH24" s="64"/>
      <c r="AI24" s="64"/>
      <c r="AJ24" s="18"/>
    </row>
    <row r="25" spans="1:36" ht="240">
      <c r="A25" s="390"/>
      <c r="B25" s="45" t="s">
        <v>270</v>
      </c>
      <c r="C25" s="184" t="s">
        <v>271</v>
      </c>
      <c r="D25" s="128" t="s">
        <v>272</v>
      </c>
      <c r="E25" s="128" t="s">
        <v>273</v>
      </c>
      <c r="F25" s="129">
        <v>44774</v>
      </c>
      <c r="G25" s="129">
        <v>45139</v>
      </c>
      <c r="H25" s="130" t="s">
        <v>253</v>
      </c>
      <c r="I25" s="131">
        <v>2000</v>
      </c>
      <c r="J25" s="130" t="s">
        <v>274</v>
      </c>
      <c r="K25" s="130" t="s">
        <v>266</v>
      </c>
      <c r="L25" s="130"/>
      <c r="M25" s="128" t="s">
        <v>275</v>
      </c>
      <c r="N25" s="61"/>
      <c r="O25" s="61" t="s">
        <v>99</v>
      </c>
      <c r="P25" s="61"/>
      <c r="Q25" s="61"/>
      <c r="R25" s="61"/>
      <c r="S25" s="63"/>
      <c r="T25" s="158" t="s">
        <v>100</v>
      </c>
      <c r="U25" s="64"/>
      <c r="V25" s="158" t="s">
        <v>276</v>
      </c>
      <c r="W25" s="158" t="s">
        <v>277</v>
      </c>
      <c r="X25" s="179"/>
      <c r="Y25" s="64"/>
      <c r="Z25" s="64"/>
      <c r="AA25" s="64"/>
      <c r="AB25" s="165">
        <v>45323</v>
      </c>
      <c r="AC25" s="165">
        <v>45689</v>
      </c>
      <c r="AD25" s="64"/>
      <c r="AE25" s="64"/>
      <c r="AF25" s="158" t="s">
        <v>278</v>
      </c>
      <c r="AG25" s="64"/>
      <c r="AH25" s="64"/>
      <c r="AI25" s="64"/>
      <c r="AJ25" s="18"/>
    </row>
    <row r="26" spans="1:36" ht="114" customHeight="1">
      <c r="A26" s="390"/>
      <c r="B26" s="45" t="s">
        <v>279</v>
      </c>
      <c r="C26" s="184" t="s">
        <v>280</v>
      </c>
      <c r="D26" s="128" t="s">
        <v>281</v>
      </c>
      <c r="E26" s="128" t="s">
        <v>282</v>
      </c>
      <c r="F26" s="129">
        <v>44774</v>
      </c>
      <c r="G26" s="129">
        <v>44927</v>
      </c>
      <c r="H26" s="130" t="s">
        <v>253</v>
      </c>
      <c r="I26" s="131">
        <v>100</v>
      </c>
      <c r="J26" s="130" t="s">
        <v>283</v>
      </c>
      <c r="K26" s="130" t="s">
        <v>266</v>
      </c>
      <c r="L26" s="128"/>
      <c r="M26" s="128" t="s">
        <v>284</v>
      </c>
      <c r="N26" s="61"/>
      <c r="O26" s="61" t="s">
        <v>99</v>
      </c>
      <c r="P26" s="61"/>
      <c r="Q26" s="61"/>
      <c r="R26" s="61"/>
      <c r="S26" s="63"/>
      <c r="T26" s="109" t="s">
        <v>100</v>
      </c>
      <c r="U26" s="61"/>
      <c r="V26" s="157" t="s">
        <v>285</v>
      </c>
      <c r="W26" s="109"/>
      <c r="X26" s="216"/>
      <c r="Y26" s="157" t="s">
        <v>286</v>
      </c>
      <c r="Z26" s="61"/>
      <c r="AA26" s="61"/>
      <c r="AB26" s="180">
        <v>45323</v>
      </c>
      <c r="AC26" s="180">
        <v>45689</v>
      </c>
      <c r="AD26" s="61"/>
      <c r="AE26" s="61"/>
      <c r="AF26" s="157" t="s">
        <v>103</v>
      </c>
      <c r="AG26" s="61"/>
      <c r="AH26" s="61"/>
      <c r="AI26" s="61"/>
      <c r="AJ26" s="18"/>
    </row>
    <row r="27" spans="1:36" ht="78.75">
      <c r="A27" s="391"/>
      <c r="B27" s="45" t="s">
        <v>287</v>
      </c>
      <c r="C27" s="127" t="s">
        <v>288</v>
      </c>
      <c r="D27" s="128" t="s">
        <v>289</v>
      </c>
      <c r="E27" s="128" t="s">
        <v>290</v>
      </c>
      <c r="F27" s="129">
        <v>44774</v>
      </c>
      <c r="G27" s="129">
        <v>46569</v>
      </c>
      <c r="H27" s="128" t="s">
        <v>291</v>
      </c>
      <c r="I27" s="131">
        <v>15000</v>
      </c>
      <c r="J27" s="130" t="s">
        <v>292</v>
      </c>
      <c r="K27" s="130" t="s">
        <v>293</v>
      </c>
      <c r="L27" s="130" t="s">
        <v>294</v>
      </c>
      <c r="M27" s="128"/>
      <c r="N27" s="61"/>
      <c r="O27" s="61"/>
      <c r="P27" s="61"/>
      <c r="Q27" s="61" t="s">
        <v>99</v>
      </c>
      <c r="R27" s="61"/>
      <c r="S27" s="63"/>
      <c r="T27" s="185" t="s">
        <v>295</v>
      </c>
      <c r="U27" s="217" t="s">
        <v>296</v>
      </c>
      <c r="V27" s="61"/>
      <c r="W27" s="157" t="s">
        <v>297</v>
      </c>
      <c r="X27" s="183"/>
      <c r="Y27" s="61"/>
      <c r="Z27" s="61"/>
      <c r="AA27" s="61"/>
      <c r="AB27" s="180">
        <v>45323</v>
      </c>
      <c r="AC27" s="180"/>
      <c r="AD27" s="61"/>
      <c r="AE27" s="61"/>
      <c r="AF27" s="61"/>
      <c r="AG27" s="61"/>
      <c r="AH27" s="61"/>
      <c r="AI27" s="61"/>
      <c r="AJ27" s="18"/>
    </row>
    <row r="28" spans="1:36" ht="132.75" customHeight="1">
      <c r="A28" s="389" t="s">
        <v>298</v>
      </c>
      <c r="B28" s="45" t="s">
        <v>299</v>
      </c>
      <c r="C28" s="127" t="s">
        <v>300</v>
      </c>
      <c r="D28" s="128" t="s">
        <v>301</v>
      </c>
      <c r="E28" s="128" t="s">
        <v>302</v>
      </c>
      <c r="F28" s="129">
        <v>45139</v>
      </c>
      <c r="G28" s="129">
        <v>46569</v>
      </c>
      <c r="H28" s="128" t="s">
        <v>303</v>
      </c>
      <c r="I28" s="131">
        <v>200000</v>
      </c>
      <c r="J28" s="130" t="s">
        <v>304</v>
      </c>
      <c r="K28" s="130" t="s">
        <v>305</v>
      </c>
      <c r="L28" s="130" t="s">
        <v>167</v>
      </c>
      <c r="M28" s="128" t="s">
        <v>306</v>
      </c>
      <c r="N28" s="61"/>
      <c r="O28" s="61" t="s">
        <v>99</v>
      </c>
      <c r="P28" s="61"/>
      <c r="Q28" s="61"/>
      <c r="R28" s="61"/>
      <c r="S28" s="63"/>
      <c r="T28" s="158" t="s">
        <v>307</v>
      </c>
      <c r="U28" s="158"/>
      <c r="V28" s="64"/>
      <c r="W28" s="159" t="s">
        <v>308</v>
      </c>
      <c r="X28" s="158" t="s">
        <v>309</v>
      </c>
      <c r="Y28" s="64"/>
      <c r="Z28" s="64"/>
      <c r="AA28" s="64"/>
      <c r="AB28" s="64"/>
      <c r="AC28" s="64"/>
      <c r="AD28" s="64"/>
      <c r="AE28" s="64"/>
      <c r="AF28" s="158" t="s">
        <v>260</v>
      </c>
      <c r="AG28" s="64"/>
      <c r="AH28" s="64"/>
      <c r="AI28" s="64"/>
      <c r="AJ28" s="18"/>
    </row>
    <row r="29" spans="1:36" ht="300">
      <c r="A29" s="390"/>
      <c r="B29" s="45" t="s">
        <v>310</v>
      </c>
      <c r="C29" s="127" t="s">
        <v>311</v>
      </c>
      <c r="D29" s="128" t="s">
        <v>312</v>
      </c>
      <c r="E29" s="128" t="s">
        <v>313</v>
      </c>
      <c r="F29" s="129">
        <v>44774</v>
      </c>
      <c r="G29" s="129">
        <v>46569</v>
      </c>
      <c r="H29" s="128" t="s">
        <v>314</v>
      </c>
      <c r="I29" s="131" t="s">
        <v>315</v>
      </c>
      <c r="J29" s="130" t="s">
        <v>316</v>
      </c>
      <c r="K29" s="130" t="s">
        <v>317</v>
      </c>
      <c r="L29" s="130" t="s">
        <v>318</v>
      </c>
      <c r="M29" s="128" t="s">
        <v>319</v>
      </c>
      <c r="N29" s="61"/>
      <c r="O29" s="61"/>
      <c r="P29" s="61"/>
      <c r="Q29" s="61" t="s">
        <v>99</v>
      </c>
      <c r="R29" s="61"/>
      <c r="S29" s="63"/>
      <c r="T29" s="223" t="s">
        <v>320</v>
      </c>
      <c r="U29" s="64"/>
      <c r="V29" s="64"/>
      <c r="W29" s="172" t="s">
        <v>321</v>
      </c>
      <c r="X29" s="223" t="s">
        <v>322</v>
      </c>
      <c r="Y29" s="64"/>
      <c r="Z29" s="64"/>
      <c r="AA29" s="64"/>
      <c r="AB29" s="64"/>
      <c r="AC29" s="64"/>
      <c r="AD29" s="64"/>
      <c r="AE29" s="64"/>
      <c r="AF29" s="167" t="s">
        <v>323</v>
      </c>
      <c r="AG29" s="64"/>
      <c r="AH29" s="64"/>
      <c r="AI29" s="64"/>
      <c r="AJ29" s="18"/>
    </row>
    <row r="30" spans="1:36" ht="220.5">
      <c r="A30" s="390"/>
      <c r="B30" s="45" t="s">
        <v>324</v>
      </c>
      <c r="C30" s="136" t="s">
        <v>325</v>
      </c>
      <c r="D30" s="128" t="s">
        <v>326</v>
      </c>
      <c r="E30" s="128" t="s">
        <v>327</v>
      </c>
      <c r="F30" s="129">
        <v>44774</v>
      </c>
      <c r="G30" s="129">
        <v>46569</v>
      </c>
      <c r="H30" s="128" t="s">
        <v>314</v>
      </c>
      <c r="I30" s="131">
        <v>600000</v>
      </c>
      <c r="J30" s="130" t="s">
        <v>328</v>
      </c>
      <c r="K30" s="130"/>
      <c r="L30" s="130" t="s">
        <v>167</v>
      </c>
      <c r="M30" s="128" t="s">
        <v>329</v>
      </c>
      <c r="N30" s="61"/>
      <c r="O30" s="61"/>
      <c r="P30" s="61"/>
      <c r="Q30" s="61" t="s">
        <v>99</v>
      </c>
      <c r="R30" s="61"/>
      <c r="S30" s="63"/>
      <c r="T30" s="158" t="s">
        <v>330</v>
      </c>
      <c r="U30" s="158" t="s">
        <v>331</v>
      </c>
      <c r="V30" s="161" t="s">
        <v>332</v>
      </c>
      <c r="W30" s="160" t="s">
        <v>333</v>
      </c>
      <c r="X30" s="451" t="s">
        <v>334</v>
      </c>
      <c r="Y30" s="64"/>
      <c r="Z30" s="64"/>
      <c r="AA30" s="64"/>
      <c r="AB30" s="64"/>
      <c r="AC30" s="64"/>
      <c r="AD30" s="64"/>
      <c r="AE30" s="64"/>
      <c r="AF30" s="158" t="s">
        <v>335</v>
      </c>
      <c r="AG30" s="64"/>
      <c r="AH30" s="64"/>
      <c r="AI30" s="64"/>
      <c r="AJ30" s="18"/>
    </row>
    <row r="31" spans="1:36" ht="224.25" customHeight="1">
      <c r="A31" s="390"/>
      <c r="B31" s="45" t="s">
        <v>336</v>
      </c>
      <c r="C31" s="127" t="s">
        <v>337</v>
      </c>
      <c r="D31" s="128" t="s">
        <v>338</v>
      </c>
      <c r="E31" s="128" t="s">
        <v>339</v>
      </c>
      <c r="F31" s="129">
        <v>44774</v>
      </c>
      <c r="G31" s="129">
        <v>46569</v>
      </c>
      <c r="H31" s="128" t="s">
        <v>303</v>
      </c>
      <c r="I31" s="131">
        <v>500000</v>
      </c>
      <c r="J31" s="130" t="s">
        <v>340</v>
      </c>
      <c r="K31" s="130"/>
      <c r="L31" s="130" t="s">
        <v>167</v>
      </c>
      <c r="M31" s="128" t="s">
        <v>341</v>
      </c>
      <c r="N31" s="61"/>
      <c r="O31" s="61"/>
      <c r="P31" s="61" t="s">
        <v>141</v>
      </c>
      <c r="Q31" s="61"/>
      <c r="R31" s="61"/>
      <c r="S31" s="63"/>
      <c r="T31" s="167" t="s">
        <v>342</v>
      </c>
      <c r="U31" s="158"/>
      <c r="V31" s="158" t="s">
        <v>343</v>
      </c>
      <c r="W31" s="215" t="s">
        <v>344</v>
      </c>
      <c r="X31" s="450" t="s">
        <v>345</v>
      </c>
      <c r="Y31" s="64"/>
      <c r="Z31" s="64"/>
      <c r="AA31" s="64"/>
      <c r="AB31" s="64"/>
      <c r="AC31" s="64"/>
      <c r="AD31" s="158" t="s">
        <v>173</v>
      </c>
      <c r="AE31" s="64"/>
      <c r="AF31" s="450" t="s">
        <v>346</v>
      </c>
      <c r="AG31" s="64"/>
      <c r="AH31" s="64"/>
      <c r="AI31" s="158" t="s">
        <v>347</v>
      </c>
      <c r="AJ31" s="18"/>
    </row>
    <row r="32" spans="1:36" ht="363.75" customHeight="1">
      <c r="A32" s="391"/>
      <c r="B32" s="45" t="s">
        <v>348</v>
      </c>
      <c r="C32" s="127" t="s">
        <v>349</v>
      </c>
      <c r="D32" s="128" t="s">
        <v>350</v>
      </c>
      <c r="E32" s="128" t="s">
        <v>351</v>
      </c>
      <c r="F32" s="129">
        <v>44774</v>
      </c>
      <c r="G32" s="129">
        <v>46569</v>
      </c>
      <c r="H32" s="142" t="s">
        <v>352</v>
      </c>
      <c r="I32" s="131">
        <v>6000</v>
      </c>
      <c r="J32" s="130" t="s">
        <v>353</v>
      </c>
      <c r="K32" s="130" t="s">
        <v>354</v>
      </c>
      <c r="L32" s="130"/>
      <c r="M32" s="128"/>
      <c r="N32" s="61"/>
      <c r="O32" s="61"/>
      <c r="P32" s="61"/>
      <c r="Q32" s="61" t="s">
        <v>99</v>
      </c>
      <c r="R32" s="61"/>
      <c r="S32" s="63"/>
      <c r="T32" s="228" t="s">
        <v>355</v>
      </c>
      <c r="U32" s="223" t="s">
        <v>356</v>
      </c>
      <c r="V32" s="64"/>
      <c r="W32" s="158" t="s">
        <v>357</v>
      </c>
      <c r="X32" s="64"/>
      <c r="Y32" s="64"/>
      <c r="Z32" s="64"/>
      <c r="AA32" s="64"/>
      <c r="AB32" s="64"/>
      <c r="AC32" s="64"/>
      <c r="AD32" s="64"/>
      <c r="AE32" s="64"/>
      <c r="AF32" s="158" t="s">
        <v>358</v>
      </c>
      <c r="AG32" s="64"/>
      <c r="AH32" s="64"/>
      <c r="AI32" s="64"/>
      <c r="AJ32" s="18"/>
    </row>
    <row r="33" spans="1:36" s="148" customFormat="1" ht="267.75" customHeight="1">
      <c r="A33" s="416" t="s">
        <v>359</v>
      </c>
      <c r="B33" s="143" t="s">
        <v>360</v>
      </c>
      <c r="C33" s="127" t="s">
        <v>361</v>
      </c>
      <c r="D33" s="128" t="s">
        <v>362</v>
      </c>
      <c r="E33" s="128" t="s">
        <v>363</v>
      </c>
      <c r="F33" s="129">
        <v>44774</v>
      </c>
      <c r="G33" s="129">
        <v>46569</v>
      </c>
      <c r="H33" s="130" t="s">
        <v>364</v>
      </c>
      <c r="I33" s="131">
        <v>500000</v>
      </c>
      <c r="J33" s="130" t="s">
        <v>365</v>
      </c>
      <c r="K33" s="145"/>
      <c r="L33" s="130" t="s">
        <v>366</v>
      </c>
      <c r="M33" s="127" t="s">
        <v>367</v>
      </c>
      <c r="N33" s="146"/>
      <c r="O33" s="146" t="s">
        <v>99</v>
      </c>
      <c r="P33" s="146"/>
      <c r="Q33" s="146"/>
      <c r="R33" s="146"/>
      <c r="S33" s="144"/>
      <c r="T33" s="143" t="s">
        <v>100</v>
      </c>
      <c r="U33" s="143"/>
      <c r="V33" s="163" t="s">
        <v>368</v>
      </c>
      <c r="W33" s="163" t="s">
        <v>369</v>
      </c>
      <c r="X33" s="171" t="s">
        <v>370</v>
      </c>
      <c r="Y33" s="143"/>
      <c r="Z33" s="143"/>
      <c r="AA33" s="143"/>
      <c r="AB33" s="164">
        <v>45170</v>
      </c>
      <c r="AC33" s="143"/>
      <c r="AD33" s="163"/>
      <c r="AE33" s="219"/>
      <c r="AF33" s="163" t="s">
        <v>371</v>
      </c>
      <c r="AG33" s="143"/>
      <c r="AH33" s="143"/>
      <c r="AI33" s="143"/>
      <c r="AJ33" s="147"/>
    </row>
    <row r="34" spans="1:36" s="148" customFormat="1" ht="165">
      <c r="A34" s="417"/>
      <c r="B34" s="143" t="s">
        <v>372</v>
      </c>
      <c r="C34" s="128" t="s">
        <v>373</v>
      </c>
      <c r="D34" s="128" t="s">
        <v>374</v>
      </c>
      <c r="E34" s="128" t="s">
        <v>375</v>
      </c>
      <c r="F34" s="129">
        <v>44774</v>
      </c>
      <c r="G34" s="129">
        <v>46569</v>
      </c>
      <c r="H34" s="140" t="s">
        <v>217</v>
      </c>
      <c r="I34" s="137">
        <v>50000</v>
      </c>
      <c r="J34" s="133" t="s">
        <v>376</v>
      </c>
      <c r="K34" s="149"/>
      <c r="L34" s="130" t="s">
        <v>366</v>
      </c>
      <c r="M34" s="149"/>
      <c r="N34" s="146"/>
      <c r="O34" s="146"/>
      <c r="P34" s="146"/>
      <c r="Q34" s="146" t="s">
        <v>99</v>
      </c>
      <c r="R34" s="178"/>
      <c r="S34" s="144"/>
      <c r="T34" s="224" t="s">
        <v>377</v>
      </c>
      <c r="U34" s="176"/>
      <c r="V34" s="143"/>
      <c r="W34" s="163" t="s">
        <v>378</v>
      </c>
      <c r="X34" s="163" t="s">
        <v>379</v>
      </c>
      <c r="Y34" s="143"/>
      <c r="Z34" s="143"/>
      <c r="AA34" s="143"/>
      <c r="AB34" s="164">
        <v>45170</v>
      </c>
      <c r="AC34" s="143"/>
      <c r="AD34" s="163" t="s">
        <v>104</v>
      </c>
      <c r="AE34" s="143"/>
      <c r="AF34" s="163" t="s">
        <v>380</v>
      </c>
      <c r="AG34" s="143"/>
      <c r="AH34" s="143"/>
      <c r="AI34" s="143"/>
      <c r="AJ34" s="147"/>
    </row>
    <row r="35" spans="1:36" ht="328.5" customHeight="1">
      <c r="A35" s="389" t="s">
        <v>381</v>
      </c>
      <c r="B35" s="45" t="s">
        <v>382</v>
      </c>
      <c r="C35" s="133" t="s">
        <v>383</v>
      </c>
      <c r="D35" s="128" t="s">
        <v>384</v>
      </c>
      <c r="E35" s="128" t="s">
        <v>385</v>
      </c>
      <c r="F35" s="129">
        <v>44774</v>
      </c>
      <c r="G35" s="129">
        <v>46569</v>
      </c>
      <c r="H35" s="130" t="s">
        <v>386</v>
      </c>
      <c r="I35" s="131">
        <v>500000</v>
      </c>
      <c r="J35" s="130" t="s">
        <v>387</v>
      </c>
      <c r="K35" s="128"/>
      <c r="L35" s="128" t="s">
        <v>388</v>
      </c>
      <c r="M35" s="128" t="s">
        <v>389</v>
      </c>
      <c r="N35" s="61"/>
      <c r="O35" s="61"/>
      <c r="P35" s="61"/>
      <c r="Q35" s="177" t="s">
        <v>99</v>
      </c>
      <c r="R35" s="175"/>
      <c r="S35" s="173"/>
      <c r="T35" s="229" t="s">
        <v>390</v>
      </c>
      <c r="U35" s="175"/>
      <c r="V35" s="174" t="s">
        <v>391</v>
      </c>
      <c r="W35" s="158" t="s">
        <v>392</v>
      </c>
      <c r="X35" s="158" t="s">
        <v>393</v>
      </c>
      <c r="Y35" s="64"/>
      <c r="Z35" s="64"/>
      <c r="AA35" s="64"/>
      <c r="AB35" s="64"/>
      <c r="AC35" s="64"/>
      <c r="AD35" s="158" t="s">
        <v>380</v>
      </c>
      <c r="AE35" s="64"/>
      <c r="AF35" s="158" t="s">
        <v>394</v>
      </c>
      <c r="AG35" s="64"/>
      <c r="AH35" s="64"/>
      <c r="AI35" s="64"/>
      <c r="AJ35" s="18"/>
    </row>
    <row r="36" spans="1:36" ht="173.25">
      <c r="A36" s="390"/>
      <c r="B36" s="45" t="s">
        <v>395</v>
      </c>
      <c r="C36" s="133" t="s">
        <v>396</v>
      </c>
      <c r="D36" s="128" t="s">
        <v>397</v>
      </c>
      <c r="E36" s="128" t="s">
        <v>385</v>
      </c>
      <c r="F36" s="129">
        <v>44774</v>
      </c>
      <c r="G36" s="129">
        <v>46569</v>
      </c>
      <c r="H36" s="150" t="s">
        <v>398</v>
      </c>
      <c r="I36" s="131">
        <v>500000</v>
      </c>
      <c r="J36" s="130" t="s">
        <v>399</v>
      </c>
      <c r="K36" s="140" t="s">
        <v>400</v>
      </c>
      <c r="L36" s="128" t="s">
        <v>388</v>
      </c>
      <c r="M36" s="128" t="s">
        <v>401</v>
      </c>
      <c r="N36" s="61"/>
      <c r="O36" s="61"/>
      <c r="P36" s="61"/>
      <c r="Q36" s="61" t="s">
        <v>99</v>
      </c>
      <c r="R36" s="61"/>
      <c r="S36" s="63"/>
      <c r="T36" s="218" t="s">
        <v>402</v>
      </c>
      <c r="U36" s="157"/>
      <c r="V36" s="168"/>
      <c r="W36" s="158" t="s">
        <v>403</v>
      </c>
      <c r="X36" s="450" t="s">
        <v>404</v>
      </c>
      <c r="Y36" s="64"/>
      <c r="Z36" s="64"/>
      <c r="AA36" s="64"/>
      <c r="AB36" s="64"/>
      <c r="AC36" s="64"/>
      <c r="AD36" s="64"/>
      <c r="AE36" s="64"/>
      <c r="AF36" s="450" t="s">
        <v>405</v>
      </c>
      <c r="AG36" s="64"/>
      <c r="AH36" s="64"/>
      <c r="AI36" s="64"/>
      <c r="AJ36" s="18"/>
    </row>
    <row r="37" spans="1:36" ht="210">
      <c r="A37" s="390"/>
      <c r="B37" s="107" t="s">
        <v>406</v>
      </c>
      <c r="C37" s="189" t="s">
        <v>407</v>
      </c>
      <c r="D37" s="189" t="s">
        <v>408</v>
      </c>
      <c r="E37" s="189" t="s">
        <v>409</v>
      </c>
      <c r="F37" s="190">
        <v>45139</v>
      </c>
      <c r="G37" s="191">
        <v>46569</v>
      </c>
      <c r="H37" s="189" t="s">
        <v>410</v>
      </c>
      <c r="I37" s="192">
        <v>300000</v>
      </c>
      <c r="J37" s="193" t="s">
        <v>411</v>
      </c>
      <c r="K37" s="193"/>
      <c r="L37" s="189" t="s">
        <v>388</v>
      </c>
      <c r="M37" s="189" t="s">
        <v>412</v>
      </c>
      <c r="N37" s="194"/>
      <c r="O37" s="194"/>
      <c r="P37" s="194"/>
      <c r="Q37" s="194" t="s">
        <v>99</v>
      </c>
      <c r="R37" s="194"/>
      <c r="S37" s="195"/>
      <c r="T37" s="172" t="s">
        <v>413</v>
      </c>
      <c r="U37" s="153"/>
      <c r="V37" s="196"/>
      <c r="W37" s="172" t="s">
        <v>414</v>
      </c>
      <c r="X37" s="166" t="s">
        <v>415</v>
      </c>
      <c r="Y37" s="172" t="s">
        <v>416</v>
      </c>
      <c r="Z37" s="197" t="s">
        <v>417</v>
      </c>
      <c r="AA37" s="198"/>
      <c r="AB37" s="198"/>
      <c r="AC37" s="198"/>
      <c r="AD37" s="172" t="s">
        <v>418</v>
      </c>
      <c r="AE37" s="198"/>
      <c r="AF37" s="172" t="s">
        <v>419</v>
      </c>
      <c r="AG37" s="198"/>
      <c r="AH37" s="198"/>
      <c r="AI37" s="198"/>
      <c r="AJ37" s="18"/>
    </row>
    <row r="38" spans="1:36" s="175" customFormat="1" ht="157.5">
      <c r="A38" s="390"/>
      <c r="B38" s="211" t="s">
        <v>420</v>
      </c>
      <c r="C38" s="142" t="s">
        <v>421</v>
      </c>
      <c r="D38" s="150" t="s">
        <v>422</v>
      </c>
      <c r="E38" s="150" t="s">
        <v>423</v>
      </c>
      <c r="F38" s="130">
        <v>44774</v>
      </c>
      <c r="G38" s="212">
        <v>46569</v>
      </c>
      <c r="H38" s="133" t="s">
        <v>424</v>
      </c>
      <c r="I38" s="137">
        <v>5000</v>
      </c>
      <c r="J38" s="140" t="s">
        <v>425</v>
      </c>
      <c r="K38" s="140"/>
      <c r="L38" s="128" t="s">
        <v>388</v>
      </c>
      <c r="M38" s="205"/>
      <c r="O38" s="206"/>
      <c r="Q38" s="210" t="s">
        <v>99</v>
      </c>
      <c r="R38" s="207"/>
      <c r="S38" s="186"/>
      <c r="T38" s="452" t="s">
        <v>426</v>
      </c>
      <c r="U38" s="206"/>
      <c r="W38" s="187" t="s">
        <v>427</v>
      </c>
      <c r="AD38" s="187" t="s">
        <v>428</v>
      </c>
      <c r="AF38" s="187" t="s">
        <v>429</v>
      </c>
      <c r="AJ38" s="188"/>
    </row>
    <row r="39" spans="1:36" ht="110.25">
      <c r="A39" s="390"/>
      <c r="B39" s="109" t="s">
        <v>430</v>
      </c>
      <c r="C39" s="199" t="s">
        <v>431</v>
      </c>
      <c r="D39" s="200" t="s">
        <v>432</v>
      </c>
      <c r="E39" s="200" t="s">
        <v>433</v>
      </c>
      <c r="F39" s="201">
        <v>44774</v>
      </c>
      <c r="G39" s="202">
        <v>46569</v>
      </c>
      <c r="H39" s="200" t="s">
        <v>166</v>
      </c>
      <c r="I39" s="203">
        <v>110000</v>
      </c>
      <c r="J39" s="204" t="s">
        <v>434</v>
      </c>
      <c r="K39" s="204"/>
      <c r="L39" s="200" t="s">
        <v>388</v>
      </c>
      <c r="M39" s="200" t="s">
        <v>435</v>
      </c>
      <c r="N39" s="61"/>
      <c r="O39" s="61" t="s">
        <v>141</v>
      </c>
      <c r="P39" s="61"/>
      <c r="Q39" s="61"/>
      <c r="R39" s="177"/>
      <c r="S39" s="213"/>
      <c r="T39" s="453" t="s">
        <v>436</v>
      </c>
      <c r="U39" s="209"/>
      <c r="V39" s="157" t="s">
        <v>437</v>
      </c>
      <c r="W39" s="157" t="s">
        <v>438</v>
      </c>
      <c r="X39" s="185" t="s">
        <v>439</v>
      </c>
      <c r="Y39" s="61"/>
      <c r="Z39" s="61"/>
      <c r="AA39" s="61"/>
      <c r="AB39" s="180">
        <v>45505</v>
      </c>
      <c r="AC39" s="61"/>
      <c r="AD39" s="61"/>
      <c r="AE39" s="61"/>
      <c r="AF39" s="157" t="s">
        <v>440</v>
      </c>
      <c r="AG39" s="61"/>
      <c r="AH39" s="61"/>
      <c r="AI39" s="61"/>
      <c r="AJ39" s="18"/>
    </row>
    <row r="40" spans="1:36" ht="173.25">
      <c r="A40" s="390"/>
      <c r="B40" s="45" t="s">
        <v>441</v>
      </c>
      <c r="C40" s="141" t="s">
        <v>442</v>
      </c>
      <c r="D40" s="133" t="s">
        <v>443</v>
      </c>
      <c r="E40" s="128" t="s">
        <v>444</v>
      </c>
      <c r="F40" s="134">
        <v>45505</v>
      </c>
      <c r="G40" s="129">
        <v>46569</v>
      </c>
      <c r="H40" s="128" t="s">
        <v>217</v>
      </c>
      <c r="I40" s="131">
        <v>200000</v>
      </c>
      <c r="J40" s="130" t="s">
        <v>445</v>
      </c>
      <c r="K40" s="130"/>
      <c r="L40" s="128" t="s">
        <v>388</v>
      </c>
      <c r="M40" s="128" t="s">
        <v>446</v>
      </c>
      <c r="N40" s="61" t="s">
        <v>99</v>
      </c>
      <c r="O40" s="61"/>
      <c r="P40" s="61"/>
      <c r="Q40" s="61"/>
      <c r="R40" s="177"/>
      <c r="S40" s="208"/>
      <c r="T40" s="214"/>
      <c r="U40" s="162"/>
      <c r="V40" s="64"/>
      <c r="W40" s="45" t="s">
        <v>447</v>
      </c>
      <c r="X40" s="158" t="s">
        <v>448</v>
      </c>
      <c r="Y40" s="64"/>
      <c r="Z40" s="64"/>
      <c r="AA40" s="64"/>
      <c r="AB40" s="64"/>
      <c r="AC40" s="64"/>
      <c r="AD40" s="158" t="s">
        <v>104</v>
      </c>
      <c r="AE40" s="64"/>
      <c r="AF40" s="158" t="s">
        <v>449</v>
      </c>
      <c r="AG40" s="64"/>
      <c r="AH40" s="64"/>
      <c r="AI40" s="64"/>
      <c r="AJ40" s="18"/>
    </row>
    <row r="41" spans="1:36" ht="180">
      <c r="A41" s="390"/>
      <c r="B41" s="45" t="s">
        <v>450</v>
      </c>
      <c r="C41" s="133" t="s">
        <v>451</v>
      </c>
      <c r="D41" s="128" t="s">
        <v>452</v>
      </c>
      <c r="E41" s="136" t="s">
        <v>453</v>
      </c>
      <c r="F41" s="129">
        <v>44774</v>
      </c>
      <c r="G41" s="129">
        <v>46569</v>
      </c>
      <c r="H41" s="128" t="s">
        <v>365</v>
      </c>
      <c r="I41" s="131">
        <v>300000</v>
      </c>
      <c r="J41" s="130" t="s">
        <v>454</v>
      </c>
      <c r="K41" s="130"/>
      <c r="L41" s="128" t="s">
        <v>388</v>
      </c>
      <c r="M41" s="128" t="s">
        <v>446</v>
      </c>
      <c r="N41" s="61"/>
      <c r="O41" s="61"/>
      <c r="P41" s="61" t="s">
        <v>141</v>
      </c>
      <c r="Q41" s="61"/>
      <c r="R41" s="61"/>
      <c r="S41" s="63"/>
      <c r="T41" s="157" t="s">
        <v>455</v>
      </c>
      <c r="U41" s="64"/>
      <c r="V41" s="158" t="s">
        <v>456</v>
      </c>
      <c r="W41" s="158" t="s">
        <v>457</v>
      </c>
      <c r="X41" s="450" t="s">
        <v>458</v>
      </c>
      <c r="Y41" s="64"/>
      <c r="Z41" s="64"/>
      <c r="AA41" s="64"/>
      <c r="AB41" s="64"/>
      <c r="AC41" s="64"/>
      <c r="AD41" s="64"/>
      <c r="AE41" s="64"/>
      <c r="AF41" s="158" t="s">
        <v>459</v>
      </c>
      <c r="AG41" s="64"/>
      <c r="AH41" s="64"/>
      <c r="AI41" s="64"/>
      <c r="AJ41" s="18"/>
    </row>
    <row r="42" spans="1:36" ht="300">
      <c r="A42" s="391"/>
      <c r="B42" s="45" t="s">
        <v>460</v>
      </c>
      <c r="C42" s="127" t="s">
        <v>461</v>
      </c>
      <c r="D42" s="128" t="s">
        <v>462</v>
      </c>
      <c r="E42" s="128" t="s">
        <v>463</v>
      </c>
      <c r="F42" s="129">
        <v>44774</v>
      </c>
      <c r="G42" s="134">
        <v>45108</v>
      </c>
      <c r="H42" s="128" t="s">
        <v>192</v>
      </c>
      <c r="I42" s="131">
        <v>20000</v>
      </c>
      <c r="J42" s="130" t="s">
        <v>205</v>
      </c>
      <c r="K42" s="130"/>
      <c r="L42" s="130" t="s">
        <v>464</v>
      </c>
      <c r="M42" s="128" t="s">
        <v>465</v>
      </c>
      <c r="N42" s="61"/>
      <c r="O42" s="61" t="s">
        <v>99</v>
      </c>
      <c r="P42" s="61"/>
      <c r="Q42" s="61"/>
      <c r="R42" s="61"/>
      <c r="S42" s="63"/>
      <c r="T42" s="158" t="s">
        <v>100</v>
      </c>
      <c r="U42" s="64"/>
      <c r="V42" s="158" t="s">
        <v>466</v>
      </c>
      <c r="W42" s="158" t="s">
        <v>467</v>
      </c>
      <c r="X42" s="223" t="s">
        <v>468</v>
      </c>
      <c r="Y42" s="64"/>
      <c r="Z42" s="64"/>
      <c r="AA42" s="64"/>
      <c r="AB42" s="165">
        <v>45323</v>
      </c>
      <c r="AC42" s="165">
        <v>45689</v>
      </c>
      <c r="AD42" s="64"/>
      <c r="AE42" s="64"/>
      <c r="AF42" s="172" t="s">
        <v>469</v>
      </c>
      <c r="AG42" s="64"/>
      <c r="AH42" s="64"/>
      <c r="AI42" s="64"/>
      <c r="AJ42" s="18"/>
    </row>
    <row r="43" spans="1:36" ht="225">
      <c r="A43" s="389" t="s">
        <v>470</v>
      </c>
      <c r="B43" s="45" t="s">
        <v>471</v>
      </c>
      <c r="C43" s="141" t="s">
        <v>472</v>
      </c>
      <c r="D43" s="128" t="s">
        <v>473</v>
      </c>
      <c r="E43" s="128" t="s">
        <v>474</v>
      </c>
      <c r="F43" s="129">
        <v>44774</v>
      </c>
      <c r="G43" s="129">
        <v>46569</v>
      </c>
      <c r="H43" s="128" t="s">
        <v>192</v>
      </c>
      <c r="I43" s="137">
        <v>150000</v>
      </c>
      <c r="J43" s="131" t="s">
        <v>475</v>
      </c>
      <c r="K43" s="130"/>
      <c r="L43" s="130"/>
      <c r="M43" s="128"/>
      <c r="N43" s="61"/>
      <c r="O43" s="61" t="s">
        <v>99</v>
      </c>
      <c r="P43" s="61"/>
      <c r="Q43" s="61"/>
      <c r="R43" s="61"/>
      <c r="S43" s="63"/>
      <c r="T43" s="45" t="s">
        <v>100</v>
      </c>
      <c r="U43" s="64"/>
      <c r="V43" s="158" t="s">
        <v>476</v>
      </c>
      <c r="W43" s="45" t="s">
        <v>447</v>
      </c>
      <c r="X43" s="450" t="s">
        <v>477</v>
      </c>
      <c r="Y43" s="64"/>
      <c r="Z43" s="64"/>
      <c r="AA43" s="64"/>
      <c r="AB43" s="165">
        <v>45413</v>
      </c>
      <c r="AC43" s="64"/>
      <c r="AD43" s="158" t="s">
        <v>478</v>
      </c>
      <c r="AE43" s="226"/>
      <c r="AF43" s="187" t="s">
        <v>479</v>
      </c>
      <c r="AG43" s="174" t="s">
        <v>480</v>
      </c>
      <c r="AH43" s="158" t="s">
        <v>481</v>
      </c>
      <c r="AI43" s="64"/>
      <c r="AJ43" s="18"/>
    </row>
    <row r="44" spans="1:36" ht="267.75">
      <c r="A44" s="390"/>
      <c r="B44" s="45" t="s">
        <v>482</v>
      </c>
      <c r="C44" s="128" t="s">
        <v>483</v>
      </c>
      <c r="D44" s="133" t="s">
        <v>484</v>
      </c>
      <c r="E44" s="133" t="s">
        <v>485</v>
      </c>
      <c r="F44" s="151">
        <v>44927</v>
      </c>
      <c r="G44" s="129">
        <v>46569</v>
      </c>
      <c r="H44" s="140" t="s">
        <v>95</v>
      </c>
      <c r="I44" s="137">
        <v>500000</v>
      </c>
      <c r="J44" s="130" t="s">
        <v>486</v>
      </c>
      <c r="K44" s="130" t="s">
        <v>487</v>
      </c>
      <c r="L44" s="140" t="s">
        <v>488</v>
      </c>
      <c r="M44" s="137" t="s">
        <v>489</v>
      </c>
      <c r="N44" s="61"/>
      <c r="O44" s="61" t="s">
        <v>99</v>
      </c>
      <c r="P44" s="61"/>
      <c r="Q44" s="61"/>
      <c r="R44" s="61"/>
      <c r="S44" s="63"/>
      <c r="T44" s="45" t="s">
        <v>100</v>
      </c>
      <c r="U44" s="64"/>
      <c r="V44" s="158" t="s">
        <v>490</v>
      </c>
      <c r="W44" s="158" t="s">
        <v>491</v>
      </c>
      <c r="X44" s="158" t="s">
        <v>492</v>
      </c>
      <c r="Y44" s="158" t="s">
        <v>493</v>
      </c>
      <c r="Z44" s="158" t="s">
        <v>494</v>
      </c>
      <c r="AA44" s="64"/>
      <c r="AB44" s="165">
        <v>45292</v>
      </c>
      <c r="AC44" s="64"/>
      <c r="AD44" s="158"/>
      <c r="AE44" s="64"/>
      <c r="AF44" s="61"/>
      <c r="AG44" s="158" t="s">
        <v>495</v>
      </c>
      <c r="AH44" s="64"/>
      <c r="AI44" s="64"/>
      <c r="AJ44" s="18"/>
    </row>
    <row r="45" spans="1:36" ht="405">
      <c r="A45" s="390"/>
      <c r="B45" s="45" t="s">
        <v>496</v>
      </c>
      <c r="C45" s="127" t="s">
        <v>497</v>
      </c>
      <c r="D45" s="128" t="s">
        <v>498</v>
      </c>
      <c r="E45" s="128" t="s">
        <v>499</v>
      </c>
      <c r="F45" s="129">
        <v>44774</v>
      </c>
      <c r="G45" s="129">
        <v>45839</v>
      </c>
      <c r="H45" s="130" t="s">
        <v>500</v>
      </c>
      <c r="I45" s="131">
        <v>250000</v>
      </c>
      <c r="J45" s="130" t="s">
        <v>501</v>
      </c>
      <c r="K45" s="130" t="s">
        <v>502</v>
      </c>
      <c r="L45" s="130" t="s">
        <v>503</v>
      </c>
      <c r="M45" s="133" t="s">
        <v>504</v>
      </c>
      <c r="N45" s="61"/>
      <c r="O45" s="61"/>
      <c r="P45" s="61"/>
      <c r="Q45" s="61" t="s">
        <v>99</v>
      </c>
      <c r="R45" s="61"/>
      <c r="S45" s="63"/>
      <c r="T45" s="171" t="s">
        <v>505</v>
      </c>
      <c r="U45" s="158"/>
      <c r="V45" s="158" t="s">
        <v>506</v>
      </c>
      <c r="W45" s="45" t="s">
        <v>447</v>
      </c>
      <c r="X45" s="171" t="s">
        <v>507</v>
      </c>
      <c r="Y45" s="64"/>
      <c r="Z45" s="64"/>
      <c r="AA45" s="64"/>
      <c r="AB45" s="64"/>
      <c r="AC45" s="165">
        <v>46569</v>
      </c>
      <c r="AD45" s="64"/>
      <c r="AE45" s="64"/>
      <c r="AF45" s="158" t="s">
        <v>103</v>
      </c>
      <c r="AG45" s="158" t="s">
        <v>508</v>
      </c>
      <c r="AH45" s="64"/>
      <c r="AI45" s="45" t="s">
        <v>509</v>
      </c>
      <c r="AJ45" s="18"/>
    </row>
    <row r="46" spans="1:36" ht="409.5">
      <c r="A46" s="390"/>
      <c r="B46" s="45" t="s">
        <v>510</v>
      </c>
      <c r="C46" s="127" t="s">
        <v>511</v>
      </c>
      <c r="D46" s="170" t="s">
        <v>512</v>
      </c>
      <c r="E46" s="169" t="s">
        <v>513</v>
      </c>
      <c r="F46" s="129">
        <v>44774</v>
      </c>
      <c r="G46" s="129">
        <v>46569</v>
      </c>
      <c r="H46" s="128" t="s">
        <v>364</v>
      </c>
      <c r="I46" s="137" t="s">
        <v>514</v>
      </c>
      <c r="J46" s="142" t="s">
        <v>515</v>
      </c>
      <c r="K46" s="130" t="s">
        <v>516</v>
      </c>
      <c r="L46" s="130"/>
      <c r="M46" s="137" t="s">
        <v>517</v>
      </c>
      <c r="N46" s="61"/>
      <c r="O46" s="61"/>
      <c r="P46" s="61"/>
      <c r="Q46" s="61" t="s">
        <v>99</v>
      </c>
      <c r="R46" s="61"/>
      <c r="S46" s="63"/>
      <c r="T46" s="450" t="s">
        <v>518</v>
      </c>
      <c r="U46" s="158"/>
      <c r="V46" s="450" t="s">
        <v>519</v>
      </c>
      <c r="W46" s="158" t="s">
        <v>520</v>
      </c>
      <c r="X46" s="158" t="s">
        <v>521</v>
      </c>
      <c r="Y46" s="158" t="s">
        <v>522</v>
      </c>
      <c r="Z46" s="158" t="s">
        <v>523</v>
      </c>
      <c r="AA46" s="64"/>
      <c r="AB46" s="165"/>
      <c r="AC46" s="64"/>
      <c r="AD46" s="64"/>
      <c r="AE46" s="64"/>
      <c r="AF46" s="158" t="s">
        <v>524</v>
      </c>
      <c r="AG46" s="64"/>
      <c r="AH46" s="64"/>
      <c r="AI46" s="64"/>
      <c r="AJ46" s="18"/>
    </row>
    <row r="47" spans="1:36" ht="135">
      <c r="A47" s="391"/>
      <c r="B47" s="45" t="s">
        <v>525</v>
      </c>
      <c r="C47" s="127" t="s">
        <v>526</v>
      </c>
      <c r="D47" s="128" t="s">
        <v>527</v>
      </c>
      <c r="E47" s="128" t="s">
        <v>528</v>
      </c>
      <c r="F47" s="129">
        <v>44774</v>
      </c>
      <c r="G47" s="129">
        <v>46569</v>
      </c>
      <c r="H47" s="130" t="s">
        <v>500</v>
      </c>
      <c r="I47" s="131">
        <v>5000</v>
      </c>
      <c r="J47" s="130" t="s">
        <v>529</v>
      </c>
      <c r="K47" s="130" t="s">
        <v>530</v>
      </c>
      <c r="L47" s="130" t="s">
        <v>503</v>
      </c>
      <c r="M47" s="128"/>
      <c r="N47" s="61"/>
      <c r="O47" s="61" t="s">
        <v>99</v>
      </c>
      <c r="P47" s="61"/>
      <c r="Q47" s="61"/>
      <c r="R47" s="61"/>
      <c r="S47" s="63"/>
      <c r="T47" s="158" t="s">
        <v>100</v>
      </c>
      <c r="U47" s="64"/>
      <c r="V47" s="158" t="s">
        <v>531</v>
      </c>
      <c r="W47" s="45" t="s">
        <v>447</v>
      </c>
      <c r="X47" s="220" t="s">
        <v>532</v>
      </c>
      <c r="Y47" s="64"/>
      <c r="Z47" s="64"/>
      <c r="AA47" s="64"/>
      <c r="AB47" s="225">
        <v>45505</v>
      </c>
      <c r="AC47" s="64"/>
      <c r="AD47" s="64"/>
      <c r="AE47" s="64"/>
      <c r="AF47" s="64"/>
      <c r="AG47" s="64"/>
      <c r="AH47" s="64"/>
      <c r="AI47" s="64"/>
      <c r="AJ47" s="18"/>
    </row>
    <row r="48" spans="1:36">
      <c r="AJ48" s="18"/>
    </row>
    <row r="49" spans="1:36">
      <c r="B49" s="65"/>
      <c r="AJ49" s="18"/>
    </row>
    <row r="50" spans="1:36" ht="15.75" thickBot="1">
      <c r="L50" s="73"/>
      <c r="AJ50" s="18"/>
    </row>
    <row r="51" spans="1:36" ht="26.25" customHeight="1" thickBot="1">
      <c r="A51" s="69" t="s">
        <v>533</v>
      </c>
      <c r="B51" s="70"/>
      <c r="C51" s="70"/>
      <c r="D51" s="70"/>
      <c r="E51" s="70"/>
      <c r="F51" s="70"/>
      <c r="G51" s="70"/>
      <c r="H51" s="70"/>
      <c r="I51" s="70"/>
      <c r="J51" s="70"/>
      <c r="K51" s="70"/>
      <c r="L51" s="72"/>
      <c r="M51" s="154"/>
      <c r="AJ51" s="18"/>
    </row>
    <row r="52" spans="1:36" ht="26.25" customHeight="1" thickBot="1">
      <c r="A52" s="47"/>
      <c r="B52" s="48"/>
      <c r="C52" s="48"/>
      <c r="D52" s="49"/>
      <c r="E52" s="49"/>
      <c r="F52" s="49"/>
      <c r="G52" s="49"/>
      <c r="H52" s="49"/>
      <c r="I52" s="49"/>
      <c r="J52" s="49"/>
      <c r="K52" s="49"/>
      <c r="L52" s="49"/>
      <c r="M52" s="155"/>
      <c r="N52" s="49"/>
      <c r="AJ52" s="18"/>
    </row>
    <row r="53" spans="1:36" ht="43.5" customHeight="1" thickBot="1">
      <c r="A53" s="53" t="s">
        <v>534</v>
      </c>
      <c r="B53" s="54"/>
      <c r="C53" s="55">
        <f>COUNTA(C57:C65,C71:C71)</f>
        <v>1</v>
      </c>
      <c r="AJ53" s="18"/>
    </row>
    <row r="54" spans="1:36">
      <c r="AJ54" s="18"/>
    </row>
    <row r="55" spans="1:36" ht="15.75">
      <c r="A55" s="418" t="s">
        <v>535</v>
      </c>
      <c r="B55" s="367" t="s">
        <v>83</v>
      </c>
      <c r="C55" s="367" t="s">
        <v>1</v>
      </c>
      <c r="D55" s="367" t="s">
        <v>3</v>
      </c>
      <c r="E55" s="420" t="s">
        <v>5</v>
      </c>
      <c r="F55" s="367" t="s">
        <v>7</v>
      </c>
      <c r="G55" s="367"/>
      <c r="H55" s="367" t="s">
        <v>9</v>
      </c>
      <c r="I55" s="367" t="s">
        <v>13</v>
      </c>
      <c r="J55" s="382" t="s">
        <v>11</v>
      </c>
      <c r="K55" s="382" t="s">
        <v>84</v>
      </c>
      <c r="L55" s="382"/>
      <c r="M55" s="382" t="s">
        <v>19</v>
      </c>
      <c r="N55" s="46"/>
      <c r="AJ55" s="18"/>
    </row>
    <row r="56" spans="1:36" ht="15.75">
      <c r="A56" s="419"/>
      <c r="B56" s="367"/>
      <c r="C56" s="367"/>
      <c r="D56" s="367"/>
      <c r="E56" s="420"/>
      <c r="F56" s="50" t="s">
        <v>86</v>
      </c>
      <c r="G56" s="50" t="s">
        <v>87</v>
      </c>
      <c r="H56" s="367"/>
      <c r="I56" s="367"/>
      <c r="J56" s="382"/>
      <c r="K56" s="97" t="s">
        <v>88</v>
      </c>
      <c r="L56" s="97" t="s">
        <v>89</v>
      </c>
      <c r="M56" s="382"/>
      <c r="N56" s="2"/>
      <c r="AJ56" s="18"/>
    </row>
    <row r="57" spans="1:36">
      <c r="A57" s="45"/>
      <c r="B57" s="45"/>
      <c r="C57" s="168"/>
      <c r="D57" s="64"/>
      <c r="E57" s="64"/>
      <c r="F57" s="181"/>
      <c r="G57" s="181"/>
      <c r="H57" s="64"/>
      <c r="I57" s="64"/>
      <c r="J57" s="61"/>
      <c r="K57" s="61"/>
      <c r="L57" s="61"/>
      <c r="M57" s="109"/>
      <c r="N57" s="2"/>
      <c r="AJ57" s="18"/>
    </row>
    <row r="58" spans="1:36">
      <c r="A58" s="45"/>
      <c r="B58" s="45"/>
      <c r="C58" s="64"/>
      <c r="D58" s="64"/>
      <c r="E58" s="64"/>
      <c r="F58" s="64"/>
      <c r="G58" s="64"/>
      <c r="H58" s="64"/>
      <c r="I58" s="64"/>
      <c r="J58" s="64"/>
      <c r="K58" s="64"/>
      <c r="L58" s="64"/>
      <c r="M58" s="45"/>
      <c r="N58" s="2"/>
      <c r="AJ58" s="18"/>
    </row>
    <row r="59" spans="1:36">
      <c r="A59" s="45"/>
      <c r="B59" s="45"/>
      <c r="C59" s="64"/>
      <c r="D59" s="64"/>
      <c r="E59" s="64"/>
      <c r="F59" s="64"/>
      <c r="G59" s="64"/>
      <c r="H59" s="64"/>
      <c r="I59" s="64"/>
      <c r="J59" s="64"/>
      <c r="K59" s="64"/>
      <c r="L59" s="64"/>
      <c r="M59" s="45"/>
      <c r="N59" s="2"/>
      <c r="AJ59" s="18"/>
    </row>
    <row r="60" spans="1:36">
      <c r="A60" s="45"/>
      <c r="B60" s="45"/>
      <c r="C60" s="64"/>
      <c r="D60" s="64"/>
      <c r="E60" s="64"/>
      <c r="F60" s="64"/>
      <c r="G60" s="64"/>
      <c r="H60" s="64"/>
      <c r="I60" s="64"/>
      <c r="J60" s="64"/>
      <c r="K60" s="64"/>
      <c r="L60" s="64"/>
      <c r="M60" s="45"/>
      <c r="N60" s="2"/>
      <c r="AJ60" s="18"/>
    </row>
    <row r="61" spans="1:36">
      <c r="A61" s="45"/>
      <c r="B61" s="45"/>
      <c r="C61" s="64"/>
      <c r="D61" s="64"/>
      <c r="E61" s="64"/>
      <c r="F61" s="64"/>
      <c r="G61" s="64"/>
      <c r="H61" s="64"/>
      <c r="I61" s="64"/>
      <c r="J61" s="64"/>
      <c r="K61" s="64"/>
      <c r="L61" s="64"/>
      <c r="M61" s="45"/>
      <c r="N61" s="2"/>
      <c r="AJ61" s="18"/>
    </row>
    <row r="62" spans="1:36">
      <c r="A62" s="45"/>
      <c r="B62" s="45"/>
      <c r="C62" s="64"/>
      <c r="D62" s="64"/>
      <c r="E62" s="64"/>
      <c r="F62" s="64"/>
      <c r="G62" s="64"/>
      <c r="H62" s="64"/>
      <c r="I62" s="64"/>
      <c r="J62" s="64"/>
      <c r="K62" s="64"/>
      <c r="L62" s="64"/>
      <c r="M62" s="45"/>
      <c r="N62" s="2"/>
      <c r="AJ62" s="18"/>
    </row>
    <row r="63" spans="1:36">
      <c r="A63" s="45"/>
      <c r="B63" s="45"/>
      <c r="C63" s="64"/>
      <c r="D63" s="64"/>
      <c r="E63" s="64"/>
      <c r="F63" s="64"/>
      <c r="G63" s="64"/>
      <c r="H63" s="64"/>
      <c r="I63" s="64"/>
      <c r="J63" s="64"/>
      <c r="K63" s="64"/>
      <c r="L63" s="64"/>
      <c r="M63" s="45"/>
      <c r="N63" s="2"/>
      <c r="AJ63" s="18"/>
    </row>
    <row r="64" spans="1:36">
      <c r="A64" s="45"/>
      <c r="B64" s="45"/>
      <c r="C64" s="64"/>
      <c r="D64" s="64"/>
      <c r="E64" s="64"/>
      <c r="F64" s="64"/>
      <c r="G64" s="64"/>
      <c r="H64" s="64"/>
      <c r="I64" s="64"/>
      <c r="J64" s="64"/>
      <c r="K64" s="64"/>
      <c r="L64" s="64"/>
      <c r="M64" s="45"/>
      <c r="N64" s="2"/>
      <c r="AJ64" s="18"/>
    </row>
    <row r="65" spans="1:36">
      <c r="A65" s="45"/>
      <c r="B65" s="45"/>
      <c r="C65" s="64"/>
      <c r="D65" s="64"/>
      <c r="E65" s="64"/>
      <c r="F65" s="64"/>
      <c r="G65" s="64"/>
      <c r="H65" s="64"/>
      <c r="I65" s="64"/>
      <c r="J65" s="64"/>
      <c r="K65" s="64"/>
      <c r="L65" s="64"/>
      <c r="M65" s="45"/>
      <c r="N65" s="2"/>
      <c r="AJ65" s="18"/>
    </row>
    <row r="66" spans="1:36">
      <c r="AJ66" s="18"/>
    </row>
    <row r="67" spans="1:36">
      <c r="AJ67" s="18"/>
    </row>
    <row r="68" spans="1:36">
      <c r="AJ68" s="18"/>
    </row>
    <row r="69" spans="1:36" ht="15.75">
      <c r="A69" s="421" t="s">
        <v>536</v>
      </c>
      <c r="B69" s="367" t="s">
        <v>83</v>
      </c>
      <c r="C69" s="367" t="s">
        <v>1</v>
      </c>
      <c r="D69" s="367" t="s">
        <v>3</v>
      </c>
      <c r="E69" s="420" t="s">
        <v>5</v>
      </c>
      <c r="F69" s="367" t="s">
        <v>7</v>
      </c>
      <c r="G69" s="367"/>
      <c r="H69" s="367" t="s">
        <v>9</v>
      </c>
      <c r="I69" s="367" t="s">
        <v>13</v>
      </c>
      <c r="J69" s="367" t="s">
        <v>11</v>
      </c>
      <c r="K69" s="382" t="s">
        <v>84</v>
      </c>
      <c r="L69" s="382"/>
      <c r="M69" s="367" t="s">
        <v>19</v>
      </c>
      <c r="N69" s="46"/>
      <c r="AJ69" s="18"/>
    </row>
    <row r="70" spans="1:36" ht="15.75">
      <c r="A70" s="421"/>
      <c r="B70" s="367"/>
      <c r="C70" s="367"/>
      <c r="D70" s="367"/>
      <c r="E70" s="420"/>
      <c r="F70" s="50" t="s">
        <v>86</v>
      </c>
      <c r="G70" s="50" t="s">
        <v>87</v>
      </c>
      <c r="H70" s="367"/>
      <c r="I70" s="367"/>
      <c r="J70" s="367"/>
      <c r="K70" s="97" t="s">
        <v>88</v>
      </c>
      <c r="L70" s="97" t="s">
        <v>89</v>
      </c>
      <c r="M70" s="367"/>
      <c r="N70" s="2"/>
      <c r="AJ70" s="18"/>
    </row>
    <row r="71" spans="1:36" ht="300">
      <c r="A71" s="158" t="s">
        <v>470</v>
      </c>
      <c r="B71" s="45" t="s">
        <v>537</v>
      </c>
      <c r="C71" s="158" t="s">
        <v>538</v>
      </c>
      <c r="D71" s="45" t="s">
        <v>539</v>
      </c>
      <c r="E71" s="158" t="s">
        <v>540</v>
      </c>
      <c r="F71" s="165">
        <v>45170</v>
      </c>
      <c r="G71" s="165">
        <v>45413</v>
      </c>
      <c r="H71" s="158" t="s">
        <v>541</v>
      </c>
      <c r="I71" s="45">
        <v>0</v>
      </c>
      <c r="J71" s="157" t="s">
        <v>542</v>
      </c>
      <c r="K71" s="157" t="s">
        <v>543</v>
      </c>
      <c r="L71" s="61"/>
      <c r="M71" s="157" t="s">
        <v>544</v>
      </c>
      <c r="N71" s="2"/>
      <c r="AJ71" s="18"/>
    </row>
    <row r="72" spans="1:36">
      <c r="A72" s="18"/>
      <c r="B72" s="18"/>
      <c r="C72" s="18"/>
      <c r="D72" s="18"/>
      <c r="E72" s="18"/>
      <c r="F72" s="18"/>
      <c r="G72" s="18"/>
      <c r="H72" s="18"/>
      <c r="I72" s="18"/>
      <c r="J72" s="18"/>
      <c r="K72" s="18"/>
      <c r="L72" s="18"/>
      <c r="M72" s="156"/>
      <c r="N72" s="56"/>
      <c r="O72" s="56"/>
      <c r="P72" s="56"/>
      <c r="Q72" s="56"/>
      <c r="R72" s="56"/>
      <c r="S72" s="56"/>
      <c r="T72" s="56"/>
      <c r="U72" s="56"/>
      <c r="V72" s="56"/>
      <c r="W72" s="56"/>
      <c r="X72" s="56"/>
      <c r="Y72" s="56"/>
      <c r="Z72" s="56"/>
      <c r="AA72" s="56"/>
      <c r="AB72" s="56"/>
      <c r="AC72" s="56"/>
      <c r="AD72" s="56"/>
      <c r="AE72" s="56"/>
      <c r="AF72" s="56"/>
      <c r="AG72" s="56"/>
      <c r="AH72" s="56"/>
      <c r="AI72" s="56"/>
      <c r="AJ72" s="18"/>
    </row>
    <row r="73" spans="1:36">
      <c r="A73" s="18"/>
      <c r="B73" s="18"/>
      <c r="C73" s="18"/>
      <c r="D73" s="18"/>
      <c r="E73" s="18"/>
      <c r="F73" s="18"/>
      <c r="G73" s="18"/>
      <c r="H73" s="18"/>
      <c r="I73" s="18"/>
      <c r="J73" s="18"/>
      <c r="K73" s="18"/>
      <c r="L73" s="18"/>
      <c r="M73" s="156"/>
      <c r="N73" s="56"/>
      <c r="O73" s="56"/>
      <c r="P73" s="56"/>
      <c r="Q73" s="56"/>
      <c r="R73" s="56"/>
      <c r="S73" s="56"/>
      <c r="T73" s="56"/>
      <c r="U73" s="56"/>
      <c r="V73" s="56"/>
      <c r="W73" s="56"/>
      <c r="X73" s="56"/>
      <c r="Y73" s="56"/>
      <c r="Z73" s="56"/>
      <c r="AA73" s="56"/>
      <c r="AB73" s="56"/>
      <c r="AC73" s="56"/>
      <c r="AD73" s="56"/>
      <c r="AE73" s="56"/>
      <c r="AF73" s="56"/>
      <c r="AG73" s="56"/>
      <c r="AH73" s="56"/>
      <c r="AI73" s="56"/>
      <c r="AJ73" s="18"/>
    </row>
  </sheetData>
  <sheetProtection algorithmName="SHA-512" hashValue="jJiKocQ4Ibmg9x08LGsdmkHdmO9bofkze7+BKDLHJwO8HR5U8yBvSDJFqELl9GYLy2pUaIkgNjHeiMB/hAUCPA==" saltValue="23MTc9UhJ8XI97jFG+kfNA==" spinCount="100000" sheet="1" objects="1" scenarios="1" formatCells="0" formatColumns="0" formatRows="0"/>
  <mergeCells count="70">
    <mergeCell ref="A69:A70"/>
    <mergeCell ref="B69:B70"/>
    <mergeCell ref="C69:C70"/>
    <mergeCell ref="D69:D70"/>
    <mergeCell ref="E69:E70"/>
    <mergeCell ref="U9:U10"/>
    <mergeCell ref="V9:V10"/>
    <mergeCell ref="H55:H56"/>
    <mergeCell ref="A8:M8"/>
    <mergeCell ref="I55:I56"/>
    <mergeCell ref="J55:J56"/>
    <mergeCell ref="M55:M56"/>
    <mergeCell ref="K55:L55"/>
    <mergeCell ref="A28:A32"/>
    <mergeCell ref="A33:A34"/>
    <mergeCell ref="B55:B56"/>
    <mergeCell ref="C55:C56"/>
    <mergeCell ref="D55:D56"/>
    <mergeCell ref="A55:A56"/>
    <mergeCell ref="E55:E56"/>
    <mergeCell ref="B9:B10"/>
    <mergeCell ref="I69:I70"/>
    <mergeCell ref="J69:J70"/>
    <mergeCell ref="F69:G69"/>
    <mergeCell ref="H69:H70"/>
    <mergeCell ref="T9:T10"/>
    <mergeCell ref="F55:G55"/>
    <mergeCell ref="K9:L9"/>
    <mergeCell ref="A1:AI1"/>
    <mergeCell ref="A2:AI2"/>
    <mergeCell ref="Y8:AI8"/>
    <mergeCell ref="F9:G9"/>
    <mergeCell ref="C9:C10"/>
    <mergeCell ref="A9:A10"/>
    <mergeCell ref="D9:D10"/>
    <mergeCell ref="E9:E10"/>
    <mergeCell ref="H9:H10"/>
    <mergeCell ref="I9:I10"/>
    <mergeCell ref="J9:J10"/>
    <mergeCell ref="M9:M10"/>
    <mergeCell ref="AI9:AI10"/>
    <mergeCell ref="B6:C6"/>
    <mergeCell ref="AF9:AF10"/>
    <mergeCell ref="AE9:AE10"/>
    <mergeCell ref="A43:A47"/>
    <mergeCell ref="A35:A42"/>
    <mergeCell ref="A11:A15"/>
    <mergeCell ref="A23:A27"/>
    <mergeCell ref="A16:A22"/>
    <mergeCell ref="AG9:AG10"/>
    <mergeCell ref="AH9:AH10"/>
    <mergeCell ref="AA9:AA10"/>
    <mergeCell ref="AC9:AC10"/>
    <mergeCell ref="AD9:AD10"/>
    <mergeCell ref="B4:H5"/>
    <mergeCell ref="A4:A5"/>
    <mergeCell ref="N8:X8"/>
    <mergeCell ref="AB9:AB10"/>
    <mergeCell ref="M69:M70"/>
    <mergeCell ref="X9:X10"/>
    <mergeCell ref="Y9:Y10"/>
    <mergeCell ref="Z9:Z10"/>
    <mergeCell ref="N9:N10"/>
    <mergeCell ref="O9:O10"/>
    <mergeCell ref="P9:P10"/>
    <mergeCell ref="Q9:Q10"/>
    <mergeCell ref="W9:W10"/>
    <mergeCell ref="K69:L69"/>
    <mergeCell ref="R9:R10"/>
    <mergeCell ref="S9:S10"/>
  </mergeCells>
  <conditionalFormatting sqref="N11:N47">
    <cfRule type="cellIs" dxfId="45" priority="316" stopIfTrue="1" operator="equal">
      <formula>"x"</formula>
    </cfRule>
  </conditionalFormatting>
  <conditionalFormatting sqref="O11:O47">
    <cfRule type="cellIs" dxfId="44" priority="315" operator="equal">
      <formula>"x"</formula>
    </cfRule>
  </conditionalFormatting>
  <conditionalFormatting sqref="P11:P47">
    <cfRule type="cellIs" dxfId="43" priority="314" operator="equal">
      <formula>"x"</formula>
    </cfRule>
  </conditionalFormatting>
  <conditionalFormatting sqref="Q11:Q47">
    <cfRule type="cellIs" dxfId="42" priority="313" stopIfTrue="1" operator="equal">
      <formula>"x"</formula>
    </cfRule>
  </conditionalFormatting>
  <conditionalFormatting sqref="R11:R47">
    <cfRule type="cellIs" dxfId="41" priority="312" operator="equal">
      <formula>"x"</formula>
    </cfRule>
  </conditionalFormatting>
  <conditionalFormatting sqref="S11:S47">
    <cfRule type="cellIs" dxfId="40" priority="4" stopIfTrue="1" operator="equal">
      <formula>$AN$7</formula>
    </cfRule>
    <cfRule type="cellIs" dxfId="39" priority="7" stopIfTrue="1" operator="equal">
      <formula>$AN$6</formula>
    </cfRule>
  </conditionalFormatting>
  <conditionalFormatting sqref="AN6:AN7">
    <cfRule type="cellIs" dxfId="38" priority="317" stopIfTrue="1" operator="equal">
      <formula>$AN$6</formula>
    </cfRule>
  </conditionalFormatting>
  <dataValidations count="1">
    <dataValidation type="list" allowBlank="1" showInputMessage="1" showErrorMessage="1" sqref="S11:S47" xr:uid="{00000000-0002-0000-0100-000000000000}">
      <formula1>$AN$6:$AN$7</formula1>
    </dataValidation>
  </dataValidations>
  <hyperlinks>
    <hyperlink ref="U27" r:id="rId1" xr:uid="{2993C9A7-9333-40A7-8522-2AB021C64E54}"/>
  </hyperlinks>
  <pageMargins left="0.511811024" right="0.511811024" top="0.78740157499999996" bottom="0.78740157499999996" header="0.31496062000000002" footer="0.31496062000000002"/>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4"/>
  <sheetViews>
    <sheetView showGridLines="0" topLeftCell="C1" zoomScale="70" zoomScaleNormal="70" zoomScalePageLayoutView="70" workbookViewId="0">
      <selection activeCell="F25" sqref="F25"/>
    </sheetView>
  </sheetViews>
  <sheetFormatPr defaultColWidth="8.85546875" defaultRowHeight="15"/>
  <cols>
    <col min="1" max="1" width="2.85546875" customWidth="1"/>
    <col min="2" max="2" width="3.85546875" customWidth="1"/>
    <col min="3" max="3" width="53" bestFit="1" customWidth="1"/>
    <col min="4" max="4" width="14.85546875" customWidth="1"/>
    <col min="5" max="5" width="7.42578125" customWidth="1"/>
    <col min="6" max="6" width="15.28515625"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2" t="s">
        <v>71</v>
      </c>
      <c r="C1" s="422"/>
      <c r="D1" s="422"/>
      <c r="E1" s="422"/>
      <c r="F1" s="422"/>
      <c r="G1" s="422"/>
      <c r="H1" s="422"/>
      <c r="I1" s="422"/>
      <c r="J1" s="422"/>
      <c r="K1" s="422"/>
      <c r="L1" s="422"/>
      <c r="M1" s="422"/>
      <c r="N1" s="422"/>
      <c r="O1" s="422"/>
      <c r="P1" s="422"/>
      <c r="Q1" s="422"/>
      <c r="R1" s="422"/>
      <c r="S1" s="422"/>
      <c r="T1" s="422"/>
      <c r="U1" s="422"/>
      <c r="V1" s="422"/>
      <c r="W1" s="422"/>
      <c r="X1" s="11"/>
    </row>
    <row r="2" spans="1:28" s="15" customFormat="1" ht="21" customHeight="1">
      <c r="A2" s="16"/>
      <c r="B2" s="422"/>
      <c r="C2" s="422"/>
      <c r="D2" s="422"/>
      <c r="E2" s="422"/>
      <c r="F2" s="422"/>
      <c r="G2" s="422"/>
      <c r="H2" s="422"/>
      <c r="I2" s="422"/>
      <c r="J2" s="422"/>
      <c r="K2" s="422"/>
      <c r="L2" s="422"/>
      <c r="M2" s="422"/>
      <c r="N2" s="422"/>
      <c r="O2" s="422"/>
      <c r="P2" s="422"/>
      <c r="Q2" s="422"/>
      <c r="R2" s="422"/>
      <c r="S2" s="422"/>
      <c r="T2" s="422"/>
      <c r="U2" s="422"/>
      <c r="V2" s="422"/>
      <c r="W2" s="422"/>
      <c r="X2" s="16"/>
    </row>
    <row r="3" spans="1:28" ht="21.75" customHeight="1">
      <c r="A3" s="11"/>
      <c r="B3" s="428" t="str">
        <f>'Monitoria Anual - 1'!A2</f>
        <v>Plano de Ação para a Conservação dos Pequenos Mamíferos de Áreas Florestais - PAN PMAF</v>
      </c>
      <c r="C3" s="428"/>
      <c r="D3" s="428"/>
      <c r="E3" s="428"/>
      <c r="F3" s="428"/>
      <c r="G3" s="428"/>
      <c r="H3" s="428"/>
      <c r="I3" s="428"/>
      <c r="J3" s="428"/>
      <c r="K3" s="428"/>
      <c r="L3" s="428"/>
      <c r="M3" s="428"/>
      <c r="N3" s="428"/>
      <c r="O3" s="428"/>
      <c r="P3" s="428"/>
      <c r="Q3" s="428"/>
      <c r="R3" s="428"/>
      <c r="S3" s="428"/>
      <c r="T3" s="428"/>
      <c r="U3" s="428"/>
      <c r="V3" s="428"/>
      <c r="W3" s="428"/>
      <c r="X3" s="11"/>
    </row>
    <row r="4" spans="1:28">
      <c r="A4" s="11"/>
      <c r="J4" s="12"/>
      <c r="K4" s="12"/>
      <c r="L4" s="12"/>
      <c r="M4" s="12"/>
      <c r="N4" s="12"/>
      <c r="O4" s="12"/>
      <c r="X4" s="11"/>
    </row>
    <row r="5" spans="1:28" s="2" customFormat="1" ht="45" customHeight="1">
      <c r="A5" s="18"/>
      <c r="B5" s="433" t="s">
        <v>545</v>
      </c>
      <c r="C5" s="433"/>
      <c r="D5" s="359" t="str">
        <f>'Monitoria Anual - 1'!B4</f>
        <v>Proteger as populações das espécies alvo do PAN e seus ambientes, reduzindo os fatores de ameaça, e ampliar e difundir o conhecimento sobre elas, visando a sua conservação</v>
      </c>
      <c r="E5" s="359"/>
      <c r="F5" s="359"/>
      <c r="G5" s="359"/>
      <c r="H5" s="359"/>
      <c r="I5" s="359"/>
      <c r="J5" s="359"/>
      <c r="K5" s="359"/>
      <c r="L5" s="359"/>
      <c r="M5" s="359"/>
      <c r="N5" s="359"/>
      <c r="O5" s="360"/>
      <c r="P5" s="13"/>
      <c r="Q5" s="13"/>
      <c r="R5" s="13"/>
      <c r="X5" s="18"/>
    </row>
    <row r="6" spans="1:28" ht="4.5" customHeight="1">
      <c r="A6" s="11"/>
      <c r="J6" s="12"/>
      <c r="K6" s="12"/>
      <c r="L6" s="12"/>
      <c r="M6" s="12"/>
      <c r="N6" s="12"/>
      <c r="O6" s="12"/>
      <c r="X6" s="11"/>
    </row>
    <row r="7" spans="1:28" ht="26.25" customHeight="1">
      <c r="A7" s="11"/>
      <c r="B7" s="433" t="s">
        <v>75</v>
      </c>
      <c r="C7" s="433"/>
      <c r="D7" s="423" t="str">
        <f>'Monitoria Anual - 1'!B6</f>
        <v>28/08/2023 - 01/09/2023 (online)</v>
      </c>
      <c r="E7" s="423"/>
      <c r="F7" s="423"/>
      <c r="G7" s="424"/>
      <c r="H7" s="2"/>
      <c r="I7" s="14"/>
      <c r="J7" s="12"/>
      <c r="K7" s="12"/>
      <c r="L7" s="12"/>
      <c r="M7" s="12"/>
      <c r="N7" s="12"/>
      <c r="O7" s="12"/>
      <c r="X7" s="11"/>
    </row>
    <row r="8" spans="1:28">
      <c r="A8" s="11"/>
      <c r="X8" s="11"/>
    </row>
    <row r="9" spans="1:28" ht="31.5" customHeight="1">
      <c r="A9" s="11"/>
      <c r="B9" s="422" t="s">
        <v>546</v>
      </c>
      <c r="C9" s="422"/>
      <c r="D9" s="422"/>
      <c r="E9" s="422"/>
      <c r="F9" s="422"/>
      <c r="G9" s="422"/>
      <c r="H9" s="422"/>
      <c r="I9" s="422"/>
      <c r="J9" s="422"/>
      <c r="K9" s="422"/>
      <c r="L9" s="422"/>
      <c r="M9" s="422"/>
      <c r="N9" s="422"/>
      <c r="O9" s="422"/>
      <c r="P9" s="422"/>
      <c r="Q9" s="422"/>
      <c r="R9" s="422"/>
      <c r="S9" s="422"/>
      <c r="T9" s="422"/>
      <c r="U9" s="422"/>
      <c r="V9" s="422"/>
      <c r="W9" s="422"/>
      <c r="X9" s="11"/>
    </row>
    <row r="10" spans="1:28">
      <c r="A10" s="11"/>
      <c r="G10" s="10"/>
      <c r="H10" s="10"/>
      <c r="I10" s="10"/>
      <c r="X10" s="11"/>
    </row>
    <row r="11" spans="1:28" ht="15.75">
      <c r="A11" s="11"/>
      <c r="B11" s="423" t="s">
        <v>547</v>
      </c>
      <c r="C11" s="424"/>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429"/>
      <c r="G12" s="429"/>
      <c r="H12" s="110"/>
      <c r="X12" s="11"/>
    </row>
    <row r="13" spans="1:28" ht="33.75" customHeight="1" thickBot="1">
      <c r="A13" s="11"/>
      <c r="C13" s="430" t="s">
        <v>548</v>
      </c>
      <c r="D13" s="431"/>
      <c r="E13" s="431"/>
      <c r="F13" s="431"/>
      <c r="G13" s="432"/>
      <c r="H13" s="3"/>
      <c r="X13" s="11"/>
    </row>
    <row r="14" spans="1:28" s="2" customFormat="1" ht="34.5" customHeight="1" thickBot="1">
      <c r="A14" s="18"/>
      <c r="C14" s="26" t="s">
        <v>549</v>
      </c>
      <c r="D14" s="7" t="s">
        <v>550</v>
      </c>
      <c r="E14" s="8" t="s">
        <v>551</v>
      </c>
      <c r="F14" s="7" t="s">
        <v>552</v>
      </c>
      <c r="G14" s="9" t="s">
        <v>551</v>
      </c>
      <c r="H14" s="6"/>
      <c r="X14" s="18"/>
    </row>
    <row r="15" spans="1:28" ht="20.25" customHeight="1">
      <c r="A15" s="11"/>
      <c r="C15" s="79" t="s">
        <v>553</v>
      </c>
      <c r="D15" s="89"/>
      <c r="E15" s="101"/>
      <c r="F15" s="86">
        <f>COUNTA('Monitoria Anual - 1'!S11:S856)</f>
        <v>0</v>
      </c>
      <c r="G15" s="102">
        <f t="shared" ref="G15:G21" si="0">F15/$F$22</f>
        <v>0</v>
      </c>
      <c r="H15" s="103"/>
      <c r="X15" s="11"/>
    </row>
    <row r="16" spans="1:28" ht="20.25" customHeight="1">
      <c r="A16" s="11"/>
      <c r="C16" s="80" t="s">
        <v>554</v>
      </c>
      <c r="D16" s="91">
        <f>COUNTA('Monitoria Anual - 1'!N11:N856)</f>
        <v>3</v>
      </c>
      <c r="E16" s="104">
        <f>D16/$D$22</f>
        <v>8.1081081081081086E-2</v>
      </c>
      <c r="F16" s="87">
        <f>D16-AB16</f>
        <v>3</v>
      </c>
      <c r="G16" s="104">
        <f t="shared" si="0"/>
        <v>7.8947368421052627E-2</v>
      </c>
      <c r="H16" s="103"/>
      <c r="X16" s="11"/>
      <c r="Z16">
        <f>COUNTIFS('Monitoria Anual - 1'!N:N,"x",'Monitoria Anual - 1'!S:S,"Excluída")</f>
        <v>0</v>
      </c>
      <c r="AA16">
        <f>COUNTIFS('Monitoria Anual - 1'!N:N,"x",'Monitoria Anual - 1'!S:S,"Agrupada")</f>
        <v>0</v>
      </c>
      <c r="AB16">
        <f>Z16+AA16</f>
        <v>0</v>
      </c>
    </row>
    <row r="17" spans="1:28" ht="20.25" customHeight="1">
      <c r="A17" s="11"/>
      <c r="C17" s="81" t="s">
        <v>555</v>
      </c>
      <c r="D17" s="91">
        <f>COUNTA('Monitoria Anual - 1'!O11:O856)</f>
        <v>15</v>
      </c>
      <c r="E17" s="104">
        <f>D17/$D$22</f>
        <v>0.40540540540540543</v>
      </c>
      <c r="F17" s="87">
        <f>D17-AB17</f>
        <v>15</v>
      </c>
      <c r="G17" s="104">
        <f t="shared" si="0"/>
        <v>0.39473684210526316</v>
      </c>
      <c r="H17" s="103"/>
      <c r="X17" s="11"/>
      <c r="Z17">
        <f t="array" ref="Z17">COUNTIFS('Monitoria Anual - 1'!O:O,"x",'Monitoria Anual - 1'!S:S,"Excluída")</f>
        <v>0</v>
      </c>
      <c r="AA17">
        <f t="array" ref="AA17">COUNTIFS('Monitoria Anual - 1'!O:O,"x",'Monitoria Anual - 1'!S:S,"Agrupada")</f>
        <v>0</v>
      </c>
      <c r="AB17">
        <f>Z17+AA17</f>
        <v>0</v>
      </c>
    </row>
    <row r="18" spans="1:28" ht="20.25" customHeight="1">
      <c r="A18" s="11"/>
      <c r="C18" s="82" t="s">
        <v>556</v>
      </c>
      <c r="D18" s="91">
        <f>COUNTA('Monitoria Anual - 1'!P11:P856)</f>
        <v>3</v>
      </c>
      <c r="E18" s="104">
        <f>D18/$D$22</f>
        <v>8.1081081081081086E-2</v>
      </c>
      <c r="F18" s="87">
        <f>D18-AB18</f>
        <v>3</v>
      </c>
      <c r="G18" s="104">
        <f t="shared" si="0"/>
        <v>7.8947368421052627E-2</v>
      </c>
      <c r="H18" s="103"/>
      <c r="X18" s="11"/>
      <c r="Z18">
        <f t="array" ref="Z18">COUNTIFS('Monitoria Anual - 1'!P:P,"x",'Monitoria Anual - 1'!S:S,"Excluída")</f>
        <v>0</v>
      </c>
      <c r="AA18">
        <f t="array" ref="AA18">COUNTIFS('Monitoria Anual - 1'!P:P,"x",'Monitoria Anual - 1'!S:S,"Agrupada")</f>
        <v>0</v>
      </c>
      <c r="AB18">
        <f>Z18+AA18</f>
        <v>0</v>
      </c>
    </row>
    <row r="19" spans="1:28" ht="20.25" customHeight="1">
      <c r="A19" s="11"/>
      <c r="C19" s="83" t="s">
        <v>557</v>
      </c>
      <c r="D19" s="91">
        <f>COUNTA('Monitoria Anual - 1'!Q11:Q856)</f>
        <v>16</v>
      </c>
      <c r="E19" s="104">
        <f>D19/$D$22</f>
        <v>0.43243243243243246</v>
      </c>
      <c r="F19" s="87">
        <f t="shared" ref="F19:F20" si="1">D19-AB19</f>
        <v>16</v>
      </c>
      <c r="G19" s="104">
        <f t="shared" si="0"/>
        <v>0.42105263157894735</v>
      </c>
      <c r="H19" s="103"/>
      <c r="X19" s="11"/>
      <c r="Z19">
        <f t="array" ref="Z19">COUNTIFS('Monitoria Anual - 1'!Q:Q,"x",'Monitoria Anual - 1'!S:S,"Excluída")</f>
        <v>0</v>
      </c>
      <c r="AA19">
        <f t="array" ref="AA19">COUNTIFS('Monitoria Anual - 1'!Q:Q,"x",'Monitoria Anual - 1'!S:S,"Agrupada")</f>
        <v>0</v>
      </c>
      <c r="AB19">
        <f>Z19+AA19</f>
        <v>0</v>
      </c>
    </row>
    <row r="20" spans="1:28" ht="20.25" customHeight="1">
      <c r="A20" s="11"/>
      <c r="C20" s="84" t="s">
        <v>558</v>
      </c>
      <c r="D20" s="91">
        <f>COUNTA('Monitoria Anual - 1'!R11:R856)</f>
        <v>0</v>
      </c>
      <c r="E20" s="104">
        <f>D20/$D$22</f>
        <v>0</v>
      </c>
      <c r="F20" s="87">
        <f t="shared" si="1"/>
        <v>0</v>
      </c>
      <c r="G20" s="104">
        <f t="shared" si="0"/>
        <v>0</v>
      </c>
      <c r="H20" s="103"/>
      <c r="X20" s="11"/>
      <c r="Z20">
        <f t="array" ref="Z20">COUNTIFS('Monitoria Anual - 1'!R:R,"x",'Monitoria Anual - 1'!S:S,"Excluída")</f>
        <v>0</v>
      </c>
      <c r="AA20">
        <f t="array" ref="AA20">COUNTIFS('Monitoria Anual - 1'!R:R,"x",'Monitoria Anual - 1'!S:S,"Agrupada")</f>
        <v>0</v>
      </c>
      <c r="AB20">
        <f>Z20+AA20</f>
        <v>0</v>
      </c>
    </row>
    <row r="21" spans="1:28" ht="20.25" customHeight="1" thickBot="1">
      <c r="A21" s="11"/>
      <c r="C21" s="85" t="s">
        <v>559</v>
      </c>
      <c r="D21" s="92"/>
      <c r="E21" s="105"/>
      <c r="F21" s="88">
        <f>'Monitoria Anual - 1'!C53</f>
        <v>1</v>
      </c>
      <c r="G21" s="106">
        <f t="shared" si="0"/>
        <v>2.6315789473684209E-2</v>
      </c>
      <c r="H21" s="103"/>
      <c r="X21" s="11"/>
    </row>
    <row r="22" spans="1:28" ht="20.25" customHeight="1" thickBot="1">
      <c r="A22" s="11"/>
      <c r="C22" s="94" t="s">
        <v>560</v>
      </c>
      <c r="D22" s="96">
        <f>SUM(D16:D20)</f>
        <v>37</v>
      </c>
      <c r="E22" s="32">
        <f>SUM(E15:E21)</f>
        <v>1</v>
      </c>
      <c r="F22" s="95">
        <f>SUM(F16:F21)</f>
        <v>38</v>
      </c>
      <c r="G22" s="32">
        <f>SUM(G16:G21)</f>
        <v>1</v>
      </c>
      <c r="H22" s="103"/>
      <c r="X22" s="11"/>
    </row>
    <row r="23" spans="1:28" ht="20.25" customHeight="1" thickBot="1">
      <c r="A23" s="11"/>
      <c r="C23" s="75" t="s">
        <v>561</v>
      </c>
      <c r="D23" s="425">
        <f>COUNTIF('Monitoria Anual - 1'!S11:S856,"Agrupada")</f>
        <v>0</v>
      </c>
      <c r="E23" s="426"/>
      <c r="F23" s="426"/>
      <c r="G23" s="427"/>
      <c r="H23" s="5"/>
      <c r="X23" s="11"/>
    </row>
    <row r="24" spans="1:28" ht="20.25" customHeight="1" thickBot="1">
      <c r="A24" s="11"/>
      <c r="C24" s="74" t="s">
        <v>562</v>
      </c>
      <c r="D24" s="425">
        <f>COUNTIF('Monitoria Anual - 1'!S11:S48,"Excluída")</f>
        <v>0</v>
      </c>
      <c r="E24" s="426"/>
      <c r="F24" s="426"/>
      <c r="G24" s="427"/>
      <c r="X24" s="11"/>
    </row>
    <row r="25" spans="1:28">
      <c r="A25" s="11"/>
      <c r="X25" s="11"/>
    </row>
    <row r="26" spans="1:28">
      <c r="A26" s="11"/>
      <c r="X26" s="11"/>
    </row>
    <row r="27" spans="1:28" ht="15.75">
      <c r="A27" s="11"/>
      <c r="B27" s="423" t="s">
        <v>563</v>
      </c>
      <c r="C27" s="424"/>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564</v>
      </c>
      <c r="D29" s="68">
        <f>COUNTA('Monitoria Anual - 1'!A11:A47)</f>
        <v>7</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8" t="s">
        <v>565</v>
      </c>
      <c r="D31" s="78" t="s">
        <v>566</v>
      </c>
      <c r="E31" s="19"/>
      <c r="F31" s="20"/>
      <c r="G31" s="21"/>
      <c r="H31" s="23"/>
      <c r="I31" s="24"/>
      <c r="J31" s="25"/>
      <c r="W31" s="1"/>
      <c r="X31" s="11"/>
    </row>
    <row r="32" spans="1:28">
      <c r="A32" s="11"/>
      <c r="C32" s="76" t="s">
        <v>567</v>
      </c>
      <c r="D32" s="99">
        <f>SUM(F32:J32)</f>
        <v>5</v>
      </c>
      <c r="E32" s="34">
        <f>COUNTA('Monitoria Anual - 1'!S11:S15)</f>
        <v>0</v>
      </c>
      <c r="F32" s="66">
        <f>COUNTA('Monitoria Anual - 1'!N11:N15)</f>
        <v>0</v>
      </c>
      <c r="G32" s="66">
        <f>COUNTA('Monitoria Anual - 1'!O11:O15)</f>
        <v>3</v>
      </c>
      <c r="H32" s="66">
        <f>COUNTA('Monitoria Anual - 1'!P11:P15)</f>
        <v>1</v>
      </c>
      <c r="I32" s="66">
        <f>COUNTA('Monitoria Anual - 1'!Q11:Q15)</f>
        <v>1</v>
      </c>
      <c r="J32" s="67">
        <f>COUNTA('Monitoria Anual - 1'!R11:R15)</f>
        <v>0</v>
      </c>
      <c r="W32" s="1"/>
      <c r="X32" s="11"/>
    </row>
    <row r="33" spans="1:30">
      <c r="A33" s="11"/>
      <c r="C33" s="77" t="s">
        <v>568</v>
      </c>
      <c r="D33" s="76">
        <f>SUM(F33:J33)</f>
        <v>7</v>
      </c>
      <c r="E33" s="35">
        <f>COUNTA('Monitoria Anual - 1'!S16:S22)</f>
        <v>0</v>
      </c>
      <c r="F33" s="36">
        <f>COUNTA('Monitoria Anual - 1'!N16:N22)</f>
        <v>2</v>
      </c>
      <c r="G33" s="36">
        <f>COUNTA('Monitoria Anual - 1'!O16:O22)</f>
        <v>2</v>
      </c>
      <c r="H33" s="36">
        <f>COUNTA('Monitoria Anual - 1'!P16:P22)</f>
        <v>0</v>
      </c>
      <c r="I33" s="36">
        <f>COUNTA('Monitoria Anual - 1'!Q16:Q22)</f>
        <v>3</v>
      </c>
      <c r="J33" s="37">
        <f>COUNTA('Monitoria Anual - 1'!R16:R22)</f>
        <v>0</v>
      </c>
      <c r="W33" s="1"/>
      <c r="X33" s="11"/>
    </row>
    <row r="34" spans="1:30">
      <c r="A34" s="11"/>
      <c r="C34" s="77" t="s">
        <v>569</v>
      </c>
      <c r="D34" s="76">
        <f t="shared" ref="D34:D38" si="2">SUM(F34:J34)</f>
        <v>5</v>
      </c>
      <c r="E34" s="35">
        <f>COUNTA('Monitoria Anual - 1'!S23:S27)</f>
        <v>0</v>
      </c>
      <c r="F34" s="36">
        <f>COUNTA('Monitoria Anual - 1'!N23:N27)</f>
        <v>0</v>
      </c>
      <c r="G34" s="36">
        <f>COUNTA('Monitoria Anual - 1'!O23:O27)</f>
        <v>3</v>
      </c>
      <c r="H34" s="36">
        <f>COUNTA('Monitoria Anual - 1'!P23:P27)</f>
        <v>0</v>
      </c>
      <c r="I34" s="36">
        <f>COUNTA('Monitoria Anual - 1'!Q23:Q27)</f>
        <v>2</v>
      </c>
      <c r="J34" s="37">
        <f>COUNTA('Monitoria Anual - 1'!R23:R27)</f>
        <v>0</v>
      </c>
      <c r="W34" s="1"/>
      <c r="X34" s="11"/>
    </row>
    <row r="35" spans="1:30">
      <c r="A35" s="11"/>
      <c r="C35" s="77" t="s">
        <v>570</v>
      </c>
      <c r="D35" s="76">
        <f t="shared" si="2"/>
        <v>5</v>
      </c>
      <c r="E35" s="35">
        <f>COUNTA('Monitoria Anual - 1'!S28:S32)</f>
        <v>0</v>
      </c>
      <c r="F35" s="36">
        <f>COUNTA('Monitoria Anual - 1'!N28:N32)</f>
        <v>0</v>
      </c>
      <c r="G35" s="36">
        <f>COUNTA('Monitoria Anual - 1'!O28:O32)</f>
        <v>1</v>
      </c>
      <c r="H35" s="36">
        <f>COUNTA('Monitoria Anual - 1'!P28:P32)</f>
        <v>1</v>
      </c>
      <c r="I35" s="36">
        <f>COUNTA('Monitoria Anual - 1'!Q28:Q32)</f>
        <v>3</v>
      </c>
      <c r="J35" s="37">
        <f>COUNTA('Monitoria Anual - 1'!R28:R32)</f>
        <v>0</v>
      </c>
      <c r="W35" s="1"/>
      <c r="X35" s="11"/>
    </row>
    <row r="36" spans="1:30">
      <c r="A36" s="11"/>
      <c r="C36" s="77" t="s">
        <v>571</v>
      </c>
      <c r="D36" s="76">
        <f t="shared" si="2"/>
        <v>2</v>
      </c>
      <c r="E36" s="35">
        <f>COUNTA('Monitoria Anual - 1'!S33:S34)</f>
        <v>0</v>
      </c>
      <c r="F36" s="36">
        <f>COUNTA('Monitoria Anual - 1'!N33:N34)</f>
        <v>0</v>
      </c>
      <c r="G36" s="36">
        <f>COUNTA('Monitoria Anual - 1'!O33:O34)</f>
        <v>1</v>
      </c>
      <c r="H36" s="36">
        <f>COUNTA('Monitoria Anual - 1'!P33:P34)</f>
        <v>0</v>
      </c>
      <c r="I36" s="36">
        <f>COUNTA('Monitoria Anual - 1'!Q33:Q34)</f>
        <v>1</v>
      </c>
      <c r="J36" s="37">
        <f>COUNTA('Monitoria Anual - 1'!R33:R34)</f>
        <v>0</v>
      </c>
      <c r="W36" s="1"/>
      <c r="X36" s="11"/>
    </row>
    <row r="37" spans="1:30">
      <c r="A37" s="11"/>
      <c r="C37" s="77" t="s">
        <v>572</v>
      </c>
      <c r="D37" s="76">
        <f t="shared" si="2"/>
        <v>8</v>
      </c>
      <c r="E37" s="35">
        <f>COUNTA('Monitoria Anual - 1'!S35:S42)</f>
        <v>0</v>
      </c>
      <c r="F37" s="36">
        <f>COUNTA('Monitoria Anual - 1'!N35:N42)</f>
        <v>1</v>
      </c>
      <c r="G37" s="36">
        <f>COUNTA('Monitoria Anual - 1'!O35:O42)</f>
        <v>2</v>
      </c>
      <c r="H37" s="36">
        <f>COUNTA('Monitoria Anual - 1'!P35:P42)</f>
        <v>1</v>
      </c>
      <c r="I37" s="36">
        <f>COUNTA('Monitoria Anual - 1'!Q35:Q42)</f>
        <v>4</v>
      </c>
      <c r="J37" s="37">
        <f>COUNTA('Monitoria Anual - 1'!R35:R42)</f>
        <v>0</v>
      </c>
      <c r="W37" s="1"/>
      <c r="X37" s="11"/>
    </row>
    <row r="38" spans="1:30">
      <c r="A38" s="11"/>
      <c r="C38" s="77" t="s">
        <v>573</v>
      </c>
      <c r="D38" s="76">
        <f t="shared" si="2"/>
        <v>5</v>
      </c>
      <c r="E38" s="35">
        <f>COUNTA('Monitoria Anual - 1'!S43:S47)</f>
        <v>0</v>
      </c>
      <c r="F38" s="36">
        <f>COUNTA('Monitoria Anual - 1'!N43:N47)</f>
        <v>0</v>
      </c>
      <c r="G38" s="36">
        <f>COUNTA('Monitoria Anual - 1'!O43:O47)</f>
        <v>3</v>
      </c>
      <c r="H38" s="36">
        <f>COUNTA('Monitoria Anual - 1'!P43:P47)</f>
        <v>0</v>
      </c>
      <c r="I38" s="36">
        <f>COUNTA('Monitoria Anual - 1'!Q43:Q47)</f>
        <v>2</v>
      </c>
      <c r="J38" s="37">
        <f>COUNTA('Monitoria Anual - 1'!R43:R47)</f>
        <v>0</v>
      </c>
      <c r="W38" s="1"/>
      <c r="X38" s="11"/>
    </row>
    <row r="39" spans="1:30">
      <c r="A39" s="11"/>
      <c r="X39" s="11"/>
    </row>
    <row r="40" spans="1:30">
      <c r="A40" s="11"/>
      <c r="B40" s="11"/>
      <c r="C40" s="11"/>
      <c r="D40" s="11"/>
      <c r="E40" s="11"/>
      <c r="F40" s="11"/>
      <c r="G40" s="11"/>
      <c r="H40" s="11"/>
      <c r="I40" s="11"/>
      <c r="J40" s="11"/>
      <c r="K40" s="11"/>
      <c r="L40" s="11"/>
      <c r="M40" s="11"/>
      <c r="N40" s="11"/>
      <c r="O40" s="11"/>
      <c r="P40" s="11"/>
      <c r="Q40" s="11"/>
      <c r="R40" s="11"/>
      <c r="S40" s="11"/>
      <c r="T40" s="11"/>
      <c r="U40" s="11"/>
      <c r="V40" s="11"/>
      <c r="W40" s="11"/>
      <c r="X40" s="11"/>
    </row>
    <row r="42" spans="1:30">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row>
    <row r="43" spans="1:30">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row>
    <row r="44" spans="1:30">
      <c r="A44" s="100"/>
      <c r="B44" s="100"/>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row>
  </sheetData>
  <sheetProtection algorithmName="SHA-512" hashValue="DJSPSBr9aSBNBySC9pDKUP6GcfXmp3NQ8YbL5Jr7ZVcRYPMbJPKyVn2NFezkO2kmvEemQxr6kLcEjy940k9GyQ==" saltValue="azmOvcpztMdyOhMYotbOiw==" spinCount="100000" sheet="1" objects="1" scenarios="1" formatCells="0" formatColumns="0" formatRows="0"/>
  <protectedRanges>
    <protectedRange algorithmName="SHA-512" hashValue="98BvPQuo0Qwao0I+kiuA4YXjewcI/InX+iSsNQOMN1EUEOUf6iq1dZE45zX6FsAo16zLhPSnQcK/CvMVXpzi7g==" saltValue="2/+3uvfRoGILY5UMZ52LGw==" spinCount="100000" sqref="A39:AD44 A1:AD38" name="Intervalo1"/>
    <protectedRange sqref="C13:G13" name="Ano da monitoria"/>
  </protectedRanges>
  <mergeCells count="13">
    <mergeCell ref="B1:W2"/>
    <mergeCell ref="B27:C27"/>
    <mergeCell ref="D23:G23"/>
    <mergeCell ref="D24:G24"/>
    <mergeCell ref="B3:W3"/>
    <mergeCell ref="D7:G7"/>
    <mergeCell ref="B11:C11"/>
    <mergeCell ref="B9:W9"/>
    <mergeCell ref="F12:G12"/>
    <mergeCell ref="C13:G13"/>
    <mergeCell ref="B5:C5"/>
    <mergeCell ref="B7:C7"/>
    <mergeCell ref="D5:O5"/>
  </mergeCells>
  <conditionalFormatting sqref="E32:F32 F32:J38">
    <cfRule type="cellIs" dxfId="37"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104"/>
  <sheetViews>
    <sheetView showGridLines="0" tabSelected="1" topLeftCell="R13" zoomScale="60" zoomScaleNormal="60" workbookViewId="0">
      <selection activeCell="U14" sqref="U14"/>
    </sheetView>
  </sheetViews>
  <sheetFormatPr defaultColWidth="9.140625" defaultRowHeight="15"/>
  <cols>
    <col min="1" max="1" width="50.42578125" style="2" customWidth="1"/>
    <col min="2" max="2" width="7.28515625" style="2" customWidth="1"/>
    <col min="3" max="3" width="45.85546875" style="2" customWidth="1"/>
    <col min="4" max="4" width="18.7109375" style="2" customWidth="1"/>
    <col min="5" max="5" width="26.42578125" style="2" customWidth="1"/>
    <col min="6" max="6" width="17.140625" style="2" customWidth="1"/>
    <col min="7" max="7" width="18.85546875" style="2" customWidth="1"/>
    <col min="8" max="8" width="25.140625" style="2" customWidth="1"/>
    <col min="9" max="9" width="19.85546875" style="2" customWidth="1"/>
    <col min="10" max="10" width="47.28515625" style="2" customWidth="1"/>
    <col min="11" max="12" width="25.140625" style="2" customWidth="1"/>
    <col min="13" max="13" width="45.42578125" style="2" customWidth="1"/>
    <col min="14" max="19" width="26.7109375" style="59" customWidth="1"/>
    <col min="20" max="20" width="110" style="2" customWidth="1"/>
    <col min="21" max="21" width="63.28515625" style="2" customWidth="1"/>
    <col min="22" max="22" width="42.7109375" style="2" customWidth="1"/>
    <col min="23" max="23" width="26.7109375" style="2" customWidth="1"/>
    <col min="24" max="24" width="42.7109375" style="2" customWidth="1"/>
    <col min="25" max="27" width="28.85546875" style="2" customWidth="1"/>
    <col min="28" max="31" width="18.7109375" style="2" customWidth="1"/>
    <col min="32" max="32" width="25.28515625" style="2" customWidth="1"/>
    <col min="33" max="33" width="23" style="2" bestFit="1" customWidth="1"/>
    <col min="34" max="34" width="18.7109375" style="2" customWidth="1"/>
    <col min="35" max="35" width="32.7109375" style="2" customWidth="1"/>
    <col min="36" max="36" width="7" style="2" customWidth="1"/>
    <col min="37" max="39" width="8.85546875" style="2"/>
    <col min="40" max="40" width="8.85546875" style="2" customWidth="1"/>
    <col min="41" max="16384" width="9.140625" style="2"/>
  </cols>
  <sheetData>
    <row r="1" spans="1:40" ht="33.75" customHeight="1">
      <c r="A1" s="393" t="s">
        <v>71</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18"/>
    </row>
    <row r="2" spans="1:40" ht="33.75" customHeight="1">
      <c r="A2" s="394" t="s">
        <v>72</v>
      </c>
      <c r="B2" s="395"/>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18"/>
    </row>
    <row r="3" spans="1:40">
      <c r="AJ3" s="18"/>
    </row>
    <row r="4" spans="1:40" ht="33" customHeight="1">
      <c r="A4" s="52" t="s">
        <v>73</v>
      </c>
      <c r="B4" s="359" t="s">
        <v>74</v>
      </c>
      <c r="C4" s="359"/>
      <c r="D4" s="359"/>
      <c r="E4" s="359"/>
      <c r="F4" s="359"/>
      <c r="G4" s="360"/>
      <c r="H4" s="13"/>
      <c r="I4" s="13"/>
      <c r="J4" s="13"/>
      <c r="K4" s="13"/>
      <c r="L4" s="13"/>
      <c r="M4" s="13"/>
      <c r="N4" s="13"/>
      <c r="O4" s="13"/>
      <c r="P4" s="13"/>
      <c r="Q4" s="13"/>
      <c r="R4" s="13"/>
      <c r="S4" s="2"/>
      <c r="AJ4" s="18"/>
    </row>
    <row r="5" spans="1:40">
      <c r="AJ5" s="18"/>
    </row>
    <row r="6" spans="1:40" ht="27" customHeight="1">
      <c r="A6" s="52" t="s">
        <v>75</v>
      </c>
      <c r="B6" s="407" t="s">
        <v>574</v>
      </c>
      <c r="C6" s="408"/>
      <c r="M6" s="59"/>
      <c r="AJ6" s="18"/>
      <c r="AN6" s="2" t="s">
        <v>77</v>
      </c>
    </row>
    <row r="7" spans="1:40">
      <c r="AJ7" s="18"/>
      <c r="AN7" s="60" t="s">
        <v>78</v>
      </c>
    </row>
    <row r="8" spans="1:40" ht="27" customHeight="1">
      <c r="A8" s="413" t="s">
        <v>79</v>
      </c>
      <c r="B8" s="414"/>
      <c r="C8" s="414"/>
      <c r="D8" s="414"/>
      <c r="E8" s="414"/>
      <c r="F8" s="414"/>
      <c r="G8" s="414"/>
      <c r="H8" s="414"/>
      <c r="I8" s="414"/>
      <c r="J8" s="414"/>
      <c r="K8" s="414"/>
      <c r="L8" s="414"/>
      <c r="M8" s="415"/>
      <c r="N8" s="362" t="s">
        <v>80</v>
      </c>
      <c r="O8" s="363"/>
      <c r="P8" s="363"/>
      <c r="Q8" s="363"/>
      <c r="R8" s="363"/>
      <c r="S8" s="363"/>
      <c r="T8" s="363"/>
      <c r="U8" s="363"/>
      <c r="V8" s="363"/>
      <c r="W8" s="363"/>
      <c r="X8" s="364"/>
      <c r="Y8" s="396" t="s">
        <v>81</v>
      </c>
      <c r="Z8" s="397"/>
      <c r="AA8" s="397"/>
      <c r="AB8" s="397"/>
      <c r="AC8" s="397"/>
      <c r="AD8" s="397"/>
      <c r="AE8" s="397"/>
      <c r="AF8" s="397"/>
      <c r="AG8" s="397"/>
      <c r="AH8" s="397"/>
      <c r="AI8" s="398"/>
      <c r="AJ8" s="18"/>
    </row>
    <row r="9" spans="1:40" ht="64.5" customHeight="1">
      <c r="A9" s="401" t="s">
        <v>82</v>
      </c>
      <c r="B9" s="399" t="s">
        <v>83</v>
      </c>
      <c r="C9" s="399" t="s">
        <v>1</v>
      </c>
      <c r="D9" s="399" t="s">
        <v>3</v>
      </c>
      <c r="E9" s="403" t="s">
        <v>5</v>
      </c>
      <c r="F9" s="399" t="s">
        <v>7</v>
      </c>
      <c r="G9" s="399"/>
      <c r="H9" s="399" t="s">
        <v>9</v>
      </c>
      <c r="I9" s="399" t="s">
        <v>13</v>
      </c>
      <c r="J9" s="399" t="s">
        <v>11</v>
      </c>
      <c r="K9" s="411" t="s">
        <v>84</v>
      </c>
      <c r="L9" s="412"/>
      <c r="M9" s="399" t="s">
        <v>19</v>
      </c>
      <c r="N9" s="372" t="s">
        <v>22</v>
      </c>
      <c r="O9" s="374" t="s">
        <v>24</v>
      </c>
      <c r="P9" s="376" t="s">
        <v>26</v>
      </c>
      <c r="Q9" s="378" t="s">
        <v>28</v>
      </c>
      <c r="R9" s="383" t="s">
        <v>30</v>
      </c>
      <c r="S9" s="385" t="s">
        <v>32</v>
      </c>
      <c r="T9" s="380" t="s">
        <v>38</v>
      </c>
      <c r="U9" s="380" t="s">
        <v>40</v>
      </c>
      <c r="V9" s="380" t="s">
        <v>42</v>
      </c>
      <c r="W9" s="380" t="s">
        <v>44</v>
      </c>
      <c r="X9" s="368" t="s">
        <v>46</v>
      </c>
      <c r="Y9" s="370" t="s">
        <v>49</v>
      </c>
      <c r="Z9" s="365" t="s">
        <v>51</v>
      </c>
      <c r="AA9" s="387" t="s">
        <v>53</v>
      </c>
      <c r="AB9" s="365" t="s">
        <v>55</v>
      </c>
      <c r="AC9" s="365" t="s">
        <v>57</v>
      </c>
      <c r="AD9" s="365" t="s">
        <v>59</v>
      </c>
      <c r="AE9" s="365" t="s">
        <v>61</v>
      </c>
      <c r="AF9" s="409" t="s">
        <v>63</v>
      </c>
      <c r="AG9" s="365" t="s">
        <v>65</v>
      </c>
      <c r="AH9" s="365" t="s">
        <v>67</v>
      </c>
      <c r="AI9" s="405" t="s">
        <v>69</v>
      </c>
      <c r="AJ9" s="18"/>
    </row>
    <row r="10" spans="1:40" ht="45.75" customHeight="1">
      <c r="A10" s="402"/>
      <c r="B10" s="400"/>
      <c r="C10" s="400"/>
      <c r="D10" s="400"/>
      <c r="E10" s="404"/>
      <c r="F10" s="51" t="s">
        <v>86</v>
      </c>
      <c r="G10" s="51" t="s">
        <v>87</v>
      </c>
      <c r="H10" s="400"/>
      <c r="I10" s="400"/>
      <c r="J10" s="400"/>
      <c r="K10" s="98" t="s">
        <v>88</v>
      </c>
      <c r="L10" s="98" t="s">
        <v>89</v>
      </c>
      <c r="M10" s="400"/>
      <c r="N10" s="373"/>
      <c r="O10" s="375"/>
      <c r="P10" s="377"/>
      <c r="Q10" s="379"/>
      <c r="R10" s="384"/>
      <c r="S10" s="386"/>
      <c r="T10" s="381"/>
      <c r="U10" s="381"/>
      <c r="V10" s="381"/>
      <c r="W10" s="381"/>
      <c r="X10" s="369"/>
      <c r="Y10" s="371"/>
      <c r="Z10" s="366"/>
      <c r="AA10" s="388"/>
      <c r="AB10" s="366"/>
      <c r="AC10" s="366"/>
      <c r="AD10" s="366"/>
      <c r="AE10" s="366"/>
      <c r="AF10" s="410"/>
      <c r="AG10" s="366"/>
      <c r="AH10" s="366"/>
      <c r="AI10" s="406"/>
      <c r="AJ10" s="18"/>
    </row>
    <row r="11" spans="1:40" s="284" customFormat="1" ht="146.25">
      <c r="A11" s="392" t="s">
        <v>90</v>
      </c>
      <c r="B11" s="272" t="s">
        <v>91</v>
      </c>
      <c r="C11" s="276" t="s">
        <v>92</v>
      </c>
      <c r="D11" s="277" t="s">
        <v>575</v>
      </c>
      <c r="E11" s="277" t="s">
        <v>94</v>
      </c>
      <c r="F11" s="278">
        <v>45231</v>
      </c>
      <c r="G11" s="278">
        <v>45597</v>
      </c>
      <c r="H11" s="279" t="s">
        <v>102</v>
      </c>
      <c r="I11" s="279">
        <v>0</v>
      </c>
      <c r="J11" s="279" t="s">
        <v>576</v>
      </c>
      <c r="K11" s="353" t="s">
        <v>577</v>
      </c>
      <c r="L11" s="276" t="s">
        <v>488</v>
      </c>
      <c r="M11" s="279" t="s">
        <v>578</v>
      </c>
      <c r="N11" s="280"/>
      <c r="O11" s="281"/>
      <c r="P11" s="280" t="s">
        <v>99</v>
      </c>
      <c r="Q11" s="280"/>
      <c r="R11" s="280"/>
      <c r="S11" s="282"/>
      <c r="T11" s="454" t="s">
        <v>579</v>
      </c>
      <c r="U11" s="271"/>
      <c r="V11" s="271" t="s">
        <v>580</v>
      </c>
      <c r="W11" s="297" t="s">
        <v>581</v>
      </c>
      <c r="X11" s="309" t="s">
        <v>582</v>
      </c>
      <c r="Y11" s="280"/>
      <c r="Z11" s="280"/>
      <c r="AA11" s="280"/>
      <c r="AB11" s="280"/>
      <c r="AC11" s="308">
        <v>45962</v>
      </c>
      <c r="AD11" s="454" t="s">
        <v>583</v>
      </c>
      <c r="AE11" s="280"/>
      <c r="AF11" s="271" t="s">
        <v>584</v>
      </c>
      <c r="AG11" s="280"/>
      <c r="AH11" s="280"/>
      <c r="AI11" s="280"/>
      <c r="AJ11" s="18"/>
    </row>
    <row r="12" spans="1:40" ht="183">
      <c r="A12" s="390"/>
      <c r="B12" s="45" t="s">
        <v>106</v>
      </c>
      <c r="C12" s="234" t="s">
        <v>585</v>
      </c>
      <c r="D12" s="235" t="s">
        <v>108</v>
      </c>
      <c r="E12" s="235" t="s">
        <v>118</v>
      </c>
      <c r="F12" s="236">
        <v>45231</v>
      </c>
      <c r="G12" s="236">
        <v>46569</v>
      </c>
      <c r="H12" s="235" t="s">
        <v>102</v>
      </c>
      <c r="I12" s="237">
        <v>100000</v>
      </c>
      <c r="J12" s="235" t="s">
        <v>586</v>
      </c>
      <c r="K12" s="232" t="s">
        <v>587</v>
      </c>
      <c r="L12" s="235" t="s">
        <v>113</v>
      </c>
      <c r="M12" s="275" t="s">
        <v>588</v>
      </c>
      <c r="N12" s="61"/>
      <c r="O12" s="61" t="s">
        <v>99</v>
      </c>
      <c r="P12" s="61"/>
      <c r="Q12" s="61"/>
      <c r="R12" s="61"/>
      <c r="S12" s="63"/>
      <c r="T12" s="171" t="s">
        <v>589</v>
      </c>
      <c r="U12" s="64"/>
      <c r="V12" s="158" t="s">
        <v>590</v>
      </c>
      <c r="W12" s="450" t="s">
        <v>591</v>
      </c>
      <c r="X12" s="166" t="s">
        <v>592</v>
      </c>
      <c r="Y12" s="64"/>
      <c r="Z12" s="64"/>
      <c r="AA12" s="64"/>
      <c r="AB12" s="165">
        <v>45627</v>
      </c>
      <c r="AC12" s="165"/>
      <c r="AD12" s="454" t="s">
        <v>583</v>
      </c>
      <c r="AE12" s="64"/>
      <c r="AF12" s="271" t="s">
        <v>593</v>
      </c>
      <c r="AG12" s="64"/>
      <c r="AH12" s="64"/>
      <c r="AI12" s="64"/>
      <c r="AJ12" s="18"/>
    </row>
    <row r="13" spans="1:40" ht="152.25">
      <c r="A13" s="390"/>
      <c r="B13" s="45" t="s">
        <v>121</v>
      </c>
      <c r="C13" s="238" t="s">
        <v>594</v>
      </c>
      <c r="D13" s="239" t="s">
        <v>123</v>
      </c>
      <c r="E13" s="235" t="s">
        <v>595</v>
      </c>
      <c r="F13" s="236">
        <v>45231</v>
      </c>
      <c r="G13" s="236">
        <v>46569</v>
      </c>
      <c r="H13" s="240" t="s">
        <v>596</v>
      </c>
      <c r="I13" s="237">
        <v>300000</v>
      </c>
      <c r="J13" s="235" t="s">
        <v>597</v>
      </c>
      <c r="K13" s="239" t="s">
        <v>127</v>
      </c>
      <c r="L13" s="239" t="s">
        <v>128</v>
      </c>
      <c r="M13" s="274" t="s">
        <v>598</v>
      </c>
      <c r="N13" s="61"/>
      <c r="O13" s="61"/>
      <c r="P13" s="61" t="s">
        <v>99</v>
      </c>
      <c r="Q13" s="61"/>
      <c r="R13" s="61"/>
      <c r="S13" s="63"/>
      <c r="T13" s="158" t="s">
        <v>599</v>
      </c>
      <c r="U13" s="158" t="s">
        <v>600</v>
      </c>
      <c r="V13" s="158" t="s">
        <v>601</v>
      </c>
      <c r="W13" s="158" t="s">
        <v>602</v>
      </c>
      <c r="X13" s="158" t="s">
        <v>603</v>
      </c>
      <c r="Y13" s="64"/>
      <c r="Z13" s="64"/>
      <c r="AA13" s="64"/>
      <c r="AB13" s="64"/>
      <c r="AC13" s="64"/>
      <c r="AD13" s="64"/>
      <c r="AE13" s="64"/>
      <c r="AF13" s="158" t="s">
        <v>604</v>
      </c>
      <c r="AG13" s="64"/>
      <c r="AH13" s="64"/>
      <c r="AI13" s="64"/>
      <c r="AJ13" s="18"/>
    </row>
    <row r="14" spans="1:40" ht="121.5">
      <c r="A14" s="390"/>
      <c r="B14" s="45" t="s">
        <v>135</v>
      </c>
      <c r="C14" s="234" t="s">
        <v>144</v>
      </c>
      <c r="D14" s="235" t="s">
        <v>137</v>
      </c>
      <c r="E14" s="235" t="s">
        <v>145</v>
      </c>
      <c r="F14" s="236">
        <v>45231</v>
      </c>
      <c r="G14" s="236">
        <v>46569</v>
      </c>
      <c r="H14" s="235" t="s">
        <v>605</v>
      </c>
      <c r="I14" s="235">
        <v>0</v>
      </c>
      <c r="J14" s="235" t="s">
        <v>606</v>
      </c>
      <c r="K14" s="235" t="s">
        <v>607</v>
      </c>
      <c r="L14" s="235" t="s">
        <v>608</v>
      </c>
      <c r="M14" s="235" t="s">
        <v>147</v>
      </c>
      <c r="N14" s="61"/>
      <c r="O14" s="61" t="s">
        <v>99</v>
      </c>
      <c r="P14" s="61"/>
      <c r="Q14" s="61"/>
      <c r="R14" s="61"/>
      <c r="S14" s="63"/>
      <c r="T14" s="220" t="s">
        <v>609</v>
      </c>
      <c r="U14" s="158" t="s">
        <v>610</v>
      </c>
      <c r="V14" s="159" t="s">
        <v>611</v>
      </c>
      <c r="W14" s="220" t="s">
        <v>612</v>
      </c>
      <c r="X14" s="159" t="s">
        <v>613</v>
      </c>
      <c r="Y14" s="64"/>
      <c r="Z14" s="64"/>
      <c r="AA14" s="64"/>
      <c r="AB14" s="165">
        <v>45627</v>
      </c>
      <c r="AC14" s="64"/>
      <c r="AD14" s="64"/>
      <c r="AE14" s="64"/>
      <c r="AF14" s="158" t="s">
        <v>614</v>
      </c>
      <c r="AG14" s="64"/>
      <c r="AH14" s="64"/>
      <c r="AI14" s="64"/>
      <c r="AJ14" s="18"/>
    </row>
    <row r="15" spans="1:40" ht="152.25">
      <c r="A15" s="391"/>
      <c r="B15" s="45" t="s">
        <v>148</v>
      </c>
      <c r="C15" s="267" t="s">
        <v>615</v>
      </c>
      <c r="D15" s="239" t="s">
        <v>150</v>
      </c>
      <c r="E15" s="239" t="s">
        <v>151</v>
      </c>
      <c r="F15" s="236">
        <v>44774</v>
      </c>
      <c r="G15" s="236">
        <v>46569</v>
      </c>
      <c r="H15" s="239" t="s">
        <v>152</v>
      </c>
      <c r="I15" s="242">
        <v>400000</v>
      </c>
      <c r="J15" s="239" t="s">
        <v>616</v>
      </c>
      <c r="K15" s="239" t="s">
        <v>154</v>
      </c>
      <c r="L15" s="239" t="s">
        <v>607</v>
      </c>
      <c r="M15" s="239" t="s">
        <v>607</v>
      </c>
      <c r="N15" s="61"/>
      <c r="O15" s="61"/>
      <c r="P15" s="61"/>
      <c r="Q15" s="61" t="s">
        <v>99</v>
      </c>
      <c r="R15" s="61"/>
      <c r="S15" s="63"/>
      <c r="T15" s="158" t="s">
        <v>617</v>
      </c>
      <c r="U15" s="167" t="s">
        <v>618</v>
      </c>
      <c r="V15" s="158" t="s">
        <v>619</v>
      </c>
      <c r="W15" s="158" t="s">
        <v>620</v>
      </c>
      <c r="X15" s="64"/>
      <c r="Y15" s="64"/>
      <c r="Z15" s="64"/>
      <c r="AA15" s="64"/>
      <c r="AB15" s="64"/>
      <c r="AC15" s="64"/>
      <c r="AD15" s="158" t="s">
        <v>621</v>
      </c>
      <c r="AE15" s="64"/>
      <c r="AF15" s="158" t="s">
        <v>622</v>
      </c>
      <c r="AG15" s="64"/>
      <c r="AH15" s="64"/>
      <c r="AI15" s="64"/>
      <c r="AJ15" s="18"/>
    </row>
    <row r="16" spans="1:40" ht="152.25">
      <c r="A16" s="389" t="s">
        <v>160</v>
      </c>
      <c r="B16" s="45" t="s">
        <v>161</v>
      </c>
      <c r="C16" s="291" t="s">
        <v>162</v>
      </c>
      <c r="D16" s="230" t="s">
        <v>163</v>
      </c>
      <c r="E16" s="230" t="s">
        <v>164</v>
      </c>
      <c r="F16" s="243">
        <v>44774</v>
      </c>
      <c r="G16" s="231">
        <v>45261</v>
      </c>
      <c r="H16" s="230" t="s">
        <v>623</v>
      </c>
      <c r="I16" s="244">
        <v>10000</v>
      </c>
      <c r="J16" s="230" t="s">
        <v>624</v>
      </c>
      <c r="K16" s="230" t="s">
        <v>607</v>
      </c>
      <c r="L16" s="230" t="s">
        <v>167</v>
      </c>
      <c r="M16" s="232" t="s">
        <v>625</v>
      </c>
      <c r="N16" s="61"/>
      <c r="O16" s="61"/>
      <c r="P16" s="61"/>
      <c r="Q16" s="61"/>
      <c r="R16" s="61" t="s">
        <v>99</v>
      </c>
      <c r="S16" s="63"/>
      <c r="T16" s="298" t="s">
        <v>626</v>
      </c>
      <c r="U16" s="158" t="s">
        <v>627</v>
      </c>
      <c r="V16" s="450" t="s">
        <v>628</v>
      </c>
      <c r="W16" s="450" t="s">
        <v>629</v>
      </c>
      <c r="X16" s="167" t="s">
        <v>630</v>
      </c>
      <c r="Y16" s="64"/>
      <c r="Z16" s="64"/>
      <c r="AA16" s="64"/>
      <c r="AB16" s="64"/>
      <c r="AC16" s="64"/>
      <c r="AD16" s="64"/>
      <c r="AE16" s="64"/>
      <c r="AF16" s="64"/>
      <c r="AG16" s="64"/>
      <c r="AH16" s="64"/>
      <c r="AI16" s="64"/>
      <c r="AJ16" s="18"/>
    </row>
    <row r="17" spans="1:36" ht="244.5">
      <c r="A17" s="390"/>
      <c r="B17" s="45" t="s">
        <v>176</v>
      </c>
      <c r="C17" s="290" t="s">
        <v>631</v>
      </c>
      <c r="D17" s="239" t="s">
        <v>178</v>
      </c>
      <c r="E17" s="239" t="s">
        <v>164</v>
      </c>
      <c r="F17" s="236">
        <v>45139</v>
      </c>
      <c r="G17" s="236">
        <v>45474</v>
      </c>
      <c r="H17" s="235" t="s">
        <v>623</v>
      </c>
      <c r="I17" s="235">
        <v>0</v>
      </c>
      <c r="J17" s="235" t="s">
        <v>632</v>
      </c>
      <c r="K17" s="245" t="s">
        <v>607</v>
      </c>
      <c r="L17" s="239" t="s">
        <v>167</v>
      </c>
      <c r="M17" s="239" t="s">
        <v>181</v>
      </c>
      <c r="N17" s="61"/>
      <c r="O17" s="61"/>
      <c r="P17" s="61"/>
      <c r="Q17" s="61" t="s">
        <v>99</v>
      </c>
      <c r="R17" s="61"/>
      <c r="S17" s="286"/>
      <c r="T17" s="160" t="s">
        <v>633</v>
      </c>
      <c r="U17" s="310" t="s">
        <v>634</v>
      </c>
      <c r="V17" s="158" t="s">
        <v>635</v>
      </c>
      <c r="W17" s="450" t="s">
        <v>636</v>
      </c>
      <c r="X17" s="167" t="s">
        <v>637</v>
      </c>
      <c r="Y17" s="64"/>
      <c r="Z17" s="64"/>
      <c r="AA17" s="64"/>
      <c r="AB17" s="64"/>
      <c r="AC17" s="165">
        <v>45627</v>
      </c>
      <c r="AD17" s="64"/>
      <c r="AE17" s="64"/>
      <c r="AF17" s="158" t="s">
        <v>638</v>
      </c>
      <c r="AG17" s="64"/>
      <c r="AH17" s="64"/>
      <c r="AI17" s="64"/>
      <c r="AJ17" s="18"/>
    </row>
    <row r="18" spans="1:36" ht="162">
      <c r="A18" s="390"/>
      <c r="B18" s="45" t="s">
        <v>188</v>
      </c>
      <c r="C18" s="200" t="s">
        <v>189</v>
      </c>
      <c r="D18" s="239" t="s">
        <v>190</v>
      </c>
      <c r="E18" s="239" t="s">
        <v>191</v>
      </c>
      <c r="F18" s="236">
        <v>45323</v>
      </c>
      <c r="G18" s="246">
        <v>46569</v>
      </c>
      <c r="H18" s="132" t="s">
        <v>192</v>
      </c>
      <c r="I18" s="345">
        <v>30000</v>
      </c>
      <c r="J18" s="336" t="s">
        <v>639</v>
      </c>
      <c r="K18" s="245" t="s">
        <v>607</v>
      </c>
      <c r="L18" s="239" t="s">
        <v>167</v>
      </c>
      <c r="M18" s="239" t="s">
        <v>195</v>
      </c>
      <c r="N18" s="61"/>
      <c r="O18" s="61"/>
      <c r="P18" s="61" t="s">
        <v>99</v>
      </c>
      <c r="Q18" s="61"/>
      <c r="R18" s="61"/>
      <c r="S18" s="63"/>
      <c r="T18" s="273" t="s">
        <v>640</v>
      </c>
      <c r="U18" s="272"/>
      <c r="V18" s="271" t="s">
        <v>641</v>
      </c>
      <c r="W18" s="261" t="s">
        <v>642</v>
      </c>
      <c r="X18" s="157" t="s">
        <v>643</v>
      </c>
      <c r="Y18" s="61"/>
      <c r="Z18" s="61"/>
      <c r="AA18" s="61"/>
      <c r="AB18" s="61"/>
      <c r="AC18" s="61"/>
      <c r="AD18" s="61"/>
      <c r="AE18" s="61"/>
      <c r="AF18" s="157" t="s">
        <v>644</v>
      </c>
      <c r="AG18" s="61"/>
      <c r="AH18" s="61"/>
      <c r="AI18" s="61"/>
      <c r="AJ18" s="18"/>
    </row>
    <row r="19" spans="1:36" ht="167.25">
      <c r="A19" s="390"/>
      <c r="B19" s="45" t="s">
        <v>201</v>
      </c>
      <c r="C19" s="200" t="s">
        <v>202</v>
      </c>
      <c r="D19" s="239" t="s">
        <v>203</v>
      </c>
      <c r="E19" s="239" t="s">
        <v>204</v>
      </c>
      <c r="F19" s="236">
        <v>45139</v>
      </c>
      <c r="G19" s="246">
        <v>46569</v>
      </c>
      <c r="H19" s="341" t="s">
        <v>205</v>
      </c>
      <c r="I19" s="332" t="s">
        <v>645</v>
      </c>
      <c r="J19" s="346" t="s">
        <v>646</v>
      </c>
      <c r="K19" s="245" t="s">
        <v>607</v>
      </c>
      <c r="L19" s="239" t="s">
        <v>167</v>
      </c>
      <c r="M19" s="239" t="s">
        <v>647</v>
      </c>
      <c r="N19" s="61"/>
      <c r="O19" s="61" t="s">
        <v>99</v>
      </c>
      <c r="P19" s="61"/>
      <c r="Q19" s="61"/>
      <c r="R19" s="61"/>
      <c r="S19" s="63"/>
      <c r="T19" s="159" t="s">
        <v>648</v>
      </c>
      <c r="U19" s="172"/>
      <c r="V19" s="172" t="s">
        <v>649</v>
      </c>
      <c r="W19" s="172" t="s">
        <v>650</v>
      </c>
      <c r="X19" s="455" t="s">
        <v>651</v>
      </c>
      <c r="Y19" s="61"/>
      <c r="Z19" s="61"/>
      <c r="AA19" s="61"/>
      <c r="AB19" s="180">
        <v>45505</v>
      </c>
      <c r="AC19" s="61"/>
      <c r="AD19" s="61"/>
      <c r="AE19" s="61"/>
      <c r="AF19" s="157" t="s">
        <v>652</v>
      </c>
      <c r="AG19" s="61"/>
      <c r="AH19" s="61"/>
      <c r="AI19" s="157" t="s">
        <v>653</v>
      </c>
      <c r="AJ19" s="18"/>
    </row>
    <row r="20" spans="1:36" ht="226.5">
      <c r="A20" s="390"/>
      <c r="B20" s="45" t="s">
        <v>213</v>
      </c>
      <c r="C20" s="200" t="s">
        <v>214</v>
      </c>
      <c r="D20" s="239" t="s">
        <v>215</v>
      </c>
      <c r="E20" s="239" t="s">
        <v>216</v>
      </c>
      <c r="F20" s="236">
        <v>45323</v>
      </c>
      <c r="G20" s="236">
        <v>46569</v>
      </c>
      <c r="H20" s="336" t="s">
        <v>654</v>
      </c>
      <c r="I20" s="333">
        <v>20000</v>
      </c>
      <c r="J20" s="330" t="s">
        <v>655</v>
      </c>
      <c r="K20" s="241" t="s">
        <v>220</v>
      </c>
      <c r="L20" s="239" t="s">
        <v>167</v>
      </c>
      <c r="M20" s="239" t="s">
        <v>221</v>
      </c>
      <c r="N20" s="61"/>
      <c r="O20" s="61" t="s">
        <v>99</v>
      </c>
      <c r="P20" s="61"/>
      <c r="Q20" s="61"/>
      <c r="R20" s="61"/>
      <c r="S20" s="286"/>
      <c r="T20" s="312" t="s">
        <v>656</v>
      </c>
      <c r="U20" s="187" t="s">
        <v>657</v>
      </c>
      <c r="V20" s="313" t="s">
        <v>658</v>
      </c>
      <c r="W20" s="160" t="s">
        <v>659</v>
      </c>
      <c r="X20" s="456" t="s">
        <v>660</v>
      </c>
      <c r="Y20" s="209"/>
      <c r="Z20" s="61"/>
      <c r="AA20" s="61"/>
      <c r="AB20" s="180">
        <v>45627</v>
      </c>
      <c r="AC20" s="61"/>
      <c r="AD20" s="449" t="s">
        <v>661</v>
      </c>
      <c r="AE20" s="61"/>
      <c r="AF20" s="157" t="s">
        <v>662</v>
      </c>
      <c r="AG20" s="61"/>
      <c r="AH20" s="61"/>
      <c r="AI20" s="61"/>
      <c r="AJ20" s="18"/>
    </row>
    <row r="21" spans="1:36" ht="152.25">
      <c r="A21" s="390"/>
      <c r="B21" s="45" t="s">
        <v>226</v>
      </c>
      <c r="C21" s="238" t="s">
        <v>227</v>
      </c>
      <c r="D21" s="233" t="s">
        <v>228</v>
      </c>
      <c r="E21" s="238" t="s">
        <v>229</v>
      </c>
      <c r="F21" s="236">
        <v>45505</v>
      </c>
      <c r="G21" s="246">
        <v>46569</v>
      </c>
      <c r="H21" s="332" t="s">
        <v>230</v>
      </c>
      <c r="I21" s="332" t="s">
        <v>231</v>
      </c>
      <c r="J21" s="330" t="s">
        <v>663</v>
      </c>
      <c r="K21" s="239" t="s">
        <v>607</v>
      </c>
      <c r="L21" s="239" t="s">
        <v>167</v>
      </c>
      <c r="M21" s="239" t="s">
        <v>607</v>
      </c>
      <c r="N21" s="61" t="s">
        <v>99</v>
      </c>
      <c r="O21" s="61"/>
      <c r="P21" s="61"/>
      <c r="Q21" s="61"/>
      <c r="R21" s="61"/>
      <c r="S21" s="63"/>
      <c r="T21" s="273" t="s">
        <v>664</v>
      </c>
      <c r="U21" s="185" t="s">
        <v>665</v>
      </c>
      <c r="V21" s="157" t="s">
        <v>666</v>
      </c>
      <c r="W21" s="449" t="s">
        <v>605</v>
      </c>
      <c r="X21" s="449" t="s">
        <v>667</v>
      </c>
      <c r="Y21" s="61"/>
      <c r="Z21" s="61"/>
      <c r="AA21" s="61"/>
      <c r="AB21" s="61"/>
      <c r="AC21" s="61"/>
      <c r="AD21" s="157" t="s">
        <v>668</v>
      </c>
      <c r="AE21" s="61"/>
      <c r="AF21" s="185" t="s">
        <v>669</v>
      </c>
      <c r="AG21" s="61"/>
      <c r="AH21" s="61"/>
      <c r="AI21" s="157" t="s">
        <v>670</v>
      </c>
      <c r="AJ21" s="18"/>
    </row>
    <row r="22" spans="1:36" ht="152.25">
      <c r="A22" s="391"/>
      <c r="B22" s="45" t="s">
        <v>237</v>
      </c>
      <c r="C22" s="238" t="s">
        <v>238</v>
      </c>
      <c r="D22" s="247" t="s">
        <v>239</v>
      </c>
      <c r="E22" s="241" t="s">
        <v>240</v>
      </c>
      <c r="F22" s="236">
        <v>45505</v>
      </c>
      <c r="G22" s="236">
        <v>45870</v>
      </c>
      <c r="H22" s="332" t="s">
        <v>241</v>
      </c>
      <c r="I22" s="333">
        <v>1000</v>
      </c>
      <c r="J22" s="336" t="s">
        <v>671</v>
      </c>
      <c r="K22" s="235" t="s">
        <v>243</v>
      </c>
      <c r="L22" s="245" t="s">
        <v>607</v>
      </c>
      <c r="M22" s="245" t="s">
        <v>607</v>
      </c>
      <c r="N22" s="61" t="s">
        <v>99</v>
      </c>
      <c r="O22" s="61"/>
      <c r="P22" s="61"/>
      <c r="Q22" s="61"/>
      <c r="R22" s="61"/>
      <c r="S22" s="63"/>
      <c r="T22" s="157" t="s">
        <v>672</v>
      </c>
      <c r="U22" s="157" t="s">
        <v>673</v>
      </c>
      <c r="V22" s="61"/>
      <c r="W22" s="157" t="s">
        <v>674</v>
      </c>
      <c r="X22" s="157" t="s">
        <v>675</v>
      </c>
      <c r="Y22" s="157" t="s">
        <v>676</v>
      </c>
      <c r="Z22" s="109" t="s">
        <v>677</v>
      </c>
      <c r="AA22" s="157" t="s">
        <v>678</v>
      </c>
      <c r="AB22" s="61"/>
      <c r="AC22" s="61"/>
      <c r="AD22" s="61"/>
      <c r="AE22" s="61"/>
      <c r="AF22" s="157" t="s">
        <v>679</v>
      </c>
      <c r="AG22" s="61"/>
      <c r="AH22" s="61"/>
      <c r="AI22" s="61"/>
      <c r="AJ22" s="18"/>
    </row>
    <row r="23" spans="1:36" ht="229.5">
      <c r="A23" s="389" t="s">
        <v>248</v>
      </c>
      <c r="B23" s="45" t="s">
        <v>249</v>
      </c>
      <c r="C23" s="128" t="s">
        <v>250</v>
      </c>
      <c r="D23" s="230" t="s">
        <v>680</v>
      </c>
      <c r="E23" s="230" t="s">
        <v>252</v>
      </c>
      <c r="F23" s="231">
        <v>44774</v>
      </c>
      <c r="G23" s="231">
        <v>46569</v>
      </c>
      <c r="H23" s="341" t="s">
        <v>253</v>
      </c>
      <c r="I23" s="342">
        <v>20000</v>
      </c>
      <c r="J23" s="341" t="s">
        <v>681</v>
      </c>
      <c r="K23" s="230" t="s">
        <v>255</v>
      </c>
      <c r="L23" s="230" t="s">
        <v>607</v>
      </c>
      <c r="M23" s="230" t="s">
        <v>607</v>
      </c>
      <c r="N23" s="61"/>
      <c r="O23" s="61"/>
      <c r="P23" s="61"/>
      <c r="Q23" s="61" t="s">
        <v>99</v>
      </c>
      <c r="R23" s="61"/>
      <c r="S23" s="63"/>
      <c r="T23" s="220" t="s">
        <v>682</v>
      </c>
      <c r="U23" s="450" t="s">
        <v>683</v>
      </c>
      <c r="V23" s="45" t="s">
        <v>684</v>
      </c>
      <c r="W23" s="158" t="s">
        <v>685</v>
      </c>
      <c r="X23" s="220" t="s">
        <v>686</v>
      </c>
      <c r="Y23" s="158" t="s">
        <v>687</v>
      </c>
      <c r="Z23" s="64"/>
      <c r="AA23" s="64"/>
      <c r="AB23" s="64"/>
      <c r="AC23" s="64"/>
      <c r="AD23" s="179"/>
      <c r="AE23" s="64"/>
      <c r="AF23" s="158" t="s">
        <v>688</v>
      </c>
      <c r="AG23" s="64"/>
      <c r="AH23" s="64"/>
      <c r="AI23" s="64"/>
      <c r="AJ23" s="18"/>
    </row>
    <row r="24" spans="1:36" ht="178.5">
      <c r="A24" s="390"/>
      <c r="B24" s="45" t="s">
        <v>261</v>
      </c>
      <c r="C24" s="267" t="s">
        <v>262</v>
      </c>
      <c r="D24" s="241" t="s">
        <v>263</v>
      </c>
      <c r="E24" s="241" t="s">
        <v>264</v>
      </c>
      <c r="F24" s="236">
        <v>45323</v>
      </c>
      <c r="G24" s="236">
        <v>45689</v>
      </c>
      <c r="H24" s="332" t="s">
        <v>253</v>
      </c>
      <c r="I24" s="332">
        <v>150</v>
      </c>
      <c r="J24" s="332" t="s">
        <v>689</v>
      </c>
      <c r="K24" s="239" t="s">
        <v>266</v>
      </c>
      <c r="L24" s="239" t="s">
        <v>607</v>
      </c>
      <c r="M24" s="241" t="s">
        <v>690</v>
      </c>
      <c r="N24" s="61"/>
      <c r="O24" s="61" t="s">
        <v>99</v>
      </c>
      <c r="P24" s="61"/>
      <c r="Q24" s="61"/>
      <c r="R24" s="61"/>
      <c r="S24" s="63" t="s">
        <v>77</v>
      </c>
      <c r="T24" s="153" t="s">
        <v>691</v>
      </c>
      <c r="U24" s="64"/>
      <c r="V24" s="158" t="s">
        <v>692</v>
      </c>
      <c r="W24" s="158" t="s">
        <v>605</v>
      </c>
      <c r="X24" s="64"/>
      <c r="Y24" s="64"/>
      <c r="Z24" s="64"/>
      <c r="AA24" s="64"/>
      <c r="AB24" s="181"/>
      <c r="AC24" s="181"/>
      <c r="AD24" s="64"/>
      <c r="AE24" s="64"/>
      <c r="AF24" s="158"/>
      <c r="AG24" s="64"/>
      <c r="AH24" s="64"/>
      <c r="AI24" s="64"/>
      <c r="AJ24" s="18"/>
    </row>
    <row r="25" spans="1:36" ht="76.5">
      <c r="A25" s="390"/>
      <c r="B25" s="45" t="s">
        <v>270</v>
      </c>
      <c r="C25" s="267" t="s">
        <v>271</v>
      </c>
      <c r="D25" s="239" t="s">
        <v>272</v>
      </c>
      <c r="E25" s="239" t="s">
        <v>273</v>
      </c>
      <c r="F25" s="236">
        <v>45323</v>
      </c>
      <c r="G25" s="236">
        <v>45689</v>
      </c>
      <c r="H25" s="332" t="s">
        <v>253</v>
      </c>
      <c r="I25" s="333">
        <v>2000</v>
      </c>
      <c r="J25" s="330" t="s">
        <v>693</v>
      </c>
      <c r="K25" s="239" t="s">
        <v>266</v>
      </c>
      <c r="L25" s="239" t="s">
        <v>607</v>
      </c>
      <c r="M25" s="239" t="s">
        <v>275</v>
      </c>
      <c r="N25" s="61"/>
      <c r="O25" s="61" t="s">
        <v>99</v>
      </c>
      <c r="P25" s="61"/>
      <c r="Q25" s="61"/>
      <c r="R25" s="61"/>
      <c r="S25" s="63"/>
      <c r="T25" s="158" t="s">
        <v>694</v>
      </c>
      <c r="U25" s="64"/>
      <c r="V25" s="158" t="s">
        <v>692</v>
      </c>
      <c r="W25" s="158" t="s">
        <v>605</v>
      </c>
      <c r="X25" s="172" t="s">
        <v>695</v>
      </c>
      <c r="Y25" s="198"/>
      <c r="Z25" s="64"/>
      <c r="AA25" s="64"/>
      <c r="AB25" s="314">
        <v>45689</v>
      </c>
      <c r="AC25" s="165">
        <v>46054</v>
      </c>
      <c r="AD25" s="64"/>
      <c r="AE25" s="64"/>
      <c r="AF25" s="172" t="s">
        <v>696</v>
      </c>
      <c r="AG25" s="64"/>
      <c r="AH25" s="64"/>
      <c r="AI25" s="64"/>
      <c r="AJ25" s="18"/>
    </row>
    <row r="26" spans="1:36" ht="321">
      <c r="A26" s="390"/>
      <c r="B26" s="45" t="s">
        <v>279</v>
      </c>
      <c r="C26" s="267" t="s">
        <v>697</v>
      </c>
      <c r="D26" s="239" t="s">
        <v>281</v>
      </c>
      <c r="E26" s="239" t="s">
        <v>282</v>
      </c>
      <c r="F26" s="236">
        <v>45323</v>
      </c>
      <c r="G26" s="236">
        <v>45689</v>
      </c>
      <c r="H26" s="332" t="s">
        <v>253</v>
      </c>
      <c r="I26" s="332">
        <v>100</v>
      </c>
      <c r="J26" s="332" t="s">
        <v>102</v>
      </c>
      <c r="K26" s="239" t="s">
        <v>266</v>
      </c>
      <c r="L26" s="239" t="s">
        <v>607</v>
      </c>
      <c r="M26" s="239" t="s">
        <v>698</v>
      </c>
      <c r="N26" s="61"/>
      <c r="O26" s="61" t="s">
        <v>99</v>
      </c>
      <c r="P26" s="61"/>
      <c r="Q26" s="61"/>
      <c r="R26" s="61"/>
      <c r="S26" s="63"/>
      <c r="T26" s="157" t="s">
        <v>699</v>
      </c>
      <c r="U26" s="61"/>
      <c r="V26" s="158" t="s">
        <v>692</v>
      </c>
      <c r="W26" s="316" t="s">
        <v>605</v>
      </c>
      <c r="X26" s="326" t="s">
        <v>700</v>
      </c>
      <c r="Y26" s="287" t="s">
        <v>701</v>
      </c>
      <c r="Z26" s="315" t="s">
        <v>702</v>
      </c>
      <c r="AA26" s="61"/>
      <c r="AB26" s="180">
        <v>45689</v>
      </c>
      <c r="AC26" s="180">
        <v>46054</v>
      </c>
      <c r="AD26" s="61"/>
      <c r="AE26" s="177"/>
      <c r="AF26" s="320" t="s">
        <v>703</v>
      </c>
      <c r="AG26" s="209"/>
      <c r="AH26" s="61"/>
      <c r="AI26" s="157" t="s">
        <v>704</v>
      </c>
      <c r="AJ26" s="18"/>
    </row>
    <row r="27" spans="1:36" ht="137.25">
      <c r="A27" s="391"/>
      <c r="B27" s="45" t="s">
        <v>287</v>
      </c>
      <c r="C27" s="200" t="s">
        <v>288</v>
      </c>
      <c r="D27" s="239" t="s">
        <v>289</v>
      </c>
      <c r="E27" s="239" t="s">
        <v>290</v>
      </c>
      <c r="F27" s="236">
        <v>45323</v>
      </c>
      <c r="G27" s="236">
        <v>46569</v>
      </c>
      <c r="H27" s="332" t="s">
        <v>291</v>
      </c>
      <c r="I27" s="333">
        <v>15000</v>
      </c>
      <c r="J27" s="332" t="s">
        <v>292</v>
      </c>
      <c r="K27" s="239" t="s">
        <v>293</v>
      </c>
      <c r="L27" s="239" t="s">
        <v>294</v>
      </c>
      <c r="M27" s="239" t="s">
        <v>607</v>
      </c>
      <c r="N27" s="61"/>
      <c r="O27" s="61"/>
      <c r="P27" s="61"/>
      <c r="Q27" s="61" t="s">
        <v>99</v>
      </c>
      <c r="R27" s="61"/>
      <c r="S27" s="63"/>
      <c r="T27" s="185" t="s">
        <v>705</v>
      </c>
      <c r="U27" s="328" t="s">
        <v>706</v>
      </c>
      <c r="V27" s="349" t="s">
        <v>707</v>
      </c>
      <c r="W27" s="316" t="s">
        <v>708</v>
      </c>
      <c r="X27" s="347" t="s">
        <v>709</v>
      </c>
      <c r="Y27" s="209"/>
      <c r="Z27" s="61"/>
      <c r="AA27" s="61"/>
      <c r="AB27" s="61"/>
      <c r="AC27" s="61"/>
      <c r="AD27" s="61"/>
      <c r="AE27" s="61"/>
      <c r="AF27" s="61"/>
      <c r="AG27" s="61"/>
      <c r="AH27" s="61"/>
      <c r="AI27" s="61"/>
      <c r="AJ27" s="18"/>
    </row>
    <row r="28" spans="1:36" ht="351">
      <c r="A28" s="389" t="s">
        <v>298</v>
      </c>
      <c r="B28" s="45" t="s">
        <v>299</v>
      </c>
      <c r="C28" s="128" t="s">
        <v>300</v>
      </c>
      <c r="D28" s="230" t="s">
        <v>301</v>
      </c>
      <c r="E28" s="230" t="s">
        <v>302</v>
      </c>
      <c r="F28" s="232" t="s">
        <v>710</v>
      </c>
      <c r="G28" s="231">
        <v>46569</v>
      </c>
      <c r="H28" s="341" t="s">
        <v>303</v>
      </c>
      <c r="I28" s="342">
        <v>200000</v>
      </c>
      <c r="J28" s="341" t="s">
        <v>711</v>
      </c>
      <c r="K28" s="230" t="s">
        <v>305</v>
      </c>
      <c r="L28" s="230" t="s">
        <v>167</v>
      </c>
      <c r="M28" s="230" t="s">
        <v>306</v>
      </c>
      <c r="N28" s="61"/>
      <c r="O28" s="61"/>
      <c r="P28" s="61" t="s">
        <v>99</v>
      </c>
      <c r="Q28" s="61"/>
      <c r="R28" s="61"/>
      <c r="S28" s="63"/>
      <c r="T28" s="299" t="s">
        <v>712</v>
      </c>
      <c r="U28" s="351"/>
      <c r="V28" s="350" t="s">
        <v>713</v>
      </c>
      <c r="W28" s="352" t="s">
        <v>714</v>
      </c>
      <c r="X28" s="304" t="s">
        <v>715</v>
      </c>
      <c r="Y28" s="64"/>
      <c r="Z28" s="64"/>
      <c r="AA28" s="64"/>
      <c r="AB28" s="64"/>
      <c r="AC28" s="64"/>
      <c r="AD28" s="64"/>
      <c r="AE28" s="64"/>
      <c r="AF28" s="450" t="s">
        <v>716</v>
      </c>
      <c r="AG28" s="64"/>
      <c r="AH28" s="64"/>
      <c r="AI28" s="64"/>
      <c r="AJ28" s="18"/>
    </row>
    <row r="29" spans="1:36" ht="259.5">
      <c r="A29" s="390"/>
      <c r="B29" s="45" t="s">
        <v>310</v>
      </c>
      <c r="C29" s="267" t="s">
        <v>717</v>
      </c>
      <c r="D29" s="239" t="s">
        <v>312</v>
      </c>
      <c r="E29" s="239" t="s">
        <v>313</v>
      </c>
      <c r="F29" s="235" t="s">
        <v>718</v>
      </c>
      <c r="G29" s="236">
        <v>46569</v>
      </c>
      <c r="H29" s="332" t="s">
        <v>314</v>
      </c>
      <c r="I29" s="333">
        <v>1800000</v>
      </c>
      <c r="J29" s="332" t="s">
        <v>719</v>
      </c>
      <c r="K29" s="239" t="s">
        <v>317</v>
      </c>
      <c r="L29" s="239" t="s">
        <v>720</v>
      </c>
      <c r="M29" s="239" t="s">
        <v>319</v>
      </c>
      <c r="N29" s="61"/>
      <c r="O29" s="61"/>
      <c r="P29" s="61"/>
      <c r="Q29" s="61" t="s">
        <v>99</v>
      </c>
      <c r="R29" s="61"/>
      <c r="S29" s="286"/>
      <c r="T29" s="317" t="s">
        <v>721</v>
      </c>
      <c r="U29" s="287" t="s">
        <v>722</v>
      </c>
      <c r="V29" s="457" t="s">
        <v>723</v>
      </c>
      <c r="W29" s="220" t="s">
        <v>724</v>
      </c>
      <c r="X29" s="167" t="s">
        <v>725</v>
      </c>
      <c r="Y29" s="64"/>
      <c r="Z29" s="64"/>
      <c r="AA29" s="64"/>
      <c r="AB29" s="64"/>
      <c r="AC29" s="64"/>
      <c r="AD29" s="64"/>
      <c r="AE29" s="64"/>
      <c r="AF29" s="158" t="s">
        <v>726</v>
      </c>
      <c r="AG29" s="64"/>
      <c r="AH29" s="64"/>
      <c r="AI29" s="64"/>
      <c r="AJ29" s="18"/>
    </row>
    <row r="30" spans="1:36" ht="178.5">
      <c r="A30" s="390"/>
      <c r="B30" s="45" t="s">
        <v>324</v>
      </c>
      <c r="C30" s="136" t="s">
        <v>727</v>
      </c>
      <c r="D30" s="200" t="s">
        <v>326</v>
      </c>
      <c r="E30" s="239" t="s">
        <v>327</v>
      </c>
      <c r="F30" s="235" t="s">
        <v>718</v>
      </c>
      <c r="G30" s="236">
        <v>46569</v>
      </c>
      <c r="H30" s="332" t="s">
        <v>314</v>
      </c>
      <c r="I30" s="333">
        <v>600000</v>
      </c>
      <c r="J30" s="332" t="s">
        <v>728</v>
      </c>
      <c r="K30" s="239" t="s">
        <v>607</v>
      </c>
      <c r="L30" s="239" t="s">
        <v>167</v>
      </c>
      <c r="M30" s="239" t="s">
        <v>729</v>
      </c>
      <c r="N30" s="61"/>
      <c r="O30" s="61"/>
      <c r="P30" s="61"/>
      <c r="Q30" s="61" t="s">
        <v>99</v>
      </c>
      <c r="R30" s="61"/>
      <c r="S30" s="286"/>
      <c r="T30" s="287" t="s">
        <v>730</v>
      </c>
      <c r="U30" s="153" t="s">
        <v>731</v>
      </c>
      <c r="V30" s="158"/>
      <c r="W30" s="158" t="s">
        <v>732</v>
      </c>
      <c r="X30" s="158" t="s">
        <v>733</v>
      </c>
      <c r="Y30" s="64"/>
      <c r="Z30" s="64"/>
      <c r="AA30" s="64"/>
      <c r="AB30" s="64"/>
      <c r="AC30" s="64"/>
      <c r="AD30" s="64"/>
      <c r="AE30" s="64"/>
      <c r="AF30" s="158" t="s">
        <v>734</v>
      </c>
      <c r="AG30" s="64"/>
      <c r="AH30" s="64"/>
      <c r="AI30" s="64"/>
      <c r="AJ30" s="18"/>
    </row>
    <row r="31" spans="1:36" ht="396.75">
      <c r="A31" s="390"/>
      <c r="B31" s="45" t="s">
        <v>336</v>
      </c>
      <c r="C31" s="276" t="s">
        <v>337</v>
      </c>
      <c r="D31" s="239" t="s">
        <v>338</v>
      </c>
      <c r="E31" s="239" t="s">
        <v>339</v>
      </c>
      <c r="F31" s="235" t="s">
        <v>718</v>
      </c>
      <c r="G31" s="236">
        <v>46569</v>
      </c>
      <c r="H31" s="332" t="s">
        <v>623</v>
      </c>
      <c r="I31" s="333">
        <v>500000</v>
      </c>
      <c r="J31" s="332" t="s">
        <v>735</v>
      </c>
      <c r="K31" s="239" t="s">
        <v>607</v>
      </c>
      <c r="L31" s="239" t="s">
        <v>167</v>
      </c>
      <c r="M31" s="239" t="s">
        <v>736</v>
      </c>
      <c r="N31" s="61"/>
      <c r="O31" s="61"/>
      <c r="P31" s="61"/>
      <c r="Q31" s="61" t="s">
        <v>99</v>
      </c>
      <c r="R31" s="61"/>
      <c r="S31" s="63"/>
      <c r="T31" s="449" t="s">
        <v>737</v>
      </c>
      <c r="U31" s="167" t="s">
        <v>738</v>
      </c>
      <c r="V31" s="270" t="s">
        <v>739</v>
      </c>
      <c r="W31" s="450" t="s">
        <v>740</v>
      </c>
      <c r="X31" s="288" t="s">
        <v>741</v>
      </c>
      <c r="Y31" s="64"/>
      <c r="Z31" s="64"/>
      <c r="AA31" s="158" t="s">
        <v>742</v>
      </c>
      <c r="AB31" s="64"/>
      <c r="AC31" s="64"/>
      <c r="AD31" s="64"/>
      <c r="AE31" s="64"/>
      <c r="AF31" s="450" t="s">
        <v>743</v>
      </c>
      <c r="AG31" s="64"/>
      <c r="AH31" s="64"/>
      <c r="AI31" s="64"/>
      <c r="AJ31" s="18"/>
    </row>
    <row r="32" spans="1:36" ht="290.25">
      <c r="A32" s="391"/>
      <c r="B32" s="45" t="s">
        <v>348</v>
      </c>
      <c r="C32" s="200" t="s">
        <v>349</v>
      </c>
      <c r="D32" s="239" t="s">
        <v>350</v>
      </c>
      <c r="E32" s="239" t="s">
        <v>351</v>
      </c>
      <c r="F32" s="235" t="s">
        <v>718</v>
      </c>
      <c r="G32" s="236">
        <v>46569</v>
      </c>
      <c r="H32" s="332" t="s">
        <v>352</v>
      </c>
      <c r="I32" s="333">
        <v>6000</v>
      </c>
      <c r="J32" s="332" t="s">
        <v>744</v>
      </c>
      <c r="K32" s="239" t="s">
        <v>354</v>
      </c>
      <c r="L32" s="239" t="s">
        <v>607</v>
      </c>
      <c r="M32" s="239" t="s">
        <v>607</v>
      </c>
      <c r="N32" s="61"/>
      <c r="O32" s="61"/>
      <c r="P32" s="61"/>
      <c r="Q32" s="61" t="s">
        <v>99</v>
      </c>
      <c r="R32" s="61"/>
      <c r="S32" s="63"/>
      <c r="T32" s="220" t="s">
        <v>745</v>
      </c>
      <c r="U32" s="450" t="s">
        <v>746</v>
      </c>
      <c r="V32" s="158" t="s">
        <v>747</v>
      </c>
      <c r="W32" s="159" t="s">
        <v>365</v>
      </c>
      <c r="X32" s="160"/>
      <c r="Y32" s="162"/>
      <c r="Z32" s="64"/>
      <c r="AA32" s="64"/>
      <c r="AB32" s="64"/>
      <c r="AC32" s="64"/>
      <c r="AD32" s="64"/>
      <c r="AE32" s="64"/>
      <c r="AF32" s="64"/>
      <c r="AG32" s="64"/>
      <c r="AH32" s="64"/>
      <c r="AI32" s="64"/>
      <c r="AJ32" s="18"/>
    </row>
    <row r="33" spans="1:36" ht="356.25">
      <c r="A33" s="389" t="s">
        <v>359</v>
      </c>
      <c r="B33" s="45" t="s">
        <v>360</v>
      </c>
      <c r="C33" s="128" t="s">
        <v>361</v>
      </c>
      <c r="D33" s="230" t="s">
        <v>362</v>
      </c>
      <c r="E33" s="230" t="s">
        <v>363</v>
      </c>
      <c r="F33" s="231">
        <v>45170</v>
      </c>
      <c r="G33" s="231">
        <v>46569</v>
      </c>
      <c r="H33" s="341" t="s">
        <v>364</v>
      </c>
      <c r="I33" s="342">
        <v>500000</v>
      </c>
      <c r="J33" s="341" t="s">
        <v>748</v>
      </c>
      <c r="K33" s="248" t="s">
        <v>607</v>
      </c>
      <c r="L33" s="230" t="s">
        <v>366</v>
      </c>
      <c r="M33" s="230" t="s">
        <v>749</v>
      </c>
      <c r="N33" s="109"/>
      <c r="O33" s="61" t="s">
        <v>99</v>
      </c>
      <c r="P33" s="61"/>
      <c r="Q33" s="61"/>
      <c r="R33" s="61"/>
      <c r="S33" s="63"/>
      <c r="T33" s="450" t="s">
        <v>750</v>
      </c>
      <c r="U33" s="64"/>
      <c r="V33" s="159" t="s">
        <v>751</v>
      </c>
      <c r="W33" s="158" t="s">
        <v>752</v>
      </c>
      <c r="X33" s="185" t="s">
        <v>753</v>
      </c>
      <c r="Y33" s="158" t="s">
        <v>754</v>
      </c>
      <c r="Z33" s="64"/>
      <c r="AA33" s="64"/>
      <c r="AB33" s="165">
        <v>45505</v>
      </c>
      <c r="AC33" s="64"/>
      <c r="AD33" s="64"/>
      <c r="AE33" s="64"/>
      <c r="AF33" s="158" t="s">
        <v>755</v>
      </c>
      <c r="AG33" s="64"/>
      <c r="AH33" s="64"/>
      <c r="AI33" s="64"/>
      <c r="AJ33" s="18"/>
    </row>
    <row r="34" spans="1:36" ht="146.25">
      <c r="A34" s="391"/>
      <c r="B34" s="45" t="s">
        <v>372</v>
      </c>
      <c r="C34" s="200" t="s">
        <v>373</v>
      </c>
      <c r="D34" s="239" t="s">
        <v>374</v>
      </c>
      <c r="E34" s="239" t="s">
        <v>375</v>
      </c>
      <c r="F34" s="236">
        <v>45170</v>
      </c>
      <c r="G34" s="236">
        <v>46569</v>
      </c>
      <c r="H34" s="332" t="s">
        <v>756</v>
      </c>
      <c r="I34" s="333">
        <v>50000</v>
      </c>
      <c r="J34" s="330" t="s">
        <v>757</v>
      </c>
      <c r="K34" s="249" t="s">
        <v>607</v>
      </c>
      <c r="L34" s="239" t="s">
        <v>366</v>
      </c>
      <c r="M34" s="249" t="s">
        <v>607</v>
      </c>
      <c r="N34" s="109"/>
      <c r="O34" s="61"/>
      <c r="P34" s="61" t="s">
        <v>99</v>
      </c>
      <c r="Q34" s="61"/>
      <c r="R34" s="61"/>
      <c r="S34" s="63"/>
      <c r="T34" s="157" t="s">
        <v>758</v>
      </c>
      <c r="U34" s="161"/>
      <c r="V34" s="160" t="s">
        <v>759</v>
      </c>
      <c r="W34" s="159" t="s">
        <v>760</v>
      </c>
      <c r="X34" s="158" t="s">
        <v>761</v>
      </c>
      <c r="Y34" s="64"/>
      <c r="Z34" s="64"/>
      <c r="AA34" s="64"/>
      <c r="AB34" s="64"/>
      <c r="AC34" s="64"/>
      <c r="AD34" s="158" t="s">
        <v>762</v>
      </c>
      <c r="AE34" s="64"/>
      <c r="AF34" s="158" t="s">
        <v>763</v>
      </c>
      <c r="AG34" s="64"/>
      <c r="AH34" s="64"/>
      <c r="AI34" s="64"/>
      <c r="AJ34" s="18"/>
    </row>
    <row r="35" spans="1:36" ht="275.25">
      <c r="A35" s="389" t="s">
        <v>381</v>
      </c>
      <c r="B35" s="45" t="s">
        <v>382</v>
      </c>
      <c r="C35" s="142" t="s">
        <v>383</v>
      </c>
      <c r="D35" s="230" t="s">
        <v>764</v>
      </c>
      <c r="E35" s="230" t="s">
        <v>385</v>
      </c>
      <c r="F35" s="231">
        <v>44774</v>
      </c>
      <c r="G35" s="231">
        <v>46569</v>
      </c>
      <c r="H35" s="341" t="s">
        <v>447</v>
      </c>
      <c r="I35" s="342">
        <v>500000</v>
      </c>
      <c r="J35" s="343" t="s">
        <v>765</v>
      </c>
      <c r="K35" s="230" t="s">
        <v>607</v>
      </c>
      <c r="L35" s="230" t="s">
        <v>388</v>
      </c>
      <c r="M35" s="230" t="s">
        <v>766</v>
      </c>
      <c r="N35" s="109"/>
      <c r="O35" s="61"/>
      <c r="P35" s="61"/>
      <c r="Q35" s="61" t="s">
        <v>99</v>
      </c>
      <c r="R35" s="61"/>
      <c r="S35" s="63"/>
      <c r="T35" s="185" t="s">
        <v>767</v>
      </c>
      <c r="U35" s="158"/>
      <c r="V35" s="159" t="s">
        <v>768</v>
      </c>
      <c r="W35" s="158" t="s">
        <v>769</v>
      </c>
      <c r="X35" s="450" t="s">
        <v>770</v>
      </c>
      <c r="Y35" s="158" t="s">
        <v>771</v>
      </c>
      <c r="Z35" s="158" t="s">
        <v>289</v>
      </c>
      <c r="AA35" s="64"/>
      <c r="AB35" s="64"/>
      <c r="AC35" s="64"/>
      <c r="AD35" s="64"/>
      <c r="AE35" s="64"/>
      <c r="AF35" s="159" t="s">
        <v>772</v>
      </c>
      <c r="AG35" s="64"/>
      <c r="AH35" s="64"/>
      <c r="AI35" s="64"/>
      <c r="AJ35" s="18"/>
    </row>
    <row r="36" spans="1:36" ht="275.25">
      <c r="A36" s="390"/>
      <c r="B36" s="45" t="s">
        <v>395</v>
      </c>
      <c r="C36" s="238" t="s">
        <v>773</v>
      </c>
      <c r="D36" s="239" t="s">
        <v>764</v>
      </c>
      <c r="E36" s="239" t="s">
        <v>385</v>
      </c>
      <c r="F36" s="236">
        <v>44774</v>
      </c>
      <c r="G36" s="236">
        <v>46569</v>
      </c>
      <c r="H36" s="332" t="s">
        <v>774</v>
      </c>
      <c r="I36" s="333">
        <v>500000</v>
      </c>
      <c r="J36" s="330" t="s">
        <v>775</v>
      </c>
      <c r="K36" s="241" t="s">
        <v>776</v>
      </c>
      <c r="L36" s="239" t="s">
        <v>388</v>
      </c>
      <c r="M36" s="239" t="s">
        <v>777</v>
      </c>
      <c r="N36" s="109"/>
      <c r="O36" s="61"/>
      <c r="P36" s="61"/>
      <c r="Q36" s="61" t="s">
        <v>99</v>
      </c>
      <c r="R36" s="61"/>
      <c r="S36" s="63"/>
      <c r="T36" s="167" t="s">
        <v>778</v>
      </c>
      <c r="U36" s="318" t="s">
        <v>779</v>
      </c>
      <c r="V36" s="167" t="s">
        <v>780</v>
      </c>
      <c r="W36" s="158" t="s">
        <v>781</v>
      </c>
      <c r="X36" s="64"/>
      <c r="Y36" s="64"/>
      <c r="Z36" s="64"/>
      <c r="AA36" s="64"/>
      <c r="AB36" s="64"/>
      <c r="AC36" s="64"/>
      <c r="AD36" s="64"/>
      <c r="AE36" s="64"/>
      <c r="AF36" s="158" t="s">
        <v>782</v>
      </c>
      <c r="AG36" s="158" t="s">
        <v>783</v>
      </c>
      <c r="AH36" s="64"/>
      <c r="AI36" s="64"/>
      <c r="AJ36" s="18"/>
    </row>
    <row r="37" spans="1:36" ht="243">
      <c r="A37" s="390"/>
      <c r="B37" s="107" t="s">
        <v>406</v>
      </c>
      <c r="C37" s="250" t="s">
        <v>416</v>
      </c>
      <c r="D37" s="251" t="s">
        <v>417</v>
      </c>
      <c r="E37" s="252" t="s">
        <v>409</v>
      </c>
      <c r="F37" s="253">
        <v>45139</v>
      </c>
      <c r="G37" s="253">
        <v>46569</v>
      </c>
      <c r="H37" s="338" t="s">
        <v>784</v>
      </c>
      <c r="I37" s="339">
        <v>300000</v>
      </c>
      <c r="J37" s="344" t="s">
        <v>785</v>
      </c>
      <c r="K37" s="252" t="s">
        <v>607</v>
      </c>
      <c r="L37" s="252" t="s">
        <v>388</v>
      </c>
      <c r="M37" s="252" t="s">
        <v>786</v>
      </c>
      <c r="N37" s="108"/>
      <c r="O37" s="194"/>
      <c r="P37" s="194"/>
      <c r="Q37" s="194" t="s">
        <v>99</v>
      </c>
      <c r="R37" s="194"/>
      <c r="S37" s="266"/>
      <c r="T37" s="458" t="s">
        <v>787</v>
      </c>
      <c r="U37" s="198"/>
      <c r="V37" s="159" t="s">
        <v>788</v>
      </c>
      <c r="W37" s="172" t="s">
        <v>789</v>
      </c>
      <c r="X37" s="172" t="s">
        <v>790</v>
      </c>
      <c r="Y37" s="198"/>
      <c r="Z37" s="198"/>
      <c r="AA37" s="198"/>
      <c r="AB37" s="198"/>
      <c r="AC37" s="198"/>
      <c r="AD37" s="198"/>
      <c r="AE37" s="198"/>
      <c r="AF37" s="159" t="s">
        <v>791</v>
      </c>
      <c r="AG37" s="198"/>
      <c r="AH37" s="198"/>
      <c r="AI37" s="198"/>
      <c r="AJ37" s="18"/>
    </row>
    <row r="38" spans="1:36" s="175" customFormat="1" ht="229.5">
      <c r="A38" s="390"/>
      <c r="B38" s="262" t="s">
        <v>420</v>
      </c>
      <c r="C38" s="142" t="s">
        <v>421</v>
      </c>
      <c r="D38" s="142" t="s">
        <v>792</v>
      </c>
      <c r="E38" s="142" t="s">
        <v>793</v>
      </c>
      <c r="F38" s="130">
        <v>44774</v>
      </c>
      <c r="G38" s="130">
        <v>46569</v>
      </c>
      <c r="H38" s="331" t="s">
        <v>192</v>
      </c>
      <c r="I38" s="268">
        <v>5000</v>
      </c>
      <c r="J38" s="142" t="s">
        <v>794</v>
      </c>
      <c r="K38" s="142" t="s">
        <v>607</v>
      </c>
      <c r="L38" s="128" t="s">
        <v>388</v>
      </c>
      <c r="M38" s="142" t="s">
        <v>607</v>
      </c>
      <c r="N38" s="262"/>
      <c r="Q38" s="175" t="s">
        <v>99</v>
      </c>
      <c r="S38" s="186"/>
      <c r="T38" s="269" t="s">
        <v>795</v>
      </c>
      <c r="U38" s="269" t="s">
        <v>796</v>
      </c>
      <c r="V38" s="187" t="s">
        <v>797</v>
      </c>
      <c r="W38" s="187" t="s">
        <v>798</v>
      </c>
      <c r="X38" s="187" t="s">
        <v>799</v>
      </c>
      <c r="AE38" s="207"/>
      <c r="AF38" s="160" t="s">
        <v>800</v>
      </c>
      <c r="AG38" s="206"/>
      <c r="AJ38" s="188"/>
    </row>
    <row r="39" spans="1:36" ht="290.25">
      <c r="A39" s="390"/>
      <c r="B39" s="109" t="s">
        <v>430</v>
      </c>
      <c r="C39" s="200" t="s">
        <v>431</v>
      </c>
      <c r="D39" s="239" t="s">
        <v>432</v>
      </c>
      <c r="E39" s="239" t="s">
        <v>433</v>
      </c>
      <c r="F39" s="236">
        <v>45505</v>
      </c>
      <c r="G39" s="236">
        <v>46569</v>
      </c>
      <c r="H39" s="239" t="s">
        <v>166</v>
      </c>
      <c r="I39" s="242">
        <v>110000</v>
      </c>
      <c r="J39" s="330" t="s">
        <v>801</v>
      </c>
      <c r="K39" s="239" t="s">
        <v>607</v>
      </c>
      <c r="L39" s="239" t="s">
        <v>388</v>
      </c>
      <c r="M39" s="239" t="s">
        <v>802</v>
      </c>
      <c r="N39" s="109" t="s">
        <v>99</v>
      </c>
      <c r="O39" s="61"/>
      <c r="P39" s="61"/>
      <c r="Q39" s="61"/>
      <c r="R39" s="61"/>
      <c r="S39" s="63"/>
      <c r="T39" s="61"/>
      <c r="U39" s="61"/>
      <c r="V39" s="61"/>
      <c r="W39" s="157" t="s">
        <v>803</v>
      </c>
      <c r="X39" s="185" t="s">
        <v>804</v>
      </c>
      <c r="Y39" s="61"/>
      <c r="Z39" s="61"/>
      <c r="AA39" s="61"/>
      <c r="AB39" s="61"/>
      <c r="AC39" s="61"/>
      <c r="AD39" s="157" t="s">
        <v>805</v>
      </c>
      <c r="AE39" s="61"/>
      <c r="AF39" s="449" t="s">
        <v>806</v>
      </c>
      <c r="AG39" s="319" t="s">
        <v>807</v>
      </c>
      <c r="AH39" s="61"/>
      <c r="AI39" s="166" t="s">
        <v>808</v>
      </c>
      <c r="AJ39" s="18"/>
    </row>
    <row r="40" spans="1:36" ht="244.5">
      <c r="A40" s="390"/>
      <c r="B40" s="45" t="s">
        <v>441</v>
      </c>
      <c r="C40" s="238" t="s">
        <v>442</v>
      </c>
      <c r="D40" s="241" t="s">
        <v>809</v>
      </c>
      <c r="E40" s="239" t="s">
        <v>444</v>
      </c>
      <c r="F40" s="236">
        <v>45505</v>
      </c>
      <c r="G40" s="236">
        <v>46569</v>
      </c>
      <c r="H40" s="239" t="s">
        <v>756</v>
      </c>
      <c r="I40" s="242">
        <v>200000</v>
      </c>
      <c r="J40" s="330" t="s">
        <v>810</v>
      </c>
      <c r="K40" s="239" t="s">
        <v>607</v>
      </c>
      <c r="L40" s="239" t="s">
        <v>388</v>
      </c>
      <c r="M40" s="239" t="s">
        <v>446</v>
      </c>
      <c r="N40" s="109" t="s">
        <v>99</v>
      </c>
      <c r="O40" s="61"/>
      <c r="P40" s="61"/>
      <c r="Q40" s="61"/>
      <c r="R40" s="61"/>
      <c r="S40" s="63"/>
      <c r="T40" s="449" t="s">
        <v>811</v>
      </c>
      <c r="U40" s="158"/>
      <c r="V40" s="159" t="s">
        <v>812</v>
      </c>
      <c r="W40" s="158" t="s">
        <v>813</v>
      </c>
      <c r="X40" s="172" t="s">
        <v>814</v>
      </c>
      <c r="Y40" s="64"/>
      <c r="Z40" s="64"/>
      <c r="AA40" s="64"/>
      <c r="AB40" s="64"/>
      <c r="AC40" s="64"/>
      <c r="AD40" s="319" t="s">
        <v>815</v>
      </c>
      <c r="AE40" s="64"/>
      <c r="AF40" s="64"/>
      <c r="AG40" s="64"/>
      <c r="AH40" s="64"/>
      <c r="AI40" s="64"/>
      <c r="AJ40" s="18"/>
    </row>
    <row r="41" spans="1:36" ht="113.25">
      <c r="A41" s="390"/>
      <c r="B41" s="45" t="s">
        <v>450</v>
      </c>
      <c r="C41" s="289" t="s">
        <v>816</v>
      </c>
      <c r="D41" s="239" t="s">
        <v>452</v>
      </c>
      <c r="E41" s="136" t="s">
        <v>453</v>
      </c>
      <c r="F41" s="202">
        <v>44774</v>
      </c>
      <c r="G41" s="236">
        <v>46569</v>
      </c>
      <c r="H41" s="332" t="s">
        <v>365</v>
      </c>
      <c r="I41" s="333">
        <v>300000</v>
      </c>
      <c r="J41" s="330" t="s">
        <v>817</v>
      </c>
      <c r="K41" s="239" t="s">
        <v>607</v>
      </c>
      <c r="L41" s="239" t="s">
        <v>388</v>
      </c>
      <c r="M41" s="239" t="s">
        <v>446</v>
      </c>
      <c r="N41" s="109"/>
      <c r="O41" s="61"/>
      <c r="P41" s="61"/>
      <c r="Q41" s="61" t="s">
        <v>99</v>
      </c>
      <c r="R41" s="61"/>
      <c r="S41" s="63"/>
      <c r="T41" s="283" t="s">
        <v>818</v>
      </c>
      <c r="U41" s="158"/>
      <c r="V41" s="158" t="s">
        <v>819</v>
      </c>
      <c r="W41" s="161" t="s">
        <v>820</v>
      </c>
      <c r="X41" s="311"/>
      <c r="Y41" s="162"/>
      <c r="Z41" s="64"/>
      <c r="AA41" s="64"/>
      <c r="AB41" s="64"/>
      <c r="AC41" s="64"/>
      <c r="AD41" s="64"/>
      <c r="AE41" s="64"/>
      <c r="AF41" s="158" t="s">
        <v>821</v>
      </c>
      <c r="AG41" s="64"/>
      <c r="AH41" s="64"/>
      <c r="AI41" s="64"/>
      <c r="AJ41" s="18"/>
    </row>
    <row r="42" spans="1:36" ht="152.25">
      <c r="A42" s="390"/>
      <c r="B42" s="45" t="s">
        <v>460</v>
      </c>
      <c r="C42" s="290" t="s">
        <v>461</v>
      </c>
      <c r="D42" s="239" t="s">
        <v>822</v>
      </c>
      <c r="E42" s="230" t="s">
        <v>463</v>
      </c>
      <c r="F42" s="236">
        <v>45323</v>
      </c>
      <c r="G42" s="236">
        <v>45689</v>
      </c>
      <c r="H42" s="332" t="s">
        <v>192</v>
      </c>
      <c r="I42" s="333">
        <v>20000</v>
      </c>
      <c r="J42" s="332" t="s">
        <v>823</v>
      </c>
      <c r="K42" s="239" t="s">
        <v>607</v>
      </c>
      <c r="L42" s="239" t="s">
        <v>464</v>
      </c>
      <c r="M42" s="239" t="s">
        <v>465</v>
      </c>
      <c r="N42" s="109"/>
      <c r="O42" s="61"/>
      <c r="P42" s="61"/>
      <c r="Q42" s="61" t="s">
        <v>99</v>
      </c>
      <c r="R42" s="61"/>
      <c r="S42" s="63"/>
      <c r="T42" s="158" t="s">
        <v>824</v>
      </c>
      <c r="U42" s="172" t="s">
        <v>825</v>
      </c>
      <c r="V42" s="198"/>
      <c r="W42" s="158" t="s">
        <v>784</v>
      </c>
      <c r="X42" s="319" t="s">
        <v>826</v>
      </c>
      <c r="Y42" s="64"/>
      <c r="Z42" s="64"/>
      <c r="AA42" s="64"/>
      <c r="AB42" s="64"/>
      <c r="AC42" s="64"/>
      <c r="AD42" s="64"/>
      <c r="AE42" s="64"/>
      <c r="AF42" s="158" t="s">
        <v>827</v>
      </c>
      <c r="AG42" s="64"/>
      <c r="AH42" s="64"/>
      <c r="AI42" s="64"/>
      <c r="AJ42" s="18"/>
    </row>
    <row r="43" spans="1:36" ht="137.25">
      <c r="A43" s="438" t="s">
        <v>470</v>
      </c>
      <c r="B43" s="260" t="s">
        <v>471</v>
      </c>
      <c r="C43" s="254" t="s">
        <v>828</v>
      </c>
      <c r="D43" s="232" t="s">
        <v>473</v>
      </c>
      <c r="E43" s="232" t="s">
        <v>474</v>
      </c>
      <c r="F43" s="231">
        <v>45413</v>
      </c>
      <c r="G43" s="231">
        <v>46569</v>
      </c>
      <c r="H43" s="334" t="s">
        <v>102</v>
      </c>
      <c r="I43" s="335">
        <v>150000</v>
      </c>
      <c r="J43" s="334" t="s">
        <v>829</v>
      </c>
      <c r="K43" s="232" t="s">
        <v>830</v>
      </c>
      <c r="L43" s="232" t="s">
        <v>481</v>
      </c>
      <c r="M43" s="232" t="s">
        <v>607</v>
      </c>
      <c r="N43" s="61"/>
      <c r="O43" s="61"/>
      <c r="P43" s="61" t="s">
        <v>99</v>
      </c>
      <c r="Q43" s="61"/>
      <c r="R43" s="61"/>
      <c r="S43" s="63"/>
      <c r="T43" s="459" t="s">
        <v>831</v>
      </c>
      <c r="U43" s="175"/>
      <c r="V43" s="160" t="s">
        <v>832</v>
      </c>
      <c r="W43" s="174" t="s">
        <v>833</v>
      </c>
      <c r="X43" s="450" t="s">
        <v>834</v>
      </c>
      <c r="Y43" s="64"/>
      <c r="Z43" s="64"/>
      <c r="AA43" s="64"/>
      <c r="AB43" s="64"/>
      <c r="AC43" s="64"/>
      <c r="AD43" s="215" t="s">
        <v>583</v>
      </c>
      <c r="AE43" s="64"/>
      <c r="AF43" s="179"/>
      <c r="AG43" s="64"/>
      <c r="AH43" s="64"/>
      <c r="AI43" s="64"/>
      <c r="AJ43" s="18"/>
    </row>
    <row r="44" spans="1:36" ht="336">
      <c r="A44" s="438"/>
      <c r="B44" s="260" t="s">
        <v>482</v>
      </c>
      <c r="C44" s="234" t="s">
        <v>483</v>
      </c>
      <c r="D44" s="255" t="s">
        <v>484</v>
      </c>
      <c r="E44" s="255" t="s">
        <v>485</v>
      </c>
      <c r="F44" s="246">
        <v>45292</v>
      </c>
      <c r="G44" s="236">
        <v>46569</v>
      </c>
      <c r="H44" s="336" t="s">
        <v>102</v>
      </c>
      <c r="I44" s="337">
        <v>500000</v>
      </c>
      <c r="J44" s="336" t="s">
        <v>835</v>
      </c>
      <c r="K44" s="235" t="s">
        <v>266</v>
      </c>
      <c r="L44" s="255" t="s">
        <v>488</v>
      </c>
      <c r="M44" s="256" t="s">
        <v>489</v>
      </c>
      <c r="N44" s="61"/>
      <c r="O44" s="61"/>
      <c r="P44" s="61" t="s">
        <v>99</v>
      </c>
      <c r="Q44" s="61"/>
      <c r="R44" s="61"/>
      <c r="S44" s="63"/>
      <c r="T44" s="329" t="s">
        <v>836</v>
      </c>
      <c r="U44" s="269" t="s">
        <v>837</v>
      </c>
      <c r="V44" s="160" t="s">
        <v>838</v>
      </c>
      <c r="W44" s="174" t="s">
        <v>839</v>
      </c>
      <c r="X44" s="450" t="s">
        <v>840</v>
      </c>
      <c r="Y44" s="158" t="s">
        <v>493</v>
      </c>
      <c r="Z44" s="158" t="s">
        <v>494</v>
      </c>
      <c r="AA44" s="64"/>
      <c r="AB44" s="64"/>
      <c r="AC44" s="64"/>
      <c r="AD44" s="158" t="s">
        <v>841</v>
      </c>
      <c r="AE44" s="64"/>
      <c r="AF44" s="158" t="s">
        <v>593</v>
      </c>
      <c r="AG44" s="64"/>
      <c r="AH44" s="64"/>
      <c r="AI44" s="64"/>
      <c r="AJ44" s="18"/>
    </row>
    <row r="45" spans="1:36" ht="64.5">
      <c r="A45" s="438"/>
      <c r="B45" s="260" t="s">
        <v>496</v>
      </c>
      <c r="C45" s="234" t="s">
        <v>497</v>
      </c>
      <c r="D45" s="235" t="s">
        <v>498</v>
      </c>
      <c r="E45" s="235" t="s">
        <v>499</v>
      </c>
      <c r="F45" s="236">
        <v>44774</v>
      </c>
      <c r="G45" s="236">
        <v>46569</v>
      </c>
      <c r="H45" s="336" t="s">
        <v>500</v>
      </c>
      <c r="I45" s="337">
        <v>250000</v>
      </c>
      <c r="J45" s="336" t="s">
        <v>842</v>
      </c>
      <c r="K45" s="235" t="s">
        <v>843</v>
      </c>
      <c r="L45" s="235" t="s">
        <v>503</v>
      </c>
      <c r="M45" s="257" t="s">
        <v>607</v>
      </c>
      <c r="N45" s="61"/>
      <c r="O45" s="61"/>
      <c r="P45" s="61"/>
      <c r="Q45" s="61" t="s">
        <v>99</v>
      </c>
      <c r="R45" s="61"/>
      <c r="S45" s="63"/>
      <c r="T45" s="166" t="s">
        <v>844</v>
      </c>
      <c r="U45" s="61"/>
      <c r="V45" s="61"/>
      <c r="W45" s="322" t="s">
        <v>447</v>
      </c>
      <c r="X45" s="64"/>
      <c r="Y45" s="64"/>
      <c r="Z45" s="64"/>
      <c r="AA45" s="64"/>
      <c r="AB45" s="64"/>
      <c r="AC45" s="64"/>
      <c r="AD45" s="158" t="s">
        <v>845</v>
      </c>
      <c r="AE45" s="64"/>
      <c r="AF45" s="261" t="s">
        <v>583</v>
      </c>
      <c r="AG45" s="64"/>
      <c r="AH45" s="64"/>
      <c r="AI45" s="64"/>
      <c r="AJ45" s="18"/>
    </row>
    <row r="46" spans="1:36" ht="307.5">
      <c r="A46" s="438"/>
      <c r="B46" s="260" t="s">
        <v>510</v>
      </c>
      <c r="C46" s="234" t="s">
        <v>846</v>
      </c>
      <c r="D46" s="235" t="s">
        <v>847</v>
      </c>
      <c r="E46" s="235" t="s">
        <v>513</v>
      </c>
      <c r="F46" s="236">
        <v>44774</v>
      </c>
      <c r="G46" s="236">
        <v>46569</v>
      </c>
      <c r="H46" s="336" t="s">
        <v>364</v>
      </c>
      <c r="I46" s="337">
        <v>45000</v>
      </c>
      <c r="J46" s="336" t="s">
        <v>848</v>
      </c>
      <c r="K46" s="235" t="s">
        <v>516</v>
      </c>
      <c r="L46" s="235" t="s">
        <v>607</v>
      </c>
      <c r="M46" s="235" t="s">
        <v>849</v>
      </c>
      <c r="N46" s="61"/>
      <c r="O46" s="61"/>
      <c r="P46" s="61" t="s">
        <v>99</v>
      </c>
      <c r="Q46" s="61"/>
      <c r="R46" s="61"/>
      <c r="S46" s="63"/>
      <c r="T46" s="450" t="s">
        <v>850</v>
      </c>
      <c r="U46" s="167" t="s">
        <v>851</v>
      </c>
      <c r="V46" s="159" t="s">
        <v>852</v>
      </c>
      <c r="W46" s="158" t="s">
        <v>853</v>
      </c>
      <c r="X46" s="450" t="s">
        <v>854</v>
      </c>
      <c r="Y46" s="64"/>
      <c r="Z46" s="64"/>
      <c r="AA46" s="64"/>
      <c r="AB46" s="64"/>
      <c r="AC46" s="64"/>
      <c r="AD46" s="64"/>
      <c r="AE46" s="64"/>
      <c r="AF46" s="64"/>
      <c r="AG46" s="64"/>
      <c r="AH46" s="64"/>
      <c r="AI46" s="64"/>
      <c r="AJ46" s="18"/>
    </row>
    <row r="47" spans="1:36" ht="81">
      <c r="A47" s="438"/>
      <c r="B47" s="265" t="s">
        <v>525</v>
      </c>
      <c r="C47" s="258" t="s">
        <v>526</v>
      </c>
      <c r="D47" s="252" t="s">
        <v>855</v>
      </c>
      <c r="E47" s="251" t="s">
        <v>528</v>
      </c>
      <c r="F47" s="251" t="s">
        <v>856</v>
      </c>
      <c r="G47" s="259">
        <v>46569</v>
      </c>
      <c r="H47" s="338" t="s">
        <v>500</v>
      </c>
      <c r="I47" s="339">
        <v>5000</v>
      </c>
      <c r="J47" s="338" t="s">
        <v>857</v>
      </c>
      <c r="K47" s="252" t="s">
        <v>858</v>
      </c>
      <c r="L47" s="252" t="s">
        <v>503</v>
      </c>
      <c r="M47" s="252" t="s">
        <v>607</v>
      </c>
      <c r="N47" s="194" t="s">
        <v>99</v>
      </c>
      <c r="O47" s="194"/>
      <c r="P47" s="194"/>
      <c r="Q47" s="194"/>
      <c r="R47" s="194"/>
      <c r="S47" s="266"/>
      <c r="T47" s="172" t="s">
        <v>859</v>
      </c>
      <c r="U47" s="198"/>
      <c r="V47" s="198"/>
      <c r="W47" s="198"/>
      <c r="X47" s="321"/>
      <c r="Y47" s="198"/>
      <c r="Z47" s="198"/>
      <c r="AA47" s="198"/>
      <c r="AB47" s="198"/>
      <c r="AC47" s="198"/>
      <c r="AD47" s="348"/>
      <c r="AE47" s="198"/>
      <c r="AF47" s="172" t="s">
        <v>583</v>
      </c>
      <c r="AG47" s="198"/>
      <c r="AH47" s="198"/>
      <c r="AI47" s="198"/>
      <c r="AJ47" s="18"/>
    </row>
    <row r="48" spans="1:36" s="175" customFormat="1" ht="146.25">
      <c r="A48" s="438"/>
      <c r="B48" s="262" t="s">
        <v>537</v>
      </c>
      <c r="C48" s="142" t="s">
        <v>538</v>
      </c>
      <c r="D48" s="263" t="s">
        <v>539</v>
      </c>
      <c r="E48" s="142" t="s">
        <v>540</v>
      </c>
      <c r="F48" s="264">
        <v>45170</v>
      </c>
      <c r="G48" s="264">
        <v>45413</v>
      </c>
      <c r="H48" s="133" t="s">
        <v>541</v>
      </c>
      <c r="I48" s="340">
        <v>0</v>
      </c>
      <c r="J48" s="133" t="s">
        <v>860</v>
      </c>
      <c r="K48" s="142" t="s">
        <v>543</v>
      </c>
      <c r="L48" s="263"/>
      <c r="M48" s="142" t="s">
        <v>861</v>
      </c>
      <c r="Q48" s="175" t="s">
        <v>99</v>
      </c>
      <c r="S48" s="186"/>
      <c r="T48" s="187" t="s">
        <v>862</v>
      </c>
      <c r="W48" s="187" t="s">
        <v>541</v>
      </c>
      <c r="AC48" s="327">
        <v>45627</v>
      </c>
      <c r="AJ48" s="188"/>
    </row>
    <row r="49" spans="1:36">
      <c r="AJ49" s="18"/>
    </row>
    <row r="50" spans="1:36">
      <c r="B50" s="65"/>
      <c r="AJ50" s="18"/>
    </row>
    <row r="51" spans="1:36">
      <c r="L51" s="73"/>
      <c r="AJ51" s="18"/>
    </row>
    <row r="52" spans="1:36" ht="26.25" customHeight="1" thickBot="1">
      <c r="A52" s="69" t="s">
        <v>533</v>
      </c>
      <c r="B52" s="70"/>
      <c r="C52" s="70"/>
      <c r="D52" s="70"/>
      <c r="E52" s="70"/>
      <c r="F52" s="70"/>
      <c r="G52" s="70"/>
      <c r="H52" s="70"/>
      <c r="I52" s="70"/>
      <c r="J52" s="70"/>
      <c r="K52" s="70"/>
      <c r="L52" s="72"/>
      <c r="M52" s="71"/>
      <c r="AJ52" s="18"/>
    </row>
    <row r="53" spans="1:36" ht="26.25" customHeight="1" thickBot="1">
      <c r="A53" s="47"/>
      <c r="B53" s="48"/>
      <c r="C53" s="48"/>
      <c r="D53" s="49"/>
      <c r="E53" s="49"/>
      <c r="F53" s="49"/>
      <c r="G53" s="49"/>
      <c r="H53" s="49"/>
      <c r="I53" s="49"/>
      <c r="J53" s="49"/>
      <c r="K53" s="49"/>
      <c r="L53" s="49"/>
      <c r="M53" s="49"/>
      <c r="N53" s="49"/>
      <c r="AJ53" s="18"/>
    </row>
    <row r="54" spans="1:36" ht="43.5" customHeight="1" thickBot="1">
      <c r="A54" s="53" t="s">
        <v>534</v>
      </c>
      <c r="B54" s="54"/>
      <c r="C54" s="55">
        <v>2</v>
      </c>
      <c r="AJ54" s="18"/>
    </row>
    <row r="55" spans="1:36">
      <c r="AJ55" s="18"/>
    </row>
    <row r="56" spans="1:36" ht="15.75">
      <c r="A56" s="418" t="s">
        <v>535</v>
      </c>
      <c r="B56" s="367" t="s">
        <v>83</v>
      </c>
      <c r="C56" s="367" t="s">
        <v>1</v>
      </c>
      <c r="D56" s="367" t="s">
        <v>3</v>
      </c>
      <c r="E56" s="420" t="s">
        <v>5</v>
      </c>
      <c r="F56" s="367" t="s">
        <v>7</v>
      </c>
      <c r="G56" s="367"/>
      <c r="H56" s="367" t="s">
        <v>9</v>
      </c>
      <c r="I56" s="367" t="s">
        <v>13</v>
      </c>
      <c r="J56" s="382" t="s">
        <v>11</v>
      </c>
      <c r="K56" s="382" t="s">
        <v>84</v>
      </c>
      <c r="L56" s="382"/>
      <c r="M56" s="382" t="s">
        <v>19</v>
      </c>
      <c r="N56" s="46"/>
      <c r="AJ56" s="18"/>
    </row>
    <row r="57" spans="1:36" ht="16.5">
      <c r="A57" s="419"/>
      <c r="B57" s="367"/>
      <c r="C57" s="367"/>
      <c r="D57" s="367"/>
      <c r="E57" s="420"/>
      <c r="F57" s="50" t="s">
        <v>86</v>
      </c>
      <c r="G57" s="50" t="s">
        <v>87</v>
      </c>
      <c r="H57" s="367"/>
      <c r="I57" s="367"/>
      <c r="J57" s="382"/>
      <c r="K57" s="97" t="s">
        <v>88</v>
      </c>
      <c r="L57" s="97" t="s">
        <v>89</v>
      </c>
      <c r="M57" s="434"/>
      <c r="N57" s="2"/>
      <c r="AJ57" s="18"/>
    </row>
    <row r="58" spans="1:36" s="284" customFormat="1" ht="121.5">
      <c r="A58" s="300" t="s">
        <v>90</v>
      </c>
      <c r="B58" s="301" t="s">
        <v>863</v>
      </c>
      <c r="C58" s="223" t="s">
        <v>864</v>
      </c>
      <c r="D58" s="223" t="s">
        <v>865</v>
      </c>
      <c r="E58" s="223" t="s">
        <v>866</v>
      </c>
      <c r="F58" s="302">
        <v>45413</v>
      </c>
      <c r="G58" s="302">
        <v>45809</v>
      </c>
      <c r="H58" s="261" t="s">
        <v>867</v>
      </c>
      <c r="I58" s="307">
        <v>172000</v>
      </c>
      <c r="J58" s="271" t="s">
        <v>868</v>
      </c>
      <c r="K58" s="272" t="s">
        <v>869</v>
      </c>
      <c r="L58" s="324" t="s">
        <v>870</v>
      </c>
      <c r="M58" s="325" t="s">
        <v>871</v>
      </c>
      <c r="O58" s="303"/>
      <c r="P58" s="303"/>
      <c r="Q58" s="303"/>
      <c r="R58" s="303"/>
      <c r="S58" s="303"/>
    </row>
    <row r="59" spans="1:36">
      <c r="A59" s="45"/>
      <c r="B59" s="45"/>
      <c r="C59" s="64"/>
      <c r="D59" s="64"/>
      <c r="E59" s="64"/>
      <c r="F59" s="64"/>
      <c r="G59" s="64"/>
      <c r="H59" s="64"/>
      <c r="I59" s="64"/>
      <c r="J59" s="64"/>
      <c r="K59" s="64"/>
      <c r="L59" s="226"/>
      <c r="M59" s="323"/>
      <c r="N59" s="2"/>
      <c r="AJ59" s="18"/>
    </row>
    <row r="60" spans="1:36">
      <c r="A60" s="45"/>
      <c r="B60" s="45"/>
      <c r="C60" s="64"/>
      <c r="D60" s="64"/>
      <c r="E60" s="64"/>
      <c r="F60" s="64"/>
      <c r="G60" s="64"/>
      <c r="H60" s="64"/>
      <c r="I60" s="64"/>
      <c r="J60" s="64"/>
      <c r="K60" s="64"/>
      <c r="L60" s="226"/>
      <c r="M60" s="323"/>
      <c r="N60" s="2"/>
      <c r="AJ60" s="18"/>
    </row>
    <row r="61" spans="1:36">
      <c r="A61" s="45"/>
      <c r="B61" s="45"/>
      <c r="C61" s="64"/>
      <c r="D61" s="64"/>
      <c r="E61" s="64"/>
      <c r="F61" s="64"/>
      <c r="G61" s="64"/>
      <c r="H61" s="64"/>
      <c r="I61" s="64"/>
      <c r="J61" s="64"/>
      <c r="K61" s="64"/>
      <c r="L61" s="64"/>
      <c r="M61" s="61"/>
      <c r="N61" s="2"/>
      <c r="AJ61" s="18"/>
    </row>
    <row r="62" spans="1:36">
      <c r="A62" s="45"/>
      <c r="B62" s="45"/>
      <c r="C62" s="64"/>
      <c r="D62" s="64"/>
      <c r="E62" s="64"/>
      <c r="F62" s="64"/>
      <c r="G62" s="64"/>
      <c r="H62" s="64"/>
      <c r="I62" s="64"/>
      <c r="J62" s="64"/>
      <c r="K62" s="64"/>
      <c r="L62" s="64"/>
      <c r="M62" s="64"/>
      <c r="N62" s="2"/>
      <c r="AJ62" s="18"/>
    </row>
    <row r="63" spans="1:36">
      <c r="A63" s="45"/>
      <c r="B63" s="45"/>
      <c r="C63" s="64"/>
      <c r="D63" s="64"/>
      <c r="E63" s="64"/>
      <c r="F63" s="64"/>
      <c r="G63" s="64"/>
      <c r="H63" s="64"/>
      <c r="I63" s="64"/>
      <c r="J63" s="64"/>
      <c r="K63" s="64"/>
      <c r="L63" s="64"/>
      <c r="M63" s="64"/>
      <c r="N63" s="2"/>
      <c r="AJ63" s="18"/>
    </row>
    <row r="64" spans="1:36">
      <c r="A64" s="45"/>
      <c r="B64" s="45"/>
      <c r="C64" s="64"/>
      <c r="D64" s="64"/>
      <c r="E64" s="64"/>
      <c r="F64" s="64"/>
      <c r="G64" s="64"/>
      <c r="H64" s="64"/>
      <c r="I64" s="64"/>
      <c r="J64" s="64"/>
      <c r="K64" s="64"/>
      <c r="L64" s="64"/>
      <c r="M64" s="64"/>
      <c r="N64" s="2"/>
      <c r="AJ64" s="18"/>
    </row>
    <row r="65" spans="1:36">
      <c r="A65" s="45"/>
      <c r="B65" s="45"/>
      <c r="C65" s="64"/>
      <c r="D65" s="64"/>
      <c r="E65" s="64"/>
      <c r="F65" s="64"/>
      <c r="G65" s="64"/>
      <c r="H65" s="64"/>
      <c r="I65" s="64"/>
      <c r="J65" s="64"/>
      <c r="K65" s="64"/>
      <c r="L65" s="64"/>
      <c r="M65" s="64"/>
      <c r="N65" s="2"/>
      <c r="AJ65" s="18"/>
    </row>
    <row r="66" spans="1:36">
      <c r="A66" s="45"/>
      <c r="B66" s="45"/>
      <c r="C66" s="64"/>
      <c r="D66" s="64"/>
      <c r="E66" s="64"/>
      <c r="F66" s="64"/>
      <c r="G66" s="64"/>
      <c r="H66" s="64"/>
      <c r="I66" s="64"/>
      <c r="J66" s="64"/>
      <c r="K66" s="64"/>
      <c r="L66" s="64"/>
      <c r="M66" s="64"/>
      <c r="N66" s="2"/>
      <c r="AJ66" s="18"/>
    </row>
    <row r="67" spans="1:36">
      <c r="AJ67" s="18"/>
    </row>
    <row r="68" spans="1:36" ht="15.75">
      <c r="A68" s="418" t="s">
        <v>535</v>
      </c>
      <c r="B68" s="367" t="s">
        <v>83</v>
      </c>
      <c r="C68" s="367" t="s">
        <v>1</v>
      </c>
      <c r="D68" s="367" t="s">
        <v>3</v>
      </c>
      <c r="E68" s="420" t="s">
        <v>5</v>
      </c>
      <c r="F68" s="367" t="s">
        <v>7</v>
      </c>
      <c r="G68" s="367"/>
      <c r="H68" s="367" t="s">
        <v>9</v>
      </c>
      <c r="I68" s="367" t="s">
        <v>13</v>
      </c>
      <c r="J68" s="367" t="s">
        <v>11</v>
      </c>
      <c r="K68" s="382" t="s">
        <v>84</v>
      </c>
      <c r="L68" s="382"/>
      <c r="M68" s="367" t="s">
        <v>19</v>
      </c>
      <c r="N68" s="46"/>
      <c r="AJ68" s="18"/>
    </row>
    <row r="69" spans="1:36" ht="15" customHeight="1">
      <c r="A69" s="435"/>
      <c r="B69" s="436"/>
      <c r="C69" s="436"/>
      <c r="D69" s="436"/>
      <c r="E69" s="437"/>
      <c r="F69" s="295" t="s">
        <v>86</v>
      </c>
      <c r="G69" s="295" t="s">
        <v>87</v>
      </c>
      <c r="H69" s="436"/>
      <c r="I69" s="436"/>
      <c r="J69" s="436"/>
      <c r="K69" s="296" t="s">
        <v>88</v>
      </c>
      <c r="L69" s="296" t="s">
        <v>89</v>
      </c>
      <c r="M69" s="436"/>
      <c r="N69" s="2"/>
      <c r="AJ69" s="18"/>
    </row>
    <row r="70" spans="1:36" s="292" customFormat="1" ht="121.5">
      <c r="A70" s="305" t="s">
        <v>381</v>
      </c>
      <c r="B70" s="187" t="s">
        <v>872</v>
      </c>
      <c r="C70" s="160" t="s">
        <v>873</v>
      </c>
      <c r="D70" s="160" t="s">
        <v>874</v>
      </c>
      <c r="E70" s="160" t="s">
        <v>875</v>
      </c>
      <c r="F70" s="306">
        <v>45413</v>
      </c>
      <c r="G70" s="306">
        <v>46569</v>
      </c>
      <c r="H70" s="160" t="s">
        <v>876</v>
      </c>
      <c r="I70" s="187">
        <v>0</v>
      </c>
      <c r="J70" s="287" t="s">
        <v>877</v>
      </c>
      <c r="K70" s="294"/>
      <c r="L70" s="187" t="s">
        <v>870</v>
      </c>
      <c r="M70" s="160" t="s">
        <v>878</v>
      </c>
      <c r="AJ70" s="293"/>
    </row>
    <row r="71" spans="1:36">
      <c r="A71" s="109"/>
      <c r="B71" s="109"/>
      <c r="C71" s="61"/>
      <c r="D71" s="61"/>
      <c r="E71" s="61"/>
      <c r="F71" s="61"/>
      <c r="G71" s="61"/>
      <c r="H71" s="61"/>
      <c r="I71" s="61"/>
      <c r="J71" s="61"/>
      <c r="K71" s="61"/>
      <c r="L71" s="61"/>
      <c r="M71" s="61"/>
      <c r="N71" s="2"/>
      <c r="AJ71" s="18"/>
    </row>
    <row r="72" spans="1:36">
      <c r="A72" s="45"/>
      <c r="B72" s="45"/>
      <c r="C72" s="64"/>
      <c r="D72" s="64"/>
      <c r="E72" s="64"/>
      <c r="F72" s="64"/>
      <c r="G72" s="64"/>
      <c r="H72" s="64"/>
      <c r="I72" s="64"/>
      <c r="J72" s="64"/>
      <c r="K72" s="64"/>
      <c r="L72" s="64"/>
      <c r="M72" s="64"/>
      <c r="N72" s="2"/>
      <c r="AJ72" s="18"/>
    </row>
    <row r="73" spans="1:36">
      <c r="A73" s="45"/>
      <c r="B73" s="45"/>
      <c r="C73" s="64"/>
      <c r="D73" s="64"/>
      <c r="E73" s="64"/>
      <c r="F73" s="64"/>
      <c r="G73" s="64"/>
      <c r="H73" s="64"/>
      <c r="I73" s="64"/>
      <c r="J73" s="64"/>
      <c r="K73" s="64"/>
      <c r="L73" s="64"/>
      <c r="M73" s="64"/>
      <c r="N73" s="2"/>
      <c r="AJ73" s="18"/>
    </row>
    <row r="74" spans="1:36">
      <c r="A74" s="45"/>
      <c r="B74" s="45"/>
      <c r="C74" s="64"/>
      <c r="D74" s="64"/>
      <c r="E74" s="64"/>
      <c r="F74" s="64"/>
      <c r="G74" s="64"/>
      <c r="H74" s="64"/>
      <c r="I74" s="64"/>
      <c r="J74" s="64"/>
      <c r="K74" s="64"/>
      <c r="L74" s="64"/>
      <c r="M74" s="64"/>
      <c r="N74" s="2"/>
      <c r="AJ74" s="18"/>
    </row>
    <row r="75" spans="1:36">
      <c r="A75" s="45"/>
      <c r="B75" s="45"/>
      <c r="C75" s="64"/>
      <c r="D75" s="64"/>
      <c r="E75" s="64"/>
      <c r="F75" s="64"/>
      <c r="G75" s="64"/>
      <c r="H75" s="64"/>
      <c r="I75" s="64"/>
      <c r="J75" s="64"/>
      <c r="K75" s="64"/>
      <c r="L75" s="64"/>
      <c r="M75" s="64"/>
      <c r="N75" s="2"/>
      <c r="AJ75" s="18"/>
    </row>
    <row r="76" spans="1:36">
      <c r="A76" s="45"/>
      <c r="B76" s="45"/>
      <c r="C76" s="64"/>
      <c r="D76" s="64"/>
      <c r="E76" s="64"/>
      <c r="F76" s="64"/>
      <c r="G76" s="64"/>
      <c r="H76" s="64"/>
      <c r="I76" s="64"/>
      <c r="J76" s="64"/>
      <c r="K76" s="64"/>
      <c r="L76" s="64"/>
      <c r="M76" s="64"/>
      <c r="N76" s="2"/>
      <c r="AJ76" s="18"/>
    </row>
    <row r="77" spans="1:36">
      <c r="A77" s="45"/>
      <c r="B77" s="45"/>
      <c r="C77" s="64"/>
      <c r="D77" s="64"/>
      <c r="E77" s="64"/>
      <c r="F77" s="64"/>
      <c r="G77" s="64"/>
      <c r="H77" s="64"/>
      <c r="I77" s="64"/>
      <c r="J77" s="64"/>
      <c r="K77" s="64"/>
      <c r="L77" s="64"/>
      <c r="M77" s="64"/>
      <c r="N77" s="2"/>
      <c r="AJ77" s="18"/>
    </row>
    <row r="78" spans="1:36">
      <c r="A78" s="45"/>
      <c r="B78" s="45"/>
      <c r="C78" s="64"/>
      <c r="D78" s="64"/>
      <c r="E78" s="64"/>
      <c r="F78" s="64"/>
      <c r="G78" s="64"/>
      <c r="H78" s="64"/>
      <c r="I78" s="64"/>
      <c r="J78" s="64"/>
      <c r="K78" s="64"/>
      <c r="L78" s="64"/>
      <c r="M78" s="64"/>
      <c r="N78" s="2"/>
      <c r="AJ78" s="18"/>
    </row>
    <row r="79" spans="1:36">
      <c r="AJ79" s="18"/>
    </row>
    <row r="80" spans="1:36" ht="15.75">
      <c r="A80" s="418" t="s">
        <v>535</v>
      </c>
      <c r="B80" s="367" t="s">
        <v>83</v>
      </c>
      <c r="C80" s="367" t="s">
        <v>1</v>
      </c>
      <c r="D80" s="367" t="s">
        <v>3</v>
      </c>
      <c r="E80" s="420" t="s">
        <v>5</v>
      </c>
      <c r="F80" s="367" t="s">
        <v>7</v>
      </c>
      <c r="G80" s="367"/>
      <c r="H80" s="367" t="s">
        <v>9</v>
      </c>
      <c r="I80" s="367" t="s">
        <v>13</v>
      </c>
      <c r="J80" s="367" t="s">
        <v>11</v>
      </c>
      <c r="K80" s="382" t="s">
        <v>84</v>
      </c>
      <c r="L80" s="382"/>
      <c r="M80" s="367" t="s">
        <v>19</v>
      </c>
      <c r="N80" s="46"/>
      <c r="AJ80" s="18"/>
    </row>
    <row r="81" spans="1:36" ht="15" customHeight="1">
      <c r="A81" s="419"/>
      <c r="B81" s="367"/>
      <c r="C81" s="367"/>
      <c r="D81" s="367"/>
      <c r="E81" s="420"/>
      <c r="F81" s="50" t="s">
        <v>86</v>
      </c>
      <c r="G81" s="50" t="s">
        <v>87</v>
      </c>
      <c r="H81" s="367"/>
      <c r="I81" s="367"/>
      <c r="J81" s="367"/>
      <c r="K81" s="97" t="s">
        <v>88</v>
      </c>
      <c r="L81" s="97" t="s">
        <v>89</v>
      </c>
      <c r="M81" s="367"/>
      <c r="N81" s="2"/>
      <c r="AJ81" s="18"/>
    </row>
    <row r="82" spans="1:36">
      <c r="A82" s="45"/>
      <c r="B82" s="45"/>
      <c r="C82" s="64" t="s">
        <v>879</v>
      </c>
      <c r="D82" s="64"/>
      <c r="E82" s="64"/>
      <c r="F82" s="64"/>
      <c r="G82" s="64"/>
      <c r="H82" s="64"/>
      <c r="I82" s="64"/>
      <c r="J82" s="61"/>
      <c r="K82" s="61"/>
      <c r="L82" s="61"/>
      <c r="M82" s="61"/>
      <c r="N82" s="2"/>
      <c r="AJ82" s="18"/>
    </row>
    <row r="83" spans="1:36">
      <c r="A83" s="45"/>
      <c r="B83" s="45"/>
      <c r="C83" s="64"/>
      <c r="D83" s="64"/>
      <c r="E83" s="64"/>
      <c r="F83" s="64"/>
      <c r="G83" s="64"/>
      <c r="H83" s="64"/>
      <c r="I83" s="64"/>
      <c r="J83" s="64"/>
      <c r="K83" s="64"/>
      <c r="L83" s="64"/>
      <c r="M83" s="64"/>
      <c r="N83" s="2"/>
      <c r="AJ83" s="18"/>
    </row>
    <row r="84" spans="1:36">
      <c r="A84" s="45"/>
      <c r="B84" s="45"/>
      <c r="C84" s="64"/>
      <c r="D84" s="64"/>
      <c r="E84" s="64"/>
      <c r="F84" s="64"/>
      <c r="G84" s="64"/>
      <c r="H84" s="64"/>
      <c r="I84" s="64"/>
      <c r="J84" s="64"/>
      <c r="K84" s="64"/>
      <c r="L84" s="64"/>
      <c r="M84" s="64"/>
      <c r="N84" s="2"/>
      <c r="AJ84" s="18"/>
    </row>
    <row r="85" spans="1:36">
      <c r="A85" s="45"/>
      <c r="B85" s="45"/>
      <c r="C85" s="64"/>
      <c r="D85" s="64"/>
      <c r="E85" s="64"/>
      <c r="F85" s="64"/>
      <c r="G85" s="64"/>
      <c r="H85" s="64"/>
      <c r="I85" s="64"/>
      <c r="J85" s="64"/>
      <c r="K85" s="64"/>
      <c r="L85" s="64"/>
      <c r="M85" s="64"/>
      <c r="N85" s="2"/>
      <c r="AJ85" s="18"/>
    </row>
    <row r="86" spans="1:36">
      <c r="A86" s="45"/>
      <c r="B86" s="45"/>
      <c r="C86" s="64"/>
      <c r="D86" s="64"/>
      <c r="E86" s="64"/>
      <c r="F86" s="64"/>
      <c r="G86" s="64"/>
      <c r="H86" s="64"/>
      <c r="I86" s="64"/>
      <c r="J86" s="64"/>
      <c r="K86" s="64"/>
      <c r="L86" s="64"/>
      <c r="M86" s="64"/>
      <c r="N86" s="2"/>
      <c r="AJ86" s="18"/>
    </row>
    <row r="87" spans="1:36">
      <c r="A87" s="45"/>
      <c r="B87" s="45"/>
      <c r="C87" s="64"/>
      <c r="D87" s="64"/>
      <c r="E87" s="64"/>
      <c r="F87" s="64"/>
      <c r="G87" s="64"/>
      <c r="H87" s="64"/>
      <c r="I87" s="64"/>
      <c r="J87" s="64"/>
      <c r="K87" s="64"/>
      <c r="L87" s="64"/>
      <c r="M87" s="64"/>
      <c r="N87" s="2"/>
      <c r="AJ87" s="18"/>
    </row>
    <row r="88" spans="1:36">
      <c r="A88" s="45"/>
      <c r="B88" s="45"/>
      <c r="C88" s="64"/>
      <c r="D88" s="64"/>
      <c r="E88" s="64"/>
      <c r="F88" s="64"/>
      <c r="G88" s="64"/>
      <c r="H88" s="64"/>
      <c r="I88" s="64"/>
      <c r="J88" s="64"/>
      <c r="K88" s="64"/>
      <c r="L88" s="64"/>
      <c r="M88" s="64"/>
      <c r="N88" s="2"/>
      <c r="AJ88" s="18"/>
    </row>
    <row r="89" spans="1:36">
      <c r="A89" s="45"/>
      <c r="B89" s="45"/>
      <c r="C89" s="64"/>
      <c r="D89" s="64"/>
      <c r="E89" s="64"/>
      <c r="F89" s="64"/>
      <c r="G89" s="64"/>
      <c r="H89" s="64"/>
      <c r="I89" s="64"/>
      <c r="J89" s="64"/>
      <c r="K89" s="64"/>
      <c r="L89" s="64"/>
      <c r="M89" s="64"/>
      <c r="N89" s="2"/>
      <c r="AJ89" s="18"/>
    </row>
    <row r="90" spans="1:36">
      <c r="A90" s="45"/>
      <c r="B90" s="45"/>
      <c r="C90" s="64"/>
      <c r="D90" s="64"/>
      <c r="E90" s="64"/>
      <c r="F90" s="64"/>
      <c r="G90" s="64"/>
      <c r="H90" s="64"/>
      <c r="I90" s="64"/>
      <c r="J90" s="64"/>
      <c r="K90" s="64"/>
      <c r="L90" s="64"/>
      <c r="M90" s="64"/>
      <c r="N90" s="2"/>
      <c r="AJ90" s="18"/>
    </row>
    <row r="91" spans="1:36">
      <c r="AJ91" s="18"/>
    </row>
    <row r="92" spans="1:36" ht="15.75">
      <c r="A92" s="421" t="s">
        <v>536</v>
      </c>
      <c r="B92" s="367" t="s">
        <v>83</v>
      </c>
      <c r="C92" s="367" t="s">
        <v>1</v>
      </c>
      <c r="D92" s="367" t="s">
        <v>3</v>
      </c>
      <c r="E92" s="420" t="s">
        <v>5</v>
      </c>
      <c r="F92" s="367" t="s">
        <v>7</v>
      </c>
      <c r="G92" s="367"/>
      <c r="H92" s="367" t="s">
        <v>9</v>
      </c>
      <c r="I92" s="367" t="s">
        <v>13</v>
      </c>
      <c r="J92" s="367" t="s">
        <v>11</v>
      </c>
      <c r="K92" s="382" t="s">
        <v>84</v>
      </c>
      <c r="L92" s="382"/>
      <c r="M92" s="367" t="s">
        <v>19</v>
      </c>
      <c r="N92" s="46"/>
      <c r="AJ92" s="18"/>
    </row>
    <row r="93" spans="1:36" ht="16.5">
      <c r="A93" s="421"/>
      <c r="B93" s="367"/>
      <c r="C93" s="367"/>
      <c r="D93" s="367"/>
      <c r="E93" s="420"/>
      <c r="F93" s="50" t="s">
        <v>86</v>
      </c>
      <c r="G93" s="50" t="s">
        <v>87</v>
      </c>
      <c r="H93" s="367"/>
      <c r="I93" s="367"/>
      <c r="J93" s="367"/>
      <c r="K93" s="97" t="s">
        <v>88</v>
      </c>
      <c r="L93" s="97" t="s">
        <v>89</v>
      </c>
      <c r="M93" s="367"/>
      <c r="N93" s="2"/>
      <c r="AJ93" s="18"/>
    </row>
    <row r="94" spans="1:36">
      <c r="A94" s="45"/>
      <c r="B94" s="45"/>
      <c r="C94" s="64"/>
      <c r="D94" s="64"/>
      <c r="E94" s="64"/>
      <c r="F94" s="64"/>
      <c r="G94" s="64"/>
      <c r="H94" s="64"/>
      <c r="I94" s="64"/>
      <c r="J94" s="61"/>
      <c r="K94" s="61"/>
      <c r="L94" s="61"/>
      <c r="M94" s="61"/>
      <c r="N94" s="2"/>
      <c r="AJ94" s="18"/>
    </row>
    <row r="95" spans="1:36">
      <c r="A95" s="45"/>
      <c r="B95" s="45"/>
      <c r="C95" s="64"/>
      <c r="D95" s="64"/>
      <c r="E95" s="64"/>
      <c r="F95" s="64"/>
      <c r="G95" s="64"/>
      <c r="H95" s="64"/>
      <c r="I95" s="64"/>
      <c r="J95" s="64"/>
      <c r="K95" s="64"/>
      <c r="L95" s="64"/>
      <c r="M95" s="64"/>
      <c r="N95" s="2"/>
      <c r="AJ95" s="18"/>
    </row>
    <row r="96" spans="1:36">
      <c r="A96" s="45"/>
      <c r="B96" s="45"/>
      <c r="C96" s="64"/>
      <c r="D96" s="64"/>
      <c r="E96" s="64"/>
      <c r="F96" s="64"/>
      <c r="G96" s="64"/>
      <c r="H96" s="64"/>
      <c r="I96" s="64"/>
      <c r="J96" s="64"/>
      <c r="K96" s="64"/>
      <c r="L96" s="64"/>
      <c r="M96" s="64"/>
      <c r="N96" s="2"/>
      <c r="AJ96" s="18"/>
    </row>
    <row r="97" spans="1:36">
      <c r="A97" s="45"/>
      <c r="B97" s="45"/>
      <c r="C97" s="64"/>
      <c r="D97" s="64"/>
      <c r="E97" s="64"/>
      <c r="F97" s="64"/>
      <c r="G97" s="64"/>
      <c r="H97" s="64"/>
      <c r="I97" s="64"/>
      <c r="J97" s="64"/>
      <c r="K97" s="64"/>
      <c r="L97" s="64"/>
      <c r="M97" s="64"/>
      <c r="N97" s="2"/>
      <c r="AJ97" s="18"/>
    </row>
    <row r="98" spans="1:36">
      <c r="A98" s="45"/>
      <c r="B98" s="45"/>
      <c r="C98" s="64"/>
      <c r="D98" s="64"/>
      <c r="E98" s="64"/>
      <c r="F98" s="64"/>
      <c r="G98" s="64"/>
      <c r="H98" s="64"/>
      <c r="I98" s="64"/>
      <c r="J98" s="64"/>
      <c r="K98" s="64"/>
      <c r="L98" s="64"/>
      <c r="M98" s="64"/>
      <c r="N98" s="2"/>
      <c r="AJ98" s="18"/>
    </row>
    <row r="99" spans="1:36">
      <c r="A99" s="45"/>
      <c r="B99" s="45"/>
      <c r="C99" s="64"/>
      <c r="D99" s="64"/>
      <c r="E99" s="64"/>
      <c r="F99" s="64"/>
      <c r="G99" s="64"/>
      <c r="H99" s="64"/>
      <c r="I99" s="64"/>
      <c r="J99" s="64"/>
      <c r="K99" s="64"/>
      <c r="L99" s="64"/>
      <c r="M99" s="64"/>
      <c r="N99" s="2"/>
      <c r="AJ99" s="18"/>
    </row>
    <row r="100" spans="1:36">
      <c r="A100" s="45"/>
      <c r="B100" s="45"/>
      <c r="C100" s="64"/>
      <c r="D100" s="64"/>
      <c r="E100" s="64"/>
      <c r="F100" s="64"/>
      <c r="G100" s="64"/>
      <c r="H100" s="64"/>
      <c r="I100" s="64"/>
      <c r="J100" s="64"/>
      <c r="K100" s="64"/>
      <c r="L100" s="64"/>
      <c r="M100" s="64"/>
      <c r="N100" s="2"/>
      <c r="AJ100" s="18"/>
    </row>
    <row r="101" spans="1:36">
      <c r="A101" s="45"/>
      <c r="B101" s="45"/>
      <c r="C101" s="64"/>
      <c r="D101" s="64"/>
      <c r="E101" s="64"/>
      <c r="F101" s="64"/>
      <c r="G101" s="64"/>
      <c r="H101" s="64"/>
      <c r="I101" s="64"/>
      <c r="J101" s="64"/>
      <c r="K101" s="64"/>
      <c r="L101" s="64"/>
      <c r="M101" s="64"/>
      <c r="N101" s="2"/>
      <c r="AJ101" s="18"/>
    </row>
    <row r="102" spans="1:36">
      <c r="A102" s="45"/>
      <c r="B102" s="45"/>
      <c r="C102" s="64"/>
      <c r="D102" s="64"/>
      <c r="E102" s="64"/>
      <c r="F102" s="64"/>
      <c r="G102" s="64"/>
      <c r="H102" s="64"/>
      <c r="I102" s="64"/>
      <c r="J102" s="64"/>
      <c r="K102" s="64"/>
      <c r="L102" s="64"/>
      <c r="M102" s="64"/>
      <c r="N102" s="2"/>
      <c r="AJ102" s="18"/>
    </row>
    <row r="103" spans="1:36">
      <c r="A103" s="18"/>
      <c r="B103" s="18"/>
      <c r="C103" s="18"/>
      <c r="D103" s="18"/>
      <c r="E103" s="18"/>
      <c r="F103" s="18"/>
      <c r="G103" s="18"/>
      <c r="H103" s="18"/>
      <c r="I103" s="18"/>
      <c r="J103" s="18"/>
      <c r="K103" s="18"/>
      <c r="L103" s="18"/>
      <c r="M103" s="18"/>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18"/>
    </row>
    <row r="104" spans="1:36">
      <c r="A104" s="18"/>
      <c r="B104" s="18"/>
      <c r="C104" s="18"/>
      <c r="D104" s="18"/>
      <c r="E104" s="18"/>
      <c r="F104" s="18"/>
      <c r="G104" s="18"/>
      <c r="H104" s="18"/>
      <c r="I104" s="18"/>
      <c r="J104" s="18"/>
      <c r="K104" s="18"/>
      <c r="L104" s="18"/>
      <c r="M104" s="18"/>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18"/>
    </row>
  </sheetData>
  <mergeCells count="91">
    <mergeCell ref="A16:A22"/>
    <mergeCell ref="A23:A27"/>
    <mergeCell ref="A33:A34"/>
    <mergeCell ref="A28:A32"/>
    <mergeCell ref="A43:A48"/>
    <mergeCell ref="A35:A42"/>
    <mergeCell ref="K92:L92"/>
    <mergeCell ref="M92:M93"/>
    <mergeCell ref="A92:A93"/>
    <mergeCell ref="B92:B93"/>
    <mergeCell ref="C92:C93"/>
    <mergeCell ref="D92:D93"/>
    <mergeCell ref="E92:E93"/>
    <mergeCell ref="F92:G92"/>
    <mergeCell ref="F80:G80"/>
    <mergeCell ref="H80:H81"/>
    <mergeCell ref="I80:I81"/>
    <mergeCell ref="J80:J81"/>
    <mergeCell ref="H92:H93"/>
    <mergeCell ref="I92:I93"/>
    <mergeCell ref="J92:J93"/>
    <mergeCell ref="K80:L80"/>
    <mergeCell ref="M80:M81"/>
    <mergeCell ref="H68:H69"/>
    <mergeCell ref="I68:I69"/>
    <mergeCell ref="J68:J69"/>
    <mergeCell ref="K68:L68"/>
    <mergeCell ref="M68:M69"/>
    <mergeCell ref="A80:A81"/>
    <mergeCell ref="B80:B81"/>
    <mergeCell ref="C80:C81"/>
    <mergeCell ref="D80:D81"/>
    <mergeCell ref="E80:E81"/>
    <mergeCell ref="A68:A69"/>
    <mergeCell ref="B68:B69"/>
    <mergeCell ref="C68:C69"/>
    <mergeCell ref="D68:D69"/>
    <mergeCell ref="E68:E69"/>
    <mergeCell ref="F68:G68"/>
    <mergeCell ref="F56:G56"/>
    <mergeCell ref="H56:H57"/>
    <mergeCell ref="I56:I57"/>
    <mergeCell ref="J56:J57"/>
    <mergeCell ref="K56:L56"/>
    <mergeCell ref="M56:M57"/>
    <mergeCell ref="A56:A57"/>
    <mergeCell ref="B56:B57"/>
    <mergeCell ref="C56:C57"/>
    <mergeCell ref="D56:D57"/>
    <mergeCell ref="E56:E57"/>
    <mergeCell ref="AG9:AG10"/>
    <mergeCell ref="AH9:AH10"/>
    <mergeCell ref="AI9:AI10"/>
    <mergeCell ref="AA9:AA10"/>
    <mergeCell ref="AB9:AB10"/>
    <mergeCell ref="AC9:AC10"/>
    <mergeCell ref="AD9:AD10"/>
    <mergeCell ref="AE9:AE10"/>
    <mergeCell ref="AF9:AF10"/>
    <mergeCell ref="I9:I10"/>
    <mergeCell ref="J9:J10"/>
    <mergeCell ref="K9:L9"/>
    <mergeCell ref="M9:M10"/>
    <mergeCell ref="Z9:Z10"/>
    <mergeCell ref="O9:O10"/>
    <mergeCell ref="P9:P10"/>
    <mergeCell ref="Q9:Q10"/>
    <mergeCell ref="R9:R10"/>
    <mergeCell ref="S9:S10"/>
    <mergeCell ref="T9:T10"/>
    <mergeCell ref="U9:U10"/>
    <mergeCell ref="V9:V10"/>
    <mergeCell ref="W9:W10"/>
    <mergeCell ref="X9:X10"/>
    <mergeCell ref="Y9:Y10"/>
    <mergeCell ref="A11:A15"/>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s>
  <conditionalFormatting sqref="N11:N48">
    <cfRule type="cellIs" dxfId="36" priority="11" stopIfTrue="1" operator="equal">
      <formula>"x"</formula>
    </cfRule>
  </conditionalFormatting>
  <conditionalFormatting sqref="O11:O48">
    <cfRule type="cellIs" dxfId="35" priority="10" operator="equal">
      <formula>"x"</formula>
    </cfRule>
  </conditionalFormatting>
  <conditionalFormatting sqref="P11:P48">
    <cfRule type="cellIs" dxfId="34" priority="9" operator="equal">
      <formula>"x"</formula>
    </cfRule>
  </conditionalFormatting>
  <conditionalFormatting sqref="Q11:Q48">
    <cfRule type="cellIs" dxfId="33" priority="8" stopIfTrue="1" operator="equal">
      <formula>"x"</formula>
    </cfRule>
  </conditionalFormatting>
  <conditionalFormatting sqref="R11:R48">
    <cfRule type="cellIs" dxfId="32" priority="7" operator="equal">
      <formula>"x"</formula>
    </cfRule>
  </conditionalFormatting>
  <conditionalFormatting sqref="S11:S48">
    <cfRule type="cellIs" dxfId="31" priority="4" stopIfTrue="1" operator="equal">
      <formula>$AN$7</formula>
    </cfRule>
    <cfRule type="cellIs" dxfId="30" priority="5" stopIfTrue="1" operator="equal">
      <formula>$AN$6</formula>
    </cfRule>
  </conditionalFormatting>
  <conditionalFormatting sqref="AN6:AN7">
    <cfRule type="cellIs" dxfId="29" priority="12" stopIfTrue="1" operator="equal">
      <formula>$AN$6</formula>
    </cfRule>
  </conditionalFormatting>
  <conditionalFormatting sqref="T35">
    <cfRule type="cellIs" dxfId="28" priority="3" stopIfTrue="1" operator="equal">
      <formula>"x"</formula>
    </cfRule>
  </conditionalFormatting>
  <conditionalFormatting sqref="T34">
    <cfRule type="cellIs" dxfId="27" priority="2" stopIfTrue="1" operator="equal">
      <formula>"x"</formula>
    </cfRule>
  </conditionalFormatting>
  <conditionalFormatting sqref="T40">
    <cfRule type="cellIs" dxfId="26" priority="1" stopIfTrue="1" operator="equal">
      <formula>"x"</formula>
    </cfRule>
  </conditionalFormatting>
  <dataValidations count="1">
    <dataValidation type="list" allowBlank="1" showInputMessage="1" showErrorMessage="1" sqref="S11:S48" xr:uid="{00000000-0002-0000-03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40"/>
  <sheetViews>
    <sheetView showGridLines="0" zoomScale="80" zoomScaleNormal="80" zoomScalePageLayoutView="70" workbookViewId="0">
      <selection activeCell="B3" sqref="B3"/>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2" t="s">
        <v>71</v>
      </c>
      <c r="C1" s="422"/>
      <c r="D1" s="422"/>
      <c r="E1" s="422"/>
      <c r="F1" s="422"/>
      <c r="G1" s="422"/>
      <c r="H1" s="422"/>
      <c r="I1" s="422"/>
      <c r="J1" s="422"/>
      <c r="K1" s="422"/>
      <c r="L1" s="422"/>
      <c r="M1" s="422"/>
      <c r="N1" s="422"/>
      <c r="O1" s="422"/>
      <c r="P1" s="422"/>
      <c r="Q1" s="422"/>
      <c r="R1" s="422"/>
      <c r="S1" s="422"/>
      <c r="T1" s="422"/>
      <c r="U1" s="422"/>
      <c r="V1" s="422"/>
      <c r="W1" s="422"/>
      <c r="X1" s="11"/>
    </row>
    <row r="2" spans="1:28" s="15" customFormat="1" ht="21" customHeight="1">
      <c r="A2" s="16"/>
      <c r="B2" s="422"/>
      <c r="C2" s="422"/>
      <c r="D2" s="422"/>
      <c r="E2" s="422"/>
      <c r="F2" s="422"/>
      <c r="G2" s="422"/>
      <c r="H2" s="422"/>
      <c r="I2" s="422"/>
      <c r="J2" s="422"/>
      <c r="K2" s="422"/>
      <c r="L2" s="422"/>
      <c r="M2" s="422"/>
      <c r="N2" s="422"/>
      <c r="O2" s="422"/>
      <c r="P2" s="422"/>
      <c r="Q2" s="422"/>
      <c r="R2" s="422"/>
      <c r="S2" s="422"/>
      <c r="T2" s="422"/>
      <c r="U2" s="422"/>
      <c r="V2" s="422"/>
      <c r="W2" s="422"/>
      <c r="X2" s="16"/>
    </row>
    <row r="3" spans="1:28" ht="33.75" customHeight="1">
      <c r="A3" s="11"/>
      <c r="B3" s="428" t="str">
        <f>'Monitoria Anual - 2'!A2</f>
        <v>Plano de Ação para a Conservação dos Pequenos Mamíferos de Áreas Florestais - PAN PMAF</v>
      </c>
      <c r="C3" s="428"/>
      <c r="D3" s="428"/>
      <c r="E3" s="428"/>
      <c r="F3" s="428"/>
      <c r="G3" s="428"/>
      <c r="H3" s="428"/>
      <c r="I3" s="428"/>
      <c r="J3" s="428"/>
      <c r="K3" s="428"/>
      <c r="L3" s="428"/>
      <c r="M3" s="428"/>
      <c r="N3" s="428"/>
      <c r="O3" s="428"/>
      <c r="P3" s="428"/>
      <c r="Q3" s="428"/>
      <c r="R3" s="428"/>
      <c r="S3" s="428"/>
      <c r="T3" s="428"/>
      <c r="U3" s="428"/>
      <c r="V3" s="428"/>
      <c r="W3" s="428"/>
      <c r="X3" s="11"/>
    </row>
    <row r="4" spans="1:28">
      <c r="A4" s="11"/>
      <c r="J4" s="12"/>
      <c r="K4" s="12"/>
      <c r="L4" s="12"/>
      <c r="M4" s="12"/>
      <c r="N4" s="12"/>
      <c r="O4" s="12"/>
      <c r="X4" s="11"/>
    </row>
    <row r="5" spans="1:28" s="2" customFormat="1" ht="45" customHeight="1">
      <c r="A5" s="18"/>
      <c r="B5" s="433" t="s">
        <v>545</v>
      </c>
      <c r="C5" s="433"/>
      <c r="D5" s="359" t="str">
        <f>'Monitoria Anual - 2'!B4</f>
        <v>Proteger as populações das espécies alvo do PAN e seus ambientes, reduzindo os fatores de ameaça, e ampliar e difundir o conhecimento sobre elas, visando a sua conservação</v>
      </c>
      <c r="E5" s="359"/>
      <c r="F5" s="359"/>
      <c r="G5" s="359"/>
      <c r="H5" s="359"/>
      <c r="I5" s="359"/>
      <c r="J5" s="359"/>
      <c r="K5" s="359"/>
      <c r="L5" s="359"/>
      <c r="M5" s="360"/>
      <c r="N5" s="13"/>
      <c r="O5" s="13"/>
      <c r="P5" s="13"/>
      <c r="Q5" s="13"/>
      <c r="R5" s="13"/>
      <c r="X5" s="18"/>
    </row>
    <row r="6" spans="1:28">
      <c r="A6" s="11"/>
      <c r="J6" s="12"/>
      <c r="K6" s="12"/>
      <c r="L6" s="12"/>
      <c r="M6" s="12"/>
      <c r="N6" s="12"/>
      <c r="O6" s="12"/>
      <c r="X6" s="11"/>
    </row>
    <row r="7" spans="1:28" ht="26.25" customHeight="1">
      <c r="A7" s="11"/>
      <c r="B7" s="433" t="s">
        <v>75</v>
      </c>
      <c r="C7" s="433"/>
      <c r="D7" s="423" t="str">
        <f>'Monitoria Anual - 2'!B6</f>
        <v>07/05/2024 - 10/05/2024 (online)</v>
      </c>
      <c r="E7" s="423"/>
      <c r="F7" s="423"/>
      <c r="G7" s="424"/>
      <c r="H7" s="2"/>
      <c r="I7" s="14"/>
      <c r="J7" s="12"/>
      <c r="K7" s="12"/>
      <c r="L7" s="12"/>
      <c r="M7" s="12"/>
      <c r="N7" s="12"/>
      <c r="O7" s="12"/>
      <c r="X7" s="11"/>
    </row>
    <row r="8" spans="1:28">
      <c r="A8" s="11"/>
      <c r="X8" s="11"/>
    </row>
    <row r="9" spans="1:28" ht="31.5" customHeight="1">
      <c r="A9" s="11"/>
      <c r="B9" s="422" t="s">
        <v>546</v>
      </c>
      <c r="C9" s="422"/>
      <c r="D9" s="422"/>
      <c r="E9" s="422"/>
      <c r="F9" s="422"/>
      <c r="G9" s="422"/>
      <c r="H9" s="422"/>
      <c r="I9" s="422"/>
      <c r="J9" s="422"/>
      <c r="K9" s="422"/>
      <c r="L9" s="422"/>
      <c r="M9" s="422"/>
      <c r="N9" s="422"/>
      <c r="O9" s="422"/>
      <c r="P9" s="422"/>
      <c r="Q9" s="422"/>
      <c r="R9" s="422"/>
      <c r="S9" s="422"/>
      <c r="T9" s="422"/>
      <c r="U9" s="422"/>
      <c r="V9" s="422"/>
      <c r="W9" s="422"/>
      <c r="X9" s="11"/>
    </row>
    <row r="10" spans="1:28">
      <c r="A10" s="11"/>
      <c r="G10" s="10"/>
      <c r="H10" s="10"/>
      <c r="I10" s="10"/>
      <c r="X10" s="11"/>
    </row>
    <row r="11" spans="1:28" ht="15.75">
      <c r="A11" s="11"/>
      <c r="B11" s="423" t="s">
        <v>547</v>
      </c>
      <c r="C11" s="424"/>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429"/>
      <c r="G12" s="429"/>
      <c r="H12" s="110"/>
      <c r="X12" s="11"/>
    </row>
    <row r="13" spans="1:28" ht="33.75" customHeight="1" thickBot="1">
      <c r="A13" s="11"/>
      <c r="C13" s="430" t="s">
        <v>880</v>
      </c>
      <c r="D13" s="431"/>
      <c r="E13" s="431"/>
      <c r="F13" s="431"/>
      <c r="G13" s="432"/>
      <c r="H13" s="3"/>
      <c r="X13" s="11"/>
    </row>
    <row r="14" spans="1:28" s="2" customFormat="1" ht="34.5" customHeight="1" thickBot="1">
      <c r="A14" s="18"/>
      <c r="C14" s="26" t="s">
        <v>549</v>
      </c>
      <c r="D14" s="7" t="s">
        <v>550</v>
      </c>
      <c r="E14" s="8" t="s">
        <v>551</v>
      </c>
      <c r="F14" s="7" t="s">
        <v>552</v>
      </c>
      <c r="G14" s="9" t="s">
        <v>551</v>
      </c>
      <c r="H14" s="6"/>
      <c r="X14" s="18"/>
    </row>
    <row r="15" spans="1:28" ht="15.75">
      <c r="A15" s="11"/>
      <c r="C15" s="79" t="s">
        <v>553</v>
      </c>
      <c r="D15" s="89"/>
      <c r="E15" s="90"/>
      <c r="F15" s="86">
        <f>COUNTA('Monitoria Anual - 2'!S11:S887)</f>
        <v>1</v>
      </c>
      <c r="G15" s="27">
        <f t="shared" ref="G15:G21" si="0">F15/$F$22</f>
        <v>2.564102564102564E-2</v>
      </c>
      <c r="H15" s="4"/>
      <c r="X15" s="11"/>
    </row>
    <row r="16" spans="1:28" ht="15.75">
      <c r="A16" s="11"/>
      <c r="C16" s="80" t="s">
        <v>554</v>
      </c>
      <c r="D16" s="91">
        <f>COUNTA('Monitoria Anual - 2'!N11:N887)</f>
        <v>5</v>
      </c>
      <c r="E16" s="29">
        <f>D16/$D$22</f>
        <v>0.13157894736842105</v>
      </c>
      <c r="F16" s="87">
        <f>D16-AB16</f>
        <v>5</v>
      </c>
      <c r="G16" s="29">
        <f t="shared" si="0"/>
        <v>0.12820512820512819</v>
      </c>
      <c r="H16" s="4"/>
      <c r="X16" s="11"/>
      <c r="Z16">
        <f>COUNTIFS('Monitoria Anual - 2'!N:N,"x",'Monitoria Anual - 2'!S:S,"Excluída")</f>
        <v>0</v>
      </c>
      <c r="AA16">
        <f>COUNTIFS('Monitoria Anual - 2'!N:N,"x",'Monitoria Anual - 2'!S:S,"Agrupada")</f>
        <v>0</v>
      </c>
      <c r="AB16">
        <f>Z16+AA16</f>
        <v>0</v>
      </c>
    </row>
    <row r="17" spans="1:28" ht="15.75">
      <c r="A17" s="11"/>
      <c r="C17" s="81" t="s">
        <v>555</v>
      </c>
      <c r="D17" s="91">
        <f>COUNTA('Monitoria Anual - 2'!O11:O887)</f>
        <v>8</v>
      </c>
      <c r="E17" s="29">
        <f>D17/$D$22</f>
        <v>0.21052631578947367</v>
      </c>
      <c r="F17" s="87">
        <f>D17-AB17</f>
        <v>7</v>
      </c>
      <c r="G17" s="29">
        <f t="shared" si="0"/>
        <v>0.17948717948717949</v>
      </c>
      <c r="H17" s="4"/>
      <c r="X17" s="11"/>
      <c r="Z17">
        <f t="array" ref="Z17">COUNTIFS('Monitoria Anual - 2'!O:O,"x",'Monitoria Anual - 2'!S:S,"Excluída")</f>
        <v>0</v>
      </c>
      <c r="AA17">
        <f t="array" ref="AA17">COUNTIFS('Monitoria Anual - 2'!O:O,"x",'Monitoria Anual - 2'!S:S,"Agrupada")</f>
        <v>1</v>
      </c>
      <c r="AB17">
        <f>Z17+AA17</f>
        <v>1</v>
      </c>
    </row>
    <row r="18" spans="1:28" ht="15.75">
      <c r="A18" s="11"/>
      <c r="C18" s="82" t="s">
        <v>556</v>
      </c>
      <c r="D18" s="91">
        <f>COUNTA('Monitoria Anual - 2'!P11:P887)</f>
        <v>8</v>
      </c>
      <c r="E18" s="29">
        <f>D18/$D$22</f>
        <v>0.21052631578947367</v>
      </c>
      <c r="F18" s="87">
        <f>D18-AB18</f>
        <v>8</v>
      </c>
      <c r="G18" s="29">
        <f t="shared" si="0"/>
        <v>0.20512820512820512</v>
      </c>
      <c r="H18" s="4"/>
      <c r="X18" s="11"/>
      <c r="Z18">
        <f t="array" ref="Z18">COUNTIFS('Monitoria Anual - 2'!P:P,"x",'Monitoria Anual - 2'!S:S,"Excluída")</f>
        <v>0</v>
      </c>
      <c r="AA18">
        <f t="array" ref="AA18">COUNTIFS('Monitoria Anual - 2'!P:P,"x",'Monitoria Anual - 2'!S:S,"Agrupada")</f>
        <v>0</v>
      </c>
      <c r="AB18">
        <f>Z18+AA18</f>
        <v>0</v>
      </c>
    </row>
    <row r="19" spans="1:28" ht="15.75">
      <c r="A19" s="11"/>
      <c r="C19" s="83" t="s">
        <v>557</v>
      </c>
      <c r="D19" s="91">
        <f>COUNTA('Monitoria Anual - 2'!Q11:Q887)</f>
        <v>16</v>
      </c>
      <c r="E19" s="29">
        <f>D19/$D$22</f>
        <v>0.42105263157894735</v>
      </c>
      <c r="F19" s="87">
        <f t="shared" ref="F19:F20" si="1">D19-AB19</f>
        <v>16</v>
      </c>
      <c r="G19" s="29">
        <f t="shared" si="0"/>
        <v>0.41025641025641024</v>
      </c>
      <c r="H19" s="4"/>
      <c r="X19" s="11"/>
      <c r="Z19">
        <f t="array" ref="Z19">COUNTIFS('Monitoria Anual - 2'!Q:Q,"x",'Monitoria Anual - 2'!S:S,"Excluída")</f>
        <v>0</v>
      </c>
      <c r="AA19">
        <f t="array" ref="AA19">COUNTIFS('Monitoria Anual - 2'!Q:Q,"x",'Monitoria Anual - 2'!S:S,"Agrupada")</f>
        <v>0</v>
      </c>
      <c r="AB19">
        <f>Z19+AA19</f>
        <v>0</v>
      </c>
    </row>
    <row r="20" spans="1:28" ht="15.75">
      <c r="A20" s="11"/>
      <c r="C20" s="84" t="s">
        <v>558</v>
      </c>
      <c r="D20" s="91">
        <f>COUNTA('Monitoria Anual - 2'!R11:R887)</f>
        <v>1</v>
      </c>
      <c r="E20" s="29">
        <f>D20/$D$22</f>
        <v>2.6315789473684209E-2</v>
      </c>
      <c r="F20" s="87">
        <f t="shared" si="1"/>
        <v>1</v>
      </c>
      <c r="G20" s="29">
        <f t="shared" si="0"/>
        <v>2.564102564102564E-2</v>
      </c>
      <c r="H20" s="4"/>
      <c r="X20" s="11"/>
      <c r="Z20">
        <f t="array" ref="Z20">COUNTIFS('Monitoria Anual - 2'!R:R,"x",'Monitoria Anual - 2'!S:S,"Excluída")</f>
        <v>0</v>
      </c>
      <c r="AA20">
        <f t="array" ref="AA20">COUNTIFS('Monitoria Anual - 2'!R:R,"x",'Monitoria Anual - 2'!S:S,"Agrupada")</f>
        <v>0</v>
      </c>
      <c r="AB20">
        <f>Z20+AA20</f>
        <v>0</v>
      </c>
    </row>
    <row r="21" spans="1:28" ht="16.5" thickBot="1">
      <c r="A21" s="11"/>
      <c r="C21" s="85" t="s">
        <v>559</v>
      </c>
      <c r="D21" s="92"/>
      <c r="E21" s="93"/>
      <c r="F21" s="88">
        <f>'Monitoria Anual - 2'!C54</f>
        <v>2</v>
      </c>
      <c r="G21" s="30">
        <f t="shared" si="0"/>
        <v>5.128205128205128E-2</v>
      </c>
      <c r="H21" s="4"/>
      <c r="X21" s="11"/>
    </row>
    <row r="22" spans="1:28" ht="16.5" thickBot="1">
      <c r="A22" s="11"/>
      <c r="C22" s="94" t="s">
        <v>560</v>
      </c>
      <c r="D22" s="96">
        <f>SUM(D16:D20)</f>
        <v>38</v>
      </c>
      <c r="E22" s="32">
        <f>SUM(E15:E21)</f>
        <v>0.99999999999999989</v>
      </c>
      <c r="F22" s="95">
        <f>SUM(F16:F21)</f>
        <v>39</v>
      </c>
      <c r="G22" s="32">
        <f>SUM(G16:G21)</f>
        <v>1</v>
      </c>
      <c r="H22" s="4"/>
      <c r="X22" s="11"/>
    </row>
    <row r="23" spans="1:28" ht="15.75" thickBot="1">
      <c r="A23" s="11"/>
      <c r="C23" s="75" t="s">
        <v>561</v>
      </c>
      <c r="D23" s="425">
        <f>COUNTIF('Monitoria Anual - 2'!S11:S887,"Agrupada")</f>
        <v>1</v>
      </c>
      <c r="E23" s="426"/>
      <c r="F23" s="426"/>
      <c r="G23" s="427"/>
      <c r="H23" s="5"/>
      <c r="X23" s="11"/>
    </row>
    <row r="24" spans="1:28" ht="15.75" thickBot="1">
      <c r="A24" s="11"/>
      <c r="C24" s="74" t="s">
        <v>562</v>
      </c>
      <c r="D24" s="425">
        <f>COUNTIF('Monitoria Anual - 2'!S11:S49,"Excluída")</f>
        <v>0</v>
      </c>
      <c r="E24" s="426"/>
      <c r="F24" s="426"/>
      <c r="G24" s="427"/>
      <c r="X24" s="11"/>
    </row>
    <row r="25" spans="1:28">
      <c r="A25" s="11"/>
      <c r="X25" s="11"/>
    </row>
    <row r="26" spans="1:28">
      <c r="A26" s="11"/>
      <c r="X26" s="11"/>
    </row>
    <row r="27" spans="1:28" ht="15.75">
      <c r="A27" s="11"/>
      <c r="B27" s="423" t="s">
        <v>563</v>
      </c>
      <c r="C27" s="424"/>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564</v>
      </c>
      <c r="D29" s="68">
        <f>COUNTA('Monitoria Anual - 2'!A11:A48)</f>
        <v>7</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8" t="s">
        <v>565</v>
      </c>
      <c r="D31" s="78" t="s">
        <v>566</v>
      </c>
      <c r="E31" s="19"/>
      <c r="F31" s="20"/>
      <c r="G31" s="21"/>
      <c r="H31" s="23"/>
      <c r="I31" s="24"/>
      <c r="J31" s="25"/>
      <c r="W31" s="1"/>
      <c r="X31" s="11"/>
    </row>
    <row r="32" spans="1:28">
      <c r="A32" s="11"/>
      <c r="C32" s="76" t="s">
        <v>567</v>
      </c>
      <c r="D32" s="99">
        <f>SUM(F32:J32)</f>
        <v>5</v>
      </c>
      <c r="E32" s="34">
        <f>COUNTA('Monitoria Anual - 2'!S11:S15)</f>
        <v>0</v>
      </c>
      <c r="F32" s="66">
        <f>COUNTA('Monitoria Anual - 2'!N11:N15)</f>
        <v>0</v>
      </c>
      <c r="G32" s="66">
        <f>COUNTA('Monitoria Anual - 2'!O11:O15)</f>
        <v>2</v>
      </c>
      <c r="H32" s="66">
        <f>COUNTA('Monitoria Anual - 2'!P11:P15)</f>
        <v>2</v>
      </c>
      <c r="I32" s="66">
        <f>COUNTA('Monitoria Anual - 2'!Q11:Q15)</f>
        <v>1</v>
      </c>
      <c r="J32" s="67">
        <f>COUNTA('Monitoria Anual - 2'!R11:R15)</f>
        <v>0</v>
      </c>
      <c r="W32" s="1"/>
      <c r="X32" s="11"/>
    </row>
    <row r="33" spans="1:24">
      <c r="A33" s="11"/>
      <c r="C33" s="77" t="s">
        <v>568</v>
      </c>
      <c r="D33" s="76">
        <f>SUM(F33:J33)</f>
        <v>7</v>
      </c>
      <c r="E33" s="35">
        <f>COUNTA('Monitoria Anual - 2'!S16:S22)</f>
        <v>0</v>
      </c>
      <c r="F33" s="36">
        <f>COUNTA('Monitoria Anual - 2'!N16:N22)</f>
        <v>2</v>
      </c>
      <c r="G33" s="36">
        <f>COUNTA('Monitoria Anual - 2'!O16:O22)</f>
        <v>2</v>
      </c>
      <c r="H33" s="36">
        <f>COUNTA('Monitoria Anual - 2'!P16:P22)</f>
        <v>1</v>
      </c>
      <c r="I33" s="36">
        <f>COUNTA('Monitoria Anual - 2'!Q16:Q22)</f>
        <v>1</v>
      </c>
      <c r="J33" s="37">
        <f>COUNTA('Monitoria Anual - 2'!R16:R22)</f>
        <v>1</v>
      </c>
      <c r="W33" s="1"/>
      <c r="X33" s="11"/>
    </row>
    <row r="34" spans="1:24">
      <c r="A34" s="11"/>
      <c r="C34" s="77" t="s">
        <v>569</v>
      </c>
      <c r="D34" s="76">
        <f t="shared" ref="D34:D38" si="2">SUM(F34:J34)</f>
        <v>5</v>
      </c>
      <c r="E34" s="35">
        <f>COUNTA('Monitoria Anual - 2'!S23:S27)</f>
        <v>1</v>
      </c>
      <c r="F34" s="36">
        <f>COUNTA('Monitoria Anual - 2'!N23:N27)</f>
        <v>0</v>
      </c>
      <c r="G34" s="36">
        <f>COUNTA('Monitoria Anual - 2'!O23:O27)</f>
        <v>3</v>
      </c>
      <c r="H34" s="36">
        <f>COUNTA('Monitoria Anual - 2'!P23:P27)</f>
        <v>0</v>
      </c>
      <c r="I34" s="36">
        <f>COUNTA('Monitoria Anual - 2'!Q23:Q27)</f>
        <v>2</v>
      </c>
      <c r="J34" s="37">
        <f>COUNTA('Monitoria Anual - 2'!R23:R27)</f>
        <v>0</v>
      </c>
      <c r="W34" s="1"/>
      <c r="X34" s="11"/>
    </row>
    <row r="35" spans="1:24">
      <c r="A35" s="11"/>
      <c r="C35" s="77" t="s">
        <v>570</v>
      </c>
      <c r="D35" s="76">
        <f t="shared" si="2"/>
        <v>5</v>
      </c>
      <c r="E35" s="35">
        <f>COUNTA('Monitoria Anual - 2'!S28:S32)</f>
        <v>0</v>
      </c>
      <c r="F35" s="36">
        <f>COUNTA('Monitoria Anual - 2'!N28:N32)</f>
        <v>0</v>
      </c>
      <c r="G35" s="36">
        <f>COUNTA('Monitoria Anual - 2'!O28:O32)</f>
        <v>0</v>
      </c>
      <c r="H35" s="36">
        <f>COUNTA('Monitoria Anual - 2'!P28:P32)</f>
        <v>1</v>
      </c>
      <c r="I35" s="36">
        <f>COUNTA('Monitoria Anual - 2'!Q28:Q32)</f>
        <v>4</v>
      </c>
      <c r="J35" s="37">
        <f>COUNTA('Monitoria Anual - 2'!R28:R32)</f>
        <v>0</v>
      </c>
      <c r="W35" s="1"/>
      <c r="X35" s="11"/>
    </row>
    <row r="36" spans="1:24">
      <c r="A36" s="11"/>
      <c r="C36" s="77" t="s">
        <v>571</v>
      </c>
      <c r="D36" s="76">
        <f t="shared" si="2"/>
        <v>2</v>
      </c>
      <c r="E36" s="35">
        <f>COUNTA('Monitoria Anual - 2'!S33:S34)</f>
        <v>0</v>
      </c>
      <c r="F36" s="36">
        <f>COUNTA('Monitoria Anual - 2'!N33:N34)</f>
        <v>0</v>
      </c>
      <c r="G36" s="36">
        <f>COUNTA('Monitoria Anual - 2'!O33:O34)</f>
        <v>1</v>
      </c>
      <c r="H36" s="36">
        <f>COUNTA('Monitoria Anual - 2'!P33:P34)</f>
        <v>1</v>
      </c>
      <c r="I36" s="36">
        <f>COUNTA('Monitoria Anual - 2'!Q33:Q34)</f>
        <v>0</v>
      </c>
      <c r="J36" s="37">
        <f>COUNTA('Monitoria Anual - 2'!R33:R34)</f>
        <v>0</v>
      </c>
      <c r="W36" s="1"/>
      <c r="X36" s="11"/>
    </row>
    <row r="37" spans="1:24">
      <c r="A37" s="11"/>
      <c r="C37" s="77" t="s">
        <v>572</v>
      </c>
      <c r="D37" s="76">
        <f t="shared" si="2"/>
        <v>8</v>
      </c>
      <c r="E37" s="35">
        <f>COUNTA('Monitoria Anual - 2'!S35:S42)</f>
        <v>0</v>
      </c>
      <c r="F37" s="36">
        <f>COUNTA('Monitoria Anual - 2'!N35:N42)</f>
        <v>2</v>
      </c>
      <c r="G37" s="36">
        <f>COUNTA('Monitoria Anual - 2'!O35:O42)</f>
        <v>0</v>
      </c>
      <c r="H37" s="36">
        <f>COUNTA('Monitoria Anual - 2'!P35:P42)</f>
        <v>0</v>
      </c>
      <c r="I37" s="36">
        <f>COUNTA('Monitoria Anual - 2'!Q35:Q42)</f>
        <v>6</v>
      </c>
      <c r="J37" s="37">
        <f>COUNTA('Monitoria Anual - 2'!R35:R42)</f>
        <v>0</v>
      </c>
      <c r="W37" s="1"/>
      <c r="X37" s="11"/>
    </row>
    <row r="38" spans="1:24">
      <c r="A38" s="11"/>
      <c r="C38" s="77" t="s">
        <v>573</v>
      </c>
      <c r="D38" s="76">
        <f t="shared" si="2"/>
        <v>6</v>
      </c>
      <c r="E38" s="35">
        <f>COUNTA('Monitoria Anual - 2'!S43:S48)</f>
        <v>0</v>
      </c>
      <c r="F38" s="36">
        <f>COUNTA('Monitoria Anual - 2'!N43:N48)</f>
        <v>1</v>
      </c>
      <c r="G38" s="36">
        <f>COUNTA('Monitoria Anual - 2'!O43:O48)</f>
        <v>0</v>
      </c>
      <c r="H38" s="36">
        <f>COUNTA('Monitoria Anual - 2'!P43:P48)</f>
        <v>3</v>
      </c>
      <c r="I38" s="36">
        <f>COUNTA('Monitoria Anual - 2'!Q43:Q48)</f>
        <v>2</v>
      </c>
      <c r="J38" s="37">
        <f>COUNTA('Monitoria Anual - 2'!R43:R48)</f>
        <v>0</v>
      </c>
      <c r="W38" s="1"/>
      <c r="X38" s="11"/>
    </row>
    <row r="39" spans="1:24">
      <c r="A39" s="11"/>
      <c r="X39" s="11"/>
    </row>
    <row r="40" spans="1:24">
      <c r="A40" s="11"/>
      <c r="B40" s="11"/>
      <c r="C40" s="11"/>
      <c r="D40" s="11"/>
      <c r="E40" s="11"/>
      <c r="F40" s="11"/>
      <c r="G40" s="11"/>
      <c r="H40" s="11"/>
      <c r="I40" s="11"/>
      <c r="J40" s="11"/>
      <c r="K40" s="11"/>
      <c r="L40" s="11"/>
      <c r="M40" s="11"/>
      <c r="N40" s="11"/>
      <c r="O40" s="11"/>
      <c r="P40" s="11"/>
      <c r="Q40" s="11"/>
      <c r="R40" s="11"/>
      <c r="S40" s="11"/>
      <c r="T40" s="11"/>
      <c r="U40" s="11"/>
      <c r="V40" s="11"/>
      <c r="W40" s="11"/>
      <c r="X40" s="11"/>
    </row>
  </sheetData>
  <sheetProtection algorithmName="SHA-512" hashValue="Z2SX38Y22E1WP4V0KtNIP4y20cfrMfOndzfr7nrGSDINS9i7dMg67GL+nrWZNHWBpCODFkJi2iZjLaol93eFFw==" saltValue="5PUE9BvrWYNqIfWrW339q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8 F33:F38">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216"/>
  <sheetViews>
    <sheetView showGridLines="0" zoomScale="60" zoomScaleNormal="60" workbookViewId="0">
      <selection activeCell="A2" sqref="A2"/>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59"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393" t="s">
        <v>71</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18"/>
    </row>
    <row r="2" spans="1:40" ht="33.75" customHeight="1" thickBot="1">
      <c r="A2" s="394" t="s">
        <v>72</v>
      </c>
      <c r="B2" s="395"/>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18"/>
    </row>
    <row r="3" spans="1:40" ht="15.75" thickTop="1">
      <c r="AJ3" s="18"/>
    </row>
    <row r="4" spans="1:40" ht="45" customHeight="1">
      <c r="A4" s="52" t="s">
        <v>73</v>
      </c>
      <c r="B4" s="439" t="s">
        <v>881</v>
      </c>
      <c r="C4" s="439"/>
      <c r="D4" s="439"/>
      <c r="E4" s="439"/>
      <c r="F4" s="439"/>
      <c r="G4" s="440"/>
      <c r="H4" s="13"/>
      <c r="I4" s="13"/>
      <c r="J4" s="13"/>
      <c r="K4" s="13"/>
      <c r="L4" s="13"/>
      <c r="M4" s="13"/>
      <c r="N4" s="13"/>
      <c r="O4" s="13"/>
      <c r="P4" s="13"/>
      <c r="Q4" s="13"/>
      <c r="R4" s="13"/>
      <c r="S4" s="2"/>
      <c r="AJ4" s="18"/>
    </row>
    <row r="5" spans="1:40">
      <c r="AJ5" s="18"/>
    </row>
    <row r="6" spans="1:40" ht="27" customHeight="1">
      <c r="A6" s="52" t="s">
        <v>75</v>
      </c>
      <c r="B6" s="407" t="s">
        <v>882</v>
      </c>
      <c r="C6" s="408"/>
      <c r="M6" s="59"/>
      <c r="AJ6" s="18"/>
      <c r="AN6" s="2" t="s">
        <v>77</v>
      </c>
    </row>
    <row r="7" spans="1:40" ht="15.75" thickBot="1">
      <c r="AJ7" s="18"/>
      <c r="AN7" s="60" t="s">
        <v>78</v>
      </c>
    </row>
    <row r="8" spans="1:40" ht="27" customHeight="1" thickBot="1">
      <c r="A8" s="413" t="s">
        <v>79</v>
      </c>
      <c r="B8" s="414"/>
      <c r="C8" s="414"/>
      <c r="D8" s="414"/>
      <c r="E8" s="414"/>
      <c r="F8" s="414"/>
      <c r="G8" s="414"/>
      <c r="H8" s="414"/>
      <c r="I8" s="414"/>
      <c r="J8" s="414"/>
      <c r="K8" s="414"/>
      <c r="L8" s="414"/>
      <c r="M8" s="415"/>
      <c r="N8" s="362" t="s">
        <v>80</v>
      </c>
      <c r="O8" s="363"/>
      <c r="P8" s="363"/>
      <c r="Q8" s="363"/>
      <c r="R8" s="363"/>
      <c r="S8" s="363"/>
      <c r="T8" s="363"/>
      <c r="U8" s="363"/>
      <c r="V8" s="363"/>
      <c r="W8" s="363"/>
      <c r="X8" s="364"/>
      <c r="Y8" s="396" t="s">
        <v>81</v>
      </c>
      <c r="Z8" s="397"/>
      <c r="AA8" s="397"/>
      <c r="AB8" s="397"/>
      <c r="AC8" s="397"/>
      <c r="AD8" s="397"/>
      <c r="AE8" s="397"/>
      <c r="AF8" s="397"/>
      <c r="AG8" s="397"/>
      <c r="AH8" s="397"/>
      <c r="AI8" s="398"/>
      <c r="AJ8" s="18"/>
    </row>
    <row r="9" spans="1:40" ht="64.5" customHeight="1">
      <c r="A9" s="401" t="s">
        <v>82</v>
      </c>
      <c r="B9" s="399" t="s">
        <v>83</v>
      </c>
      <c r="C9" s="399" t="s">
        <v>1</v>
      </c>
      <c r="D9" s="399" t="s">
        <v>3</v>
      </c>
      <c r="E9" s="403" t="s">
        <v>5</v>
      </c>
      <c r="F9" s="399" t="s">
        <v>7</v>
      </c>
      <c r="G9" s="399"/>
      <c r="H9" s="399" t="s">
        <v>9</v>
      </c>
      <c r="I9" s="399" t="s">
        <v>13</v>
      </c>
      <c r="J9" s="399" t="s">
        <v>11</v>
      </c>
      <c r="K9" s="411" t="s">
        <v>84</v>
      </c>
      <c r="L9" s="412"/>
      <c r="M9" s="399" t="s">
        <v>19</v>
      </c>
      <c r="N9" s="372" t="s">
        <v>22</v>
      </c>
      <c r="O9" s="374" t="s">
        <v>24</v>
      </c>
      <c r="P9" s="376" t="s">
        <v>26</v>
      </c>
      <c r="Q9" s="378" t="s">
        <v>28</v>
      </c>
      <c r="R9" s="383" t="s">
        <v>30</v>
      </c>
      <c r="S9" s="385" t="s">
        <v>32</v>
      </c>
      <c r="T9" s="380" t="s">
        <v>38</v>
      </c>
      <c r="U9" s="380" t="s">
        <v>40</v>
      </c>
      <c r="V9" s="380" t="s">
        <v>42</v>
      </c>
      <c r="W9" s="380" t="s">
        <v>44</v>
      </c>
      <c r="X9" s="368" t="s">
        <v>46</v>
      </c>
      <c r="Y9" s="370" t="s">
        <v>49</v>
      </c>
      <c r="Z9" s="365" t="s">
        <v>51</v>
      </c>
      <c r="AA9" s="387" t="s">
        <v>53</v>
      </c>
      <c r="AB9" s="365" t="s">
        <v>55</v>
      </c>
      <c r="AC9" s="365" t="s">
        <v>57</v>
      </c>
      <c r="AD9" s="365" t="s">
        <v>59</v>
      </c>
      <c r="AE9" s="365" t="s">
        <v>61</v>
      </c>
      <c r="AF9" s="409" t="s">
        <v>63</v>
      </c>
      <c r="AG9" s="365" t="s">
        <v>65</v>
      </c>
      <c r="AH9" s="365" t="s">
        <v>67</v>
      </c>
      <c r="AI9" s="405" t="s">
        <v>69</v>
      </c>
      <c r="AJ9" s="18"/>
    </row>
    <row r="10" spans="1:40" ht="45.75" customHeight="1" thickBot="1">
      <c r="A10" s="402"/>
      <c r="B10" s="400"/>
      <c r="C10" s="400"/>
      <c r="D10" s="400"/>
      <c r="E10" s="404"/>
      <c r="F10" s="51" t="s">
        <v>86</v>
      </c>
      <c r="G10" s="51" t="s">
        <v>87</v>
      </c>
      <c r="H10" s="400"/>
      <c r="I10" s="400"/>
      <c r="J10" s="400"/>
      <c r="K10" s="98" t="s">
        <v>88</v>
      </c>
      <c r="L10" s="98" t="s">
        <v>89</v>
      </c>
      <c r="M10" s="400"/>
      <c r="N10" s="373"/>
      <c r="O10" s="375"/>
      <c r="P10" s="377"/>
      <c r="Q10" s="379"/>
      <c r="R10" s="384"/>
      <c r="S10" s="386"/>
      <c r="T10" s="381"/>
      <c r="U10" s="381"/>
      <c r="V10" s="381"/>
      <c r="W10" s="381"/>
      <c r="X10" s="369"/>
      <c r="Y10" s="371"/>
      <c r="Z10" s="366"/>
      <c r="AA10" s="388"/>
      <c r="AB10" s="366"/>
      <c r="AC10" s="366"/>
      <c r="AD10" s="366"/>
      <c r="AE10" s="366"/>
      <c r="AF10" s="410"/>
      <c r="AG10" s="366"/>
      <c r="AH10" s="366"/>
      <c r="AI10" s="406"/>
      <c r="AJ10" s="18"/>
    </row>
    <row r="11" spans="1:40" ht="30" customHeight="1">
      <c r="A11" s="444" t="s">
        <v>883</v>
      </c>
      <c r="B11" s="109" t="s">
        <v>91</v>
      </c>
      <c r="C11" s="61"/>
      <c r="D11" s="61"/>
      <c r="E11" s="61"/>
      <c r="F11" s="61"/>
      <c r="G11" s="61"/>
      <c r="H11" s="61"/>
      <c r="I11" s="61"/>
      <c r="J11" s="61"/>
      <c r="K11" s="61"/>
      <c r="L11" s="61"/>
      <c r="M11" s="61"/>
      <c r="N11" s="61"/>
      <c r="O11" s="62"/>
      <c r="P11" s="61" t="s">
        <v>99</v>
      </c>
      <c r="Q11" s="61"/>
      <c r="R11" s="61"/>
      <c r="S11" s="63" t="s">
        <v>78</v>
      </c>
      <c r="T11" s="61"/>
      <c r="U11" s="61"/>
      <c r="V11" s="61"/>
      <c r="W11" s="61"/>
      <c r="X11" s="61"/>
      <c r="Y11" s="61"/>
      <c r="Z11" s="61"/>
      <c r="AA11" s="61"/>
      <c r="AB11" s="61"/>
      <c r="AC11" s="61"/>
      <c r="AD11" s="61"/>
      <c r="AE11" s="61"/>
      <c r="AF11" s="61"/>
      <c r="AG11" s="61"/>
      <c r="AH11" s="61"/>
      <c r="AI11" s="61"/>
      <c r="AJ11" s="18"/>
    </row>
    <row r="12" spans="1:40" ht="30" customHeight="1">
      <c r="A12" s="442"/>
      <c r="B12" s="45" t="s">
        <v>106</v>
      </c>
      <c r="C12" s="64"/>
      <c r="D12" s="64"/>
      <c r="E12" s="64"/>
      <c r="F12" s="64"/>
      <c r="G12" s="64"/>
      <c r="H12" s="64"/>
      <c r="I12" s="64"/>
      <c r="J12" s="64"/>
      <c r="K12" s="64"/>
      <c r="L12" s="64"/>
      <c r="M12" s="64"/>
      <c r="N12" s="61"/>
      <c r="O12" s="61"/>
      <c r="P12" s="61" t="s">
        <v>99</v>
      </c>
      <c r="Q12" s="61"/>
      <c r="R12" s="61"/>
      <c r="S12" s="63" t="s">
        <v>78</v>
      </c>
      <c r="T12" s="64"/>
      <c r="U12" s="64"/>
      <c r="V12" s="64"/>
      <c r="W12" s="64"/>
      <c r="X12" s="64"/>
      <c r="Y12" s="64"/>
      <c r="Z12" s="64"/>
      <c r="AA12" s="64"/>
      <c r="AB12" s="64"/>
      <c r="AC12" s="64"/>
      <c r="AD12" s="64"/>
      <c r="AE12" s="64"/>
      <c r="AF12" s="64"/>
      <c r="AG12" s="64"/>
      <c r="AH12" s="64"/>
      <c r="AI12" s="64"/>
      <c r="AJ12" s="18"/>
    </row>
    <row r="13" spans="1:40" ht="30" customHeight="1">
      <c r="A13" s="442"/>
      <c r="B13" s="45" t="s">
        <v>121</v>
      </c>
      <c r="C13" s="64"/>
      <c r="D13" s="64"/>
      <c r="E13" s="64"/>
      <c r="F13" s="64"/>
      <c r="G13" s="64"/>
      <c r="H13" s="64"/>
      <c r="I13" s="64"/>
      <c r="J13" s="64"/>
      <c r="K13" s="64"/>
      <c r="L13" s="64"/>
      <c r="M13" s="64"/>
      <c r="N13" s="61"/>
      <c r="O13" s="61"/>
      <c r="P13" s="61"/>
      <c r="Q13" s="61"/>
      <c r="R13" s="61" t="s">
        <v>99</v>
      </c>
      <c r="S13" s="63"/>
      <c r="T13" s="64"/>
      <c r="U13" s="64"/>
      <c r="V13" s="64"/>
      <c r="W13" s="64"/>
      <c r="X13" s="64"/>
      <c r="Y13" s="64"/>
      <c r="Z13" s="64"/>
      <c r="AA13" s="64"/>
      <c r="AB13" s="64"/>
      <c r="AC13" s="64"/>
      <c r="AD13" s="64"/>
      <c r="AE13" s="64"/>
      <c r="AF13" s="64"/>
      <c r="AG13" s="64"/>
      <c r="AH13" s="64"/>
      <c r="AI13" s="64"/>
      <c r="AJ13" s="18"/>
    </row>
    <row r="14" spans="1:40" ht="30" customHeight="1">
      <c r="A14" s="442"/>
      <c r="B14" s="45" t="s">
        <v>135</v>
      </c>
      <c r="C14" s="64"/>
      <c r="D14" s="64"/>
      <c r="E14" s="64"/>
      <c r="F14" s="64"/>
      <c r="G14" s="64"/>
      <c r="H14" s="64"/>
      <c r="I14" s="64"/>
      <c r="J14" s="64"/>
      <c r="K14" s="64"/>
      <c r="L14" s="64"/>
      <c r="M14" s="64"/>
      <c r="N14" s="61"/>
      <c r="O14" s="61"/>
      <c r="P14" s="61"/>
      <c r="Q14" s="61"/>
      <c r="R14" s="61" t="s">
        <v>99</v>
      </c>
      <c r="S14" s="63"/>
      <c r="T14" s="64"/>
      <c r="U14" s="64"/>
      <c r="V14" s="64"/>
      <c r="W14" s="64"/>
      <c r="X14" s="64"/>
      <c r="Y14" s="64"/>
      <c r="Z14" s="64"/>
      <c r="AA14" s="64"/>
      <c r="AB14" s="64"/>
      <c r="AC14" s="64"/>
      <c r="AD14" s="64"/>
      <c r="AE14" s="64"/>
      <c r="AF14" s="64"/>
      <c r="AG14" s="64"/>
      <c r="AH14" s="64"/>
      <c r="AI14" s="64"/>
      <c r="AJ14" s="18"/>
    </row>
    <row r="15" spans="1:40" ht="30" customHeight="1">
      <c r="A15" s="442"/>
      <c r="B15" s="45" t="s">
        <v>148</v>
      </c>
      <c r="C15" s="64"/>
      <c r="D15" s="64"/>
      <c r="E15" s="64"/>
      <c r="F15" s="64"/>
      <c r="G15" s="64"/>
      <c r="H15" s="64"/>
      <c r="I15" s="64"/>
      <c r="J15" s="64"/>
      <c r="K15" s="64"/>
      <c r="L15" s="64"/>
      <c r="M15" s="64"/>
      <c r="N15" s="61"/>
      <c r="O15" s="61"/>
      <c r="P15" s="61"/>
      <c r="Q15" s="61"/>
      <c r="R15" s="61" t="s">
        <v>141</v>
      </c>
      <c r="S15" s="63"/>
      <c r="T15" s="64"/>
      <c r="U15" s="64"/>
      <c r="V15" s="64"/>
      <c r="W15" s="64"/>
      <c r="X15" s="64"/>
      <c r="Y15" s="64"/>
      <c r="Z15" s="64"/>
      <c r="AA15" s="64"/>
      <c r="AB15" s="64"/>
      <c r="AC15" s="64"/>
      <c r="AD15" s="64"/>
      <c r="AE15" s="64"/>
      <c r="AF15" s="64"/>
      <c r="AG15" s="64"/>
      <c r="AH15" s="64"/>
      <c r="AI15" s="64"/>
      <c r="AJ15" s="18"/>
    </row>
    <row r="16" spans="1:40" ht="30" customHeight="1">
      <c r="A16" s="442"/>
      <c r="B16" s="45" t="s">
        <v>863</v>
      </c>
      <c r="C16" s="64"/>
      <c r="D16" s="64"/>
      <c r="E16" s="64"/>
      <c r="F16" s="64"/>
      <c r="G16" s="64"/>
      <c r="H16" s="64"/>
      <c r="I16" s="64"/>
      <c r="J16" s="64"/>
      <c r="K16" s="64"/>
      <c r="L16" s="64"/>
      <c r="M16" s="64"/>
      <c r="N16" s="61"/>
      <c r="O16" s="61" t="s">
        <v>99</v>
      </c>
      <c r="P16" s="61"/>
      <c r="Q16" s="61"/>
      <c r="R16" s="61"/>
      <c r="S16" s="63"/>
      <c r="T16" s="64"/>
      <c r="U16" s="64"/>
      <c r="V16" s="64"/>
      <c r="W16" s="64"/>
      <c r="X16" s="64"/>
      <c r="Y16" s="64"/>
      <c r="Z16" s="64"/>
      <c r="AA16" s="64"/>
      <c r="AB16" s="64"/>
      <c r="AC16" s="64"/>
      <c r="AD16" s="64"/>
      <c r="AE16" s="64"/>
      <c r="AF16" s="64"/>
      <c r="AG16" s="64"/>
      <c r="AH16" s="64"/>
      <c r="AI16" s="64"/>
      <c r="AJ16" s="18"/>
    </row>
    <row r="17" spans="1:36" ht="30" customHeight="1">
      <c r="A17" s="442"/>
      <c r="B17" s="45" t="s">
        <v>884</v>
      </c>
      <c r="C17" s="64"/>
      <c r="D17" s="64"/>
      <c r="E17" s="64"/>
      <c r="F17" s="64"/>
      <c r="G17" s="64"/>
      <c r="H17" s="64"/>
      <c r="I17" s="64"/>
      <c r="J17" s="64"/>
      <c r="K17" s="64"/>
      <c r="L17" s="64"/>
      <c r="M17" s="64"/>
      <c r="N17" s="61"/>
      <c r="O17" s="61" t="s">
        <v>99</v>
      </c>
      <c r="P17" s="61"/>
      <c r="Q17" s="61"/>
      <c r="R17" s="61"/>
      <c r="S17" s="63" t="s">
        <v>77</v>
      </c>
      <c r="T17" s="64"/>
      <c r="U17" s="64"/>
      <c r="V17" s="64"/>
      <c r="W17" s="64"/>
      <c r="X17" s="64"/>
      <c r="Y17" s="64"/>
      <c r="Z17" s="64"/>
      <c r="AA17" s="64"/>
      <c r="AB17" s="64"/>
      <c r="AC17" s="64"/>
      <c r="AD17" s="64"/>
      <c r="AE17" s="64"/>
      <c r="AF17" s="64"/>
      <c r="AG17" s="64"/>
      <c r="AH17" s="64"/>
      <c r="AI17" s="64"/>
      <c r="AJ17" s="18"/>
    </row>
    <row r="18" spans="1:36" ht="30" customHeight="1">
      <c r="A18" s="442"/>
      <c r="B18" s="45" t="s">
        <v>885</v>
      </c>
      <c r="C18" s="64"/>
      <c r="D18" s="64"/>
      <c r="E18" s="64"/>
      <c r="F18" s="64"/>
      <c r="G18" s="64"/>
      <c r="H18" s="64"/>
      <c r="I18" s="64"/>
      <c r="J18" s="64"/>
      <c r="K18" s="64"/>
      <c r="L18" s="64"/>
      <c r="M18" s="64"/>
      <c r="N18" s="61"/>
      <c r="O18" s="61"/>
      <c r="P18" s="61"/>
      <c r="Q18" s="61" t="s">
        <v>141</v>
      </c>
      <c r="R18" s="61"/>
      <c r="S18" s="63"/>
      <c r="T18" s="64"/>
      <c r="U18" s="64"/>
      <c r="V18" s="64"/>
      <c r="W18" s="64"/>
      <c r="X18" s="64"/>
      <c r="Y18" s="64"/>
      <c r="Z18" s="64"/>
      <c r="AA18" s="64"/>
      <c r="AB18" s="64"/>
      <c r="AC18" s="64"/>
      <c r="AD18" s="64"/>
      <c r="AE18" s="64"/>
      <c r="AF18" s="64"/>
      <c r="AG18" s="64"/>
      <c r="AH18" s="64"/>
      <c r="AI18" s="64"/>
      <c r="AJ18" s="18"/>
    </row>
    <row r="19" spans="1:36" ht="30" customHeight="1">
      <c r="A19" s="442"/>
      <c r="B19" s="45" t="s">
        <v>886</v>
      </c>
      <c r="C19" s="64"/>
      <c r="D19" s="64"/>
      <c r="E19" s="64"/>
      <c r="F19" s="64"/>
      <c r="G19" s="64"/>
      <c r="H19" s="64"/>
      <c r="I19" s="64"/>
      <c r="J19" s="64"/>
      <c r="K19" s="64"/>
      <c r="L19" s="64"/>
      <c r="M19" s="64"/>
      <c r="N19" s="61"/>
      <c r="O19" s="61"/>
      <c r="P19" s="61" t="s">
        <v>99</v>
      </c>
      <c r="Q19" s="61"/>
      <c r="R19" s="61"/>
      <c r="S19" s="63"/>
      <c r="T19" s="64"/>
      <c r="U19" s="64"/>
      <c r="V19" s="64"/>
      <c r="W19" s="64"/>
      <c r="X19" s="64"/>
      <c r="Y19" s="64"/>
      <c r="Z19" s="64"/>
      <c r="AA19" s="64"/>
      <c r="AB19" s="64"/>
      <c r="AC19" s="64"/>
      <c r="AD19" s="64"/>
      <c r="AE19" s="64"/>
      <c r="AF19" s="64"/>
      <c r="AG19" s="64"/>
      <c r="AH19" s="64"/>
      <c r="AI19" s="64"/>
      <c r="AJ19" s="18"/>
    </row>
    <row r="20" spans="1:36" ht="30" customHeight="1">
      <c r="A20" s="442"/>
      <c r="B20" s="45" t="s">
        <v>887</v>
      </c>
      <c r="C20" s="64"/>
      <c r="D20" s="64"/>
      <c r="E20" s="64"/>
      <c r="F20" s="64"/>
      <c r="G20" s="64"/>
      <c r="H20" s="64"/>
      <c r="I20" s="64"/>
      <c r="J20" s="64"/>
      <c r="K20" s="64"/>
      <c r="L20" s="64"/>
      <c r="M20" s="64"/>
      <c r="N20" s="61"/>
      <c r="O20" s="61" t="s">
        <v>99</v>
      </c>
      <c r="P20" s="61"/>
      <c r="Q20" s="61"/>
      <c r="R20" s="61"/>
      <c r="S20" s="63" t="s">
        <v>77</v>
      </c>
      <c r="T20" s="64"/>
      <c r="U20" s="64"/>
      <c r="V20" s="64"/>
      <c r="W20" s="64"/>
      <c r="X20" s="64"/>
      <c r="Y20" s="64"/>
      <c r="Z20" s="64"/>
      <c r="AA20" s="64"/>
      <c r="AB20" s="64"/>
      <c r="AC20" s="64"/>
      <c r="AD20" s="64"/>
      <c r="AE20" s="64"/>
      <c r="AF20" s="64"/>
      <c r="AG20" s="64"/>
      <c r="AH20" s="64"/>
      <c r="AI20" s="64"/>
      <c r="AJ20" s="18"/>
    </row>
    <row r="21" spans="1:36" ht="30" customHeight="1">
      <c r="A21" s="442"/>
      <c r="B21" s="45" t="s">
        <v>888</v>
      </c>
      <c r="C21" s="64"/>
      <c r="D21" s="64"/>
      <c r="E21" s="64"/>
      <c r="F21" s="64"/>
      <c r="G21" s="64"/>
      <c r="H21" s="64"/>
      <c r="I21" s="64"/>
      <c r="J21" s="64"/>
      <c r="K21" s="64"/>
      <c r="L21" s="64"/>
      <c r="M21" s="64"/>
      <c r="N21" s="61" t="s">
        <v>99</v>
      </c>
      <c r="O21" s="61"/>
      <c r="P21" s="61"/>
      <c r="Q21" s="61"/>
      <c r="R21" s="61"/>
      <c r="S21" s="63"/>
      <c r="T21" s="64"/>
      <c r="U21" s="64"/>
      <c r="V21" s="64"/>
      <c r="W21" s="64"/>
      <c r="X21" s="64"/>
      <c r="Y21" s="64"/>
      <c r="Z21" s="64"/>
      <c r="AA21" s="64"/>
      <c r="AB21" s="64"/>
      <c r="AC21" s="64"/>
      <c r="AD21" s="64"/>
      <c r="AE21" s="64"/>
      <c r="AF21" s="64"/>
      <c r="AG21" s="64"/>
      <c r="AH21" s="64"/>
      <c r="AI21" s="64"/>
      <c r="AJ21" s="18"/>
    </row>
    <row r="22" spans="1:36" ht="30" customHeight="1">
      <c r="A22" s="442"/>
      <c r="B22" s="45" t="s">
        <v>889</v>
      </c>
      <c r="C22" s="64"/>
      <c r="D22" s="64"/>
      <c r="E22" s="64"/>
      <c r="F22" s="64"/>
      <c r="G22" s="64"/>
      <c r="H22" s="64"/>
      <c r="I22" s="64"/>
      <c r="J22" s="64"/>
      <c r="K22" s="64"/>
      <c r="L22" s="64"/>
      <c r="M22" s="64"/>
      <c r="N22" s="61"/>
      <c r="O22" s="61" t="s">
        <v>99</v>
      </c>
      <c r="P22" s="61"/>
      <c r="Q22" s="61"/>
      <c r="R22" s="61"/>
      <c r="S22" s="63"/>
      <c r="T22" s="64"/>
      <c r="U22" s="64"/>
      <c r="V22" s="64"/>
      <c r="W22" s="64"/>
      <c r="X22" s="64"/>
      <c r="Y22" s="64"/>
      <c r="Z22" s="64"/>
      <c r="AA22" s="64"/>
      <c r="AB22" s="64"/>
      <c r="AC22" s="64"/>
      <c r="AD22" s="64"/>
      <c r="AE22" s="64"/>
      <c r="AF22" s="64"/>
      <c r="AG22" s="64"/>
      <c r="AH22" s="64"/>
      <c r="AI22" s="64"/>
      <c r="AJ22" s="18"/>
    </row>
    <row r="23" spans="1:36" ht="30" customHeight="1">
      <c r="A23" s="442"/>
      <c r="B23" s="45" t="s">
        <v>890</v>
      </c>
      <c r="C23" s="64"/>
      <c r="D23" s="64"/>
      <c r="E23" s="64"/>
      <c r="F23" s="64"/>
      <c r="G23" s="64"/>
      <c r="H23" s="64"/>
      <c r="I23" s="64"/>
      <c r="J23" s="64"/>
      <c r="K23" s="64"/>
      <c r="L23" s="64"/>
      <c r="M23" s="64"/>
      <c r="N23" s="61"/>
      <c r="O23" s="61"/>
      <c r="P23" s="61"/>
      <c r="Q23" s="61"/>
      <c r="R23" s="61" t="s">
        <v>99</v>
      </c>
      <c r="S23" s="63"/>
      <c r="T23" s="64"/>
      <c r="U23" s="64"/>
      <c r="V23" s="64"/>
      <c r="W23" s="64"/>
      <c r="X23" s="64"/>
      <c r="Y23" s="64"/>
      <c r="Z23" s="64"/>
      <c r="AA23" s="64"/>
      <c r="AB23" s="64"/>
      <c r="AC23" s="64"/>
      <c r="AD23" s="64"/>
      <c r="AE23" s="64"/>
      <c r="AF23" s="64"/>
      <c r="AG23" s="64"/>
      <c r="AH23" s="64"/>
      <c r="AI23" s="64"/>
      <c r="AJ23" s="18"/>
    </row>
    <row r="24" spans="1:36" ht="30" customHeight="1">
      <c r="A24" s="442"/>
      <c r="B24" s="45" t="s">
        <v>891</v>
      </c>
      <c r="C24" s="64"/>
      <c r="D24" s="64"/>
      <c r="E24" s="64"/>
      <c r="F24" s="64"/>
      <c r="G24" s="64"/>
      <c r="H24" s="64"/>
      <c r="I24" s="64"/>
      <c r="J24" s="64"/>
      <c r="K24" s="64"/>
      <c r="L24" s="64"/>
      <c r="M24" s="64"/>
      <c r="N24" s="61"/>
      <c r="O24" s="61" t="s">
        <v>99</v>
      </c>
      <c r="P24" s="61"/>
      <c r="Q24" s="61"/>
      <c r="R24" s="61"/>
      <c r="S24" s="63"/>
      <c r="T24" s="64"/>
      <c r="U24" s="64"/>
      <c r="V24" s="64"/>
      <c r="W24" s="64"/>
      <c r="X24" s="64"/>
      <c r="Y24" s="64"/>
      <c r="Z24" s="64"/>
      <c r="AA24" s="64"/>
      <c r="AB24" s="64"/>
      <c r="AC24" s="64"/>
      <c r="AD24" s="64"/>
      <c r="AE24" s="64"/>
      <c r="AF24" s="64"/>
      <c r="AG24" s="64"/>
      <c r="AH24" s="64"/>
      <c r="AI24" s="64"/>
      <c r="AJ24" s="18"/>
    </row>
    <row r="25" spans="1:36" ht="30" customHeight="1">
      <c r="A25" s="443"/>
      <c r="B25" s="45" t="s">
        <v>892</v>
      </c>
      <c r="C25" s="64"/>
      <c r="D25" s="64"/>
      <c r="E25" s="64"/>
      <c r="F25" s="64"/>
      <c r="G25" s="64"/>
      <c r="H25" s="64"/>
      <c r="I25" s="64"/>
      <c r="J25" s="64"/>
      <c r="K25" s="64"/>
      <c r="L25" s="64"/>
      <c r="M25" s="64"/>
      <c r="N25" s="61"/>
      <c r="O25" s="61" t="s">
        <v>99</v>
      </c>
      <c r="P25" s="61"/>
      <c r="Q25" s="61"/>
      <c r="R25" s="61"/>
      <c r="S25" s="63" t="s">
        <v>78</v>
      </c>
      <c r="T25" s="64"/>
      <c r="U25" s="64"/>
      <c r="V25" s="64"/>
      <c r="W25" s="64"/>
      <c r="X25" s="64"/>
      <c r="Y25" s="64"/>
      <c r="Z25" s="64"/>
      <c r="AA25" s="64"/>
      <c r="AB25" s="64"/>
      <c r="AC25" s="64"/>
      <c r="AD25" s="64"/>
      <c r="AE25" s="64"/>
      <c r="AF25" s="64"/>
      <c r="AG25" s="64"/>
      <c r="AH25" s="64"/>
      <c r="AI25" s="64"/>
      <c r="AJ25" s="18"/>
    </row>
    <row r="26" spans="1:36" ht="30" customHeight="1">
      <c r="A26" s="441" t="s">
        <v>893</v>
      </c>
      <c r="B26" s="45" t="s">
        <v>161</v>
      </c>
      <c r="C26" s="64"/>
      <c r="D26" s="64"/>
      <c r="E26" s="64"/>
      <c r="F26" s="64"/>
      <c r="G26" s="64"/>
      <c r="H26" s="64"/>
      <c r="I26" s="64"/>
      <c r="J26" s="64"/>
      <c r="K26" s="64"/>
      <c r="L26" s="64"/>
      <c r="M26" s="64"/>
      <c r="N26" s="61"/>
      <c r="O26" s="61" t="s">
        <v>99</v>
      </c>
      <c r="P26" s="61"/>
      <c r="Q26" s="61"/>
      <c r="R26" s="61"/>
      <c r="S26" s="63"/>
      <c r="T26" s="64"/>
      <c r="U26" s="64"/>
      <c r="V26" s="64"/>
      <c r="W26" s="64"/>
      <c r="X26" s="64"/>
      <c r="Y26" s="64"/>
      <c r="Z26" s="64"/>
      <c r="AA26" s="64"/>
      <c r="AB26" s="64"/>
      <c r="AC26" s="64"/>
      <c r="AD26" s="64"/>
      <c r="AE26" s="64"/>
      <c r="AF26" s="64"/>
      <c r="AG26" s="64"/>
      <c r="AH26" s="64"/>
      <c r="AI26" s="64"/>
      <c r="AJ26" s="18"/>
    </row>
    <row r="27" spans="1:36" ht="30" customHeight="1">
      <c r="A27" s="442"/>
      <c r="B27" s="45" t="s">
        <v>176</v>
      </c>
      <c r="C27" s="64"/>
      <c r="D27" s="64"/>
      <c r="E27" s="64"/>
      <c r="F27" s="64"/>
      <c r="G27" s="64"/>
      <c r="H27" s="64"/>
      <c r="I27" s="64"/>
      <c r="J27" s="64"/>
      <c r="K27" s="64"/>
      <c r="L27" s="64"/>
      <c r="M27" s="64"/>
      <c r="N27" s="61"/>
      <c r="O27" s="61"/>
      <c r="P27" s="61"/>
      <c r="Q27" s="61"/>
      <c r="R27" s="61" t="s">
        <v>141</v>
      </c>
      <c r="S27" s="63"/>
      <c r="T27" s="64"/>
      <c r="U27" s="64"/>
      <c r="V27" s="64"/>
      <c r="W27" s="64"/>
      <c r="X27" s="64"/>
      <c r="Y27" s="64"/>
      <c r="Z27" s="64"/>
      <c r="AA27" s="64"/>
      <c r="AB27" s="64"/>
      <c r="AC27" s="64"/>
      <c r="AD27" s="64"/>
      <c r="AE27" s="64"/>
      <c r="AF27" s="64"/>
      <c r="AG27" s="64"/>
      <c r="AH27" s="64"/>
      <c r="AI27" s="64"/>
      <c r="AJ27" s="18"/>
    </row>
    <row r="28" spans="1:36" ht="30" customHeight="1">
      <c r="A28" s="442"/>
      <c r="B28" s="45" t="s">
        <v>188</v>
      </c>
      <c r="C28" s="61"/>
      <c r="D28" s="61"/>
      <c r="E28" s="61"/>
      <c r="F28" s="61"/>
      <c r="G28" s="61"/>
      <c r="H28" s="61"/>
      <c r="I28" s="61"/>
      <c r="J28" s="61"/>
      <c r="K28" s="61"/>
      <c r="L28" s="61"/>
      <c r="M28" s="61"/>
      <c r="N28" s="61"/>
      <c r="O28" s="61" t="s">
        <v>99</v>
      </c>
      <c r="P28" s="61"/>
      <c r="Q28" s="61"/>
      <c r="R28" s="61"/>
      <c r="S28" s="63" t="s">
        <v>78</v>
      </c>
      <c r="T28" s="61"/>
      <c r="U28" s="61"/>
      <c r="V28" s="61"/>
      <c r="W28" s="61"/>
      <c r="X28" s="61"/>
      <c r="Y28" s="61"/>
      <c r="Z28" s="61"/>
      <c r="AA28" s="61"/>
      <c r="AB28" s="61"/>
      <c r="AC28" s="61"/>
      <c r="AD28" s="61"/>
      <c r="AE28" s="61"/>
      <c r="AF28" s="61"/>
      <c r="AG28" s="61"/>
      <c r="AH28" s="61"/>
      <c r="AI28" s="61"/>
      <c r="AJ28" s="18"/>
    </row>
    <row r="29" spans="1:36" ht="30" customHeight="1">
      <c r="A29" s="442"/>
      <c r="B29" s="45" t="s">
        <v>201</v>
      </c>
      <c r="C29" s="61"/>
      <c r="D29" s="61"/>
      <c r="E29" s="61"/>
      <c r="F29" s="61"/>
      <c r="G29" s="61"/>
      <c r="H29" s="61"/>
      <c r="I29" s="61"/>
      <c r="J29" s="61"/>
      <c r="K29" s="61"/>
      <c r="L29" s="61"/>
      <c r="M29" s="61"/>
      <c r="N29" s="61"/>
      <c r="O29" s="61"/>
      <c r="P29" s="61" t="s">
        <v>99</v>
      </c>
      <c r="Q29" s="61"/>
      <c r="R29" s="61"/>
      <c r="S29" s="63"/>
      <c r="T29" s="61"/>
      <c r="U29" s="61"/>
      <c r="V29" s="61"/>
      <c r="W29" s="61"/>
      <c r="X29" s="61"/>
      <c r="Y29" s="61"/>
      <c r="Z29" s="61"/>
      <c r="AA29" s="61"/>
      <c r="AB29" s="61"/>
      <c r="AC29" s="61"/>
      <c r="AD29" s="61"/>
      <c r="AE29" s="61"/>
      <c r="AF29" s="61"/>
      <c r="AG29" s="61"/>
      <c r="AH29" s="61"/>
      <c r="AI29" s="61"/>
      <c r="AJ29" s="18"/>
    </row>
    <row r="30" spans="1:36" ht="30" customHeight="1">
      <c r="A30" s="442"/>
      <c r="B30" s="45" t="s">
        <v>213</v>
      </c>
      <c r="C30" s="61"/>
      <c r="D30" s="61"/>
      <c r="E30" s="61"/>
      <c r="F30" s="61"/>
      <c r="G30" s="61"/>
      <c r="H30" s="61"/>
      <c r="I30" s="61"/>
      <c r="J30" s="61"/>
      <c r="K30" s="61"/>
      <c r="L30" s="61"/>
      <c r="M30" s="61"/>
      <c r="N30" s="61"/>
      <c r="O30" s="61"/>
      <c r="P30" s="61"/>
      <c r="Q30" s="61" t="s">
        <v>99</v>
      </c>
      <c r="R30" s="61"/>
      <c r="S30" s="63"/>
      <c r="T30" s="61"/>
      <c r="U30" s="61"/>
      <c r="V30" s="61"/>
      <c r="W30" s="61"/>
      <c r="X30" s="61"/>
      <c r="Y30" s="61"/>
      <c r="Z30" s="61"/>
      <c r="AA30" s="61"/>
      <c r="AB30" s="61"/>
      <c r="AC30" s="61"/>
      <c r="AD30" s="61"/>
      <c r="AE30" s="61"/>
      <c r="AF30" s="61"/>
      <c r="AG30" s="61"/>
      <c r="AH30" s="61"/>
      <c r="AI30" s="61"/>
      <c r="AJ30" s="18"/>
    </row>
    <row r="31" spans="1:36" ht="30" customHeight="1">
      <c r="A31" s="442"/>
      <c r="B31" s="45" t="s">
        <v>226</v>
      </c>
      <c r="C31" s="61"/>
      <c r="D31" s="61"/>
      <c r="E31" s="61"/>
      <c r="F31" s="61"/>
      <c r="G31" s="61"/>
      <c r="H31" s="61"/>
      <c r="I31" s="61"/>
      <c r="J31" s="61"/>
      <c r="K31" s="61"/>
      <c r="L31" s="61"/>
      <c r="M31" s="61"/>
      <c r="N31" s="61"/>
      <c r="O31" s="61" t="s">
        <v>99</v>
      </c>
      <c r="P31" s="61"/>
      <c r="Q31" s="61"/>
      <c r="R31" s="61"/>
      <c r="S31" s="63"/>
      <c r="T31" s="61"/>
      <c r="U31" s="61"/>
      <c r="V31" s="61"/>
      <c r="W31" s="61"/>
      <c r="X31" s="61"/>
      <c r="Y31" s="61"/>
      <c r="Z31" s="61"/>
      <c r="AA31" s="61"/>
      <c r="AB31" s="61"/>
      <c r="AC31" s="61"/>
      <c r="AD31" s="61"/>
      <c r="AE31" s="61"/>
      <c r="AF31" s="61"/>
      <c r="AG31" s="61"/>
      <c r="AH31" s="61"/>
      <c r="AI31" s="61"/>
      <c r="AJ31" s="18"/>
    </row>
    <row r="32" spans="1:36" ht="30" customHeight="1">
      <c r="A32" s="442"/>
      <c r="B32" s="45" t="s">
        <v>237</v>
      </c>
      <c r="C32" s="61"/>
      <c r="D32" s="61"/>
      <c r="E32" s="61"/>
      <c r="F32" s="61"/>
      <c r="G32" s="61"/>
      <c r="H32" s="61"/>
      <c r="I32" s="61"/>
      <c r="J32" s="61"/>
      <c r="K32" s="61"/>
      <c r="L32" s="61"/>
      <c r="M32" s="61"/>
      <c r="N32" s="61"/>
      <c r="O32" s="61"/>
      <c r="P32" s="61"/>
      <c r="Q32" s="61" t="s">
        <v>99</v>
      </c>
      <c r="R32" s="61"/>
      <c r="S32" s="63"/>
      <c r="T32" s="61"/>
      <c r="U32" s="61"/>
      <c r="V32" s="61"/>
      <c r="W32" s="61"/>
      <c r="X32" s="61"/>
      <c r="Y32" s="61"/>
      <c r="Z32" s="61"/>
      <c r="AA32" s="61"/>
      <c r="AB32" s="61"/>
      <c r="AC32" s="61"/>
      <c r="AD32" s="61"/>
      <c r="AE32" s="61"/>
      <c r="AF32" s="61"/>
      <c r="AG32" s="61"/>
      <c r="AH32" s="61"/>
      <c r="AI32" s="61"/>
      <c r="AJ32" s="18"/>
    </row>
    <row r="33" spans="1:36" ht="30" customHeight="1">
      <c r="A33" s="442"/>
      <c r="B33" s="45" t="s">
        <v>894</v>
      </c>
      <c r="C33" s="61"/>
      <c r="D33" s="61"/>
      <c r="E33" s="61"/>
      <c r="F33" s="61"/>
      <c r="G33" s="61"/>
      <c r="H33" s="61"/>
      <c r="I33" s="61"/>
      <c r="J33" s="61"/>
      <c r="K33" s="61"/>
      <c r="L33" s="61"/>
      <c r="M33" s="61"/>
      <c r="N33" s="61"/>
      <c r="O33" s="61"/>
      <c r="P33" s="61" t="s">
        <v>99</v>
      </c>
      <c r="Q33" s="61"/>
      <c r="R33" s="61"/>
      <c r="S33" s="63" t="s">
        <v>77</v>
      </c>
      <c r="T33" s="61"/>
      <c r="U33" s="61"/>
      <c r="V33" s="61"/>
      <c r="W33" s="61"/>
      <c r="X33" s="61"/>
      <c r="Y33" s="61"/>
      <c r="Z33" s="61"/>
      <c r="AA33" s="61"/>
      <c r="AB33" s="61"/>
      <c r="AC33" s="61"/>
      <c r="AD33" s="61"/>
      <c r="AE33" s="61"/>
      <c r="AF33" s="61"/>
      <c r="AG33" s="61"/>
      <c r="AH33" s="61"/>
      <c r="AI33" s="61"/>
      <c r="AJ33" s="18"/>
    </row>
    <row r="34" spans="1:36" ht="30" customHeight="1">
      <c r="A34" s="442"/>
      <c r="B34" s="45" t="s">
        <v>895</v>
      </c>
      <c r="C34" s="61"/>
      <c r="D34" s="61"/>
      <c r="E34" s="61"/>
      <c r="F34" s="61"/>
      <c r="G34" s="61"/>
      <c r="H34" s="61"/>
      <c r="I34" s="61"/>
      <c r="J34" s="61"/>
      <c r="K34" s="61"/>
      <c r="L34" s="61"/>
      <c r="M34" s="61"/>
      <c r="N34" s="61"/>
      <c r="O34" s="61"/>
      <c r="P34" s="61"/>
      <c r="Q34" s="61" t="s">
        <v>99</v>
      </c>
      <c r="R34" s="61"/>
      <c r="S34" s="63"/>
      <c r="T34" s="61"/>
      <c r="U34" s="61"/>
      <c r="V34" s="61"/>
      <c r="W34" s="61"/>
      <c r="X34" s="61"/>
      <c r="Y34" s="61"/>
      <c r="Z34" s="61"/>
      <c r="AA34" s="61"/>
      <c r="AB34" s="61"/>
      <c r="AC34" s="61"/>
      <c r="AD34" s="61"/>
      <c r="AE34" s="61"/>
      <c r="AF34" s="61"/>
      <c r="AG34" s="61"/>
      <c r="AH34" s="61"/>
      <c r="AI34" s="61"/>
      <c r="AJ34" s="18"/>
    </row>
    <row r="35" spans="1:36" ht="30" customHeight="1">
      <c r="A35" s="442"/>
      <c r="B35" s="45" t="s">
        <v>896</v>
      </c>
      <c r="C35" s="61"/>
      <c r="D35" s="61"/>
      <c r="E35" s="61"/>
      <c r="F35" s="61"/>
      <c r="G35" s="61"/>
      <c r="H35" s="61"/>
      <c r="I35" s="61"/>
      <c r="J35" s="61"/>
      <c r="K35" s="61"/>
      <c r="L35" s="61"/>
      <c r="M35" s="61"/>
      <c r="N35" s="61"/>
      <c r="O35" s="61" t="s">
        <v>99</v>
      </c>
      <c r="P35" s="61"/>
      <c r="Q35" s="61"/>
      <c r="R35" s="61"/>
      <c r="S35" s="63"/>
      <c r="T35" s="61"/>
      <c r="U35" s="61"/>
      <c r="V35" s="61"/>
      <c r="W35" s="61"/>
      <c r="X35" s="61"/>
      <c r="Y35" s="61"/>
      <c r="Z35" s="61"/>
      <c r="AA35" s="61"/>
      <c r="AB35" s="61"/>
      <c r="AC35" s="61"/>
      <c r="AD35" s="61"/>
      <c r="AE35" s="61"/>
      <c r="AF35" s="61"/>
      <c r="AG35" s="61"/>
      <c r="AH35" s="61"/>
      <c r="AI35" s="61"/>
      <c r="AJ35" s="18"/>
    </row>
    <row r="36" spans="1:36" ht="30" customHeight="1">
      <c r="A36" s="442"/>
      <c r="B36" s="45" t="s">
        <v>897</v>
      </c>
      <c r="C36" s="61"/>
      <c r="D36" s="61"/>
      <c r="E36" s="61"/>
      <c r="F36" s="61"/>
      <c r="G36" s="61"/>
      <c r="H36" s="61"/>
      <c r="I36" s="61"/>
      <c r="J36" s="61"/>
      <c r="K36" s="61"/>
      <c r="L36" s="61"/>
      <c r="M36" s="61"/>
      <c r="N36" s="61"/>
      <c r="O36" s="61"/>
      <c r="P36" s="61"/>
      <c r="Q36" s="61"/>
      <c r="R36" s="61" t="s">
        <v>99</v>
      </c>
      <c r="S36" s="63"/>
      <c r="T36" s="61"/>
      <c r="U36" s="61"/>
      <c r="V36" s="61"/>
      <c r="W36" s="61"/>
      <c r="X36" s="61"/>
      <c r="Y36" s="61"/>
      <c r="Z36" s="61"/>
      <c r="AA36" s="61"/>
      <c r="AB36" s="61"/>
      <c r="AC36" s="61"/>
      <c r="AD36" s="61"/>
      <c r="AE36" s="61"/>
      <c r="AF36" s="61"/>
      <c r="AG36" s="61"/>
      <c r="AH36" s="61"/>
      <c r="AI36" s="61"/>
      <c r="AJ36" s="18"/>
    </row>
    <row r="37" spans="1:36" ht="30" customHeight="1">
      <c r="A37" s="442"/>
      <c r="B37" s="45" t="s">
        <v>898</v>
      </c>
      <c r="C37" s="61"/>
      <c r="D37" s="61"/>
      <c r="E37" s="61"/>
      <c r="F37" s="61"/>
      <c r="G37" s="61"/>
      <c r="H37" s="61"/>
      <c r="I37" s="61"/>
      <c r="J37" s="61"/>
      <c r="K37" s="61"/>
      <c r="L37" s="61"/>
      <c r="M37" s="61"/>
      <c r="N37" s="61"/>
      <c r="O37" s="61" t="s">
        <v>99</v>
      </c>
      <c r="P37" s="61"/>
      <c r="Q37" s="61"/>
      <c r="R37" s="61"/>
      <c r="S37" s="63"/>
      <c r="T37" s="61"/>
      <c r="U37" s="61"/>
      <c r="V37" s="61"/>
      <c r="W37" s="61"/>
      <c r="X37" s="61"/>
      <c r="Y37" s="61"/>
      <c r="Z37" s="61"/>
      <c r="AA37" s="61"/>
      <c r="AB37" s="61"/>
      <c r="AC37" s="61"/>
      <c r="AD37" s="61"/>
      <c r="AE37" s="61"/>
      <c r="AF37" s="61"/>
      <c r="AG37" s="61"/>
      <c r="AH37" s="61"/>
      <c r="AI37" s="61"/>
      <c r="AJ37" s="18"/>
    </row>
    <row r="38" spans="1:36" ht="30" customHeight="1">
      <c r="A38" s="442"/>
      <c r="B38" s="45" t="s">
        <v>899</v>
      </c>
      <c r="C38" s="61"/>
      <c r="D38" s="61"/>
      <c r="E38" s="61"/>
      <c r="F38" s="61"/>
      <c r="G38" s="61"/>
      <c r="H38" s="61"/>
      <c r="I38" s="61"/>
      <c r="J38" s="61"/>
      <c r="K38" s="61"/>
      <c r="L38" s="61"/>
      <c r="M38" s="61"/>
      <c r="N38" s="61"/>
      <c r="O38" s="61"/>
      <c r="P38" s="61"/>
      <c r="Q38" s="61"/>
      <c r="R38" s="61" t="s">
        <v>99</v>
      </c>
      <c r="S38" s="63"/>
      <c r="T38" s="61"/>
      <c r="U38" s="61"/>
      <c r="V38" s="61"/>
      <c r="W38" s="61"/>
      <c r="X38" s="61"/>
      <c r="Y38" s="61"/>
      <c r="Z38" s="61"/>
      <c r="AA38" s="61"/>
      <c r="AB38" s="61"/>
      <c r="AC38" s="61"/>
      <c r="AD38" s="61"/>
      <c r="AE38" s="61"/>
      <c r="AF38" s="61"/>
      <c r="AG38" s="61"/>
      <c r="AH38" s="61"/>
      <c r="AI38" s="61"/>
      <c r="AJ38" s="18"/>
    </row>
    <row r="39" spans="1:36" ht="30" customHeight="1">
      <c r="A39" s="442"/>
      <c r="B39" s="45" t="s">
        <v>900</v>
      </c>
      <c r="C39" s="61"/>
      <c r="D39" s="61"/>
      <c r="E39" s="61"/>
      <c r="F39" s="61"/>
      <c r="G39" s="61"/>
      <c r="H39" s="61"/>
      <c r="I39" s="61"/>
      <c r="J39" s="61"/>
      <c r="K39" s="61"/>
      <c r="L39" s="61"/>
      <c r="M39" s="61"/>
      <c r="N39" s="61"/>
      <c r="O39" s="61" t="s">
        <v>99</v>
      </c>
      <c r="P39" s="61"/>
      <c r="Q39" s="61"/>
      <c r="R39" s="61"/>
      <c r="S39" s="63"/>
      <c r="T39" s="61"/>
      <c r="U39" s="61"/>
      <c r="V39" s="61"/>
      <c r="W39" s="61"/>
      <c r="X39" s="61"/>
      <c r="Y39" s="61"/>
      <c r="Z39" s="61"/>
      <c r="AA39" s="61"/>
      <c r="AB39" s="61"/>
      <c r="AC39" s="61"/>
      <c r="AD39" s="61"/>
      <c r="AE39" s="61"/>
      <c r="AF39" s="61"/>
      <c r="AG39" s="61"/>
      <c r="AH39" s="61"/>
      <c r="AI39" s="61"/>
      <c r="AJ39" s="18"/>
    </row>
    <row r="40" spans="1:36" ht="30" customHeight="1">
      <c r="A40" s="443"/>
      <c r="B40" s="45" t="s">
        <v>901</v>
      </c>
      <c r="C40" s="61"/>
      <c r="D40" s="61"/>
      <c r="E40" s="61"/>
      <c r="F40" s="61"/>
      <c r="G40" s="61"/>
      <c r="H40" s="61"/>
      <c r="I40" s="61"/>
      <c r="J40" s="61"/>
      <c r="K40" s="61"/>
      <c r="L40" s="61"/>
      <c r="M40" s="61"/>
      <c r="N40" s="61"/>
      <c r="O40" s="61"/>
      <c r="P40" s="61"/>
      <c r="Q40" s="61"/>
      <c r="R40" s="61" t="s">
        <v>99</v>
      </c>
      <c r="S40" s="63"/>
      <c r="T40" s="61"/>
      <c r="U40" s="61"/>
      <c r="V40" s="61"/>
      <c r="W40" s="61"/>
      <c r="X40" s="61"/>
      <c r="Y40" s="61"/>
      <c r="Z40" s="61"/>
      <c r="AA40" s="61"/>
      <c r="AB40" s="61"/>
      <c r="AC40" s="61"/>
      <c r="AD40" s="61"/>
      <c r="AE40" s="61"/>
      <c r="AF40" s="61"/>
      <c r="AG40" s="61"/>
      <c r="AH40" s="61"/>
      <c r="AI40" s="61"/>
      <c r="AJ40" s="18"/>
    </row>
    <row r="41" spans="1:36" ht="30" customHeight="1">
      <c r="A41" s="441" t="s">
        <v>902</v>
      </c>
      <c r="B41" s="45" t="s">
        <v>249</v>
      </c>
      <c r="C41" s="64" t="s">
        <v>903</v>
      </c>
      <c r="D41" s="64"/>
      <c r="E41" s="64"/>
      <c r="F41" s="64"/>
      <c r="G41" s="64"/>
      <c r="H41" s="64"/>
      <c r="I41" s="64"/>
      <c r="J41" s="64"/>
      <c r="K41" s="64"/>
      <c r="L41" s="64"/>
      <c r="M41" s="64"/>
      <c r="N41" s="61" t="s">
        <v>141</v>
      </c>
      <c r="O41" s="61"/>
      <c r="P41" s="61"/>
      <c r="Q41" s="61"/>
      <c r="R41" s="61"/>
      <c r="S41" s="63"/>
      <c r="T41" s="64"/>
      <c r="U41" s="64"/>
      <c r="V41" s="64"/>
      <c r="W41" s="64"/>
      <c r="X41" s="64"/>
      <c r="Y41" s="64"/>
      <c r="Z41" s="64"/>
      <c r="AA41" s="64"/>
      <c r="AB41" s="64"/>
      <c r="AC41" s="64"/>
      <c r="AD41" s="64"/>
      <c r="AE41" s="64"/>
      <c r="AF41" s="64"/>
      <c r="AG41" s="64"/>
      <c r="AH41" s="64"/>
      <c r="AI41" s="64"/>
      <c r="AJ41" s="18"/>
    </row>
    <row r="42" spans="1:36" ht="30" customHeight="1">
      <c r="A42" s="442"/>
      <c r="B42" s="45" t="s">
        <v>261</v>
      </c>
      <c r="C42" s="64" t="s">
        <v>903</v>
      </c>
      <c r="D42" s="64"/>
      <c r="E42" s="64"/>
      <c r="F42" s="64"/>
      <c r="G42" s="64"/>
      <c r="H42" s="64"/>
      <c r="I42" s="64"/>
      <c r="J42" s="64"/>
      <c r="K42" s="64"/>
      <c r="L42" s="64"/>
      <c r="M42" s="64"/>
      <c r="N42" s="61"/>
      <c r="O42" s="61" t="s">
        <v>99</v>
      </c>
      <c r="P42" s="61"/>
      <c r="Q42" s="61"/>
      <c r="R42" s="61"/>
      <c r="S42" s="63"/>
      <c r="T42" s="64"/>
      <c r="U42" s="64"/>
      <c r="V42" s="64"/>
      <c r="W42" s="64"/>
      <c r="X42" s="64"/>
      <c r="Y42" s="64"/>
      <c r="Z42" s="64"/>
      <c r="AA42" s="64"/>
      <c r="AB42" s="64"/>
      <c r="AC42" s="64"/>
      <c r="AD42" s="64"/>
      <c r="AE42" s="64"/>
      <c r="AF42" s="64"/>
      <c r="AG42" s="64"/>
      <c r="AH42" s="64"/>
      <c r="AI42" s="64"/>
      <c r="AJ42" s="18"/>
    </row>
    <row r="43" spans="1:36" ht="30" customHeight="1">
      <c r="A43" s="442"/>
      <c r="B43" s="45" t="s">
        <v>270</v>
      </c>
      <c r="C43" s="64" t="s">
        <v>903</v>
      </c>
      <c r="D43" s="64"/>
      <c r="E43" s="64"/>
      <c r="F43" s="64"/>
      <c r="G43" s="64"/>
      <c r="H43" s="64"/>
      <c r="I43" s="64"/>
      <c r="J43" s="64"/>
      <c r="K43" s="64"/>
      <c r="L43" s="64"/>
      <c r="M43" s="64"/>
      <c r="N43" s="61"/>
      <c r="O43" s="61" t="s">
        <v>99</v>
      </c>
      <c r="P43" s="61"/>
      <c r="Q43" s="61"/>
      <c r="R43" s="61"/>
      <c r="S43" s="63"/>
      <c r="T43" s="64"/>
      <c r="U43" s="64"/>
      <c r="V43" s="64"/>
      <c r="W43" s="64"/>
      <c r="X43" s="64"/>
      <c r="Y43" s="64"/>
      <c r="Z43" s="64"/>
      <c r="AA43" s="64"/>
      <c r="AB43" s="64"/>
      <c r="AC43" s="64"/>
      <c r="AD43" s="64"/>
      <c r="AE43" s="64"/>
      <c r="AF43" s="64"/>
      <c r="AG43" s="64"/>
      <c r="AH43" s="64"/>
      <c r="AI43" s="64"/>
      <c r="AJ43" s="18"/>
    </row>
    <row r="44" spans="1:36" ht="30" customHeight="1">
      <c r="A44" s="442"/>
      <c r="B44" s="45" t="s">
        <v>279</v>
      </c>
      <c r="C44" s="64"/>
      <c r="D44" s="61"/>
      <c r="E44" s="61"/>
      <c r="F44" s="61"/>
      <c r="G44" s="61"/>
      <c r="H44" s="61"/>
      <c r="I44" s="61"/>
      <c r="J44" s="61"/>
      <c r="K44" s="61"/>
      <c r="L44" s="61"/>
      <c r="M44" s="61"/>
      <c r="N44" s="61"/>
      <c r="O44" s="61"/>
      <c r="P44" s="61"/>
      <c r="Q44" s="61" t="s">
        <v>99</v>
      </c>
      <c r="R44" s="61"/>
      <c r="S44" s="63"/>
      <c r="T44" s="61"/>
      <c r="U44" s="61"/>
      <c r="V44" s="61"/>
      <c r="W44" s="61"/>
      <c r="X44" s="61"/>
      <c r="Y44" s="61"/>
      <c r="Z44" s="61"/>
      <c r="AA44" s="61"/>
      <c r="AB44" s="61"/>
      <c r="AC44" s="61"/>
      <c r="AD44" s="61"/>
      <c r="AE44" s="61"/>
      <c r="AF44" s="61"/>
      <c r="AG44" s="61"/>
      <c r="AH44" s="61"/>
      <c r="AI44" s="61"/>
      <c r="AJ44" s="18"/>
    </row>
    <row r="45" spans="1:36" ht="30" customHeight="1">
      <c r="A45" s="442"/>
      <c r="B45" s="45" t="s">
        <v>287</v>
      </c>
      <c r="C45" s="64"/>
      <c r="D45" s="61"/>
      <c r="E45" s="61"/>
      <c r="F45" s="61"/>
      <c r="G45" s="61"/>
      <c r="H45" s="61"/>
      <c r="I45" s="61"/>
      <c r="J45" s="61"/>
      <c r="K45" s="61"/>
      <c r="L45" s="61"/>
      <c r="M45" s="61"/>
      <c r="N45" s="61"/>
      <c r="O45" s="61" t="s">
        <v>99</v>
      </c>
      <c r="P45" s="61"/>
      <c r="Q45" s="61"/>
      <c r="R45" s="61"/>
      <c r="S45" s="63"/>
      <c r="T45" s="61"/>
      <c r="U45" s="61"/>
      <c r="V45" s="61"/>
      <c r="W45" s="61"/>
      <c r="X45" s="61"/>
      <c r="Y45" s="61"/>
      <c r="Z45" s="61"/>
      <c r="AA45" s="61"/>
      <c r="AB45" s="61"/>
      <c r="AC45" s="61"/>
      <c r="AD45" s="61"/>
      <c r="AE45" s="61"/>
      <c r="AF45" s="61"/>
      <c r="AG45" s="61"/>
      <c r="AH45" s="61"/>
      <c r="AI45" s="61"/>
      <c r="AJ45" s="18"/>
    </row>
    <row r="46" spans="1:36" ht="30" customHeight="1">
      <c r="A46" s="442"/>
      <c r="B46" s="45" t="s">
        <v>904</v>
      </c>
      <c r="C46" s="64"/>
      <c r="D46" s="61"/>
      <c r="E46" s="61"/>
      <c r="F46" s="61"/>
      <c r="G46" s="61"/>
      <c r="H46" s="61"/>
      <c r="I46" s="61"/>
      <c r="J46" s="61"/>
      <c r="K46" s="61"/>
      <c r="L46" s="61"/>
      <c r="M46" s="61"/>
      <c r="N46" s="61"/>
      <c r="O46" s="61"/>
      <c r="P46" s="61"/>
      <c r="Q46" s="61" t="s">
        <v>99</v>
      </c>
      <c r="R46" s="61"/>
      <c r="S46" s="63"/>
      <c r="T46" s="61"/>
      <c r="U46" s="61"/>
      <c r="V46" s="61"/>
      <c r="W46" s="61"/>
      <c r="X46" s="61"/>
      <c r="Y46" s="61"/>
      <c r="Z46" s="61"/>
      <c r="AA46" s="61"/>
      <c r="AB46" s="61"/>
      <c r="AC46" s="61"/>
      <c r="AD46" s="61"/>
      <c r="AE46" s="61"/>
      <c r="AF46" s="61"/>
      <c r="AG46" s="61"/>
      <c r="AH46" s="61"/>
      <c r="AI46" s="61"/>
      <c r="AJ46" s="18"/>
    </row>
    <row r="47" spans="1:36" ht="30" customHeight="1">
      <c r="A47" s="442"/>
      <c r="B47" s="45" t="s">
        <v>905</v>
      </c>
      <c r="C47" s="64"/>
      <c r="D47" s="61"/>
      <c r="E47" s="61"/>
      <c r="F47" s="61"/>
      <c r="G47" s="61"/>
      <c r="H47" s="61"/>
      <c r="I47" s="61"/>
      <c r="J47" s="61"/>
      <c r="K47" s="61"/>
      <c r="L47" s="61"/>
      <c r="M47" s="61"/>
      <c r="N47" s="61"/>
      <c r="O47" s="61" t="s">
        <v>99</v>
      </c>
      <c r="P47" s="61"/>
      <c r="Q47" s="61"/>
      <c r="R47" s="61"/>
      <c r="S47" s="63"/>
      <c r="T47" s="61"/>
      <c r="U47" s="61"/>
      <c r="V47" s="61"/>
      <c r="W47" s="61"/>
      <c r="X47" s="61"/>
      <c r="Y47" s="61"/>
      <c r="Z47" s="61"/>
      <c r="AA47" s="61"/>
      <c r="AB47" s="61"/>
      <c r="AC47" s="61"/>
      <c r="AD47" s="61"/>
      <c r="AE47" s="61"/>
      <c r="AF47" s="61"/>
      <c r="AG47" s="61"/>
      <c r="AH47" s="61"/>
      <c r="AI47" s="61"/>
      <c r="AJ47" s="18"/>
    </row>
    <row r="48" spans="1:36" ht="30" customHeight="1">
      <c r="A48" s="442"/>
      <c r="B48" s="45" t="s">
        <v>906</v>
      </c>
      <c r="C48" s="64"/>
      <c r="D48" s="61"/>
      <c r="E48" s="61"/>
      <c r="F48" s="61"/>
      <c r="G48" s="61"/>
      <c r="H48" s="61"/>
      <c r="I48" s="61"/>
      <c r="J48" s="61"/>
      <c r="K48" s="61"/>
      <c r="L48" s="61"/>
      <c r="M48" s="61"/>
      <c r="N48" s="61"/>
      <c r="O48" s="61"/>
      <c r="P48" s="61"/>
      <c r="Q48" s="61" t="s">
        <v>99</v>
      </c>
      <c r="R48" s="61"/>
      <c r="S48" s="63"/>
      <c r="T48" s="61"/>
      <c r="U48" s="61"/>
      <c r="V48" s="61"/>
      <c r="W48" s="61"/>
      <c r="X48" s="61"/>
      <c r="Y48" s="61"/>
      <c r="Z48" s="61"/>
      <c r="AA48" s="61"/>
      <c r="AB48" s="61"/>
      <c r="AC48" s="61"/>
      <c r="AD48" s="61"/>
      <c r="AE48" s="61"/>
      <c r="AF48" s="61"/>
      <c r="AG48" s="61"/>
      <c r="AH48" s="61"/>
      <c r="AI48" s="61"/>
      <c r="AJ48" s="18"/>
    </row>
    <row r="49" spans="1:36" ht="30" customHeight="1">
      <c r="A49" s="442"/>
      <c r="B49" s="45" t="s">
        <v>907</v>
      </c>
      <c r="C49" s="64" t="s">
        <v>903</v>
      </c>
      <c r="D49" s="61"/>
      <c r="E49" s="61"/>
      <c r="F49" s="61"/>
      <c r="G49" s="61"/>
      <c r="H49" s="61"/>
      <c r="I49" s="61"/>
      <c r="J49" s="61"/>
      <c r="K49" s="61"/>
      <c r="L49" s="61"/>
      <c r="M49" s="61"/>
      <c r="N49" s="61"/>
      <c r="O49" s="61" t="s">
        <v>141</v>
      </c>
      <c r="P49" s="61"/>
      <c r="Q49" s="61"/>
      <c r="R49" s="61"/>
      <c r="S49" s="63"/>
      <c r="T49" s="61"/>
      <c r="U49" s="61"/>
      <c r="V49" s="61"/>
      <c r="W49" s="61"/>
      <c r="X49" s="61"/>
      <c r="Y49" s="61"/>
      <c r="Z49" s="61"/>
      <c r="AA49" s="61"/>
      <c r="AB49" s="61"/>
      <c r="AC49" s="61"/>
      <c r="AD49" s="61"/>
      <c r="AE49" s="61"/>
      <c r="AF49" s="61"/>
      <c r="AG49" s="61"/>
      <c r="AH49" s="61"/>
      <c r="AI49" s="61"/>
      <c r="AJ49" s="18"/>
    </row>
    <row r="50" spans="1:36" ht="30" customHeight="1">
      <c r="A50" s="442"/>
      <c r="B50" s="45" t="s">
        <v>908</v>
      </c>
      <c r="C50" s="64"/>
      <c r="D50" s="61"/>
      <c r="E50" s="61"/>
      <c r="F50" s="61"/>
      <c r="G50" s="61"/>
      <c r="H50" s="61"/>
      <c r="I50" s="61"/>
      <c r="J50" s="61"/>
      <c r="K50" s="61"/>
      <c r="L50" s="61"/>
      <c r="M50" s="61"/>
      <c r="N50" s="61"/>
      <c r="O50" s="61"/>
      <c r="P50" s="61"/>
      <c r="Q50" s="61" t="s">
        <v>99</v>
      </c>
      <c r="R50" s="61"/>
      <c r="S50" s="63"/>
      <c r="T50" s="61"/>
      <c r="U50" s="61"/>
      <c r="V50" s="61"/>
      <c r="W50" s="61"/>
      <c r="X50" s="61"/>
      <c r="Y50" s="61"/>
      <c r="Z50" s="61"/>
      <c r="AA50" s="61"/>
      <c r="AB50" s="61"/>
      <c r="AC50" s="61"/>
      <c r="AD50" s="61"/>
      <c r="AE50" s="61"/>
      <c r="AF50" s="61"/>
      <c r="AG50" s="61"/>
      <c r="AH50" s="61"/>
      <c r="AI50" s="61"/>
      <c r="AJ50" s="18"/>
    </row>
    <row r="51" spans="1:36" ht="30" customHeight="1">
      <c r="A51" s="442"/>
      <c r="B51" s="45" t="s">
        <v>909</v>
      </c>
      <c r="C51" s="64"/>
      <c r="D51" s="61"/>
      <c r="E51" s="61"/>
      <c r="F51" s="61"/>
      <c r="G51" s="61"/>
      <c r="H51" s="61"/>
      <c r="I51" s="61"/>
      <c r="J51" s="61"/>
      <c r="K51" s="61"/>
      <c r="L51" s="61"/>
      <c r="M51" s="61"/>
      <c r="N51" s="61"/>
      <c r="O51" s="61"/>
      <c r="P51" s="61"/>
      <c r="Q51" s="61"/>
      <c r="R51" s="61" t="s">
        <v>99</v>
      </c>
      <c r="S51" s="63"/>
      <c r="T51" s="61"/>
      <c r="U51" s="61"/>
      <c r="V51" s="61"/>
      <c r="W51" s="61"/>
      <c r="X51" s="61"/>
      <c r="Y51" s="61"/>
      <c r="Z51" s="61"/>
      <c r="AA51" s="61"/>
      <c r="AB51" s="61"/>
      <c r="AC51" s="61"/>
      <c r="AD51" s="61"/>
      <c r="AE51" s="61"/>
      <c r="AF51" s="61"/>
      <c r="AG51" s="61"/>
      <c r="AH51" s="61"/>
      <c r="AI51" s="61"/>
      <c r="AJ51" s="18"/>
    </row>
    <row r="52" spans="1:36" ht="30" customHeight="1">
      <c r="A52" s="442"/>
      <c r="B52" s="45" t="s">
        <v>910</v>
      </c>
      <c r="C52" s="64"/>
      <c r="D52" s="61"/>
      <c r="E52" s="61"/>
      <c r="F52" s="61"/>
      <c r="G52" s="61"/>
      <c r="H52" s="61"/>
      <c r="I52" s="61"/>
      <c r="J52" s="61"/>
      <c r="K52" s="61"/>
      <c r="L52" s="61"/>
      <c r="M52" s="61"/>
      <c r="N52" s="61"/>
      <c r="O52" s="61" t="s">
        <v>99</v>
      </c>
      <c r="P52" s="61"/>
      <c r="Q52" s="61"/>
      <c r="R52" s="61"/>
      <c r="S52" s="63"/>
      <c r="T52" s="61"/>
      <c r="U52" s="61"/>
      <c r="V52" s="61"/>
      <c r="W52" s="61"/>
      <c r="X52" s="61"/>
      <c r="Y52" s="61"/>
      <c r="Z52" s="61"/>
      <c r="AA52" s="61"/>
      <c r="AB52" s="61"/>
      <c r="AC52" s="61"/>
      <c r="AD52" s="61"/>
      <c r="AE52" s="61"/>
      <c r="AF52" s="61"/>
      <c r="AG52" s="61"/>
      <c r="AH52" s="61"/>
      <c r="AI52" s="61"/>
      <c r="AJ52" s="18"/>
    </row>
    <row r="53" spans="1:36" ht="30" customHeight="1">
      <c r="A53" s="442"/>
      <c r="B53" s="45" t="s">
        <v>911</v>
      </c>
      <c r="C53" s="64"/>
      <c r="D53" s="61"/>
      <c r="E53" s="61"/>
      <c r="F53" s="61"/>
      <c r="G53" s="61"/>
      <c r="H53" s="61"/>
      <c r="I53" s="61"/>
      <c r="J53" s="61"/>
      <c r="K53" s="61"/>
      <c r="L53" s="61"/>
      <c r="M53" s="61"/>
      <c r="N53" s="61"/>
      <c r="O53" s="61"/>
      <c r="P53" s="61"/>
      <c r="Q53" s="61" t="s">
        <v>99</v>
      </c>
      <c r="R53" s="61"/>
      <c r="S53" s="63"/>
      <c r="T53" s="61"/>
      <c r="U53" s="61"/>
      <c r="V53" s="61"/>
      <c r="W53" s="61"/>
      <c r="X53" s="61"/>
      <c r="Y53" s="61"/>
      <c r="Z53" s="61"/>
      <c r="AA53" s="61"/>
      <c r="AB53" s="61"/>
      <c r="AC53" s="61"/>
      <c r="AD53" s="61"/>
      <c r="AE53" s="61"/>
      <c r="AF53" s="61"/>
      <c r="AG53" s="61"/>
      <c r="AH53" s="61"/>
      <c r="AI53" s="61"/>
      <c r="AJ53" s="18"/>
    </row>
    <row r="54" spans="1:36" ht="30" customHeight="1">
      <c r="A54" s="442"/>
      <c r="B54" s="45" t="s">
        <v>912</v>
      </c>
      <c r="C54" s="64"/>
      <c r="D54" s="61"/>
      <c r="E54" s="61"/>
      <c r="F54" s="61"/>
      <c r="G54" s="61"/>
      <c r="H54" s="61"/>
      <c r="I54" s="61"/>
      <c r="J54" s="61"/>
      <c r="K54" s="61"/>
      <c r="L54" s="61"/>
      <c r="M54" s="61"/>
      <c r="N54" s="61"/>
      <c r="O54" s="61"/>
      <c r="P54" s="61"/>
      <c r="Q54" s="61"/>
      <c r="R54" s="61" t="s">
        <v>99</v>
      </c>
      <c r="S54" s="63"/>
      <c r="T54" s="61"/>
      <c r="U54" s="61"/>
      <c r="V54" s="61"/>
      <c r="W54" s="61"/>
      <c r="X54" s="61"/>
      <c r="Y54" s="61"/>
      <c r="Z54" s="61"/>
      <c r="AA54" s="61"/>
      <c r="AB54" s="61"/>
      <c r="AC54" s="61"/>
      <c r="AD54" s="61"/>
      <c r="AE54" s="61"/>
      <c r="AF54" s="61"/>
      <c r="AG54" s="61"/>
      <c r="AH54" s="61"/>
      <c r="AI54" s="61"/>
      <c r="AJ54" s="18"/>
    </row>
    <row r="55" spans="1:36" ht="30" customHeight="1">
      <c r="A55" s="443"/>
      <c r="B55" s="45" t="s">
        <v>913</v>
      </c>
      <c r="C55" s="64"/>
      <c r="D55" s="61"/>
      <c r="E55" s="61"/>
      <c r="F55" s="61"/>
      <c r="G55" s="61"/>
      <c r="H55" s="61"/>
      <c r="I55" s="61"/>
      <c r="J55" s="61"/>
      <c r="K55" s="61"/>
      <c r="L55" s="61"/>
      <c r="M55" s="61"/>
      <c r="N55" s="61"/>
      <c r="O55" s="61"/>
      <c r="P55" s="61" t="s">
        <v>99</v>
      </c>
      <c r="Q55" s="61"/>
      <c r="R55" s="61"/>
      <c r="S55" s="63"/>
      <c r="T55" s="61"/>
      <c r="U55" s="61"/>
      <c r="V55" s="61"/>
      <c r="W55" s="61"/>
      <c r="X55" s="61"/>
      <c r="Y55" s="61"/>
      <c r="Z55" s="61"/>
      <c r="AA55" s="61"/>
      <c r="AB55" s="61"/>
      <c r="AC55" s="61"/>
      <c r="AD55" s="61"/>
      <c r="AE55" s="61"/>
      <c r="AF55" s="61"/>
      <c r="AG55" s="61"/>
      <c r="AH55" s="61"/>
      <c r="AI55" s="61"/>
      <c r="AJ55" s="18"/>
    </row>
    <row r="56" spans="1:36" ht="30" customHeight="1">
      <c r="A56" s="441" t="s">
        <v>914</v>
      </c>
      <c r="B56" s="45" t="s">
        <v>299</v>
      </c>
      <c r="C56" s="64" t="s">
        <v>915</v>
      </c>
      <c r="D56" s="64"/>
      <c r="E56" s="64"/>
      <c r="F56" s="64"/>
      <c r="G56" s="64"/>
      <c r="H56" s="64"/>
      <c r="I56" s="64"/>
      <c r="J56" s="64"/>
      <c r="K56" s="64"/>
      <c r="L56" s="64"/>
      <c r="M56" s="64"/>
      <c r="N56" s="61"/>
      <c r="O56" s="61" t="s">
        <v>141</v>
      </c>
      <c r="P56" s="61"/>
      <c r="Q56" s="61"/>
      <c r="R56" s="61"/>
      <c r="S56" s="63"/>
      <c r="T56" s="64"/>
      <c r="U56" s="64"/>
      <c r="V56" s="64"/>
      <c r="W56" s="64"/>
      <c r="X56" s="64"/>
      <c r="Y56" s="64"/>
      <c r="Z56" s="64"/>
      <c r="AA56" s="64"/>
      <c r="AB56" s="64"/>
      <c r="AC56" s="64"/>
      <c r="AD56" s="64"/>
      <c r="AE56" s="64"/>
      <c r="AF56" s="64"/>
      <c r="AG56" s="64"/>
      <c r="AH56" s="64"/>
      <c r="AI56" s="64"/>
      <c r="AJ56" s="18"/>
    </row>
    <row r="57" spans="1:36" ht="30" customHeight="1">
      <c r="A57" s="442"/>
      <c r="B57" s="45" t="s">
        <v>310</v>
      </c>
      <c r="C57" s="64" t="s">
        <v>915</v>
      </c>
      <c r="D57" s="64"/>
      <c r="E57" s="64"/>
      <c r="F57" s="64"/>
      <c r="G57" s="64"/>
      <c r="H57" s="64"/>
      <c r="I57" s="64"/>
      <c r="J57" s="64"/>
      <c r="K57" s="64"/>
      <c r="L57" s="64"/>
      <c r="M57" s="64"/>
      <c r="N57" s="61"/>
      <c r="O57" s="61" t="s">
        <v>141</v>
      </c>
      <c r="P57" s="61"/>
      <c r="Q57" s="61"/>
      <c r="R57" s="61"/>
      <c r="S57" s="63"/>
      <c r="T57" s="64"/>
      <c r="U57" s="64"/>
      <c r="V57" s="64"/>
      <c r="W57" s="64"/>
      <c r="X57" s="64"/>
      <c r="Y57" s="64"/>
      <c r="Z57" s="64"/>
      <c r="AA57" s="64"/>
      <c r="AB57" s="64"/>
      <c r="AC57" s="64"/>
      <c r="AD57" s="64"/>
      <c r="AE57" s="64"/>
      <c r="AF57" s="64"/>
      <c r="AG57" s="64"/>
      <c r="AH57" s="64"/>
      <c r="AI57" s="64"/>
      <c r="AJ57" s="18"/>
    </row>
    <row r="58" spans="1:36" ht="30" customHeight="1">
      <c r="A58" s="442"/>
      <c r="B58" s="45" t="s">
        <v>324</v>
      </c>
      <c r="C58" s="64"/>
      <c r="D58" s="64"/>
      <c r="E58" s="64"/>
      <c r="F58" s="64"/>
      <c r="G58" s="64"/>
      <c r="H58" s="64"/>
      <c r="I58" s="64"/>
      <c r="J58" s="64"/>
      <c r="K58" s="64"/>
      <c r="L58" s="64"/>
      <c r="M58" s="64"/>
      <c r="N58" s="61"/>
      <c r="O58" s="61"/>
      <c r="P58" s="61"/>
      <c r="Q58" s="61"/>
      <c r="R58" s="61" t="s">
        <v>99</v>
      </c>
      <c r="S58" s="63"/>
      <c r="T58" s="64"/>
      <c r="U58" s="64"/>
      <c r="V58" s="64"/>
      <c r="W58" s="64"/>
      <c r="X58" s="64"/>
      <c r="Y58" s="64"/>
      <c r="Z58" s="64"/>
      <c r="AA58" s="64"/>
      <c r="AB58" s="64"/>
      <c r="AC58" s="64"/>
      <c r="AD58" s="64"/>
      <c r="AE58" s="64"/>
      <c r="AF58" s="64"/>
      <c r="AG58" s="64"/>
      <c r="AH58" s="64"/>
      <c r="AI58" s="64"/>
      <c r="AJ58" s="18"/>
    </row>
    <row r="59" spans="1:36" ht="30" customHeight="1">
      <c r="A59" s="442"/>
      <c r="B59" s="45" t="s">
        <v>336</v>
      </c>
      <c r="C59" s="64"/>
      <c r="D59" s="64"/>
      <c r="E59" s="64"/>
      <c r="F59" s="64"/>
      <c r="G59" s="64"/>
      <c r="H59" s="64"/>
      <c r="I59" s="64"/>
      <c r="J59" s="64"/>
      <c r="K59" s="64"/>
      <c r="L59" s="64"/>
      <c r="M59" s="64"/>
      <c r="N59" s="61"/>
      <c r="O59" s="61" t="s">
        <v>99</v>
      </c>
      <c r="P59" s="61"/>
      <c r="Q59" s="61"/>
      <c r="R59" s="61"/>
      <c r="S59" s="63"/>
      <c r="T59" s="64"/>
      <c r="U59" s="64"/>
      <c r="V59" s="64"/>
      <c r="W59" s="64"/>
      <c r="X59" s="64"/>
      <c r="Y59" s="64"/>
      <c r="Z59" s="64"/>
      <c r="AA59" s="64"/>
      <c r="AB59" s="64"/>
      <c r="AC59" s="64"/>
      <c r="AD59" s="64"/>
      <c r="AE59" s="64"/>
      <c r="AF59" s="64"/>
      <c r="AG59" s="64"/>
      <c r="AH59" s="64"/>
      <c r="AI59" s="64"/>
      <c r="AJ59" s="18"/>
    </row>
    <row r="60" spans="1:36" ht="30" customHeight="1">
      <c r="A60" s="442"/>
      <c r="B60" s="45" t="s">
        <v>348</v>
      </c>
      <c r="C60" s="64"/>
      <c r="D60" s="64"/>
      <c r="E60" s="64"/>
      <c r="F60" s="64"/>
      <c r="G60" s="64"/>
      <c r="H60" s="64"/>
      <c r="I60" s="64"/>
      <c r="J60" s="64"/>
      <c r="K60" s="64"/>
      <c r="L60" s="64"/>
      <c r="M60" s="64"/>
      <c r="N60" s="61"/>
      <c r="O60" s="61"/>
      <c r="P60" s="61"/>
      <c r="Q60" s="61" t="s">
        <v>99</v>
      </c>
      <c r="R60" s="61"/>
      <c r="S60" s="63"/>
      <c r="T60" s="64"/>
      <c r="U60" s="64"/>
      <c r="V60" s="64"/>
      <c r="W60" s="64"/>
      <c r="X60" s="64"/>
      <c r="Y60" s="64"/>
      <c r="Z60" s="64"/>
      <c r="AA60" s="64"/>
      <c r="AB60" s="64"/>
      <c r="AC60" s="64"/>
      <c r="AD60" s="64"/>
      <c r="AE60" s="64"/>
      <c r="AF60" s="64"/>
      <c r="AG60" s="64"/>
      <c r="AH60" s="64"/>
      <c r="AI60" s="64"/>
      <c r="AJ60" s="18"/>
    </row>
    <row r="61" spans="1:36" ht="30" customHeight="1">
      <c r="A61" s="442"/>
      <c r="B61" s="45" t="s">
        <v>916</v>
      </c>
      <c r="C61" s="64"/>
      <c r="D61" s="64"/>
      <c r="E61" s="64"/>
      <c r="F61" s="64"/>
      <c r="G61" s="64"/>
      <c r="H61" s="64"/>
      <c r="I61" s="64"/>
      <c r="J61" s="64"/>
      <c r="K61" s="64"/>
      <c r="L61" s="64"/>
      <c r="M61" s="64"/>
      <c r="N61" s="61"/>
      <c r="O61" s="61" t="s">
        <v>99</v>
      </c>
      <c r="P61" s="61"/>
      <c r="Q61" s="61"/>
      <c r="R61" s="61"/>
      <c r="S61" s="63"/>
      <c r="T61" s="64"/>
      <c r="U61" s="64"/>
      <c r="V61" s="64"/>
      <c r="W61" s="64"/>
      <c r="X61" s="64"/>
      <c r="Y61" s="64"/>
      <c r="Z61" s="64"/>
      <c r="AA61" s="64"/>
      <c r="AB61" s="64"/>
      <c r="AC61" s="64"/>
      <c r="AD61" s="64"/>
      <c r="AE61" s="64"/>
      <c r="AF61" s="64"/>
      <c r="AG61" s="64"/>
      <c r="AH61" s="64"/>
      <c r="AI61" s="64"/>
      <c r="AJ61" s="18"/>
    </row>
    <row r="62" spans="1:36" ht="30" customHeight="1">
      <c r="A62" s="442"/>
      <c r="B62" s="45" t="s">
        <v>917</v>
      </c>
      <c r="C62" s="64"/>
      <c r="D62" s="64"/>
      <c r="E62" s="64"/>
      <c r="F62" s="64"/>
      <c r="G62" s="64"/>
      <c r="H62" s="64"/>
      <c r="I62" s="64"/>
      <c r="J62" s="64"/>
      <c r="K62" s="64"/>
      <c r="L62" s="64"/>
      <c r="M62" s="64"/>
      <c r="N62" s="61"/>
      <c r="O62" s="61"/>
      <c r="P62" s="61"/>
      <c r="Q62" s="61" t="s">
        <v>99</v>
      </c>
      <c r="R62" s="61"/>
      <c r="S62" s="63"/>
      <c r="T62" s="64"/>
      <c r="U62" s="64"/>
      <c r="V62" s="64"/>
      <c r="W62" s="64"/>
      <c r="X62" s="64"/>
      <c r="Y62" s="64"/>
      <c r="Z62" s="64"/>
      <c r="AA62" s="64"/>
      <c r="AB62" s="64"/>
      <c r="AC62" s="64"/>
      <c r="AD62" s="64"/>
      <c r="AE62" s="64"/>
      <c r="AF62" s="64"/>
      <c r="AG62" s="64"/>
      <c r="AH62" s="64"/>
      <c r="AI62" s="64"/>
      <c r="AJ62" s="18"/>
    </row>
    <row r="63" spans="1:36" ht="30" customHeight="1">
      <c r="A63" s="442"/>
      <c r="B63" s="45" t="s">
        <v>918</v>
      </c>
      <c r="C63" s="64" t="s">
        <v>915</v>
      </c>
      <c r="D63" s="64"/>
      <c r="E63" s="64"/>
      <c r="F63" s="64"/>
      <c r="G63" s="64"/>
      <c r="H63" s="64"/>
      <c r="I63" s="64"/>
      <c r="J63" s="64"/>
      <c r="K63" s="64"/>
      <c r="L63" s="64"/>
      <c r="M63" s="64"/>
      <c r="N63" s="61"/>
      <c r="O63" s="61"/>
      <c r="P63" s="61" t="s">
        <v>141</v>
      </c>
      <c r="Q63" s="61"/>
      <c r="R63" s="61"/>
      <c r="S63" s="63" t="s">
        <v>77</v>
      </c>
      <c r="T63" s="64"/>
      <c r="U63" s="64"/>
      <c r="V63" s="64"/>
      <c r="W63" s="64"/>
      <c r="X63" s="64"/>
      <c r="Y63" s="64"/>
      <c r="Z63" s="64"/>
      <c r="AA63" s="64"/>
      <c r="AB63" s="64"/>
      <c r="AC63" s="64"/>
      <c r="AD63" s="64"/>
      <c r="AE63" s="64"/>
      <c r="AF63" s="64"/>
      <c r="AG63" s="64"/>
      <c r="AH63" s="64"/>
      <c r="AI63" s="64"/>
      <c r="AJ63" s="18"/>
    </row>
    <row r="64" spans="1:36" ht="30" customHeight="1">
      <c r="A64" s="442"/>
      <c r="B64" s="45" t="s">
        <v>919</v>
      </c>
      <c r="C64" s="61" t="s">
        <v>915</v>
      </c>
      <c r="D64" s="61"/>
      <c r="E64" s="61"/>
      <c r="F64" s="61"/>
      <c r="G64" s="61"/>
      <c r="H64" s="61"/>
      <c r="I64" s="61"/>
      <c r="J64" s="61"/>
      <c r="K64" s="61"/>
      <c r="L64" s="61"/>
      <c r="M64" s="61"/>
      <c r="N64" s="61"/>
      <c r="O64" s="61"/>
      <c r="P64" s="61"/>
      <c r="Q64" s="61" t="s">
        <v>141</v>
      </c>
      <c r="R64" s="61"/>
      <c r="S64" s="63"/>
      <c r="T64" s="61"/>
      <c r="U64" s="61"/>
      <c r="V64" s="61"/>
      <c r="W64" s="61"/>
      <c r="X64" s="61"/>
      <c r="Y64" s="61"/>
      <c r="Z64" s="61"/>
      <c r="AA64" s="61"/>
      <c r="AB64" s="61"/>
      <c r="AC64" s="61"/>
      <c r="AD64" s="61"/>
      <c r="AE64" s="61"/>
      <c r="AF64" s="61"/>
      <c r="AG64" s="61"/>
      <c r="AH64" s="61"/>
      <c r="AI64" s="61"/>
      <c r="AJ64" s="18"/>
    </row>
    <row r="65" spans="1:36" ht="30" customHeight="1">
      <c r="A65" s="442"/>
      <c r="B65" s="45" t="s">
        <v>920</v>
      </c>
      <c r="C65" s="61"/>
      <c r="D65" s="61"/>
      <c r="E65" s="61"/>
      <c r="F65" s="61"/>
      <c r="G65" s="61"/>
      <c r="H65" s="61"/>
      <c r="I65" s="61"/>
      <c r="J65" s="61"/>
      <c r="K65" s="61"/>
      <c r="L65" s="61"/>
      <c r="M65" s="61"/>
      <c r="N65" s="61"/>
      <c r="O65" s="61" t="s">
        <v>99</v>
      </c>
      <c r="P65" s="61"/>
      <c r="Q65" s="61"/>
      <c r="R65" s="61"/>
      <c r="S65" s="63"/>
      <c r="T65" s="61"/>
      <c r="U65" s="61"/>
      <c r="V65" s="61"/>
      <c r="W65" s="61"/>
      <c r="X65" s="61"/>
      <c r="Y65" s="61"/>
      <c r="Z65" s="61"/>
      <c r="AA65" s="61"/>
      <c r="AB65" s="61"/>
      <c r="AC65" s="61"/>
      <c r="AD65" s="61"/>
      <c r="AE65" s="61"/>
      <c r="AF65" s="61"/>
      <c r="AG65" s="61"/>
      <c r="AH65" s="61"/>
      <c r="AI65" s="61"/>
      <c r="AJ65" s="18"/>
    </row>
    <row r="66" spans="1:36" ht="30" customHeight="1">
      <c r="A66" s="442"/>
      <c r="B66" s="45" t="s">
        <v>921</v>
      </c>
      <c r="C66" s="61"/>
      <c r="D66" s="61"/>
      <c r="E66" s="61"/>
      <c r="F66" s="61"/>
      <c r="G66" s="61"/>
      <c r="H66" s="61"/>
      <c r="I66" s="61"/>
      <c r="J66" s="61"/>
      <c r="K66" s="61"/>
      <c r="L66" s="61"/>
      <c r="M66" s="61"/>
      <c r="N66" s="61"/>
      <c r="O66" s="61"/>
      <c r="P66" s="61"/>
      <c r="Q66" s="61"/>
      <c r="R66" s="61" t="s">
        <v>99</v>
      </c>
      <c r="S66" s="63"/>
      <c r="T66" s="61"/>
      <c r="U66" s="61"/>
      <c r="V66" s="61"/>
      <c r="W66" s="61"/>
      <c r="X66" s="61"/>
      <c r="Y66" s="61"/>
      <c r="Z66" s="61"/>
      <c r="AA66" s="61"/>
      <c r="AB66" s="61"/>
      <c r="AC66" s="61"/>
      <c r="AD66" s="61"/>
      <c r="AE66" s="61"/>
      <c r="AF66" s="61"/>
      <c r="AG66" s="61"/>
      <c r="AH66" s="61"/>
      <c r="AI66" s="61"/>
      <c r="AJ66" s="18"/>
    </row>
    <row r="67" spans="1:36" ht="30" customHeight="1">
      <c r="A67" s="442"/>
      <c r="B67" s="45" t="s">
        <v>922</v>
      </c>
      <c r="C67" s="61"/>
      <c r="D67" s="61"/>
      <c r="E67" s="61"/>
      <c r="F67" s="61"/>
      <c r="G67" s="61"/>
      <c r="H67" s="61"/>
      <c r="I67" s="61"/>
      <c r="J67" s="61"/>
      <c r="K67" s="61"/>
      <c r="L67" s="61"/>
      <c r="M67" s="61"/>
      <c r="N67" s="61"/>
      <c r="O67" s="61" t="s">
        <v>99</v>
      </c>
      <c r="P67" s="61"/>
      <c r="Q67" s="61"/>
      <c r="R67" s="61"/>
      <c r="S67" s="63"/>
      <c r="T67" s="61"/>
      <c r="U67" s="61"/>
      <c r="V67" s="61"/>
      <c r="W67" s="61"/>
      <c r="X67" s="61"/>
      <c r="Y67" s="61"/>
      <c r="Z67" s="61"/>
      <c r="AA67" s="61"/>
      <c r="AB67" s="61"/>
      <c r="AC67" s="61"/>
      <c r="AD67" s="61"/>
      <c r="AE67" s="61"/>
      <c r="AF67" s="61"/>
      <c r="AG67" s="61"/>
      <c r="AH67" s="61"/>
      <c r="AI67" s="61"/>
      <c r="AJ67" s="18"/>
    </row>
    <row r="68" spans="1:36" ht="30" customHeight="1">
      <c r="A68" s="442"/>
      <c r="B68" s="45" t="s">
        <v>923</v>
      </c>
      <c r="C68" s="61"/>
      <c r="D68" s="61"/>
      <c r="E68" s="61"/>
      <c r="F68" s="61"/>
      <c r="G68" s="61"/>
      <c r="H68" s="61"/>
      <c r="I68" s="61"/>
      <c r="J68" s="61"/>
      <c r="K68" s="61"/>
      <c r="L68" s="61"/>
      <c r="M68" s="61"/>
      <c r="N68" s="61"/>
      <c r="O68" s="61"/>
      <c r="P68" s="61" t="s">
        <v>99</v>
      </c>
      <c r="Q68" s="61"/>
      <c r="R68" s="61"/>
      <c r="S68" s="63"/>
      <c r="T68" s="61"/>
      <c r="U68" s="61"/>
      <c r="V68" s="61"/>
      <c r="W68" s="61"/>
      <c r="X68" s="61"/>
      <c r="Y68" s="61"/>
      <c r="Z68" s="61"/>
      <c r="AA68" s="61"/>
      <c r="AB68" s="61"/>
      <c r="AC68" s="61"/>
      <c r="AD68" s="61"/>
      <c r="AE68" s="61"/>
      <c r="AF68" s="61"/>
      <c r="AG68" s="61"/>
      <c r="AH68" s="61"/>
      <c r="AI68" s="61"/>
      <c r="AJ68" s="18"/>
    </row>
    <row r="69" spans="1:36" ht="30" customHeight="1">
      <c r="A69" s="442"/>
      <c r="B69" s="45" t="s">
        <v>924</v>
      </c>
      <c r="C69" s="61"/>
      <c r="D69" s="61"/>
      <c r="E69" s="61"/>
      <c r="F69" s="61"/>
      <c r="G69" s="61"/>
      <c r="H69" s="61"/>
      <c r="I69" s="61"/>
      <c r="J69" s="61"/>
      <c r="K69" s="61"/>
      <c r="L69" s="61"/>
      <c r="M69" s="61"/>
      <c r="N69" s="61"/>
      <c r="O69" s="61"/>
      <c r="P69" s="61"/>
      <c r="Q69" s="61" t="s">
        <v>99</v>
      </c>
      <c r="R69" s="61"/>
      <c r="S69" s="63"/>
      <c r="T69" s="61"/>
      <c r="U69" s="61"/>
      <c r="V69" s="61"/>
      <c r="W69" s="61"/>
      <c r="X69" s="61"/>
      <c r="Y69" s="61"/>
      <c r="Z69" s="61"/>
      <c r="AA69" s="61"/>
      <c r="AB69" s="61"/>
      <c r="AC69" s="61"/>
      <c r="AD69" s="61"/>
      <c r="AE69" s="61"/>
      <c r="AF69" s="61"/>
      <c r="AG69" s="61"/>
      <c r="AH69" s="61"/>
      <c r="AI69" s="61"/>
      <c r="AJ69" s="18"/>
    </row>
    <row r="70" spans="1:36" ht="30" customHeight="1">
      <c r="A70" s="443"/>
      <c r="B70" s="45" t="s">
        <v>925</v>
      </c>
      <c r="C70" s="61"/>
      <c r="D70" s="61"/>
      <c r="E70" s="61"/>
      <c r="F70" s="61"/>
      <c r="G70" s="61"/>
      <c r="H70" s="61"/>
      <c r="I70" s="61"/>
      <c r="J70" s="61"/>
      <c r="K70" s="61"/>
      <c r="L70" s="61"/>
      <c r="M70" s="61"/>
      <c r="N70" s="61"/>
      <c r="O70" s="61"/>
      <c r="P70" s="61"/>
      <c r="Q70" s="61" t="s">
        <v>99</v>
      </c>
      <c r="R70" s="61"/>
      <c r="S70" s="63"/>
      <c r="T70" s="61"/>
      <c r="U70" s="61"/>
      <c r="V70" s="61"/>
      <c r="W70" s="61"/>
      <c r="X70" s="61"/>
      <c r="Y70" s="61"/>
      <c r="Z70" s="61"/>
      <c r="AA70" s="61"/>
      <c r="AB70" s="61"/>
      <c r="AC70" s="61"/>
      <c r="AD70" s="61"/>
      <c r="AE70" s="61"/>
      <c r="AF70" s="61"/>
      <c r="AG70" s="61"/>
      <c r="AH70" s="61"/>
      <c r="AI70" s="61"/>
      <c r="AJ70" s="18"/>
    </row>
    <row r="71" spans="1:36" ht="30" customHeight="1">
      <c r="A71" s="441" t="s">
        <v>926</v>
      </c>
      <c r="B71" s="45" t="s">
        <v>360</v>
      </c>
      <c r="C71" s="64" t="s">
        <v>927</v>
      </c>
      <c r="D71" s="64"/>
      <c r="E71" s="64"/>
      <c r="F71" s="64"/>
      <c r="G71" s="64"/>
      <c r="H71" s="64"/>
      <c r="I71" s="64"/>
      <c r="J71" s="64"/>
      <c r="K71" s="64"/>
      <c r="L71" s="64"/>
      <c r="M71" s="64"/>
      <c r="N71" s="61"/>
      <c r="O71" s="61"/>
      <c r="P71" s="61"/>
      <c r="Q71" s="61"/>
      <c r="R71" s="61" t="s">
        <v>141</v>
      </c>
      <c r="S71" s="63"/>
      <c r="T71" s="64"/>
      <c r="U71" s="64"/>
      <c r="V71" s="64"/>
      <c r="W71" s="64"/>
      <c r="X71" s="64"/>
      <c r="Y71" s="64"/>
      <c r="Z71" s="64"/>
      <c r="AA71" s="64"/>
      <c r="AB71" s="64"/>
      <c r="AC71" s="64"/>
      <c r="AD71" s="64"/>
      <c r="AE71" s="64"/>
      <c r="AF71" s="64"/>
      <c r="AG71" s="64"/>
      <c r="AH71" s="64"/>
      <c r="AI71" s="64"/>
      <c r="AJ71" s="18"/>
    </row>
    <row r="72" spans="1:36" ht="30" customHeight="1">
      <c r="A72" s="442"/>
      <c r="B72" s="45" t="s">
        <v>372</v>
      </c>
      <c r="C72" s="64" t="s">
        <v>927</v>
      </c>
      <c r="D72" s="64"/>
      <c r="E72" s="64"/>
      <c r="F72" s="64"/>
      <c r="G72" s="64"/>
      <c r="H72" s="64"/>
      <c r="I72" s="64"/>
      <c r="J72" s="64"/>
      <c r="K72" s="64"/>
      <c r="L72" s="64"/>
      <c r="M72" s="64"/>
      <c r="N72" s="61"/>
      <c r="O72" s="61"/>
      <c r="P72" s="61"/>
      <c r="Q72" s="61"/>
      <c r="R72" s="61" t="s">
        <v>141</v>
      </c>
      <c r="S72" s="63"/>
      <c r="T72" s="64"/>
      <c r="U72" s="64"/>
      <c r="V72" s="64"/>
      <c r="W72" s="64"/>
      <c r="X72" s="64"/>
      <c r="Y72" s="64"/>
      <c r="Z72" s="64"/>
      <c r="AA72" s="64"/>
      <c r="AB72" s="64"/>
      <c r="AC72" s="64"/>
      <c r="AD72" s="64"/>
      <c r="AE72" s="64"/>
      <c r="AF72" s="64"/>
      <c r="AG72" s="64"/>
      <c r="AH72" s="64"/>
      <c r="AI72" s="64"/>
      <c r="AJ72" s="18"/>
    </row>
    <row r="73" spans="1:36" ht="30" customHeight="1">
      <c r="A73" s="442"/>
      <c r="B73" s="45" t="s">
        <v>928</v>
      </c>
      <c r="C73" s="64" t="s">
        <v>927</v>
      </c>
      <c r="D73" s="64"/>
      <c r="E73" s="64"/>
      <c r="F73" s="64"/>
      <c r="G73" s="64"/>
      <c r="H73" s="64"/>
      <c r="I73" s="64"/>
      <c r="J73" s="64"/>
      <c r="K73" s="64"/>
      <c r="L73" s="64"/>
      <c r="M73" s="64"/>
      <c r="N73" s="61"/>
      <c r="O73" s="61"/>
      <c r="P73" s="61"/>
      <c r="Q73" s="61"/>
      <c r="R73" s="61" t="s">
        <v>141</v>
      </c>
      <c r="S73" s="63"/>
      <c r="T73" s="64"/>
      <c r="U73" s="64"/>
      <c r="V73" s="64"/>
      <c r="W73" s="64"/>
      <c r="X73" s="64"/>
      <c r="Y73" s="64"/>
      <c r="Z73" s="64"/>
      <c r="AA73" s="64"/>
      <c r="AB73" s="64"/>
      <c r="AC73" s="64"/>
      <c r="AD73" s="64"/>
      <c r="AE73" s="64"/>
      <c r="AF73" s="64"/>
      <c r="AG73" s="64"/>
      <c r="AH73" s="64"/>
      <c r="AI73" s="64"/>
      <c r="AJ73" s="18"/>
    </row>
    <row r="74" spans="1:36" ht="30" customHeight="1">
      <c r="A74" s="442"/>
      <c r="B74" s="45" t="s">
        <v>929</v>
      </c>
      <c r="C74" s="64"/>
      <c r="D74" s="64"/>
      <c r="E74" s="64"/>
      <c r="F74" s="64"/>
      <c r="G74" s="64"/>
      <c r="H74" s="64"/>
      <c r="I74" s="64"/>
      <c r="J74" s="64"/>
      <c r="K74" s="64"/>
      <c r="L74" s="64"/>
      <c r="M74" s="64"/>
      <c r="N74" s="61"/>
      <c r="O74" s="61"/>
      <c r="P74" s="61" t="s">
        <v>99</v>
      </c>
      <c r="Q74" s="61"/>
      <c r="R74" s="61"/>
      <c r="S74" s="63"/>
      <c r="T74" s="64"/>
      <c r="U74" s="64"/>
      <c r="V74" s="64"/>
      <c r="W74" s="64"/>
      <c r="X74" s="64"/>
      <c r="Y74" s="64"/>
      <c r="Z74" s="64"/>
      <c r="AA74" s="64"/>
      <c r="AB74" s="64"/>
      <c r="AC74" s="64"/>
      <c r="AD74" s="64"/>
      <c r="AE74" s="64"/>
      <c r="AF74" s="64"/>
      <c r="AG74" s="64"/>
      <c r="AH74" s="64"/>
      <c r="AI74" s="64"/>
      <c r="AJ74" s="18"/>
    </row>
    <row r="75" spans="1:36" ht="30" customHeight="1">
      <c r="A75" s="442"/>
      <c r="B75" s="45" t="s">
        <v>930</v>
      </c>
      <c r="C75" s="64"/>
      <c r="D75" s="64"/>
      <c r="E75" s="64"/>
      <c r="F75" s="64"/>
      <c r="G75" s="64"/>
      <c r="H75" s="64"/>
      <c r="I75" s="64"/>
      <c r="J75" s="64"/>
      <c r="K75" s="64"/>
      <c r="L75" s="64"/>
      <c r="M75" s="64"/>
      <c r="N75" s="61"/>
      <c r="O75" s="61"/>
      <c r="P75" s="61" t="s">
        <v>99</v>
      </c>
      <c r="Q75" s="61"/>
      <c r="R75" s="61"/>
      <c r="S75" s="63"/>
      <c r="T75" s="64"/>
      <c r="U75" s="64"/>
      <c r="V75" s="64"/>
      <c r="W75" s="64"/>
      <c r="X75" s="64"/>
      <c r="Y75" s="64"/>
      <c r="Z75" s="64"/>
      <c r="AA75" s="64"/>
      <c r="AB75" s="64"/>
      <c r="AC75" s="64"/>
      <c r="AD75" s="64"/>
      <c r="AE75" s="64"/>
      <c r="AF75" s="64"/>
      <c r="AG75" s="64"/>
      <c r="AH75" s="64"/>
      <c r="AI75" s="64"/>
      <c r="AJ75" s="18"/>
    </row>
    <row r="76" spans="1:36" ht="30" customHeight="1">
      <c r="A76" s="442"/>
      <c r="B76" s="45" t="s">
        <v>931</v>
      </c>
      <c r="C76" s="64"/>
      <c r="D76" s="64"/>
      <c r="E76" s="64"/>
      <c r="F76" s="64"/>
      <c r="G76" s="64"/>
      <c r="H76" s="64"/>
      <c r="I76" s="64"/>
      <c r="J76" s="64"/>
      <c r="K76" s="64"/>
      <c r="L76" s="64"/>
      <c r="M76" s="64"/>
      <c r="N76" s="61"/>
      <c r="O76" s="61"/>
      <c r="P76" s="61" t="s">
        <v>99</v>
      </c>
      <c r="Q76" s="61"/>
      <c r="R76" s="61"/>
      <c r="S76" s="63"/>
      <c r="T76" s="64"/>
      <c r="U76" s="64"/>
      <c r="V76" s="64"/>
      <c r="W76" s="64"/>
      <c r="X76" s="64"/>
      <c r="Y76" s="64"/>
      <c r="Z76" s="64"/>
      <c r="AA76" s="64"/>
      <c r="AB76" s="64"/>
      <c r="AC76" s="64"/>
      <c r="AD76" s="64"/>
      <c r="AE76" s="64"/>
      <c r="AF76" s="64"/>
      <c r="AG76" s="64"/>
      <c r="AH76" s="64"/>
      <c r="AI76" s="64"/>
      <c r="AJ76" s="18"/>
    </row>
    <row r="77" spans="1:36" ht="30" customHeight="1">
      <c r="A77" s="442"/>
      <c r="B77" s="45" t="s">
        <v>932</v>
      </c>
      <c r="C77" s="64"/>
      <c r="D77" s="64"/>
      <c r="E77" s="64"/>
      <c r="F77" s="64"/>
      <c r="G77" s="64"/>
      <c r="H77" s="64"/>
      <c r="I77" s="64"/>
      <c r="J77" s="64"/>
      <c r="K77" s="64"/>
      <c r="L77" s="64"/>
      <c r="M77" s="64"/>
      <c r="N77" s="61"/>
      <c r="O77" s="61"/>
      <c r="P77" s="61" t="s">
        <v>99</v>
      </c>
      <c r="Q77" s="61"/>
      <c r="R77" s="61"/>
      <c r="S77" s="63"/>
      <c r="T77" s="64"/>
      <c r="U77" s="64"/>
      <c r="V77" s="64"/>
      <c r="W77" s="64"/>
      <c r="X77" s="64"/>
      <c r="Y77" s="64"/>
      <c r="Z77" s="64"/>
      <c r="AA77" s="64"/>
      <c r="AB77" s="64"/>
      <c r="AC77" s="64"/>
      <c r="AD77" s="64"/>
      <c r="AE77" s="64"/>
      <c r="AF77" s="64"/>
      <c r="AG77" s="64"/>
      <c r="AH77" s="64"/>
      <c r="AI77" s="64"/>
      <c r="AJ77" s="18"/>
    </row>
    <row r="78" spans="1:36" ht="30" customHeight="1">
      <c r="A78" s="442"/>
      <c r="B78" s="45" t="s">
        <v>933</v>
      </c>
      <c r="C78" s="64"/>
      <c r="D78" s="64"/>
      <c r="E78" s="64"/>
      <c r="F78" s="64"/>
      <c r="G78" s="64"/>
      <c r="H78" s="64"/>
      <c r="I78" s="64"/>
      <c r="J78" s="64"/>
      <c r="K78" s="64"/>
      <c r="L78" s="64"/>
      <c r="M78" s="64"/>
      <c r="N78" s="61"/>
      <c r="O78" s="61"/>
      <c r="P78" s="61" t="s">
        <v>99</v>
      </c>
      <c r="Q78" s="61"/>
      <c r="R78" s="61"/>
      <c r="S78" s="63"/>
      <c r="T78" s="64"/>
      <c r="U78" s="64"/>
      <c r="V78" s="64"/>
      <c r="W78" s="64"/>
      <c r="X78" s="64"/>
      <c r="Y78" s="64"/>
      <c r="Z78" s="64"/>
      <c r="AA78" s="64"/>
      <c r="AB78" s="64"/>
      <c r="AC78" s="64"/>
      <c r="AD78" s="64"/>
      <c r="AE78" s="64"/>
      <c r="AF78" s="64"/>
      <c r="AG78" s="64"/>
      <c r="AH78" s="64"/>
      <c r="AI78" s="64"/>
      <c r="AJ78" s="18"/>
    </row>
    <row r="79" spans="1:36" ht="30" customHeight="1">
      <c r="A79" s="442"/>
      <c r="B79" s="45" t="s">
        <v>934</v>
      </c>
      <c r="C79" s="64"/>
      <c r="D79" s="64"/>
      <c r="E79" s="64"/>
      <c r="F79" s="64"/>
      <c r="G79" s="64"/>
      <c r="H79" s="64"/>
      <c r="I79" s="64"/>
      <c r="J79" s="64"/>
      <c r="K79" s="64"/>
      <c r="L79" s="64"/>
      <c r="M79" s="64"/>
      <c r="N79" s="61"/>
      <c r="O79" s="61"/>
      <c r="P79" s="61" t="s">
        <v>99</v>
      </c>
      <c r="Q79" s="61"/>
      <c r="R79" s="61"/>
      <c r="S79" s="63"/>
      <c r="T79" s="64"/>
      <c r="U79" s="64"/>
      <c r="V79" s="64"/>
      <c r="W79" s="64"/>
      <c r="X79" s="64"/>
      <c r="Y79" s="64"/>
      <c r="Z79" s="64"/>
      <c r="AA79" s="64"/>
      <c r="AB79" s="64"/>
      <c r="AC79" s="64"/>
      <c r="AD79" s="64"/>
      <c r="AE79" s="64"/>
      <c r="AF79" s="64"/>
      <c r="AG79" s="64"/>
      <c r="AH79" s="64"/>
      <c r="AI79" s="64"/>
      <c r="AJ79" s="18"/>
    </row>
    <row r="80" spans="1:36" ht="30" customHeight="1">
      <c r="A80" s="442"/>
      <c r="B80" s="45" t="s">
        <v>935</v>
      </c>
      <c r="C80" s="64"/>
      <c r="D80" s="64"/>
      <c r="E80" s="64"/>
      <c r="F80" s="64"/>
      <c r="G80" s="64"/>
      <c r="H80" s="64"/>
      <c r="I80" s="64"/>
      <c r="J80" s="64"/>
      <c r="K80" s="64"/>
      <c r="L80" s="64"/>
      <c r="M80" s="64"/>
      <c r="N80" s="61"/>
      <c r="O80" s="61"/>
      <c r="P80" s="61" t="s">
        <v>99</v>
      </c>
      <c r="Q80" s="61"/>
      <c r="R80" s="61"/>
      <c r="S80" s="63"/>
      <c r="T80" s="64"/>
      <c r="U80" s="64"/>
      <c r="V80" s="64"/>
      <c r="W80" s="64"/>
      <c r="X80" s="64"/>
      <c r="Y80" s="64"/>
      <c r="Z80" s="64"/>
      <c r="AA80" s="64"/>
      <c r="AB80" s="64"/>
      <c r="AC80" s="64"/>
      <c r="AD80" s="64"/>
      <c r="AE80" s="64"/>
      <c r="AF80" s="64"/>
      <c r="AG80" s="64"/>
      <c r="AH80" s="64"/>
      <c r="AI80" s="64"/>
      <c r="AJ80" s="18"/>
    </row>
    <row r="81" spans="1:36" ht="30" customHeight="1">
      <c r="A81" s="442"/>
      <c r="B81" s="45" t="s">
        <v>936</v>
      </c>
      <c r="C81" s="64"/>
      <c r="D81" s="64"/>
      <c r="E81" s="64"/>
      <c r="F81" s="64"/>
      <c r="G81" s="64"/>
      <c r="H81" s="64"/>
      <c r="I81" s="64"/>
      <c r="J81" s="64"/>
      <c r="K81" s="64"/>
      <c r="L81" s="64"/>
      <c r="M81" s="64"/>
      <c r="N81" s="61"/>
      <c r="O81" s="61"/>
      <c r="P81" s="61" t="s">
        <v>99</v>
      </c>
      <c r="Q81" s="61"/>
      <c r="R81" s="61"/>
      <c r="S81" s="63"/>
      <c r="T81" s="64"/>
      <c r="U81" s="64"/>
      <c r="V81" s="64"/>
      <c r="W81" s="64"/>
      <c r="X81" s="64"/>
      <c r="Y81" s="64"/>
      <c r="Z81" s="64"/>
      <c r="AA81" s="64"/>
      <c r="AB81" s="64"/>
      <c r="AC81" s="64"/>
      <c r="AD81" s="64"/>
      <c r="AE81" s="64"/>
      <c r="AF81" s="64"/>
      <c r="AG81" s="64"/>
      <c r="AH81" s="64"/>
      <c r="AI81" s="64"/>
      <c r="AJ81" s="18"/>
    </row>
    <row r="82" spans="1:36" ht="30" customHeight="1">
      <c r="A82" s="442"/>
      <c r="B82" s="45" t="s">
        <v>937</v>
      </c>
      <c r="C82" s="64"/>
      <c r="D82" s="64"/>
      <c r="E82" s="64"/>
      <c r="F82" s="64"/>
      <c r="G82" s="64"/>
      <c r="H82" s="64"/>
      <c r="I82" s="64"/>
      <c r="J82" s="64"/>
      <c r="K82" s="64"/>
      <c r="L82" s="64"/>
      <c r="M82" s="64"/>
      <c r="N82" s="61"/>
      <c r="O82" s="61"/>
      <c r="P82" s="61" t="s">
        <v>99</v>
      </c>
      <c r="Q82" s="61"/>
      <c r="R82" s="61"/>
      <c r="S82" s="63"/>
      <c r="T82" s="64"/>
      <c r="U82" s="64"/>
      <c r="V82" s="64"/>
      <c r="W82" s="64"/>
      <c r="X82" s="64"/>
      <c r="Y82" s="64"/>
      <c r="Z82" s="64"/>
      <c r="AA82" s="64"/>
      <c r="AB82" s="64"/>
      <c r="AC82" s="64"/>
      <c r="AD82" s="64"/>
      <c r="AE82" s="64"/>
      <c r="AF82" s="64"/>
      <c r="AG82" s="64"/>
      <c r="AH82" s="64"/>
      <c r="AI82" s="64"/>
      <c r="AJ82" s="18"/>
    </row>
    <row r="83" spans="1:36" ht="30" customHeight="1">
      <c r="A83" s="442"/>
      <c r="B83" s="45" t="s">
        <v>938</v>
      </c>
      <c r="C83" s="64"/>
      <c r="D83" s="64"/>
      <c r="E83" s="64"/>
      <c r="F83" s="64"/>
      <c r="G83" s="64"/>
      <c r="H83" s="64"/>
      <c r="I83" s="64"/>
      <c r="J83" s="64"/>
      <c r="K83" s="64"/>
      <c r="L83" s="64"/>
      <c r="M83" s="64"/>
      <c r="N83" s="61"/>
      <c r="O83" s="61"/>
      <c r="P83" s="61" t="s">
        <v>99</v>
      </c>
      <c r="Q83" s="61"/>
      <c r="R83" s="61"/>
      <c r="S83" s="63"/>
      <c r="T83" s="64"/>
      <c r="U83" s="64"/>
      <c r="V83" s="64"/>
      <c r="W83" s="64"/>
      <c r="X83" s="64"/>
      <c r="Y83" s="64"/>
      <c r="Z83" s="64"/>
      <c r="AA83" s="64"/>
      <c r="AB83" s="64"/>
      <c r="AC83" s="64"/>
      <c r="AD83" s="64"/>
      <c r="AE83" s="64"/>
      <c r="AF83" s="64"/>
      <c r="AG83" s="64"/>
      <c r="AH83" s="64"/>
      <c r="AI83" s="64"/>
      <c r="AJ83" s="18"/>
    </row>
    <row r="84" spans="1:36" ht="30" customHeight="1">
      <c r="A84" s="442"/>
      <c r="B84" s="45" t="s">
        <v>939</v>
      </c>
      <c r="C84" s="64"/>
      <c r="D84" s="64"/>
      <c r="E84" s="64"/>
      <c r="F84" s="64"/>
      <c r="G84" s="64"/>
      <c r="H84" s="64"/>
      <c r="I84" s="64"/>
      <c r="J84" s="64"/>
      <c r="K84" s="64"/>
      <c r="L84" s="64"/>
      <c r="M84" s="64"/>
      <c r="N84" s="61"/>
      <c r="O84" s="61"/>
      <c r="P84" s="61" t="s">
        <v>99</v>
      </c>
      <c r="Q84" s="61"/>
      <c r="R84" s="61"/>
      <c r="S84" s="63"/>
      <c r="T84" s="64"/>
      <c r="U84" s="64"/>
      <c r="V84" s="64"/>
      <c r="W84" s="64"/>
      <c r="X84" s="64"/>
      <c r="Y84" s="64"/>
      <c r="Z84" s="64"/>
      <c r="AA84" s="64"/>
      <c r="AB84" s="64"/>
      <c r="AC84" s="64"/>
      <c r="AD84" s="64"/>
      <c r="AE84" s="64"/>
      <c r="AF84" s="64"/>
      <c r="AG84" s="64"/>
      <c r="AH84" s="64"/>
      <c r="AI84" s="64"/>
      <c r="AJ84" s="18"/>
    </row>
    <row r="85" spans="1:36" ht="30" customHeight="1">
      <c r="A85" s="443"/>
      <c r="B85" s="45" t="s">
        <v>940</v>
      </c>
      <c r="C85" s="64"/>
      <c r="D85" s="64"/>
      <c r="E85" s="64"/>
      <c r="F85" s="64"/>
      <c r="G85" s="64"/>
      <c r="H85" s="64"/>
      <c r="I85" s="64"/>
      <c r="J85" s="64"/>
      <c r="K85" s="64"/>
      <c r="L85" s="64"/>
      <c r="M85" s="64"/>
      <c r="N85" s="61"/>
      <c r="O85" s="61"/>
      <c r="P85" s="61" t="s">
        <v>99</v>
      </c>
      <c r="Q85" s="61"/>
      <c r="R85" s="61"/>
      <c r="S85" s="63"/>
      <c r="T85" s="64"/>
      <c r="U85" s="64"/>
      <c r="V85" s="64"/>
      <c r="W85" s="64"/>
      <c r="X85" s="64"/>
      <c r="Y85" s="64"/>
      <c r="Z85" s="64"/>
      <c r="AA85" s="64"/>
      <c r="AB85" s="64"/>
      <c r="AC85" s="64"/>
      <c r="AD85" s="64"/>
      <c r="AE85" s="64"/>
      <c r="AF85" s="64"/>
      <c r="AG85" s="64"/>
      <c r="AH85" s="64"/>
      <c r="AI85" s="64"/>
      <c r="AJ85" s="18"/>
    </row>
    <row r="86" spans="1:36" ht="30" customHeight="1">
      <c r="A86" s="441" t="s">
        <v>941</v>
      </c>
      <c r="B86" s="45" t="s">
        <v>382</v>
      </c>
      <c r="C86" s="64" t="s">
        <v>942</v>
      </c>
      <c r="D86" s="64"/>
      <c r="E86" s="64"/>
      <c r="F86" s="64"/>
      <c r="G86" s="64"/>
      <c r="H86" s="64"/>
      <c r="I86" s="64"/>
      <c r="J86" s="64"/>
      <c r="K86" s="64"/>
      <c r="L86" s="64"/>
      <c r="M86" s="64"/>
      <c r="N86" s="61"/>
      <c r="O86" s="61"/>
      <c r="P86" s="61"/>
      <c r="Q86" s="61"/>
      <c r="R86" s="61" t="s">
        <v>141</v>
      </c>
      <c r="S86" s="63"/>
      <c r="T86" s="64"/>
      <c r="U86" s="64"/>
      <c r="V86" s="64"/>
      <c r="W86" s="64"/>
      <c r="X86" s="64"/>
      <c r="Y86" s="64"/>
      <c r="Z86" s="64"/>
      <c r="AA86" s="64"/>
      <c r="AB86" s="64"/>
      <c r="AC86" s="64"/>
      <c r="AD86" s="64"/>
      <c r="AE86" s="64"/>
      <c r="AF86" s="64"/>
      <c r="AG86" s="64"/>
      <c r="AH86" s="64"/>
      <c r="AI86" s="64"/>
      <c r="AJ86" s="18"/>
    </row>
    <row r="87" spans="1:36" ht="30" customHeight="1">
      <c r="A87" s="442"/>
      <c r="B87" s="45" t="s">
        <v>395</v>
      </c>
      <c r="C87" s="64" t="s">
        <v>942</v>
      </c>
      <c r="D87" s="64"/>
      <c r="E87" s="64"/>
      <c r="F87" s="64"/>
      <c r="G87" s="64"/>
      <c r="H87" s="64"/>
      <c r="I87" s="64"/>
      <c r="J87" s="64"/>
      <c r="K87" s="64"/>
      <c r="L87" s="64"/>
      <c r="M87" s="64"/>
      <c r="N87" s="61"/>
      <c r="O87" s="61"/>
      <c r="P87" s="61"/>
      <c r="Q87" s="61"/>
      <c r="R87" s="61" t="s">
        <v>141</v>
      </c>
      <c r="S87" s="63"/>
      <c r="T87" s="64"/>
      <c r="U87" s="64"/>
      <c r="V87" s="64"/>
      <c r="W87" s="64"/>
      <c r="X87" s="64"/>
      <c r="Y87" s="64"/>
      <c r="Z87" s="64"/>
      <c r="AA87" s="64"/>
      <c r="AB87" s="64"/>
      <c r="AC87" s="64"/>
      <c r="AD87" s="64"/>
      <c r="AE87" s="64"/>
      <c r="AF87" s="64"/>
      <c r="AG87" s="64"/>
      <c r="AH87" s="64"/>
      <c r="AI87" s="64"/>
      <c r="AJ87" s="18"/>
    </row>
    <row r="88" spans="1:36" ht="30" customHeight="1">
      <c r="A88" s="442"/>
      <c r="B88" s="45" t="s">
        <v>406</v>
      </c>
      <c r="C88" s="64" t="s">
        <v>942</v>
      </c>
      <c r="D88" s="64"/>
      <c r="E88" s="64"/>
      <c r="F88" s="64"/>
      <c r="G88" s="64"/>
      <c r="H88" s="64"/>
      <c r="I88" s="64"/>
      <c r="J88" s="64"/>
      <c r="K88" s="64"/>
      <c r="L88" s="64"/>
      <c r="M88" s="64"/>
      <c r="N88" s="61"/>
      <c r="O88" s="61"/>
      <c r="P88" s="61"/>
      <c r="Q88" s="61"/>
      <c r="R88" s="61" t="s">
        <v>141</v>
      </c>
      <c r="S88" s="63"/>
      <c r="T88" s="64"/>
      <c r="U88" s="64"/>
      <c r="V88" s="64"/>
      <c r="W88" s="64"/>
      <c r="X88" s="64"/>
      <c r="Y88" s="64"/>
      <c r="Z88" s="64"/>
      <c r="AA88" s="64"/>
      <c r="AB88" s="64"/>
      <c r="AC88" s="64"/>
      <c r="AD88" s="64"/>
      <c r="AE88" s="64"/>
      <c r="AF88" s="64"/>
      <c r="AG88" s="64"/>
      <c r="AH88" s="64"/>
      <c r="AI88" s="64"/>
      <c r="AJ88" s="18"/>
    </row>
    <row r="89" spans="1:36" ht="30" customHeight="1">
      <c r="A89" s="442"/>
      <c r="B89" s="45" t="s">
        <v>420</v>
      </c>
      <c r="C89" s="64"/>
      <c r="D89" s="64"/>
      <c r="E89" s="64"/>
      <c r="F89" s="64"/>
      <c r="G89" s="64"/>
      <c r="H89" s="64"/>
      <c r="I89" s="64"/>
      <c r="J89" s="64"/>
      <c r="K89" s="64"/>
      <c r="L89" s="64"/>
      <c r="M89" s="64"/>
      <c r="N89" s="61"/>
      <c r="O89" s="61"/>
      <c r="P89" s="61"/>
      <c r="Q89" s="61"/>
      <c r="R89" s="61" t="s">
        <v>99</v>
      </c>
      <c r="S89" s="63"/>
      <c r="T89" s="64"/>
      <c r="U89" s="64"/>
      <c r="V89" s="64"/>
      <c r="W89" s="64"/>
      <c r="X89" s="64"/>
      <c r="Y89" s="64"/>
      <c r="Z89" s="64"/>
      <c r="AA89" s="64"/>
      <c r="AB89" s="64"/>
      <c r="AC89" s="64"/>
      <c r="AD89" s="64"/>
      <c r="AE89" s="64"/>
      <c r="AF89" s="64"/>
      <c r="AG89" s="64"/>
      <c r="AH89" s="64"/>
      <c r="AI89" s="64"/>
      <c r="AJ89" s="18"/>
    </row>
    <row r="90" spans="1:36" ht="30" customHeight="1">
      <c r="A90" s="442"/>
      <c r="B90" s="45" t="s">
        <v>430</v>
      </c>
      <c r="C90" s="64"/>
      <c r="D90" s="64"/>
      <c r="E90" s="64"/>
      <c r="F90" s="64"/>
      <c r="G90" s="64"/>
      <c r="H90" s="64"/>
      <c r="I90" s="64"/>
      <c r="J90" s="64"/>
      <c r="K90" s="64"/>
      <c r="L90" s="64"/>
      <c r="M90" s="64"/>
      <c r="N90" s="61"/>
      <c r="O90" s="61"/>
      <c r="P90" s="61"/>
      <c r="Q90" s="61"/>
      <c r="R90" s="61" t="s">
        <v>99</v>
      </c>
      <c r="S90" s="63"/>
      <c r="T90" s="64"/>
      <c r="U90" s="64"/>
      <c r="V90" s="64"/>
      <c r="W90" s="64"/>
      <c r="X90" s="64"/>
      <c r="Y90" s="64"/>
      <c r="Z90" s="64"/>
      <c r="AA90" s="64"/>
      <c r="AB90" s="64"/>
      <c r="AC90" s="64"/>
      <c r="AD90" s="64"/>
      <c r="AE90" s="64"/>
      <c r="AF90" s="64"/>
      <c r="AG90" s="64"/>
      <c r="AH90" s="64"/>
      <c r="AI90" s="64"/>
      <c r="AJ90" s="18"/>
    </row>
    <row r="91" spans="1:36" ht="30" customHeight="1">
      <c r="A91" s="442"/>
      <c r="B91" s="45" t="s">
        <v>441</v>
      </c>
      <c r="C91" s="64"/>
      <c r="D91" s="64"/>
      <c r="E91" s="64"/>
      <c r="F91" s="64"/>
      <c r="G91" s="64"/>
      <c r="H91" s="64"/>
      <c r="I91" s="64"/>
      <c r="J91" s="64"/>
      <c r="K91" s="64"/>
      <c r="L91" s="64"/>
      <c r="M91" s="64"/>
      <c r="N91" s="61"/>
      <c r="O91" s="61"/>
      <c r="P91" s="61"/>
      <c r="Q91" s="61"/>
      <c r="R91" s="61" t="s">
        <v>99</v>
      </c>
      <c r="S91" s="63"/>
      <c r="T91" s="64"/>
      <c r="U91" s="64"/>
      <c r="V91" s="64"/>
      <c r="W91" s="64"/>
      <c r="X91" s="64"/>
      <c r="Y91" s="64"/>
      <c r="Z91" s="64"/>
      <c r="AA91" s="64"/>
      <c r="AB91" s="64"/>
      <c r="AC91" s="64"/>
      <c r="AD91" s="64"/>
      <c r="AE91" s="64"/>
      <c r="AF91" s="64"/>
      <c r="AG91" s="64"/>
      <c r="AH91" s="64"/>
      <c r="AI91" s="64"/>
      <c r="AJ91" s="18"/>
    </row>
    <row r="92" spans="1:36" ht="30" customHeight="1">
      <c r="A92" s="442"/>
      <c r="B92" s="45" t="s">
        <v>450</v>
      </c>
      <c r="C92" s="64"/>
      <c r="D92" s="64"/>
      <c r="E92" s="64"/>
      <c r="F92" s="64"/>
      <c r="G92" s="64"/>
      <c r="H92" s="64"/>
      <c r="I92" s="64"/>
      <c r="J92" s="64"/>
      <c r="K92" s="64"/>
      <c r="L92" s="64"/>
      <c r="M92" s="64"/>
      <c r="N92" s="61"/>
      <c r="O92" s="61"/>
      <c r="P92" s="61"/>
      <c r="Q92" s="61"/>
      <c r="R92" s="61" t="s">
        <v>99</v>
      </c>
      <c r="S92" s="63"/>
      <c r="T92" s="64"/>
      <c r="U92" s="64"/>
      <c r="V92" s="64"/>
      <c r="W92" s="64"/>
      <c r="X92" s="64"/>
      <c r="Y92" s="64"/>
      <c r="Z92" s="64"/>
      <c r="AA92" s="64"/>
      <c r="AB92" s="64"/>
      <c r="AC92" s="64"/>
      <c r="AD92" s="64"/>
      <c r="AE92" s="64"/>
      <c r="AF92" s="64"/>
      <c r="AG92" s="64"/>
      <c r="AH92" s="64"/>
      <c r="AI92" s="64"/>
      <c r="AJ92" s="18"/>
    </row>
    <row r="93" spans="1:36" ht="30" customHeight="1">
      <c r="A93" s="442"/>
      <c r="B93" s="45" t="s">
        <v>460</v>
      </c>
      <c r="C93" s="64"/>
      <c r="D93" s="64"/>
      <c r="E93" s="64"/>
      <c r="F93" s="64"/>
      <c r="G93" s="64"/>
      <c r="H93" s="64"/>
      <c r="I93" s="64"/>
      <c r="J93" s="64"/>
      <c r="K93" s="64"/>
      <c r="L93" s="64"/>
      <c r="M93" s="64"/>
      <c r="N93" s="61"/>
      <c r="O93" s="61"/>
      <c r="P93" s="61"/>
      <c r="Q93" s="61"/>
      <c r="R93" s="61" t="s">
        <v>99</v>
      </c>
      <c r="S93" s="63"/>
      <c r="T93" s="64"/>
      <c r="U93" s="64"/>
      <c r="V93" s="64"/>
      <c r="W93" s="64"/>
      <c r="X93" s="64"/>
      <c r="Y93" s="64"/>
      <c r="Z93" s="64"/>
      <c r="AA93" s="64"/>
      <c r="AB93" s="64"/>
      <c r="AC93" s="64"/>
      <c r="AD93" s="64"/>
      <c r="AE93" s="64"/>
      <c r="AF93" s="64"/>
      <c r="AG93" s="64"/>
      <c r="AH93" s="64"/>
      <c r="AI93" s="64"/>
      <c r="AJ93" s="18"/>
    </row>
    <row r="94" spans="1:36" ht="30" customHeight="1">
      <c r="A94" s="442"/>
      <c r="B94" s="45" t="s">
        <v>872</v>
      </c>
      <c r="C94" s="64"/>
      <c r="D94" s="64"/>
      <c r="E94" s="64"/>
      <c r="F94" s="64"/>
      <c r="G94" s="64"/>
      <c r="H94" s="64"/>
      <c r="I94" s="64"/>
      <c r="J94" s="64"/>
      <c r="K94" s="64"/>
      <c r="L94" s="64"/>
      <c r="M94" s="64"/>
      <c r="N94" s="61"/>
      <c r="O94" s="61"/>
      <c r="P94" s="61"/>
      <c r="Q94" s="61"/>
      <c r="R94" s="61" t="s">
        <v>99</v>
      </c>
      <c r="S94" s="63"/>
      <c r="T94" s="64"/>
      <c r="U94" s="64"/>
      <c r="V94" s="64"/>
      <c r="W94" s="64"/>
      <c r="X94" s="64"/>
      <c r="Y94" s="64"/>
      <c r="Z94" s="64"/>
      <c r="AA94" s="64"/>
      <c r="AB94" s="64"/>
      <c r="AC94" s="64"/>
      <c r="AD94" s="64"/>
      <c r="AE94" s="64"/>
      <c r="AF94" s="64"/>
      <c r="AG94" s="64"/>
      <c r="AH94" s="64"/>
      <c r="AI94" s="64"/>
      <c r="AJ94" s="18"/>
    </row>
    <row r="95" spans="1:36" ht="30" customHeight="1">
      <c r="A95" s="442"/>
      <c r="B95" s="45" t="s">
        <v>943</v>
      </c>
      <c r="C95" s="64"/>
      <c r="D95" s="64"/>
      <c r="E95" s="64"/>
      <c r="F95" s="64"/>
      <c r="G95" s="64"/>
      <c r="H95" s="64"/>
      <c r="I95" s="64"/>
      <c r="J95" s="64"/>
      <c r="K95" s="64"/>
      <c r="L95" s="64"/>
      <c r="M95" s="64"/>
      <c r="N95" s="61"/>
      <c r="O95" s="61"/>
      <c r="P95" s="61"/>
      <c r="Q95" s="61"/>
      <c r="R95" s="61" t="s">
        <v>99</v>
      </c>
      <c r="S95" s="63"/>
      <c r="T95" s="64"/>
      <c r="U95" s="64"/>
      <c r="V95" s="64"/>
      <c r="W95" s="64"/>
      <c r="X95" s="64"/>
      <c r="Y95" s="64"/>
      <c r="Z95" s="64"/>
      <c r="AA95" s="64"/>
      <c r="AB95" s="64"/>
      <c r="AC95" s="64"/>
      <c r="AD95" s="64"/>
      <c r="AE95" s="64"/>
      <c r="AF95" s="64"/>
      <c r="AG95" s="64"/>
      <c r="AH95" s="64"/>
      <c r="AI95" s="64"/>
      <c r="AJ95" s="18"/>
    </row>
    <row r="96" spans="1:36" ht="30" customHeight="1">
      <c r="A96" s="442"/>
      <c r="B96" s="45" t="s">
        <v>944</v>
      </c>
      <c r="C96" s="64"/>
      <c r="D96" s="64"/>
      <c r="E96" s="64"/>
      <c r="F96" s="64"/>
      <c r="G96" s="64"/>
      <c r="H96" s="64"/>
      <c r="I96" s="64"/>
      <c r="J96" s="64"/>
      <c r="K96" s="64"/>
      <c r="L96" s="64"/>
      <c r="M96" s="64"/>
      <c r="N96" s="61"/>
      <c r="O96" s="61"/>
      <c r="P96" s="61"/>
      <c r="Q96" s="61"/>
      <c r="R96" s="61" t="s">
        <v>99</v>
      </c>
      <c r="S96" s="63"/>
      <c r="T96" s="64"/>
      <c r="U96" s="64"/>
      <c r="V96" s="64"/>
      <c r="W96" s="64"/>
      <c r="X96" s="64"/>
      <c r="Y96" s="64"/>
      <c r="Z96" s="64"/>
      <c r="AA96" s="64"/>
      <c r="AB96" s="64"/>
      <c r="AC96" s="64"/>
      <c r="AD96" s="64"/>
      <c r="AE96" s="64"/>
      <c r="AF96" s="64"/>
      <c r="AG96" s="64"/>
      <c r="AH96" s="64"/>
      <c r="AI96" s="64"/>
      <c r="AJ96" s="18"/>
    </row>
    <row r="97" spans="1:36" ht="30" customHeight="1">
      <c r="A97" s="442"/>
      <c r="B97" s="45" t="s">
        <v>945</v>
      </c>
      <c r="C97" s="64"/>
      <c r="D97" s="64"/>
      <c r="E97" s="64"/>
      <c r="F97" s="64"/>
      <c r="G97" s="64"/>
      <c r="H97" s="64"/>
      <c r="I97" s="64"/>
      <c r="J97" s="64"/>
      <c r="K97" s="64"/>
      <c r="L97" s="64"/>
      <c r="M97" s="64"/>
      <c r="N97" s="61"/>
      <c r="O97" s="61"/>
      <c r="P97" s="61"/>
      <c r="Q97" s="61"/>
      <c r="R97" s="61" t="s">
        <v>99</v>
      </c>
      <c r="S97" s="63"/>
      <c r="T97" s="64"/>
      <c r="U97" s="64"/>
      <c r="V97" s="64"/>
      <c r="W97" s="64"/>
      <c r="X97" s="64"/>
      <c r="Y97" s="64"/>
      <c r="Z97" s="64"/>
      <c r="AA97" s="64"/>
      <c r="AB97" s="64"/>
      <c r="AC97" s="64"/>
      <c r="AD97" s="64"/>
      <c r="AE97" s="64"/>
      <c r="AF97" s="64"/>
      <c r="AG97" s="64"/>
      <c r="AH97" s="64"/>
      <c r="AI97" s="64"/>
      <c r="AJ97" s="18"/>
    </row>
    <row r="98" spans="1:36" ht="30" customHeight="1">
      <c r="A98" s="442"/>
      <c r="B98" s="45" t="s">
        <v>946</v>
      </c>
      <c r="C98" s="64"/>
      <c r="D98" s="64"/>
      <c r="E98" s="64"/>
      <c r="F98" s="64"/>
      <c r="G98" s="64"/>
      <c r="H98" s="64"/>
      <c r="I98" s="64"/>
      <c r="J98" s="64"/>
      <c r="K98" s="64"/>
      <c r="L98" s="64"/>
      <c r="M98" s="64"/>
      <c r="N98" s="61"/>
      <c r="O98" s="61"/>
      <c r="P98" s="61"/>
      <c r="Q98" s="61"/>
      <c r="R98" s="61" t="s">
        <v>99</v>
      </c>
      <c r="S98" s="63"/>
      <c r="T98" s="64"/>
      <c r="U98" s="64"/>
      <c r="V98" s="64"/>
      <c r="W98" s="64"/>
      <c r="X98" s="64"/>
      <c r="Y98" s="64"/>
      <c r="Z98" s="64"/>
      <c r="AA98" s="64"/>
      <c r="AB98" s="64"/>
      <c r="AC98" s="64"/>
      <c r="AD98" s="64"/>
      <c r="AE98" s="64"/>
      <c r="AF98" s="64"/>
      <c r="AG98" s="64"/>
      <c r="AH98" s="64"/>
      <c r="AI98" s="64"/>
      <c r="AJ98" s="18"/>
    </row>
    <row r="99" spans="1:36" ht="30" customHeight="1">
      <c r="A99" s="442"/>
      <c r="B99" s="45" t="s">
        <v>947</v>
      </c>
      <c r="C99" s="64"/>
      <c r="D99" s="64"/>
      <c r="E99" s="64"/>
      <c r="F99" s="64"/>
      <c r="G99" s="64"/>
      <c r="H99" s="64"/>
      <c r="I99" s="64"/>
      <c r="J99" s="64"/>
      <c r="K99" s="64"/>
      <c r="L99" s="64"/>
      <c r="M99" s="64"/>
      <c r="N99" s="61"/>
      <c r="O99" s="61"/>
      <c r="P99" s="61"/>
      <c r="Q99" s="61"/>
      <c r="R99" s="61" t="s">
        <v>99</v>
      </c>
      <c r="S99" s="63"/>
      <c r="T99" s="64"/>
      <c r="U99" s="64"/>
      <c r="V99" s="64"/>
      <c r="W99" s="64"/>
      <c r="X99" s="64"/>
      <c r="Y99" s="64"/>
      <c r="Z99" s="64"/>
      <c r="AA99" s="64"/>
      <c r="AB99" s="64"/>
      <c r="AC99" s="64"/>
      <c r="AD99" s="64"/>
      <c r="AE99" s="64"/>
      <c r="AF99" s="64"/>
      <c r="AG99" s="64"/>
      <c r="AH99" s="64"/>
      <c r="AI99" s="64"/>
      <c r="AJ99" s="18"/>
    </row>
    <row r="100" spans="1:36" ht="30" customHeight="1">
      <c r="A100" s="443"/>
      <c r="B100" s="45" t="s">
        <v>948</v>
      </c>
      <c r="C100" s="64"/>
      <c r="D100" s="64"/>
      <c r="E100" s="64"/>
      <c r="F100" s="64"/>
      <c r="G100" s="64"/>
      <c r="H100" s="64"/>
      <c r="I100" s="64"/>
      <c r="J100" s="64"/>
      <c r="K100" s="64"/>
      <c r="L100" s="64"/>
      <c r="M100" s="64"/>
      <c r="N100" s="61"/>
      <c r="O100" s="61"/>
      <c r="P100" s="61"/>
      <c r="Q100" s="61"/>
      <c r="R100" s="61" t="s">
        <v>99</v>
      </c>
      <c r="S100" s="63"/>
      <c r="T100" s="64"/>
      <c r="U100" s="64"/>
      <c r="V100" s="64"/>
      <c r="W100" s="64"/>
      <c r="X100" s="64"/>
      <c r="Y100" s="64"/>
      <c r="Z100" s="64"/>
      <c r="AA100" s="64"/>
      <c r="AB100" s="64"/>
      <c r="AC100" s="64"/>
      <c r="AD100" s="64"/>
      <c r="AE100" s="64"/>
      <c r="AF100" s="64"/>
      <c r="AG100" s="64"/>
      <c r="AH100" s="64"/>
      <c r="AI100" s="64"/>
      <c r="AJ100" s="18"/>
    </row>
    <row r="101" spans="1:36" ht="30" customHeight="1">
      <c r="A101" s="441" t="s">
        <v>949</v>
      </c>
      <c r="B101" s="45" t="s">
        <v>471</v>
      </c>
      <c r="C101" s="64" t="s">
        <v>950</v>
      </c>
      <c r="D101" s="64"/>
      <c r="E101" s="64"/>
      <c r="F101" s="64"/>
      <c r="G101" s="64"/>
      <c r="H101" s="64"/>
      <c r="I101" s="64"/>
      <c r="J101" s="64"/>
      <c r="K101" s="64"/>
      <c r="L101" s="64"/>
      <c r="M101" s="64"/>
      <c r="N101" s="61"/>
      <c r="O101" s="61"/>
      <c r="P101" s="61"/>
      <c r="Q101" s="61"/>
      <c r="R101" s="61" t="s">
        <v>141</v>
      </c>
      <c r="S101" s="63"/>
      <c r="T101" s="64"/>
      <c r="U101" s="64"/>
      <c r="V101" s="64"/>
      <c r="W101" s="64"/>
      <c r="X101" s="64"/>
      <c r="Y101" s="64"/>
      <c r="Z101" s="64"/>
      <c r="AA101" s="64"/>
      <c r="AB101" s="64"/>
      <c r="AC101" s="64"/>
      <c r="AD101" s="64"/>
      <c r="AE101" s="64"/>
      <c r="AF101" s="64"/>
      <c r="AG101" s="64"/>
      <c r="AH101" s="64"/>
      <c r="AI101" s="64"/>
      <c r="AJ101" s="18"/>
    </row>
    <row r="102" spans="1:36" ht="30" customHeight="1">
      <c r="A102" s="442"/>
      <c r="B102" s="45" t="s">
        <v>482</v>
      </c>
      <c r="C102" s="64" t="s">
        <v>950</v>
      </c>
      <c r="D102" s="64"/>
      <c r="E102" s="64"/>
      <c r="F102" s="64"/>
      <c r="G102" s="64"/>
      <c r="H102" s="64"/>
      <c r="I102" s="64"/>
      <c r="J102" s="64"/>
      <c r="K102" s="64"/>
      <c r="L102" s="64"/>
      <c r="M102" s="64"/>
      <c r="N102" s="61"/>
      <c r="O102" s="61"/>
      <c r="P102" s="61"/>
      <c r="Q102" s="61"/>
      <c r="R102" s="61" t="s">
        <v>141</v>
      </c>
      <c r="S102" s="63"/>
      <c r="T102" s="64"/>
      <c r="U102" s="64"/>
      <c r="V102" s="64"/>
      <c r="W102" s="64"/>
      <c r="X102" s="64"/>
      <c r="Y102" s="64"/>
      <c r="Z102" s="64"/>
      <c r="AA102" s="64"/>
      <c r="AB102" s="64"/>
      <c r="AC102" s="64"/>
      <c r="AD102" s="64"/>
      <c r="AE102" s="64"/>
      <c r="AF102" s="64"/>
      <c r="AG102" s="64"/>
      <c r="AH102" s="64"/>
      <c r="AI102" s="64"/>
      <c r="AJ102" s="18"/>
    </row>
    <row r="103" spans="1:36" ht="30" customHeight="1">
      <c r="A103" s="442"/>
      <c r="B103" s="45" t="s">
        <v>496</v>
      </c>
      <c r="C103" s="64" t="s">
        <v>950</v>
      </c>
      <c r="D103" s="64"/>
      <c r="E103" s="64"/>
      <c r="F103" s="64"/>
      <c r="G103" s="64"/>
      <c r="H103" s="64"/>
      <c r="I103" s="64"/>
      <c r="J103" s="64"/>
      <c r="K103" s="64"/>
      <c r="L103" s="64"/>
      <c r="M103" s="64"/>
      <c r="N103" s="61"/>
      <c r="O103" s="61"/>
      <c r="P103" s="61"/>
      <c r="Q103" s="61"/>
      <c r="R103" s="61" t="s">
        <v>141</v>
      </c>
      <c r="S103" s="63"/>
      <c r="T103" s="64"/>
      <c r="U103" s="64"/>
      <c r="V103" s="64"/>
      <c r="W103" s="64"/>
      <c r="X103" s="64"/>
      <c r="Y103" s="64"/>
      <c r="Z103" s="64"/>
      <c r="AA103" s="64"/>
      <c r="AB103" s="64"/>
      <c r="AC103" s="64"/>
      <c r="AD103" s="64"/>
      <c r="AE103" s="64"/>
      <c r="AF103" s="64"/>
      <c r="AG103" s="64"/>
      <c r="AH103" s="64"/>
      <c r="AI103" s="64"/>
      <c r="AJ103" s="18"/>
    </row>
    <row r="104" spans="1:36" ht="30" customHeight="1">
      <c r="A104" s="442"/>
      <c r="B104" s="45" t="s">
        <v>510</v>
      </c>
      <c r="C104" s="64"/>
      <c r="D104" s="64"/>
      <c r="E104" s="64"/>
      <c r="F104" s="64"/>
      <c r="G104" s="64"/>
      <c r="H104" s="64"/>
      <c r="I104" s="64"/>
      <c r="J104" s="64"/>
      <c r="K104" s="64"/>
      <c r="L104" s="64"/>
      <c r="M104" s="64"/>
      <c r="N104" s="61"/>
      <c r="O104" s="61"/>
      <c r="P104" s="61"/>
      <c r="Q104" s="61" t="s">
        <v>99</v>
      </c>
      <c r="R104" s="61"/>
      <c r="S104" s="63"/>
      <c r="T104" s="64"/>
      <c r="U104" s="64"/>
      <c r="V104" s="64"/>
      <c r="W104" s="64"/>
      <c r="X104" s="64"/>
      <c r="Y104" s="64"/>
      <c r="Z104" s="64"/>
      <c r="AA104" s="64"/>
      <c r="AB104" s="64"/>
      <c r="AC104" s="64"/>
      <c r="AD104" s="64"/>
      <c r="AE104" s="64"/>
      <c r="AF104" s="64"/>
      <c r="AG104" s="64"/>
      <c r="AH104" s="64"/>
      <c r="AI104" s="64"/>
      <c r="AJ104" s="18"/>
    </row>
    <row r="105" spans="1:36" ht="30" customHeight="1">
      <c r="A105" s="442"/>
      <c r="B105" s="45" t="s">
        <v>525</v>
      </c>
      <c r="C105" s="64"/>
      <c r="D105" s="64"/>
      <c r="E105" s="64"/>
      <c r="F105" s="64"/>
      <c r="G105" s="64"/>
      <c r="H105" s="64"/>
      <c r="I105" s="64"/>
      <c r="J105" s="64"/>
      <c r="K105" s="64"/>
      <c r="L105" s="64"/>
      <c r="M105" s="64"/>
      <c r="N105" s="61"/>
      <c r="O105" s="61" t="s">
        <v>99</v>
      </c>
      <c r="P105" s="61"/>
      <c r="Q105" s="61"/>
      <c r="R105" s="61"/>
      <c r="S105" s="63"/>
      <c r="T105" s="64"/>
      <c r="U105" s="64"/>
      <c r="V105" s="64"/>
      <c r="W105" s="64"/>
      <c r="X105" s="64"/>
      <c r="Y105" s="64"/>
      <c r="Z105" s="64"/>
      <c r="AA105" s="64"/>
      <c r="AB105" s="64"/>
      <c r="AC105" s="64"/>
      <c r="AD105" s="64"/>
      <c r="AE105" s="64"/>
      <c r="AF105" s="64"/>
      <c r="AG105" s="64"/>
      <c r="AH105" s="64"/>
      <c r="AI105" s="64"/>
      <c r="AJ105" s="18"/>
    </row>
    <row r="106" spans="1:36" ht="30" customHeight="1">
      <c r="A106" s="442"/>
      <c r="B106" s="45" t="s">
        <v>537</v>
      </c>
      <c r="C106" s="64"/>
      <c r="D106" s="64"/>
      <c r="E106" s="64"/>
      <c r="F106" s="64"/>
      <c r="G106" s="64"/>
      <c r="H106" s="64"/>
      <c r="I106" s="64"/>
      <c r="J106" s="64"/>
      <c r="K106" s="64"/>
      <c r="L106" s="64"/>
      <c r="M106" s="64"/>
      <c r="N106" s="61"/>
      <c r="O106" s="61" t="s">
        <v>99</v>
      </c>
      <c r="P106" s="61"/>
      <c r="Q106" s="61"/>
      <c r="R106" s="61"/>
      <c r="S106" s="63"/>
      <c r="T106" s="64"/>
      <c r="U106" s="64"/>
      <c r="V106" s="64"/>
      <c r="W106" s="64"/>
      <c r="X106" s="64"/>
      <c r="Y106" s="64"/>
      <c r="Z106" s="64"/>
      <c r="AA106" s="64"/>
      <c r="AB106" s="64"/>
      <c r="AC106" s="64"/>
      <c r="AD106" s="64"/>
      <c r="AE106" s="64"/>
      <c r="AF106" s="64"/>
      <c r="AG106" s="64"/>
      <c r="AH106" s="64"/>
      <c r="AI106" s="64"/>
      <c r="AJ106" s="18"/>
    </row>
    <row r="107" spans="1:36" ht="30" customHeight="1">
      <c r="A107" s="442"/>
      <c r="B107" s="45" t="s">
        <v>951</v>
      </c>
      <c r="C107" s="64"/>
      <c r="D107" s="64"/>
      <c r="E107" s="64"/>
      <c r="F107" s="64"/>
      <c r="G107" s="64"/>
      <c r="H107" s="64"/>
      <c r="I107" s="64"/>
      <c r="J107" s="64"/>
      <c r="K107" s="64"/>
      <c r="L107" s="64"/>
      <c r="M107" s="64"/>
      <c r="N107" s="61"/>
      <c r="O107" s="61" t="s">
        <v>99</v>
      </c>
      <c r="P107" s="61"/>
      <c r="Q107" s="61"/>
      <c r="R107" s="61"/>
      <c r="S107" s="63"/>
      <c r="T107" s="64"/>
      <c r="U107" s="64"/>
      <c r="V107" s="64"/>
      <c r="W107" s="64"/>
      <c r="X107" s="64"/>
      <c r="Y107" s="64"/>
      <c r="Z107" s="64"/>
      <c r="AA107" s="64"/>
      <c r="AB107" s="64"/>
      <c r="AC107" s="64"/>
      <c r="AD107" s="64"/>
      <c r="AE107" s="64"/>
      <c r="AF107" s="64"/>
      <c r="AG107" s="64"/>
      <c r="AH107" s="64"/>
      <c r="AI107" s="64"/>
      <c r="AJ107" s="18"/>
    </row>
    <row r="108" spans="1:36" ht="30" customHeight="1">
      <c r="A108" s="442"/>
      <c r="B108" s="45" t="s">
        <v>952</v>
      </c>
      <c r="C108" s="64"/>
      <c r="D108" s="64"/>
      <c r="E108" s="64"/>
      <c r="F108" s="64"/>
      <c r="G108" s="64"/>
      <c r="H108" s="64"/>
      <c r="I108" s="64"/>
      <c r="J108" s="64"/>
      <c r="K108" s="64"/>
      <c r="L108" s="64"/>
      <c r="M108" s="64"/>
      <c r="N108" s="61"/>
      <c r="O108" s="61" t="s">
        <v>99</v>
      </c>
      <c r="P108" s="61"/>
      <c r="Q108" s="61"/>
      <c r="R108" s="61"/>
      <c r="S108" s="63"/>
      <c r="T108" s="64"/>
      <c r="U108" s="64"/>
      <c r="V108" s="64"/>
      <c r="W108" s="64"/>
      <c r="X108" s="64"/>
      <c r="Y108" s="64"/>
      <c r="Z108" s="64"/>
      <c r="AA108" s="64"/>
      <c r="AB108" s="64"/>
      <c r="AC108" s="64"/>
      <c r="AD108" s="64"/>
      <c r="AE108" s="64"/>
      <c r="AF108" s="64"/>
      <c r="AG108" s="64"/>
      <c r="AH108" s="64"/>
      <c r="AI108" s="64"/>
      <c r="AJ108" s="18"/>
    </row>
    <row r="109" spans="1:36" ht="30" customHeight="1">
      <c r="A109" s="442"/>
      <c r="B109" s="45" t="s">
        <v>953</v>
      </c>
      <c r="C109" s="64"/>
      <c r="D109" s="64"/>
      <c r="E109" s="64"/>
      <c r="F109" s="64"/>
      <c r="G109" s="64"/>
      <c r="H109" s="64"/>
      <c r="I109" s="64"/>
      <c r="J109" s="64"/>
      <c r="K109" s="64"/>
      <c r="L109" s="64"/>
      <c r="M109" s="64"/>
      <c r="N109" s="61"/>
      <c r="O109" s="61" t="s">
        <v>99</v>
      </c>
      <c r="P109" s="61"/>
      <c r="Q109" s="61"/>
      <c r="R109" s="61"/>
      <c r="S109" s="63"/>
      <c r="T109" s="64"/>
      <c r="U109" s="64"/>
      <c r="V109" s="64"/>
      <c r="W109" s="64"/>
      <c r="X109" s="64"/>
      <c r="Y109" s="64"/>
      <c r="Z109" s="64"/>
      <c r="AA109" s="64"/>
      <c r="AB109" s="64"/>
      <c r="AC109" s="64"/>
      <c r="AD109" s="64"/>
      <c r="AE109" s="64"/>
      <c r="AF109" s="64"/>
      <c r="AG109" s="64"/>
      <c r="AH109" s="64"/>
      <c r="AI109" s="64"/>
      <c r="AJ109" s="18"/>
    </row>
    <row r="110" spans="1:36" ht="30" customHeight="1">
      <c r="A110" s="442"/>
      <c r="B110" s="45" t="s">
        <v>954</v>
      </c>
      <c r="C110" s="64"/>
      <c r="D110" s="64"/>
      <c r="E110" s="64"/>
      <c r="F110" s="64"/>
      <c r="G110" s="64"/>
      <c r="H110" s="64"/>
      <c r="I110" s="64"/>
      <c r="J110" s="64"/>
      <c r="K110" s="64"/>
      <c r="L110" s="64"/>
      <c r="M110" s="64"/>
      <c r="N110" s="61"/>
      <c r="O110" s="61" t="s">
        <v>99</v>
      </c>
      <c r="P110" s="61"/>
      <c r="Q110" s="61"/>
      <c r="R110" s="61"/>
      <c r="S110" s="63"/>
      <c r="T110" s="64"/>
      <c r="U110" s="64"/>
      <c r="V110" s="64"/>
      <c r="W110" s="64"/>
      <c r="X110" s="64"/>
      <c r="Y110" s="64"/>
      <c r="Z110" s="64"/>
      <c r="AA110" s="64"/>
      <c r="AB110" s="64"/>
      <c r="AC110" s="64"/>
      <c r="AD110" s="64"/>
      <c r="AE110" s="64"/>
      <c r="AF110" s="64"/>
      <c r="AG110" s="64"/>
      <c r="AH110" s="64"/>
      <c r="AI110" s="64"/>
      <c r="AJ110" s="18"/>
    </row>
    <row r="111" spans="1:36" ht="30" customHeight="1">
      <c r="A111" s="442"/>
      <c r="B111" s="45" t="s">
        <v>955</v>
      </c>
      <c r="C111" s="64"/>
      <c r="D111" s="64"/>
      <c r="E111" s="64"/>
      <c r="F111" s="64"/>
      <c r="G111" s="64"/>
      <c r="H111" s="64"/>
      <c r="I111" s="64"/>
      <c r="J111" s="64"/>
      <c r="K111" s="64"/>
      <c r="L111" s="64"/>
      <c r="M111" s="64"/>
      <c r="N111" s="61"/>
      <c r="O111" s="61" t="s">
        <v>99</v>
      </c>
      <c r="P111" s="61"/>
      <c r="Q111" s="61"/>
      <c r="R111" s="61"/>
      <c r="S111" s="63"/>
      <c r="T111" s="64"/>
      <c r="U111" s="64"/>
      <c r="V111" s="64"/>
      <c r="W111" s="64"/>
      <c r="X111" s="64"/>
      <c r="Y111" s="64"/>
      <c r="Z111" s="64"/>
      <c r="AA111" s="64"/>
      <c r="AB111" s="64"/>
      <c r="AC111" s="64"/>
      <c r="AD111" s="64"/>
      <c r="AE111" s="64"/>
      <c r="AF111" s="64"/>
      <c r="AG111" s="64"/>
      <c r="AH111" s="64"/>
      <c r="AI111" s="64"/>
      <c r="AJ111" s="18"/>
    </row>
    <row r="112" spans="1:36" ht="30" customHeight="1">
      <c r="A112" s="442"/>
      <c r="B112" s="45" t="s">
        <v>956</v>
      </c>
      <c r="C112" s="64"/>
      <c r="D112" s="64"/>
      <c r="E112" s="64"/>
      <c r="F112" s="64"/>
      <c r="G112" s="64"/>
      <c r="H112" s="64"/>
      <c r="I112" s="64"/>
      <c r="J112" s="64"/>
      <c r="K112" s="64"/>
      <c r="L112" s="64"/>
      <c r="M112" s="64"/>
      <c r="N112" s="61"/>
      <c r="O112" s="61" t="s">
        <v>99</v>
      </c>
      <c r="P112" s="61"/>
      <c r="Q112" s="61"/>
      <c r="R112" s="61"/>
      <c r="S112" s="63"/>
      <c r="T112" s="64"/>
      <c r="U112" s="64"/>
      <c r="V112" s="64"/>
      <c r="W112" s="64"/>
      <c r="X112" s="64"/>
      <c r="Y112" s="64"/>
      <c r="Z112" s="64"/>
      <c r="AA112" s="64"/>
      <c r="AB112" s="64"/>
      <c r="AC112" s="64"/>
      <c r="AD112" s="64"/>
      <c r="AE112" s="64"/>
      <c r="AF112" s="64"/>
      <c r="AG112" s="64"/>
      <c r="AH112" s="64"/>
      <c r="AI112" s="64"/>
      <c r="AJ112" s="18"/>
    </row>
    <row r="113" spans="1:36" ht="30" customHeight="1">
      <c r="A113" s="442"/>
      <c r="B113" s="45" t="s">
        <v>957</v>
      </c>
      <c r="C113" s="64"/>
      <c r="D113" s="64"/>
      <c r="E113" s="64"/>
      <c r="F113" s="64"/>
      <c r="G113" s="64"/>
      <c r="H113" s="64"/>
      <c r="I113" s="64"/>
      <c r="J113" s="64"/>
      <c r="K113" s="64"/>
      <c r="L113" s="64"/>
      <c r="M113" s="64"/>
      <c r="N113" s="61"/>
      <c r="O113" s="61" t="s">
        <v>99</v>
      </c>
      <c r="P113" s="61"/>
      <c r="Q113" s="61"/>
      <c r="R113" s="61"/>
      <c r="S113" s="63"/>
      <c r="T113" s="64"/>
      <c r="U113" s="64"/>
      <c r="V113" s="64"/>
      <c r="W113" s="64"/>
      <c r="X113" s="64"/>
      <c r="Y113" s="64"/>
      <c r="Z113" s="64"/>
      <c r="AA113" s="64"/>
      <c r="AB113" s="64"/>
      <c r="AC113" s="64"/>
      <c r="AD113" s="64"/>
      <c r="AE113" s="64"/>
      <c r="AF113" s="64"/>
      <c r="AG113" s="64"/>
      <c r="AH113" s="64"/>
      <c r="AI113" s="64"/>
      <c r="AJ113" s="18"/>
    </row>
    <row r="114" spans="1:36" ht="30" customHeight="1">
      <c r="A114" s="442"/>
      <c r="B114" s="45" t="s">
        <v>958</v>
      </c>
      <c r="C114" s="64"/>
      <c r="D114" s="64"/>
      <c r="E114" s="64"/>
      <c r="F114" s="64"/>
      <c r="G114" s="64"/>
      <c r="H114" s="64"/>
      <c r="I114" s="64"/>
      <c r="J114" s="64"/>
      <c r="K114" s="64"/>
      <c r="L114" s="64"/>
      <c r="M114" s="64"/>
      <c r="N114" s="61"/>
      <c r="O114" s="61" t="s">
        <v>99</v>
      </c>
      <c r="P114" s="61"/>
      <c r="Q114" s="61"/>
      <c r="R114" s="61"/>
      <c r="S114" s="63"/>
      <c r="T114" s="64"/>
      <c r="U114" s="64"/>
      <c r="V114" s="64"/>
      <c r="W114" s="64"/>
      <c r="X114" s="64"/>
      <c r="Y114" s="64"/>
      <c r="Z114" s="64"/>
      <c r="AA114" s="64"/>
      <c r="AB114" s="64"/>
      <c r="AC114" s="64"/>
      <c r="AD114" s="64"/>
      <c r="AE114" s="64"/>
      <c r="AF114" s="64"/>
      <c r="AG114" s="64"/>
      <c r="AH114" s="64"/>
      <c r="AI114" s="64"/>
      <c r="AJ114" s="18"/>
    </row>
    <row r="115" spans="1:36" ht="30" customHeight="1">
      <c r="A115" s="443"/>
      <c r="B115" s="45" t="s">
        <v>959</v>
      </c>
      <c r="C115" s="64"/>
      <c r="D115" s="64"/>
      <c r="E115" s="64"/>
      <c r="F115" s="64"/>
      <c r="G115" s="64"/>
      <c r="H115" s="64"/>
      <c r="I115" s="64"/>
      <c r="J115" s="64"/>
      <c r="K115" s="64"/>
      <c r="L115" s="64"/>
      <c r="M115" s="64"/>
      <c r="N115" s="61"/>
      <c r="O115" s="61" t="s">
        <v>99</v>
      </c>
      <c r="P115" s="61"/>
      <c r="Q115" s="61"/>
      <c r="R115" s="61"/>
      <c r="S115" s="63"/>
      <c r="T115" s="64"/>
      <c r="U115" s="64"/>
      <c r="V115" s="64"/>
      <c r="W115" s="64"/>
      <c r="X115" s="64"/>
      <c r="Y115" s="64"/>
      <c r="Z115" s="64"/>
      <c r="AA115" s="64"/>
      <c r="AB115" s="64"/>
      <c r="AC115" s="64"/>
      <c r="AD115" s="64"/>
      <c r="AE115" s="64"/>
      <c r="AF115" s="64"/>
      <c r="AG115" s="64"/>
      <c r="AH115" s="64"/>
      <c r="AI115" s="64"/>
      <c r="AJ115" s="18"/>
    </row>
    <row r="116" spans="1:36" ht="30" customHeight="1">
      <c r="A116" s="441" t="s">
        <v>960</v>
      </c>
      <c r="B116" s="45" t="s">
        <v>961</v>
      </c>
      <c r="C116" s="64" t="s">
        <v>962</v>
      </c>
      <c r="D116" s="64"/>
      <c r="E116" s="64"/>
      <c r="F116" s="64"/>
      <c r="G116" s="64"/>
      <c r="H116" s="64"/>
      <c r="I116" s="64"/>
      <c r="J116" s="64"/>
      <c r="K116" s="64"/>
      <c r="L116" s="64"/>
      <c r="M116" s="64"/>
      <c r="N116" s="61"/>
      <c r="O116" s="61"/>
      <c r="P116" s="61"/>
      <c r="Q116" s="61"/>
      <c r="R116" s="61" t="s">
        <v>141</v>
      </c>
      <c r="S116" s="63"/>
      <c r="T116" s="64"/>
      <c r="U116" s="64"/>
      <c r="V116" s="64"/>
      <c r="W116" s="64"/>
      <c r="X116" s="64"/>
      <c r="Y116" s="64"/>
      <c r="Z116" s="64"/>
      <c r="AA116" s="64"/>
      <c r="AB116" s="64"/>
      <c r="AC116" s="64"/>
      <c r="AD116" s="64"/>
      <c r="AE116" s="64"/>
      <c r="AF116" s="64"/>
      <c r="AG116" s="64"/>
      <c r="AH116" s="64"/>
      <c r="AI116" s="64"/>
      <c r="AJ116" s="18"/>
    </row>
    <row r="117" spans="1:36" ht="30" customHeight="1">
      <c r="A117" s="442"/>
      <c r="B117" s="45" t="s">
        <v>963</v>
      </c>
      <c r="C117" s="64" t="s">
        <v>962</v>
      </c>
      <c r="D117" s="64"/>
      <c r="E117" s="64"/>
      <c r="F117" s="64"/>
      <c r="G117" s="64"/>
      <c r="H117" s="64"/>
      <c r="I117" s="64"/>
      <c r="J117" s="64"/>
      <c r="K117" s="64"/>
      <c r="L117" s="64"/>
      <c r="M117" s="64"/>
      <c r="N117" s="61"/>
      <c r="O117" s="61"/>
      <c r="P117" s="61"/>
      <c r="Q117" s="61"/>
      <c r="R117" s="61" t="s">
        <v>141</v>
      </c>
      <c r="S117" s="63"/>
      <c r="T117" s="64"/>
      <c r="U117" s="64"/>
      <c r="V117" s="64"/>
      <c r="W117" s="64"/>
      <c r="X117" s="64"/>
      <c r="Y117" s="64"/>
      <c r="Z117" s="64"/>
      <c r="AA117" s="64"/>
      <c r="AB117" s="64"/>
      <c r="AC117" s="64"/>
      <c r="AD117" s="64"/>
      <c r="AE117" s="64"/>
      <c r="AF117" s="64"/>
      <c r="AG117" s="64"/>
      <c r="AH117" s="64"/>
      <c r="AI117" s="64"/>
      <c r="AJ117" s="18"/>
    </row>
    <row r="118" spans="1:36" ht="30" customHeight="1">
      <c r="A118" s="442"/>
      <c r="B118" s="45" t="s">
        <v>964</v>
      </c>
      <c r="C118" s="64" t="s">
        <v>962</v>
      </c>
      <c r="D118" s="64"/>
      <c r="E118" s="64"/>
      <c r="F118" s="64"/>
      <c r="G118" s="64"/>
      <c r="H118" s="64"/>
      <c r="I118" s="64"/>
      <c r="J118" s="64"/>
      <c r="K118" s="64"/>
      <c r="L118" s="64"/>
      <c r="M118" s="64"/>
      <c r="N118" s="61"/>
      <c r="O118" s="61"/>
      <c r="P118" s="61"/>
      <c r="Q118" s="61"/>
      <c r="R118" s="61" t="s">
        <v>141</v>
      </c>
      <c r="S118" s="63"/>
      <c r="T118" s="64"/>
      <c r="U118" s="64"/>
      <c r="V118" s="64"/>
      <c r="W118" s="64"/>
      <c r="X118" s="64"/>
      <c r="Y118" s="64"/>
      <c r="Z118" s="64"/>
      <c r="AA118" s="64"/>
      <c r="AB118" s="64"/>
      <c r="AC118" s="64"/>
      <c r="AD118" s="64"/>
      <c r="AE118" s="64"/>
      <c r="AF118" s="64"/>
      <c r="AG118" s="64"/>
      <c r="AH118" s="64"/>
      <c r="AI118" s="64"/>
      <c r="AJ118" s="18"/>
    </row>
    <row r="119" spans="1:36" ht="30" customHeight="1">
      <c r="A119" s="442"/>
      <c r="B119" s="45" t="s">
        <v>965</v>
      </c>
      <c r="C119" s="64"/>
      <c r="D119" s="64"/>
      <c r="E119" s="64"/>
      <c r="F119" s="64"/>
      <c r="G119" s="64"/>
      <c r="H119" s="64"/>
      <c r="I119" s="64"/>
      <c r="J119" s="64"/>
      <c r="K119" s="64"/>
      <c r="L119" s="64"/>
      <c r="M119" s="64"/>
      <c r="N119" s="61"/>
      <c r="O119" s="61"/>
      <c r="P119" s="61"/>
      <c r="Q119" s="61" t="s">
        <v>99</v>
      </c>
      <c r="R119" s="61"/>
      <c r="S119" s="63"/>
      <c r="T119" s="64"/>
      <c r="U119" s="64"/>
      <c r="V119" s="64"/>
      <c r="W119" s="64"/>
      <c r="X119" s="64"/>
      <c r="Y119" s="64"/>
      <c r="Z119" s="64"/>
      <c r="AA119" s="64"/>
      <c r="AB119" s="64"/>
      <c r="AC119" s="64"/>
      <c r="AD119" s="64"/>
      <c r="AE119" s="64"/>
      <c r="AF119" s="64"/>
      <c r="AG119" s="64"/>
      <c r="AH119" s="64"/>
      <c r="AI119" s="64"/>
      <c r="AJ119" s="18"/>
    </row>
    <row r="120" spans="1:36" ht="30" customHeight="1">
      <c r="A120" s="442"/>
      <c r="B120" s="45" t="s">
        <v>966</v>
      </c>
      <c r="C120" s="64"/>
      <c r="D120" s="64"/>
      <c r="E120" s="64"/>
      <c r="F120" s="64"/>
      <c r="G120" s="64"/>
      <c r="H120" s="64"/>
      <c r="I120" s="64"/>
      <c r="J120" s="64"/>
      <c r="K120" s="64"/>
      <c r="L120" s="64"/>
      <c r="M120" s="64"/>
      <c r="N120" s="61"/>
      <c r="O120" s="61"/>
      <c r="P120" s="61" t="s">
        <v>99</v>
      </c>
      <c r="Q120" s="61"/>
      <c r="R120" s="61"/>
      <c r="S120" s="63"/>
      <c r="T120" s="64"/>
      <c r="U120" s="64"/>
      <c r="V120" s="64"/>
      <c r="W120" s="64"/>
      <c r="X120" s="64"/>
      <c r="Y120" s="64"/>
      <c r="Z120" s="64"/>
      <c r="AA120" s="64"/>
      <c r="AB120" s="64"/>
      <c r="AC120" s="64"/>
      <c r="AD120" s="64"/>
      <c r="AE120" s="64"/>
      <c r="AF120" s="64"/>
      <c r="AG120" s="64"/>
      <c r="AH120" s="64"/>
      <c r="AI120" s="64"/>
      <c r="AJ120" s="18"/>
    </row>
    <row r="121" spans="1:36" ht="30" customHeight="1">
      <c r="A121" s="442"/>
      <c r="B121" s="45" t="s">
        <v>967</v>
      </c>
      <c r="C121" s="64"/>
      <c r="D121" s="64"/>
      <c r="E121" s="64"/>
      <c r="F121" s="64"/>
      <c r="G121" s="64"/>
      <c r="H121" s="64"/>
      <c r="I121" s="64"/>
      <c r="J121" s="64"/>
      <c r="K121" s="64"/>
      <c r="L121" s="64"/>
      <c r="M121" s="64"/>
      <c r="N121" s="61"/>
      <c r="O121" s="61"/>
      <c r="P121" s="61"/>
      <c r="Q121" s="61" t="s">
        <v>99</v>
      </c>
      <c r="R121" s="61"/>
      <c r="S121" s="63"/>
      <c r="T121" s="64"/>
      <c r="U121" s="64"/>
      <c r="V121" s="64"/>
      <c r="W121" s="64"/>
      <c r="X121" s="64"/>
      <c r="Y121" s="64"/>
      <c r="Z121" s="64"/>
      <c r="AA121" s="64"/>
      <c r="AB121" s="64"/>
      <c r="AC121" s="64"/>
      <c r="AD121" s="64"/>
      <c r="AE121" s="64"/>
      <c r="AF121" s="64"/>
      <c r="AG121" s="64"/>
      <c r="AH121" s="64"/>
      <c r="AI121" s="64"/>
      <c r="AJ121" s="18"/>
    </row>
    <row r="122" spans="1:36" ht="30" customHeight="1">
      <c r="A122" s="442"/>
      <c r="B122" s="45" t="s">
        <v>968</v>
      </c>
      <c r="C122" s="64"/>
      <c r="D122" s="64"/>
      <c r="E122" s="64"/>
      <c r="F122" s="64"/>
      <c r="G122" s="64"/>
      <c r="H122" s="64"/>
      <c r="I122" s="64"/>
      <c r="J122" s="64"/>
      <c r="K122" s="64"/>
      <c r="L122" s="64"/>
      <c r="M122" s="64"/>
      <c r="N122" s="61"/>
      <c r="O122" s="61"/>
      <c r="P122" s="61" t="s">
        <v>99</v>
      </c>
      <c r="Q122" s="61"/>
      <c r="R122" s="61"/>
      <c r="S122" s="63"/>
      <c r="T122" s="64"/>
      <c r="U122" s="64"/>
      <c r="V122" s="64"/>
      <c r="W122" s="64"/>
      <c r="X122" s="64"/>
      <c r="Y122" s="64"/>
      <c r="Z122" s="64"/>
      <c r="AA122" s="64"/>
      <c r="AB122" s="64"/>
      <c r="AC122" s="64"/>
      <c r="AD122" s="64"/>
      <c r="AE122" s="64"/>
      <c r="AF122" s="64"/>
      <c r="AG122" s="64"/>
      <c r="AH122" s="64"/>
      <c r="AI122" s="64"/>
      <c r="AJ122" s="18"/>
    </row>
    <row r="123" spans="1:36" ht="30" customHeight="1">
      <c r="A123" s="442"/>
      <c r="B123" s="45" t="s">
        <v>969</v>
      </c>
      <c r="C123" s="64"/>
      <c r="D123" s="64"/>
      <c r="E123" s="64"/>
      <c r="F123" s="64"/>
      <c r="G123" s="64"/>
      <c r="H123" s="64"/>
      <c r="I123" s="64"/>
      <c r="J123" s="64"/>
      <c r="K123" s="64"/>
      <c r="L123" s="64"/>
      <c r="M123" s="64"/>
      <c r="N123" s="61"/>
      <c r="O123" s="61"/>
      <c r="P123" s="61"/>
      <c r="Q123" s="61" t="s">
        <v>99</v>
      </c>
      <c r="R123" s="61"/>
      <c r="S123" s="63"/>
      <c r="T123" s="64"/>
      <c r="U123" s="64"/>
      <c r="V123" s="64"/>
      <c r="W123" s="64"/>
      <c r="X123" s="64"/>
      <c r="Y123" s="64"/>
      <c r="Z123" s="64"/>
      <c r="AA123" s="64"/>
      <c r="AB123" s="64"/>
      <c r="AC123" s="64"/>
      <c r="AD123" s="64"/>
      <c r="AE123" s="64"/>
      <c r="AF123" s="64"/>
      <c r="AG123" s="64"/>
      <c r="AH123" s="64"/>
      <c r="AI123" s="64"/>
      <c r="AJ123" s="18"/>
    </row>
    <row r="124" spans="1:36" ht="30" customHeight="1">
      <c r="A124" s="442"/>
      <c r="B124" s="45" t="s">
        <v>970</v>
      </c>
      <c r="C124" s="64"/>
      <c r="D124" s="64"/>
      <c r="E124" s="64"/>
      <c r="F124" s="64"/>
      <c r="G124" s="64"/>
      <c r="H124" s="64"/>
      <c r="I124" s="64"/>
      <c r="J124" s="64"/>
      <c r="K124" s="64"/>
      <c r="L124" s="64"/>
      <c r="M124" s="64"/>
      <c r="N124" s="61"/>
      <c r="O124" s="61"/>
      <c r="P124" s="61" t="s">
        <v>99</v>
      </c>
      <c r="Q124" s="61"/>
      <c r="R124" s="61"/>
      <c r="S124" s="63"/>
      <c r="T124" s="64"/>
      <c r="U124" s="64"/>
      <c r="V124" s="64"/>
      <c r="W124" s="64"/>
      <c r="X124" s="64"/>
      <c r="Y124" s="64"/>
      <c r="Z124" s="64"/>
      <c r="AA124" s="64"/>
      <c r="AB124" s="64"/>
      <c r="AC124" s="64"/>
      <c r="AD124" s="64"/>
      <c r="AE124" s="64"/>
      <c r="AF124" s="64"/>
      <c r="AG124" s="64"/>
      <c r="AH124" s="64"/>
      <c r="AI124" s="64"/>
      <c r="AJ124" s="18"/>
    </row>
    <row r="125" spans="1:36" ht="30" customHeight="1">
      <c r="A125" s="442"/>
      <c r="B125" s="45" t="s">
        <v>971</v>
      </c>
      <c r="C125" s="64"/>
      <c r="D125" s="64"/>
      <c r="E125" s="64"/>
      <c r="F125" s="64"/>
      <c r="G125" s="64"/>
      <c r="H125" s="64"/>
      <c r="I125" s="64"/>
      <c r="J125" s="64"/>
      <c r="K125" s="64"/>
      <c r="L125" s="64"/>
      <c r="M125" s="64"/>
      <c r="N125" s="61"/>
      <c r="O125" s="61"/>
      <c r="P125" s="61"/>
      <c r="Q125" s="61" t="s">
        <v>99</v>
      </c>
      <c r="R125" s="61"/>
      <c r="S125" s="63"/>
      <c r="T125" s="64"/>
      <c r="U125" s="64"/>
      <c r="V125" s="64"/>
      <c r="W125" s="64"/>
      <c r="X125" s="64"/>
      <c r="Y125" s="64"/>
      <c r="Z125" s="64"/>
      <c r="AA125" s="64"/>
      <c r="AB125" s="64"/>
      <c r="AC125" s="64"/>
      <c r="AD125" s="64"/>
      <c r="AE125" s="64"/>
      <c r="AF125" s="64"/>
      <c r="AG125" s="64"/>
      <c r="AH125" s="64"/>
      <c r="AI125" s="64"/>
      <c r="AJ125" s="18"/>
    </row>
    <row r="126" spans="1:36" ht="30" customHeight="1">
      <c r="A126" s="442"/>
      <c r="B126" s="45" t="s">
        <v>972</v>
      </c>
      <c r="C126" s="64"/>
      <c r="D126" s="64"/>
      <c r="E126" s="64"/>
      <c r="F126" s="64"/>
      <c r="G126" s="64"/>
      <c r="H126" s="64"/>
      <c r="I126" s="64"/>
      <c r="J126" s="64"/>
      <c r="K126" s="64"/>
      <c r="L126" s="64"/>
      <c r="M126" s="64"/>
      <c r="N126" s="61"/>
      <c r="O126" s="61"/>
      <c r="P126" s="61" t="s">
        <v>99</v>
      </c>
      <c r="Q126" s="61"/>
      <c r="R126" s="61"/>
      <c r="S126" s="63"/>
      <c r="T126" s="64"/>
      <c r="U126" s="64"/>
      <c r="V126" s="64"/>
      <c r="W126" s="64"/>
      <c r="X126" s="64"/>
      <c r="Y126" s="64"/>
      <c r="Z126" s="64"/>
      <c r="AA126" s="64"/>
      <c r="AB126" s="64"/>
      <c r="AC126" s="64"/>
      <c r="AD126" s="64"/>
      <c r="AE126" s="64"/>
      <c r="AF126" s="64"/>
      <c r="AG126" s="64"/>
      <c r="AH126" s="64"/>
      <c r="AI126" s="64"/>
      <c r="AJ126" s="18"/>
    </row>
    <row r="127" spans="1:36" ht="30" customHeight="1">
      <c r="A127" s="442"/>
      <c r="B127" s="45" t="s">
        <v>973</v>
      </c>
      <c r="C127" s="64"/>
      <c r="D127" s="64"/>
      <c r="E127" s="64"/>
      <c r="F127" s="64"/>
      <c r="G127" s="64"/>
      <c r="H127" s="64"/>
      <c r="I127" s="64"/>
      <c r="J127" s="64"/>
      <c r="K127" s="64"/>
      <c r="L127" s="64"/>
      <c r="M127" s="64"/>
      <c r="N127" s="61"/>
      <c r="O127" s="61"/>
      <c r="P127" s="61"/>
      <c r="Q127" s="61" t="s">
        <v>99</v>
      </c>
      <c r="R127" s="61"/>
      <c r="S127" s="63"/>
      <c r="T127" s="64"/>
      <c r="U127" s="64"/>
      <c r="V127" s="64"/>
      <c r="W127" s="64"/>
      <c r="X127" s="64"/>
      <c r="Y127" s="64"/>
      <c r="Z127" s="64"/>
      <c r="AA127" s="64"/>
      <c r="AB127" s="64"/>
      <c r="AC127" s="64"/>
      <c r="AD127" s="64"/>
      <c r="AE127" s="64"/>
      <c r="AF127" s="64"/>
      <c r="AG127" s="64"/>
      <c r="AH127" s="64"/>
      <c r="AI127" s="64"/>
      <c r="AJ127" s="18"/>
    </row>
    <row r="128" spans="1:36" ht="30" customHeight="1">
      <c r="A128" s="442"/>
      <c r="B128" s="45" t="s">
        <v>974</v>
      </c>
      <c r="C128" s="64"/>
      <c r="D128" s="64"/>
      <c r="E128" s="64"/>
      <c r="F128" s="64"/>
      <c r="G128" s="64"/>
      <c r="H128" s="64"/>
      <c r="I128" s="64"/>
      <c r="J128" s="64"/>
      <c r="K128" s="64"/>
      <c r="L128" s="64"/>
      <c r="M128" s="64"/>
      <c r="N128" s="61"/>
      <c r="O128" s="61"/>
      <c r="P128" s="61" t="s">
        <v>99</v>
      </c>
      <c r="Q128" s="61"/>
      <c r="R128" s="61"/>
      <c r="S128" s="63"/>
      <c r="T128" s="64"/>
      <c r="U128" s="64"/>
      <c r="V128" s="64"/>
      <c r="W128" s="64"/>
      <c r="X128" s="64"/>
      <c r="Y128" s="64"/>
      <c r="Z128" s="64"/>
      <c r="AA128" s="64"/>
      <c r="AB128" s="64"/>
      <c r="AC128" s="64"/>
      <c r="AD128" s="64"/>
      <c r="AE128" s="64"/>
      <c r="AF128" s="64"/>
      <c r="AG128" s="64"/>
      <c r="AH128" s="64"/>
      <c r="AI128" s="64"/>
      <c r="AJ128" s="18"/>
    </row>
    <row r="129" spans="1:36" ht="30" customHeight="1">
      <c r="A129" s="442"/>
      <c r="B129" s="45" t="s">
        <v>975</v>
      </c>
      <c r="C129" s="64"/>
      <c r="D129" s="64"/>
      <c r="E129" s="64"/>
      <c r="F129" s="64"/>
      <c r="G129" s="64"/>
      <c r="H129" s="64"/>
      <c r="I129" s="64"/>
      <c r="J129" s="64"/>
      <c r="K129" s="64"/>
      <c r="L129" s="64"/>
      <c r="M129" s="64"/>
      <c r="N129" s="61"/>
      <c r="O129" s="61"/>
      <c r="P129" s="61"/>
      <c r="Q129" s="61" t="s">
        <v>99</v>
      </c>
      <c r="R129" s="61"/>
      <c r="S129" s="63"/>
      <c r="T129" s="64"/>
      <c r="U129" s="64"/>
      <c r="V129" s="64"/>
      <c r="W129" s="64"/>
      <c r="X129" s="64"/>
      <c r="Y129" s="64"/>
      <c r="Z129" s="64"/>
      <c r="AA129" s="64"/>
      <c r="AB129" s="64"/>
      <c r="AC129" s="64"/>
      <c r="AD129" s="64"/>
      <c r="AE129" s="64"/>
      <c r="AF129" s="64"/>
      <c r="AG129" s="64"/>
      <c r="AH129" s="64"/>
      <c r="AI129" s="64"/>
      <c r="AJ129" s="18"/>
    </row>
    <row r="130" spans="1:36" ht="30" customHeight="1">
      <c r="A130" s="443"/>
      <c r="B130" s="45" t="s">
        <v>976</v>
      </c>
      <c r="C130" s="64"/>
      <c r="D130" s="64"/>
      <c r="E130" s="64"/>
      <c r="F130" s="64"/>
      <c r="G130" s="64"/>
      <c r="H130" s="64"/>
      <c r="I130" s="64"/>
      <c r="J130" s="64"/>
      <c r="K130" s="64"/>
      <c r="L130" s="64"/>
      <c r="M130" s="64"/>
      <c r="N130" s="61"/>
      <c r="O130" s="61"/>
      <c r="P130" s="61"/>
      <c r="Q130" s="61" t="s">
        <v>99</v>
      </c>
      <c r="R130" s="61"/>
      <c r="S130" s="63"/>
      <c r="T130" s="64"/>
      <c r="U130" s="64"/>
      <c r="V130" s="64"/>
      <c r="W130" s="64"/>
      <c r="X130" s="64"/>
      <c r="Y130" s="64"/>
      <c r="Z130" s="64"/>
      <c r="AA130" s="64"/>
      <c r="AB130" s="64"/>
      <c r="AC130" s="64"/>
      <c r="AD130" s="64"/>
      <c r="AE130" s="64"/>
      <c r="AF130" s="64"/>
      <c r="AG130" s="64"/>
      <c r="AH130" s="64"/>
      <c r="AI130" s="64"/>
      <c r="AJ130" s="18"/>
    </row>
    <row r="131" spans="1:36" ht="30" customHeight="1">
      <c r="A131" s="441" t="s">
        <v>977</v>
      </c>
      <c r="B131" s="45" t="s">
        <v>978</v>
      </c>
      <c r="C131" s="64" t="s">
        <v>979</v>
      </c>
      <c r="D131" s="64"/>
      <c r="E131" s="64"/>
      <c r="F131" s="64"/>
      <c r="G131" s="64"/>
      <c r="H131" s="64"/>
      <c r="I131" s="64"/>
      <c r="J131" s="64"/>
      <c r="K131" s="64"/>
      <c r="L131" s="64"/>
      <c r="M131" s="64"/>
      <c r="N131" s="61"/>
      <c r="O131" s="61"/>
      <c r="P131" s="61"/>
      <c r="Q131" s="61"/>
      <c r="R131" s="61" t="s">
        <v>141</v>
      </c>
      <c r="S131" s="63"/>
      <c r="T131" s="64"/>
      <c r="U131" s="64"/>
      <c r="V131" s="64"/>
      <c r="W131" s="64"/>
      <c r="X131" s="64"/>
      <c r="Y131" s="64"/>
      <c r="Z131" s="64"/>
      <c r="AA131" s="64"/>
      <c r="AB131" s="64"/>
      <c r="AC131" s="64"/>
      <c r="AD131" s="64"/>
      <c r="AE131" s="64"/>
      <c r="AF131" s="64"/>
      <c r="AG131" s="64"/>
      <c r="AH131" s="64"/>
      <c r="AI131" s="64"/>
      <c r="AJ131" s="18"/>
    </row>
    <row r="132" spans="1:36" ht="30" customHeight="1">
      <c r="A132" s="442"/>
      <c r="B132" s="45" t="s">
        <v>980</v>
      </c>
      <c r="C132" s="64" t="s">
        <v>979</v>
      </c>
      <c r="D132" s="64"/>
      <c r="E132" s="64"/>
      <c r="F132" s="64"/>
      <c r="G132" s="64"/>
      <c r="H132" s="64"/>
      <c r="I132" s="64"/>
      <c r="J132" s="64"/>
      <c r="K132" s="64"/>
      <c r="L132" s="64"/>
      <c r="M132" s="64"/>
      <c r="N132" s="61"/>
      <c r="O132" s="61"/>
      <c r="P132" s="61"/>
      <c r="Q132" s="61"/>
      <c r="R132" s="61" t="s">
        <v>141</v>
      </c>
      <c r="S132" s="63"/>
      <c r="T132" s="64"/>
      <c r="U132" s="64"/>
      <c r="V132" s="64"/>
      <c r="W132" s="64"/>
      <c r="X132" s="64"/>
      <c r="Y132" s="64"/>
      <c r="Z132" s="64"/>
      <c r="AA132" s="64"/>
      <c r="AB132" s="64"/>
      <c r="AC132" s="64"/>
      <c r="AD132" s="64"/>
      <c r="AE132" s="64"/>
      <c r="AF132" s="64"/>
      <c r="AG132" s="64"/>
      <c r="AH132" s="64"/>
      <c r="AI132" s="64"/>
      <c r="AJ132" s="18"/>
    </row>
    <row r="133" spans="1:36" ht="30" customHeight="1">
      <c r="A133" s="442"/>
      <c r="B133" s="45" t="s">
        <v>981</v>
      </c>
      <c r="C133" s="64" t="s">
        <v>979</v>
      </c>
      <c r="D133" s="64"/>
      <c r="E133" s="64"/>
      <c r="F133" s="64"/>
      <c r="G133" s="64"/>
      <c r="H133" s="64"/>
      <c r="I133" s="64"/>
      <c r="J133" s="64"/>
      <c r="K133" s="64"/>
      <c r="L133" s="64"/>
      <c r="M133" s="64"/>
      <c r="N133" s="61"/>
      <c r="O133" s="61"/>
      <c r="P133" s="61"/>
      <c r="Q133" s="61"/>
      <c r="R133" s="61" t="s">
        <v>141</v>
      </c>
      <c r="S133" s="63"/>
      <c r="T133" s="64"/>
      <c r="U133" s="64"/>
      <c r="V133" s="64"/>
      <c r="W133" s="64"/>
      <c r="X133" s="64"/>
      <c r="Y133" s="64"/>
      <c r="Z133" s="64"/>
      <c r="AA133" s="64"/>
      <c r="AB133" s="64"/>
      <c r="AC133" s="64"/>
      <c r="AD133" s="64"/>
      <c r="AE133" s="64"/>
      <c r="AF133" s="64"/>
      <c r="AG133" s="64"/>
      <c r="AH133" s="64"/>
      <c r="AI133" s="64"/>
      <c r="AJ133" s="18"/>
    </row>
    <row r="134" spans="1:36" ht="30" customHeight="1">
      <c r="A134" s="442"/>
      <c r="B134" s="45" t="s">
        <v>982</v>
      </c>
      <c r="C134" s="64"/>
      <c r="D134" s="64"/>
      <c r="E134" s="64"/>
      <c r="F134" s="64"/>
      <c r="G134" s="64"/>
      <c r="H134" s="64"/>
      <c r="I134" s="64"/>
      <c r="J134" s="64"/>
      <c r="K134" s="64"/>
      <c r="L134" s="64"/>
      <c r="M134" s="64"/>
      <c r="N134" s="61"/>
      <c r="O134" s="61"/>
      <c r="P134" s="61" t="s">
        <v>99</v>
      </c>
      <c r="Q134" s="61"/>
      <c r="R134" s="61"/>
      <c r="S134" s="63"/>
      <c r="T134" s="64"/>
      <c r="U134" s="64"/>
      <c r="V134" s="64"/>
      <c r="W134" s="64"/>
      <c r="X134" s="64"/>
      <c r="Y134" s="64"/>
      <c r="Z134" s="64"/>
      <c r="AA134" s="64"/>
      <c r="AB134" s="64"/>
      <c r="AC134" s="64"/>
      <c r="AD134" s="64"/>
      <c r="AE134" s="64"/>
      <c r="AF134" s="64"/>
      <c r="AG134" s="64"/>
      <c r="AH134" s="64"/>
      <c r="AI134" s="64"/>
      <c r="AJ134" s="18"/>
    </row>
    <row r="135" spans="1:36" ht="30" customHeight="1">
      <c r="A135" s="442"/>
      <c r="B135" s="45" t="s">
        <v>983</v>
      </c>
      <c r="C135" s="64"/>
      <c r="D135" s="64"/>
      <c r="E135" s="64"/>
      <c r="F135" s="64"/>
      <c r="G135" s="64"/>
      <c r="H135" s="64"/>
      <c r="I135" s="64"/>
      <c r="J135" s="64"/>
      <c r="K135" s="64"/>
      <c r="L135" s="64"/>
      <c r="M135" s="64"/>
      <c r="N135" s="61"/>
      <c r="O135" s="61"/>
      <c r="P135" s="61"/>
      <c r="Q135" s="61" t="s">
        <v>99</v>
      </c>
      <c r="R135" s="61"/>
      <c r="S135" s="63"/>
      <c r="T135" s="64"/>
      <c r="U135" s="64"/>
      <c r="V135" s="64"/>
      <c r="W135" s="64"/>
      <c r="X135" s="64"/>
      <c r="Y135" s="64"/>
      <c r="Z135" s="64"/>
      <c r="AA135" s="64"/>
      <c r="AB135" s="64"/>
      <c r="AC135" s="64"/>
      <c r="AD135" s="64"/>
      <c r="AE135" s="64"/>
      <c r="AF135" s="64"/>
      <c r="AG135" s="64"/>
      <c r="AH135" s="64"/>
      <c r="AI135" s="64"/>
      <c r="AJ135" s="18"/>
    </row>
    <row r="136" spans="1:36" ht="30" customHeight="1">
      <c r="A136" s="442"/>
      <c r="B136" s="45" t="s">
        <v>984</v>
      </c>
      <c r="C136" s="64"/>
      <c r="D136" s="64"/>
      <c r="E136" s="64"/>
      <c r="F136" s="64"/>
      <c r="G136" s="64"/>
      <c r="H136" s="64"/>
      <c r="I136" s="64"/>
      <c r="J136" s="64"/>
      <c r="K136" s="64"/>
      <c r="L136" s="64"/>
      <c r="M136" s="64"/>
      <c r="N136" s="61"/>
      <c r="O136" s="61"/>
      <c r="P136" s="61" t="s">
        <v>99</v>
      </c>
      <c r="Q136" s="61"/>
      <c r="R136" s="61"/>
      <c r="S136" s="63"/>
      <c r="T136" s="64"/>
      <c r="U136" s="64"/>
      <c r="V136" s="64"/>
      <c r="W136" s="64"/>
      <c r="X136" s="64"/>
      <c r="Y136" s="64"/>
      <c r="Z136" s="64"/>
      <c r="AA136" s="64"/>
      <c r="AB136" s="64"/>
      <c r="AC136" s="64"/>
      <c r="AD136" s="64"/>
      <c r="AE136" s="64"/>
      <c r="AF136" s="64"/>
      <c r="AG136" s="64"/>
      <c r="AH136" s="64"/>
      <c r="AI136" s="64"/>
      <c r="AJ136" s="18"/>
    </row>
    <row r="137" spans="1:36" ht="30" customHeight="1">
      <c r="A137" s="442"/>
      <c r="B137" s="45" t="s">
        <v>985</v>
      </c>
      <c r="C137" s="64"/>
      <c r="D137" s="64"/>
      <c r="E137" s="64"/>
      <c r="F137" s="64"/>
      <c r="G137" s="64"/>
      <c r="H137" s="64"/>
      <c r="I137" s="64"/>
      <c r="J137" s="64"/>
      <c r="K137" s="64"/>
      <c r="L137" s="64"/>
      <c r="M137" s="64"/>
      <c r="N137" s="61"/>
      <c r="O137" s="61"/>
      <c r="P137" s="61"/>
      <c r="Q137" s="61" t="s">
        <v>99</v>
      </c>
      <c r="R137" s="61"/>
      <c r="S137" s="63"/>
      <c r="T137" s="64"/>
      <c r="U137" s="64"/>
      <c r="V137" s="64"/>
      <c r="W137" s="64"/>
      <c r="X137" s="64"/>
      <c r="Y137" s="64"/>
      <c r="Z137" s="64"/>
      <c r="AA137" s="64"/>
      <c r="AB137" s="64"/>
      <c r="AC137" s="64"/>
      <c r="AD137" s="64"/>
      <c r="AE137" s="64"/>
      <c r="AF137" s="64"/>
      <c r="AG137" s="64"/>
      <c r="AH137" s="64"/>
      <c r="AI137" s="64"/>
      <c r="AJ137" s="18"/>
    </row>
    <row r="138" spans="1:36" ht="30" customHeight="1">
      <c r="A138" s="442"/>
      <c r="B138" s="45" t="s">
        <v>986</v>
      </c>
      <c r="C138" s="64"/>
      <c r="D138" s="64"/>
      <c r="E138" s="64"/>
      <c r="F138" s="64"/>
      <c r="G138" s="64"/>
      <c r="H138" s="64"/>
      <c r="I138" s="64"/>
      <c r="J138" s="64"/>
      <c r="K138" s="64"/>
      <c r="L138" s="64"/>
      <c r="M138" s="64"/>
      <c r="N138" s="61"/>
      <c r="O138" s="61"/>
      <c r="P138" s="61" t="s">
        <v>99</v>
      </c>
      <c r="Q138" s="61"/>
      <c r="R138" s="61"/>
      <c r="S138" s="63"/>
      <c r="T138" s="64"/>
      <c r="U138" s="64"/>
      <c r="V138" s="64"/>
      <c r="W138" s="64"/>
      <c r="X138" s="64"/>
      <c r="Y138" s="64"/>
      <c r="Z138" s="64"/>
      <c r="AA138" s="64"/>
      <c r="AB138" s="64"/>
      <c r="AC138" s="64"/>
      <c r="AD138" s="64"/>
      <c r="AE138" s="64"/>
      <c r="AF138" s="64"/>
      <c r="AG138" s="64"/>
      <c r="AH138" s="64"/>
      <c r="AI138" s="64"/>
      <c r="AJ138" s="18"/>
    </row>
    <row r="139" spans="1:36" ht="30" customHeight="1">
      <c r="A139" s="442"/>
      <c r="B139" s="45" t="s">
        <v>987</v>
      </c>
      <c r="C139" s="64"/>
      <c r="D139" s="64"/>
      <c r="E139" s="64"/>
      <c r="F139" s="64"/>
      <c r="G139" s="64"/>
      <c r="H139" s="64"/>
      <c r="I139" s="64"/>
      <c r="J139" s="64"/>
      <c r="K139" s="64"/>
      <c r="L139" s="64"/>
      <c r="M139" s="64"/>
      <c r="N139" s="61"/>
      <c r="O139" s="61"/>
      <c r="P139" s="61"/>
      <c r="Q139" s="61" t="s">
        <v>99</v>
      </c>
      <c r="R139" s="61"/>
      <c r="S139" s="63"/>
      <c r="T139" s="64"/>
      <c r="U139" s="64"/>
      <c r="V139" s="64"/>
      <c r="W139" s="64"/>
      <c r="X139" s="64"/>
      <c r="Y139" s="64"/>
      <c r="Z139" s="64"/>
      <c r="AA139" s="64"/>
      <c r="AB139" s="64"/>
      <c r="AC139" s="64"/>
      <c r="AD139" s="64"/>
      <c r="AE139" s="64"/>
      <c r="AF139" s="64"/>
      <c r="AG139" s="64"/>
      <c r="AH139" s="64"/>
      <c r="AI139" s="64"/>
      <c r="AJ139" s="18"/>
    </row>
    <row r="140" spans="1:36" ht="30" customHeight="1">
      <c r="A140" s="442"/>
      <c r="B140" s="45" t="s">
        <v>988</v>
      </c>
      <c r="C140" s="64"/>
      <c r="D140" s="64"/>
      <c r="E140" s="64"/>
      <c r="F140" s="64"/>
      <c r="G140" s="64"/>
      <c r="H140" s="64"/>
      <c r="I140" s="64"/>
      <c r="J140" s="64"/>
      <c r="K140" s="64"/>
      <c r="L140" s="64"/>
      <c r="M140" s="64"/>
      <c r="N140" s="61"/>
      <c r="O140" s="61"/>
      <c r="P140" s="61" t="s">
        <v>99</v>
      </c>
      <c r="Q140" s="61"/>
      <c r="R140" s="61"/>
      <c r="S140" s="63"/>
      <c r="T140" s="64"/>
      <c r="U140" s="64"/>
      <c r="V140" s="64"/>
      <c r="W140" s="64"/>
      <c r="X140" s="64"/>
      <c r="Y140" s="64"/>
      <c r="Z140" s="64"/>
      <c r="AA140" s="64"/>
      <c r="AB140" s="64"/>
      <c r="AC140" s="64"/>
      <c r="AD140" s="64"/>
      <c r="AE140" s="64"/>
      <c r="AF140" s="64"/>
      <c r="AG140" s="64"/>
      <c r="AH140" s="64"/>
      <c r="AI140" s="64"/>
      <c r="AJ140" s="18"/>
    </row>
    <row r="141" spans="1:36" ht="30" customHeight="1">
      <c r="A141" s="442"/>
      <c r="B141" s="45" t="s">
        <v>989</v>
      </c>
      <c r="C141" s="64"/>
      <c r="D141" s="64"/>
      <c r="E141" s="64"/>
      <c r="F141" s="64"/>
      <c r="G141" s="64"/>
      <c r="H141" s="64"/>
      <c r="I141" s="64"/>
      <c r="J141" s="64"/>
      <c r="K141" s="64"/>
      <c r="L141" s="64"/>
      <c r="M141" s="64"/>
      <c r="N141" s="61"/>
      <c r="O141" s="61"/>
      <c r="P141" s="61"/>
      <c r="Q141" s="61" t="s">
        <v>99</v>
      </c>
      <c r="R141" s="61"/>
      <c r="S141" s="63"/>
      <c r="T141" s="64"/>
      <c r="U141" s="64"/>
      <c r="V141" s="64"/>
      <c r="W141" s="64"/>
      <c r="X141" s="64"/>
      <c r="Y141" s="64"/>
      <c r="Z141" s="64"/>
      <c r="AA141" s="64"/>
      <c r="AB141" s="64"/>
      <c r="AC141" s="64"/>
      <c r="AD141" s="64"/>
      <c r="AE141" s="64"/>
      <c r="AF141" s="64"/>
      <c r="AG141" s="64"/>
      <c r="AH141" s="64"/>
      <c r="AI141" s="64"/>
      <c r="AJ141" s="18"/>
    </row>
    <row r="142" spans="1:36" ht="30" customHeight="1">
      <c r="A142" s="442"/>
      <c r="B142" s="45" t="s">
        <v>990</v>
      </c>
      <c r="C142" s="64"/>
      <c r="D142" s="64"/>
      <c r="E142" s="64"/>
      <c r="F142" s="64"/>
      <c r="G142" s="64"/>
      <c r="H142" s="64"/>
      <c r="I142" s="64"/>
      <c r="J142" s="64"/>
      <c r="K142" s="64"/>
      <c r="L142" s="64"/>
      <c r="M142" s="64"/>
      <c r="N142" s="61"/>
      <c r="O142" s="61" t="s">
        <v>99</v>
      </c>
      <c r="P142" s="61"/>
      <c r="Q142" s="61"/>
      <c r="R142" s="61"/>
      <c r="S142" s="63"/>
      <c r="T142" s="64"/>
      <c r="U142" s="64"/>
      <c r="V142" s="64"/>
      <c r="W142" s="64"/>
      <c r="X142" s="64"/>
      <c r="Y142" s="64"/>
      <c r="Z142" s="64"/>
      <c r="AA142" s="64"/>
      <c r="AB142" s="64"/>
      <c r="AC142" s="64"/>
      <c r="AD142" s="64"/>
      <c r="AE142" s="64"/>
      <c r="AF142" s="64"/>
      <c r="AG142" s="64"/>
      <c r="AH142" s="64"/>
      <c r="AI142" s="64"/>
      <c r="AJ142" s="18"/>
    </row>
    <row r="143" spans="1:36" ht="30" customHeight="1">
      <c r="A143" s="442"/>
      <c r="B143" s="45" t="s">
        <v>991</v>
      </c>
      <c r="C143" s="64"/>
      <c r="D143" s="64"/>
      <c r="E143" s="64"/>
      <c r="F143" s="64"/>
      <c r="G143" s="64"/>
      <c r="H143" s="64"/>
      <c r="I143" s="64"/>
      <c r="J143" s="64"/>
      <c r="K143" s="64"/>
      <c r="L143" s="64"/>
      <c r="M143" s="64"/>
      <c r="N143" s="61"/>
      <c r="O143" s="61" t="s">
        <v>99</v>
      </c>
      <c r="P143" s="61"/>
      <c r="Q143" s="61"/>
      <c r="R143" s="61"/>
      <c r="S143" s="63"/>
      <c r="T143" s="64"/>
      <c r="U143" s="64"/>
      <c r="V143" s="64"/>
      <c r="W143" s="64"/>
      <c r="X143" s="64"/>
      <c r="Y143" s="64"/>
      <c r="Z143" s="64"/>
      <c r="AA143" s="64"/>
      <c r="AB143" s="64"/>
      <c r="AC143" s="64"/>
      <c r="AD143" s="64"/>
      <c r="AE143" s="64"/>
      <c r="AF143" s="64"/>
      <c r="AG143" s="64"/>
      <c r="AH143" s="64"/>
      <c r="AI143" s="64"/>
      <c r="AJ143" s="18"/>
    </row>
    <row r="144" spans="1:36" ht="30" customHeight="1">
      <c r="A144" s="442"/>
      <c r="B144" s="45" t="s">
        <v>992</v>
      </c>
      <c r="C144" s="64"/>
      <c r="D144" s="64"/>
      <c r="E144" s="64"/>
      <c r="F144" s="64"/>
      <c r="G144" s="64"/>
      <c r="H144" s="64"/>
      <c r="I144" s="64"/>
      <c r="J144" s="64"/>
      <c r="K144" s="64"/>
      <c r="L144" s="64"/>
      <c r="M144" s="64"/>
      <c r="N144" s="61"/>
      <c r="O144" s="61" t="s">
        <v>99</v>
      </c>
      <c r="P144" s="61"/>
      <c r="Q144" s="61"/>
      <c r="R144" s="61"/>
      <c r="S144" s="63"/>
      <c r="T144" s="64"/>
      <c r="U144" s="64"/>
      <c r="V144" s="64"/>
      <c r="W144" s="64"/>
      <c r="X144" s="64"/>
      <c r="Y144" s="64"/>
      <c r="Z144" s="64"/>
      <c r="AA144" s="64"/>
      <c r="AB144" s="64"/>
      <c r="AC144" s="64"/>
      <c r="AD144" s="64"/>
      <c r="AE144" s="64"/>
      <c r="AF144" s="64"/>
      <c r="AG144" s="64"/>
      <c r="AH144" s="64"/>
      <c r="AI144" s="64"/>
      <c r="AJ144" s="18"/>
    </row>
    <row r="145" spans="1:36" ht="30" customHeight="1">
      <c r="A145" s="443"/>
      <c r="B145" s="45" t="s">
        <v>993</v>
      </c>
      <c r="C145" s="64"/>
      <c r="D145" s="64"/>
      <c r="E145" s="64"/>
      <c r="F145" s="64"/>
      <c r="G145" s="64"/>
      <c r="H145" s="64"/>
      <c r="I145" s="64"/>
      <c r="J145" s="64"/>
      <c r="K145" s="64"/>
      <c r="L145" s="64"/>
      <c r="M145" s="64"/>
      <c r="N145" s="61"/>
      <c r="O145" s="61" t="s">
        <v>99</v>
      </c>
      <c r="P145" s="61"/>
      <c r="Q145" s="61"/>
      <c r="R145" s="61"/>
      <c r="S145" s="63"/>
      <c r="T145" s="64"/>
      <c r="U145" s="64"/>
      <c r="V145" s="64"/>
      <c r="W145" s="64"/>
      <c r="X145" s="64"/>
      <c r="Y145" s="64"/>
      <c r="Z145" s="64"/>
      <c r="AA145" s="64"/>
      <c r="AB145" s="64"/>
      <c r="AC145" s="64"/>
      <c r="AD145" s="64"/>
      <c r="AE145" s="64"/>
      <c r="AF145" s="64"/>
      <c r="AG145" s="64"/>
      <c r="AH145" s="64"/>
      <c r="AI145" s="64"/>
      <c r="AJ145" s="18"/>
    </row>
    <row r="146" spans="1:36" ht="30" customHeight="1">
      <c r="A146" s="441" t="s">
        <v>994</v>
      </c>
      <c r="B146" s="45" t="s">
        <v>995</v>
      </c>
      <c r="C146" s="64" t="s">
        <v>996</v>
      </c>
      <c r="D146" s="64"/>
      <c r="E146" s="64"/>
      <c r="F146" s="64"/>
      <c r="G146" s="64"/>
      <c r="H146" s="64"/>
      <c r="I146" s="64"/>
      <c r="J146" s="64"/>
      <c r="K146" s="64"/>
      <c r="L146" s="64"/>
      <c r="M146" s="64"/>
      <c r="N146" s="61"/>
      <c r="O146" s="61"/>
      <c r="P146" s="61"/>
      <c r="Q146" s="61"/>
      <c r="R146" s="61" t="s">
        <v>141</v>
      </c>
      <c r="S146" s="63"/>
      <c r="T146" s="64"/>
      <c r="U146" s="64"/>
      <c r="V146" s="64"/>
      <c r="W146" s="64"/>
      <c r="X146" s="64"/>
      <c r="Y146" s="64"/>
      <c r="Z146" s="64"/>
      <c r="AA146" s="64"/>
      <c r="AB146" s="64"/>
      <c r="AC146" s="64"/>
      <c r="AD146" s="64"/>
      <c r="AE146" s="64"/>
      <c r="AF146" s="64"/>
      <c r="AG146" s="64"/>
      <c r="AH146" s="64"/>
      <c r="AI146" s="64"/>
      <c r="AJ146" s="18"/>
    </row>
    <row r="147" spans="1:36" ht="30" customHeight="1">
      <c r="A147" s="442"/>
      <c r="B147" s="45" t="s">
        <v>997</v>
      </c>
      <c r="C147" s="64" t="s">
        <v>996</v>
      </c>
      <c r="D147" s="64"/>
      <c r="E147" s="64"/>
      <c r="F147" s="64"/>
      <c r="G147" s="64"/>
      <c r="H147" s="64"/>
      <c r="I147" s="64"/>
      <c r="J147" s="64"/>
      <c r="K147" s="64"/>
      <c r="L147" s="64"/>
      <c r="M147" s="64"/>
      <c r="N147" s="61"/>
      <c r="O147" s="61"/>
      <c r="P147" s="61"/>
      <c r="Q147" s="61"/>
      <c r="R147" s="61" t="s">
        <v>141</v>
      </c>
      <c r="S147" s="63"/>
      <c r="T147" s="64"/>
      <c r="U147" s="64"/>
      <c r="V147" s="64"/>
      <c r="W147" s="64"/>
      <c r="X147" s="64"/>
      <c r="Y147" s="64"/>
      <c r="Z147" s="64"/>
      <c r="AA147" s="64"/>
      <c r="AB147" s="64"/>
      <c r="AC147" s="64"/>
      <c r="AD147" s="64"/>
      <c r="AE147" s="64"/>
      <c r="AF147" s="64"/>
      <c r="AG147" s="64"/>
      <c r="AH147" s="64"/>
      <c r="AI147" s="64"/>
      <c r="AJ147" s="18"/>
    </row>
    <row r="148" spans="1:36" ht="30" customHeight="1">
      <c r="A148" s="442"/>
      <c r="B148" s="45" t="s">
        <v>998</v>
      </c>
      <c r="C148" s="64" t="s">
        <v>996</v>
      </c>
      <c r="D148" s="64"/>
      <c r="E148" s="64"/>
      <c r="F148" s="64"/>
      <c r="G148" s="64"/>
      <c r="H148" s="64"/>
      <c r="I148" s="64"/>
      <c r="J148" s="64"/>
      <c r="K148" s="64"/>
      <c r="L148" s="64"/>
      <c r="M148" s="64"/>
      <c r="N148" s="61"/>
      <c r="O148" s="61"/>
      <c r="P148" s="61"/>
      <c r="Q148" s="61"/>
      <c r="R148" s="61" t="s">
        <v>141</v>
      </c>
      <c r="S148" s="63" t="s">
        <v>78</v>
      </c>
      <c r="T148" s="64"/>
      <c r="U148" s="64"/>
      <c r="V148" s="64"/>
      <c r="W148" s="64"/>
      <c r="X148" s="64"/>
      <c r="Y148" s="64"/>
      <c r="Z148" s="64"/>
      <c r="AA148" s="64"/>
      <c r="AB148" s="64"/>
      <c r="AC148" s="64"/>
      <c r="AD148" s="64"/>
      <c r="AE148" s="64"/>
      <c r="AF148" s="64"/>
      <c r="AG148" s="64"/>
      <c r="AH148" s="64"/>
      <c r="AI148" s="64"/>
      <c r="AJ148" s="18"/>
    </row>
    <row r="149" spans="1:36" ht="30" customHeight="1">
      <c r="A149" s="442"/>
      <c r="B149" s="45" t="s">
        <v>999</v>
      </c>
      <c r="C149" s="64"/>
      <c r="D149" s="64"/>
      <c r="E149" s="64"/>
      <c r="F149" s="64"/>
      <c r="G149" s="64"/>
      <c r="H149" s="64"/>
      <c r="I149" s="64"/>
      <c r="J149" s="64"/>
      <c r="K149" s="64"/>
      <c r="L149" s="64"/>
      <c r="M149" s="64"/>
      <c r="N149" s="61"/>
      <c r="O149" s="61"/>
      <c r="P149" s="61"/>
      <c r="Q149" s="61" t="s">
        <v>99</v>
      </c>
      <c r="R149" s="61"/>
      <c r="S149" s="63"/>
      <c r="T149" s="64"/>
      <c r="U149" s="64"/>
      <c r="V149" s="64"/>
      <c r="W149" s="64"/>
      <c r="X149" s="64"/>
      <c r="Y149" s="64"/>
      <c r="Z149" s="64"/>
      <c r="AA149" s="64"/>
      <c r="AB149" s="64"/>
      <c r="AC149" s="64"/>
      <c r="AD149" s="64"/>
      <c r="AE149" s="64"/>
      <c r="AF149" s="64"/>
      <c r="AG149" s="64"/>
      <c r="AH149" s="64"/>
      <c r="AI149" s="64"/>
      <c r="AJ149" s="18"/>
    </row>
    <row r="150" spans="1:36" ht="30" customHeight="1">
      <c r="A150" s="442"/>
      <c r="B150" s="45" t="s">
        <v>1000</v>
      </c>
      <c r="C150" s="64"/>
      <c r="D150" s="64"/>
      <c r="E150" s="64"/>
      <c r="F150" s="64"/>
      <c r="G150" s="64"/>
      <c r="H150" s="64"/>
      <c r="I150" s="64"/>
      <c r="J150" s="64"/>
      <c r="K150" s="64"/>
      <c r="L150" s="64"/>
      <c r="M150" s="64"/>
      <c r="N150" s="61"/>
      <c r="O150" s="61"/>
      <c r="P150" s="61"/>
      <c r="Q150" s="61" t="s">
        <v>99</v>
      </c>
      <c r="R150" s="61"/>
      <c r="S150" s="63"/>
      <c r="T150" s="64"/>
      <c r="U150" s="64"/>
      <c r="V150" s="64"/>
      <c r="W150" s="64"/>
      <c r="X150" s="64"/>
      <c r="Y150" s="64"/>
      <c r="Z150" s="64"/>
      <c r="AA150" s="64"/>
      <c r="AB150" s="64"/>
      <c r="AC150" s="64"/>
      <c r="AD150" s="64"/>
      <c r="AE150" s="64"/>
      <c r="AF150" s="64"/>
      <c r="AG150" s="64"/>
      <c r="AH150" s="64"/>
      <c r="AI150" s="64"/>
      <c r="AJ150" s="18"/>
    </row>
    <row r="151" spans="1:36" ht="30" customHeight="1">
      <c r="A151" s="442"/>
      <c r="B151" s="45" t="s">
        <v>1001</v>
      </c>
      <c r="C151" s="64"/>
      <c r="D151" s="64"/>
      <c r="E151" s="64"/>
      <c r="F151" s="64"/>
      <c r="G151" s="64"/>
      <c r="H151" s="64"/>
      <c r="I151" s="64"/>
      <c r="J151" s="64"/>
      <c r="K151" s="64"/>
      <c r="L151" s="64"/>
      <c r="M151" s="64"/>
      <c r="N151" s="61"/>
      <c r="O151" s="61"/>
      <c r="P151" s="61"/>
      <c r="Q151" s="61" t="s">
        <v>99</v>
      </c>
      <c r="R151" s="61"/>
      <c r="S151" s="63"/>
      <c r="T151" s="64"/>
      <c r="U151" s="64"/>
      <c r="V151" s="64"/>
      <c r="W151" s="64"/>
      <c r="X151" s="64"/>
      <c r="Y151" s="64"/>
      <c r="Z151" s="64"/>
      <c r="AA151" s="64"/>
      <c r="AB151" s="64"/>
      <c r="AC151" s="64"/>
      <c r="AD151" s="64"/>
      <c r="AE151" s="64"/>
      <c r="AF151" s="64"/>
      <c r="AG151" s="64"/>
      <c r="AH151" s="64"/>
      <c r="AI151" s="64"/>
      <c r="AJ151" s="18"/>
    </row>
    <row r="152" spans="1:36" ht="30" customHeight="1">
      <c r="A152" s="442"/>
      <c r="B152" s="45" t="s">
        <v>1002</v>
      </c>
      <c r="C152" s="64"/>
      <c r="D152" s="64"/>
      <c r="E152" s="64"/>
      <c r="F152" s="64"/>
      <c r="G152" s="64"/>
      <c r="H152" s="64"/>
      <c r="I152" s="64"/>
      <c r="J152" s="64"/>
      <c r="K152" s="64"/>
      <c r="L152" s="64"/>
      <c r="M152" s="64"/>
      <c r="N152" s="61"/>
      <c r="O152" s="61"/>
      <c r="P152" s="61"/>
      <c r="Q152" s="61" t="s">
        <v>99</v>
      </c>
      <c r="R152" s="61"/>
      <c r="S152" s="63"/>
      <c r="T152" s="64"/>
      <c r="U152" s="64"/>
      <c r="V152" s="64"/>
      <c r="W152" s="64"/>
      <c r="X152" s="64"/>
      <c r="Y152" s="64"/>
      <c r="Z152" s="64"/>
      <c r="AA152" s="64"/>
      <c r="AB152" s="64"/>
      <c r="AC152" s="64"/>
      <c r="AD152" s="64"/>
      <c r="AE152" s="64"/>
      <c r="AF152" s="64"/>
      <c r="AG152" s="64"/>
      <c r="AH152" s="64"/>
      <c r="AI152" s="64"/>
      <c r="AJ152" s="18"/>
    </row>
    <row r="153" spans="1:36" ht="30" customHeight="1">
      <c r="A153" s="442"/>
      <c r="B153" s="45" t="s">
        <v>1003</v>
      </c>
      <c r="C153" s="64"/>
      <c r="D153" s="64"/>
      <c r="E153" s="64"/>
      <c r="F153" s="64"/>
      <c r="G153" s="64"/>
      <c r="H153" s="64"/>
      <c r="I153" s="64"/>
      <c r="J153" s="64"/>
      <c r="K153" s="64"/>
      <c r="L153" s="64"/>
      <c r="M153" s="64"/>
      <c r="N153" s="61"/>
      <c r="O153" s="61"/>
      <c r="P153" s="61"/>
      <c r="Q153" s="61" t="s">
        <v>99</v>
      </c>
      <c r="R153" s="61"/>
      <c r="S153" s="63"/>
      <c r="T153" s="64"/>
      <c r="U153" s="64"/>
      <c r="V153" s="64"/>
      <c r="W153" s="64"/>
      <c r="X153" s="64"/>
      <c r="Y153" s="64"/>
      <c r="Z153" s="64"/>
      <c r="AA153" s="64"/>
      <c r="AB153" s="64"/>
      <c r="AC153" s="64"/>
      <c r="AD153" s="64"/>
      <c r="AE153" s="64"/>
      <c r="AF153" s="64"/>
      <c r="AG153" s="64"/>
      <c r="AH153" s="64"/>
      <c r="AI153" s="64"/>
      <c r="AJ153" s="18"/>
    </row>
    <row r="154" spans="1:36" ht="30" customHeight="1">
      <c r="A154" s="442"/>
      <c r="B154" s="45" t="s">
        <v>1004</v>
      </c>
      <c r="C154" s="64"/>
      <c r="D154" s="64"/>
      <c r="E154" s="64"/>
      <c r="F154" s="64"/>
      <c r="G154" s="64"/>
      <c r="H154" s="64"/>
      <c r="I154" s="64"/>
      <c r="J154" s="64"/>
      <c r="K154" s="64"/>
      <c r="L154" s="64"/>
      <c r="M154" s="64"/>
      <c r="N154" s="61"/>
      <c r="O154" s="61"/>
      <c r="P154" s="61"/>
      <c r="Q154" s="61" t="s">
        <v>99</v>
      </c>
      <c r="R154" s="61"/>
      <c r="S154" s="63"/>
      <c r="T154" s="64"/>
      <c r="U154" s="64"/>
      <c r="V154" s="64"/>
      <c r="W154" s="64"/>
      <c r="X154" s="64"/>
      <c r="Y154" s="64"/>
      <c r="Z154" s="64"/>
      <c r="AA154" s="64"/>
      <c r="AB154" s="64"/>
      <c r="AC154" s="64"/>
      <c r="AD154" s="64"/>
      <c r="AE154" s="64"/>
      <c r="AF154" s="64"/>
      <c r="AG154" s="64"/>
      <c r="AH154" s="64"/>
      <c r="AI154" s="64"/>
      <c r="AJ154" s="18"/>
    </row>
    <row r="155" spans="1:36" ht="30" customHeight="1">
      <c r="A155" s="442"/>
      <c r="B155" s="45" t="s">
        <v>1005</v>
      </c>
      <c r="C155" s="64"/>
      <c r="D155" s="64"/>
      <c r="E155" s="64"/>
      <c r="F155" s="64"/>
      <c r="G155" s="64"/>
      <c r="H155" s="64"/>
      <c r="I155" s="64"/>
      <c r="J155" s="64"/>
      <c r="K155" s="64"/>
      <c r="L155" s="64"/>
      <c r="M155" s="64"/>
      <c r="N155" s="61"/>
      <c r="O155" s="61"/>
      <c r="P155" s="61"/>
      <c r="Q155" s="61" t="s">
        <v>99</v>
      </c>
      <c r="R155" s="61"/>
      <c r="S155" s="63" t="s">
        <v>77</v>
      </c>
      <c r="T155" s="64"/>
      <c r="U155" s="64"/>
      <c r="V155" s="64"/>
      <c r="W155" s="64"/>
      <c r="X155" s="64"/>
      <c r="Y155" s="64"/>
      <c r="Z155" s="64"/>
      <c r="AA155" s="64"/>
      <c r="AB155" s="64"/>
      <c r="AC155" s="64"/>
      <c r="AD155" s="64"/>
      <c r="AE155" s="64"/>
      <c r="AF155" s="64"/>
      <c r="AG155" s="64"/>
      <c r="AH155" s="64"/>
      <c r="AI155" s="64"/>
      <c r="AJ155" s="18"/>
    </row>
    <row r="156" spans="1:36" ht="30" customHeight="1">
      <c r="A156" s="442"/>
      <c r="B156" s="45" t="s">
        <v>1006</v>
      </c>
      <c r="C156" s="64"/>
      <c r="D156" s="64"/>
      <c r="E156" s="64"/>
      <c r="F156" s="64"/>
      <c r="G156" s="64"/>
      <c r="H156" s="64"/>
      <c r="I156" s="64"/>
      <c r="J156" s="64"/>
      <c r="K156" s="64"/>
      <c r="L156" s="64"/>
      <c r="M156" s="64"/>
      <c r="N156" s="61"/>
      <c r="O156" s="61"/>
      <c r="P156" s="61"/>
      <c r="Q156" s="61" t="s">
        <v>99</v>
      </c>
      <c r="R156" s="61"/>
      <c r="S156" s="63"/>
      <c r="T156" s="64"/>
      <c r="U156" s="64"/>
      <c r="V156" s="64"/>
      <c r="W156" s="64"/>
      <c r="X156" s="64"/>
      <c r="Y156" s="64"/>
      <c r="Z156" s="64"/>
      <c r="AA156" s="64"/>
      <c r="AB156" s="64"/>
      <c r="AC156" s="64"/>
      <c r="AD156" s="64"/>
      <c r="AE156" s="64"/>
      <c r="AF156" s="64"/>
      <c r="AG156" s="64"/>
      <c r="AH156" s="64"/>
      <c r="AI156" s="64"/>
      <c r="AJ156" s="18"/>
    </row>
    <row r="157" spans="1:36" ht="30" customHeight="1">
      <c r="A157" s="442"/>
      <c r="B157" s="45" t="s">
        <v>1007</v>
      </c>
      <c r="C157" s="64"/>
      <c r="D157" s="64"/>
      <c r="E157" s="64"/>
      <c r="F157" s="64"/>
      <c r="G157" s="64"/>
      <c r="H157" s="64"/>
      <c r="I157" s="64"/>
      <c r="J157" s="64"/>
      <c r="K157" s="64"/>
      <c r="L157" s="64"/>
      <c r="M157" s="64"/>
      <c r="N157" s="61"/>
      <c r="O157" s="61"/>
      <c r="P157" s="61"/>
      <c r="Q157" s="61" t="s">
        <v>99</v>
      </c>
      <c r="R157" s="61"/>
      <c r="S157" s="63"/>
      <c r="T157" s="64"/>
      <c r="U157" s="64"/>
      <c r="V157" s="64"/>
      <c r="W157" s="64"/>
      <c r="X157" s="64"/>
      <c r="Y157" s="64"/>
      <c r="Z157" s="64"/>
      <c r="AA157" s="64"/>
      <c r="AB157" s="64"/>
      <c r="AC157" s="64"/>
      <c r="AD157" s="64"/>
      <c r="AE157" s="64"/>
      <c r="AF157" s="64"/>
      <c r="AG157" s="64"/>
      <c r="AH157" s="64"/>
      <c r="AI157" s="64"/>
      <c r="AJ157" s="18"/>
    </row>
    <row r="158" spans="1:36" ht="30" customHeight="1">
      <c r="A158" s="442"/>
      <c r="B158" s="45" t="s">
        <v>1008</v>
      </c>
      <c r="C158" s="64"/>
      <c r="D158" s="64"/>
      <c r="E158" s="64"/>
      <c r="F158" s="64"/>
      <c r="G158" s="64"/>
      <c r="H158" s="64"/>
      <c r="I158" s="64"/>
      <c r="J158" s="64"/>
      <c r="K158" s="64"/>
      <c r="L158" s="64"/>
      <c r="M158" s="64"/>
      <c r="N158" s="61"/>
      <c r="O158" s="61"/>
      <c r="P158" s="61"/>
      <c r="Q158" s="61" t="s">
        <v>99</v>
      </c>
      <c r="R158" s="61"/>
      <c r="S158" s="63"/>
      <c r="T158" s="64"/>
      <c r="U158" s="64"/>
      <c r="V158" s="64"/>
      <c r="W158" s="64"/>
      <c r="X158" s="64"/>
      <c r="Y158" s="64"/>
      <c r="Z158" s="64"/>
      <c r="AA158" s="64"/>
      <c r="AB158" s="64"/>
      <c r="AC158" s="64"/>
      <c r="AD158" s="64"/>
      <c r="AE158" s="64"/>
      <c r="AF158" s="64"/>
      <c r="AG158" s="64"/>
      <c r="AH158" s="64"/>
      <c r="AI158" s="64"/>
      <c r="AJ158" s="18"/>
    </row>
    <row r="159" spans="1:36" ht="30" customHeight="1">
      <c r="A159" s="442"/>
      <c r="B159" s="45" t="s">
        <v>1009</v>
      </c>
      <c r="C159" s="64"/>
      <c r="D159" s="64"/>
      <c r="E159" s="64"/>
      <c r="F159" s="64"/>
      <c r="G159" s="64"/>
      <c r="H159" s="64"/>
      <c r="I159" s="64"/>
      <c r="J159" s="64"/>
      <c r="K159" s="64"/>
      <c r="L159" s="64"/>
      <c r="M159" s="64"/>
      <c r="N159" s="61"/>
      <c r="O159" s="61"/>
      <c r="P159" s="61"/>
      <c r="Q159" s="61" t="s">
        <v>99</v>
      </c>
      <c r="R159" s="61"/>
      <c r="S159" s="63"/>
      <c r="T159" s="64"/>
      <c r="U159" s="64"/>
      <c r="V159" s="64"/>
      <c r="W159" s="64"/>
      <c r="X159" s="64"/>
      <c r="Y159" s="64"/>
      <c r="Z159" s="64"/>
      <c r="AA159" s="64"/>
      <c r="AB159" s="64"/>
      <c r="AC159" s="64"/>
      <c r="AD159" s="64"/>
      <c r="AE159" s="64"/>
      <c r="AF159" s="64"/>
      <c r="AG159" s="64"/>
      <c r="AH159" s="64"/>
      <c r="AI159" s="64"/>
      <c r="AJ159" s="18"/>
    </row>
    <row r="160" spans="1:36" ht="30" customHeight="1">
      <c r="A160" s="443"/>
      <c r="B160" s="45" t="s">
        <v>1010</v>
      </c>
      <c r="C160" s="64"/>
      <c r="D160" s="64"/>
      <c r="E160" s="64"/>
      <c r="F160" s="64"/>
      <c r="G160" s="64"/>
      <c r="H160" s="64"/>
      <c r="I160" s="64"/>
      <c r="J160" s="64"/>
      <c r="K160" s="64"/>
      <c r="L160" s="64"/>
      <c r="M160" s="64"/>
      <c r="N160" s="61"/>
      <c r="O160" s="61"/>
      <c r="P160" s="61"/>
      <c r="Q160" s="61" t="s">
        <v>99</v>
      </c>
      <c r="R160" s="61"/>
      <c r="S160" s="63"/>
      <c r="T160" s="64"/>
      <c r="U160" s="64"/>
      <c r="V160" s="64"/>
      <c r="W160" s="64"/>
      <c r="X160" s="64"/>
      <c r="Y160" s="64"/>
      <c r="Z160" s="64"/>
      <c r="AA160" s="64"/>
      <c r="AB160" s="64"/>
      <c r="AC160" s="64"/>
      <c r="AD160" s="64"/>
      <c r="AE160" s="64"/>
      <c r="AF160" s="64"/>
      <c r="AG160" s="64"/>
      <c r="AH160" s="64"/>
      <c r="AI160" s="64"/>
      <c r="AJ160" s="18"/>
    </row>
    <row r="161" spans="1:36">
      <c r="AJ161" s="18"/>
    </row>
    <row r="162" spans="1:36">
      <c r="B162" s="65"/>
      <c r="AJ162" s="18"/>
    </row>
    <row r="163" spans="1:36" ht="15.75" thickBot="1">
      <c r="L163" s="73"/>
      <c r="AJ163" s="18"/>
    </row>
    <row r="164" spans="1:36" ht="26.25" customHeight="1" thickBot="1">
      <c r="A164" s="69" t="s">
        <v>533</v>
      </c>
      <c r="B164" s="70"/>
      <c r="C164" s="70"/>
      <c r="D164" s="70"/>
      <c r="E164" s="70"/>
      <c r="F164" s="70"/>
      <c r="G164" s="70"/>
      <c r="H164" s="70"/>
      <c r="I164" s="70"/>
      <c r="J164" s="70"/>
      <c r="K164" s="70"/>
      <c r="L164" s="72"/>
      <c r="M164" s="71"/>
      <c r="AJ164" s="18"/>
    </row>
    <row r="165" spans="1:36" ht="26.25" customHeight="1" thickBot="1">
      <c r="A165" s="47"/>
      <c r="B165" s="48"/>
      <c r="C165" s="48"/>
      <c r="D165" s="49"/>
      <c r="E165" s="49"/>
      <c r="F165" s="49"/>
      <c r="G165" s="49"/>
      <c r="H165" s="49"/>
      <c r="I165" s="49"/>
      <c r="J165" s="49"/>
      <c r="K165" s="49"/>
      <c r="L165" s="49"/>
      <c r="M165" s="49"/>
      <c r="N165" s="49"/>
      <c r="AJ165" s="18"/>
    </row>
    <row r="166" spans="1:36" ht="43.5" customHeight="1" thickBot="1">
      <c r="A166" s="53" t="s">
        <v>534</v>
      </c>
      <c r="B166" s="54"/>
      <c r="C166" s="55">
        <f>COUNTA(C170:C178,C182:C190,C194:C202,C206:C214)</f>
        <v>3</v>
      </c>
      <c r="AJ166" s="18"/>
    </row>
    <row r="167" spans="1:36">
      <c r="AJ167" s="18"/>
    </row>
    <row r="168" spans="1:36" ht="15.75">
      <c r="A168" s="418" t="s">
        <v>535</v>
      </c>
      <c r="B168" s="367" t="s">
        <v>83</v>
      </c>
      <c r="C168" s="367" t="s">
        <v>1</v>
      </c>
      <c r="D168" s="367" t="s">
        <v>3</v>
      </c>
      <c r="E168" s="420" t="s">
        <v>5</v>
      </c>
      <c r="F168" s="367" t="s">
        <v>7</v>
      </c>
      <c r="G168" s="367"/>
      <c r="H168" s="367" t="s">
        <v>9</v>
      </c>
      <c r="I168" s="367" t="s">
        <v>13</v>
      </c>
      <c r="J168" s="382" t="s">
        <v>11</v>
      </c>
      <c r="K168" s="382" t="s">
        <v>84</v>
      </c>
      <c r="L168" s="382"/>
      <c r="M168" s="382" t="s">
        <v>19</v>
      </c>
      <c r="N168" s="46"/>
      <c r="AJ168" s="18"/>
    </row>
    <row r="169" spans="1:36" ht="15.75">
      <c r="A169" s="419"/>
      <c r="B169" s="367"/>
      <c r="C169" s="367"/>
      <c r="D169" s="367"/>
      <c r="E169" s="420"/>
      <c r="F169" s="50" t="s">
        <v>86</v>
      </c>
      <c r="G169" s="50" t="s">
        <v>87</v>
      </c>
      <c r="H169" s="367"/>
      <c r="I169" s="367"/>
      <c r="J169" s="382"/>
      <c r="K169" s="97" t="s">
        <v>88</v>
      </c>
      <c r="L169" s="97" t="s">
        <v>89</v>
      </c>
      <c r="M169" s="382"/>
      <c r="N169" s="2"/>
      <c r="AJ169" s="18"/>
    </row>
    <row r="170" spans="1:36">
      <c r="A170" s="45" t="s">
        <v>1011</v>
      </c>
      <c r="B170" s="45"/>
      <c r="C170" s="64" t="s">
        <v>879</v>
      </c>
      <c r="D170" s="64"/>
      <c r="E170" s="64"/>
      <c r="F170" s="64"/>
      <c r="G170" s="64"/>
      <c r="H170" s="64"/>
      <c r="I170" s="64"/>
      <c r="J170" s="61"/>
      <c r="K170" s="61"/>
      <c r="L170" s="61"/>
      <c r="M170" s="61"/>
      <c r="N170" s="2"/>
      <c r="AJ170" s="18"/>
    </row>
    <row r="171" spans="1:36">
      <c r="A171" s="45"/>
      <c r="B171" s="45"/>
      <c r="C171" s="64"/>
      <c r="D171" s="64"/>
      <c r="E171" s="64"/>
      <c r="F171" s="64"/>
      <c r="G171" s="64"/>
      <c r="H171" s="64"/>
      <c r="I171" s="64"/>
      <c r="J171" s="64"/>
      <c r="K171" s="64"/>
      <c r="L171" s="64"/>
      <c r="M171" s="64"/>
      <c r="N171" s="2"/>
      <c r="AJ171" s="18"/>
    </row>
    <row r="172" spans="1:36">
      <c r="A172" s="45"/>
      <c r="B172" s="45"/>
      <c r="C172" s="64"/>
      <c r="D172" s="64"/>
      <c r="E172" s="64"/>
      <c r="F172" s="64"/>
      <c r="G172" s="64"/>
      <c r="H172" s="64"/>
      <c r="I172" s="64"/>
      <c r="J172" s="64"/>
      <c r="K172" s="64"/>
      <c r="L172" s="64"/>
      <c r="M172" s="64"/>
      <c r="N172" s="2"/>
      <c r="AJ172" s="18"/>
    </row>
    <row r="173" spans="1:36">
      <c r="A173" s="45"/>
      <c r="B173" s="45"/>
      <c r="C173" s="64"/>
      <c r="D173" s="64"/>
      <c r="E173" s="64"/>
      <c r="F173" s="64"/>
      <c r="G173" s="64"/>
      <c r="H173" s="64"/>
      <c r="I173" s="64"/>
      <c r="J173" s="64"/>
      <c r="K173" s="64"/>
      <c r="L173" s="64"/>
      <c r="M173" s="64"/>
      <c r="N173" s="2"/>
      <c r="AJ173" s="18"/>
    </row>
    <row r="174" spans="1:36">
      <c r="A174" s="45"/>
      <c r="B174" s="45"/>
      <c r="C174" s="64"/>
      <c r="D174" s="64"/>
      <c r="E174" s="64"/>
      <c r="F174" s="64"/>
      <c r="G174" s="64"/>
      <c r="H174" s="64"/>
      <c r="I174" s="64"/>
      <c r="J174" s="64"/>
      <c r="K174" s="64"/>
      <c r="L174" s="64"/>
      <c r="M174" s="64"/>
      <c r="N174" s="2"/>
      <c r="AJ174" s="18"/>
    </row>
    <row r="175" spans="1:36">
      <c r="A175" s="45"/>
      <c r="B175" s="45"/>
      <c r="C175" s="64"/>
      <c r="D175" s="64"/>
      <c r="E175" s="64"/>
      <c r="F175" s="64"/>
      <c r="G175" s="64"/>
      <c r="H175" s="64"/>
      <c r="I175" s="64"/>
      <c r="J175" s="64"/>
      <c r="K175" s="64"/>
      <c r="L175" s="64"/>
      <c r="M175" s="64"/>
      <c r="N175" s="2"/>
      <c r="AJ175" s="18"/>
    </row>
    <row r="176" spans="1:36">
      <c r="A176" s="45"/>
      <c r="B176" s="45"/>
      <c r="C176" s="64"/>
      <c r="D176" s="64"/>
      <c r="E176" s="64"/>
      <c r="F176" s="64"/>
      <c r="G176" s="64"/>
      <c r="H176" s="64"/>
      <c r="I176" s="64"/>
      <c r="J176" s="64"/>
      <c r="K176" s="64"/>
      <c r="L176" s="64"/>
      <c r="M176" s="64"/>
      <c r="N176" s="2"/>
      <c r="AJ176" s="18"/>
    </row>
    <row r="177" spans="1:36">
      <c r="A177" s="45"/>
      <c r="B177" s="45"/>
      <c r="C177" s="64"/>
      <c r="D177" s="64"/>
      <c r="E177" s="64"/>
      <c r="F177" s="64"/>
      <c r="G177" s="64"/>
      <c r="H177" s="64"/>
      <c r="I177" s="64"/>
      <c r="J177" s="64"/>
      <c r="K177" s="64"/>
      <c r="L177" s="64"/>
      <c r="M177" s="64"/>
      <c r="N177" s="2"/>
      <c r="AJ177" s="18"/>
    </row>
    <row r="178" spans="1:36">
      <c r="A178" s="45"/>
      <c r="B178" s="45"/>
      <c r="C178" s="64"/>
      <c r="D178" s="64"/>
      <c r="E178" s="64"/>
      <c r="F178" s="64"/>
      <c r="G178" s="64"/>
      <c r="H178" s="64"/>
      <c r="I178" s="64"/>
      <c r="J178" s="64"/>
      <c r="K178" s="64"/>
      <c r="L178" s="64"/>
      <c r="M178" s="64"/>
      <c r="N178" s="2"/>
      <c r="AJ178" s="18"/>
    </row>
    <row r="179" spans="1:36">
      <c r="AJ179" s="18"/>
    </row>
    <row r="180" spans="1:36" ht="15.75">
      <c r="A180" s="418" t="s">
        <v>535</v>
      </c>
      <c r="B180" s="367" t="s">
        <v>83</v>
      </c>
      <c r="C180" s="367" t="s">
        <v>1</v>
      </c>
      <c r="D180" s="367" t="s">
        <v>3</v>
      </c>
      <c r="E180" s="420" t="s">
        <v>5</v>
      </c>
      <c r="F180" s="367" t="s">
        <v>7</v>
      </c>
      <c r="G180" s="367"/>
      <c r="H180" s="367" t="s">
        <v>9</v>
      </c>
      <c r="I180" s="367" t="s">
        <v>13</v>
      </c>
      <c r="J180" s="367" t="s">
        <v>11</v>
      </c>
      <c r="K180" s="382" t="s">
        <v>84</v>
      </c>
      <c r="L180" s="382"/>
      <c r="M180" s="367" t="s">
        <v>19</v>
      </c>
      <c r="N180" s="46"/>
      <c r="AJ180" s="18"/>
    </row>
    <row r="181" spans="1:36" ht="15" customHeight="1">
      <c r="A181" s="419"/>
      <c r="B181" s="367"/>
      <c r="C181" s="367"/>
      <c r="D181" s="367"/>
      <c r="E181" s="420"/>
      <c r="F181" s="50" t="s">
        <v>86</v>
      </c>
      <c r="G181" s="50" t="s">
        <v>87</v>
      </c>
      <c r="H181" s="367"/>
      <c r="I181" s="367"/>
      <c r="J181" s="367"/>
      <c r="K181" s="97" t="s">
        <v>88</v>
      </c>
      <c r="L181" s="97" t="s">
        <v>89</v>
      </c>
      <c r="M181" s="367"/>
      <c r="N181" s="2"/>
      <c r="AJ181" s="18"/>
    </row>
    <row r="182" spans="1:36">
      <c r="A182" s="45" t="s">
        <v>1011</v>
      </c>
      <c r="B182" s="45"/>
      <c r="C182" s="64" t="s">
        <v>879</v>
      </c>
      <c r="D182" s="64"/>
      <c r="E182" s="64"/>
      <c r="F182" s="64"/>
      <c r="G182" s="64"/>
      <c r="H182" s="64"/>
      <c r="I182" s="64"/>
      <c r="J182" s="61"/>
      <c r="K182" s="61"/>
      <c r="L182" s="61"/>
      <c r="M182" s="61"/>
      <c r="N182" s="2"/>
      <c r="AJ182" s="18"/>
    </row>
    <row r="183" spans="1:36">
      <c r="A183" s="45"/>
      <c r="B183" s="45"/>
      <c r="C183" s="64"/>
      <c r="D183" s="64"/>
      <c r="E183" s="64"/>
      <c r="F183" s="64"/>
      <c r="G183" s="64"/>
      <c r="H183" s="64"/>
      <c r="I183" s="64"/>
      <c r="J183" s="64"/>
      <c r="K183" s="64"/>
      <c r="L183" s="64"/>
      <c r="M183" s="64"/>
      <c r="N183" s="2"/>
      <c r="AJ183" s="18"/>
    </row>
    <row r="184" spans="1:36">
      <c r="A184" s="45"/>
      <c r="B184" s="45"/>
      <c r="C184" s="64"/>
      <c r="D184" s="64"/>
      <c r="E184" s="64"/>
      <c r="F184" s="64"/>
      <c r="G184" s="64"/>
      <c r="H184" s="64"/>
      <c r="I184" s="64"/>
      <c r="J184" s="64"/>
      <c r="K184" s="64"/>
      <c r="L184" s="64"/>
      <c r="M184" s="64"/>
      <c r="N184" s="2"/>
      <c r="AJ184" s="18"/>
    </row>
    <row r="185" spans="1:36">
      <c r="A185" s="45"/>
      <c r="B185" s="45"/>
      <c r="C185" s="64"/>
      <c r="D185" s="64"/>
      <c r="E185" s="64"/>
      <c r="F185" s="64"/>
      <c r="G185" s="64"/>
      <c r="H185" s="64"/>
      <c r="I185" s="64"/>
      <c r="J185" s="64"/>
      <c r="K185" s="64"/>
      <c r="L185" s="64"/>
      <c r="M185" s="64"/>
      <c r="N185" s="2"/>
      <c r="AJ185" s="18"/>
    </row>
    <row r="186" spans="1:36">
      <c r="A186" s="45"/>
      <c r="B186" s="45"/>
      <c r="C186" s="64"/>
      <c r="D186" s="64"/>
      <c r="E186" s="64"/>
      <c r="F186" s="64"/>
      <c r="G186" s="64"/>
      <c r="H186" s="64"/>
      <c r="I186" s="64"/>
      <c r="J186" s="64"/>
      <c r="K186" s="64"/>
      <c r="L186" s="64"/>
      <c r="M186" s="64"/>
      <c r="N186" s="2"/>
      <c r="AJ186" s="18"/>
    </row>
    <row r="187" spans="1:36">
      <c r="A187" s="45"/>
      <c r="B187" s="45"/>
      <c r="C187" s="64"/>
      <c r="D187" s="64"/>
      <c r="E187" s="64"/>
      <c r="F187" s="64"/>
      <c r="G187" s="64"/>
      <c r="H187" s="64"/>
      <c r="I187" s="64"/>
      <c r="J187" s="64"/>
      <c r="K187" s="64"/>
      <c r="L187" s="64"/>
      <c r="M187" s="64"/>
      <c r="N187" s="2"/>
      <c r="AJ187" s="18"/>
    </row>
    <row r="188" spans="1:36">
      <c r="A188" s="45"/>
      <c r="B188" s="45"/>
      <c r="C188" s="64"/>
      <c r="D188" s="64"/>
      <c r="E188" s="64"/>
      <c r="F188" s="64"/>
      <c r="G188" s="64"/>
      <c r="H188" s="64"/>
      <c r="I188" s="64"/>
      <c r="J188" s="64"/>
      <c r="K188" s="64"/>
      <c r="L188" s="64"/>
      <c r="M188" s="64"/>
      <c r="N188" s="2"/>
      <c r="AJ188" s="18"/>
    </row>
    <row r="189" spans="1:36">
      <c r="A189" s="45"/>
      <c r="B189" s="45"/>
      <c r="C189" s="64"/>
      <c r="D189" s="64"/>
      <c r="E189" s="64"/>
      <c r="F189" s="64"/>
      <c r="G189" s="64"/>
      <c r="H189" s="64"/>
      <c r="I189" s="64"/>
      <c r="J189" s="64"/>
      <c r="K189" s="64"/>
      <c r="L189" s="64"/>
      <c r="M189" s="64"/>
      <c r="N189" s="2"/>
      <c r="AJ189" s="18"/>
    </row>
    <row r="190" spans="1:36">
      <c r="A190" s="45"/>
      <c r="B190" s="45"/>
      <c r="C190" s="64"/>
      <c r="D190" s="64"/>
      <c r="E190" s="64"/>
      <c r="F190" s="64"/>
      <c r="G190" s="64"/>
      <c r="H190" s="64"/>
      <c r="I190" s="64"/>
      <c r="J190" s="64"/>
      <c r="K190" s="64"/>
      <c r="L190" s="64"/>
      <c r="M190" s="64"/>
      <c r="N190" s="2"/>
      <c r="AJ190" s="18"/>
    </row>
    <row r="191" spans="1:36">
      <c r="AJ191" s="18"/>
    </row>
    <row r="192" spans="1:36" ht="15.75">
      <c r="A192" s="418" t="s">
        <v>535</v>
      </c>
      <c r="B192" s="367" t="s">
        <v>83</v>
      </c>
      <c r="C192" s="367" t="s">
        <v>1</v>
      </c>
      <c r="D192" s="367" t="s">
        <v>3</v>
      </c>
      <c r="E192" s="420" t="s">
        <v>5</v>
      </c>
      <c r="F192" s="367" t="s">
        <v>7</v>
      </c>
      <c r="G192" s="367"/>
      <c r="H192" s="367" t="s">
        <v>9</v>
      </c>
      <c r="I192" s="367" t="s">
        <v>13</v>
      </c>
      <c r="J192" s="367" t="s">
        <v>11</v>
      </c>
      <c r="K192" s="382" t="s">
        <v>84</v>
      </c>
      <c r="L192" s="382"/>
      <c r="M192" s="367" t="s">
        <v>19</v>
      </c>
      <c r="N192" s="46"/>
      <c r="AJ192" s="18"/>
    </row>
    <row r="193" spans="1:36" ht="15" customHeight="1">
      <c r="A193" s="419"/>
      <c r="B193" s="367"/>
      <c r="C193" s="367"/>
      <c r="D193" s="367"/>
      <c r="E193" s="420"/>
      <c r="F193" s="50" t="s">
        <v>86</v>
      </c>
      <c r="G193" s="50" t="s">
        <v>87</v>
      </c>
      <c r="H193" s="367"/>
      <c r="I193" s="367"/>
      <c r="J193" s="367"/>
      <c r="K193" s="97" t="s">
        <v>88</v>
      </c>
      <c r="L193" s="97" t="s">
        <v>89</v>
      </c>
      <c r="M193" s="367"/>
      <c r="N193" s="2"/>
      <c r="AJ193" s="18"/>
    </row>
    <row r="194" spans="1:36">
      <c r="A194" s="45"/>
      <c r="B194" s="45"/>
      <c r="C194" s="64" t="s">
        <v>879</v>
      </c>
      <c r="D194" s="64"/>
      <c r="E194" s="64"/>
      <c r="F194" s="64"/>
      <c r="G194" s="64"/>
      <c r="H194" s="64"/>
      <c r="I194" s="64"/>
      <c r="J194" s="61"/>
      <c r="K194" s="61"/>
      <c r="L194" s="61"/>
      <c r="M194" s="61"/>
      <c r="N194" s="2"/>
      <c r="AJ194" s="18"/>
    </row>
    <row r="195" spans="1:36">
      <c r="A195" s="45"/>
      <c r="B195" s="45"/>
      <c r="C195" s="64"/>
      <c r="D195" s="64"/>
      <c r="E195" s="64"/>
      <c r="F195" s="64"/>
      <c r="G195" s="64"/>
      <c r="H195" s="64"/>
      <c r="I195" s="64"/>
      <c r="J195" s="64"/>
      <c r="K195" s="64"/>
      <c r="L195" s="64"/>
      <c r="M195" s="64"/>
      <c r="N195" s="2"/>
      <c r="AJ195" s="18"/>
    </row>
    <row r="196" spans="1:36">
      <c r="A196" s="45"/>
      <c r="B196" s="45"/>
      <c r="C196" s="64"/>
      <c r="D196" s="64"/>
      <c r="E196" s="64"/>
      <c r="F196" s="64"/>
      <c r="G196" s="64"/>
      <c r="H196" s="64"/>
      <c r="I196" s="64"/>
      <c r="J196" s="64"/>
      <c r="K196" s="64"/>
      <c r="L196" s="64"/>
      <c r="M196" s="64"/>
      <c r="N196" s="2"/>
      <c r="AJ196" s="18"/>
    </row>
    <row r="197" spans="1:36">
      <c r="A197" s="45"/>
      <c r="B197" s="45"/>
      <c r="C197" s="64"/>
      <c r="D197" s="64"/>
      <c r="E197" s="64"/>
      <c r="F197" s="64"/>
      <c r="G197" s="64"/>
      <c r="H197" s="64"/>
      <c r="I197" s="64"/>
      <c r="J197" s="64"/>
      <c r="K197" s="64"/>
      <c r="L197" s="64"/>
      <c r="M197" s="64"/>
      <c r="N197" s="2"/>
      <c r="AJ197" s="18"/>
    </row>
    <row r="198" spans="1:36">
      <c r="A198" s="45"/>
      <c r="B198" s="45"/>
      <c r="C198" s="64"/>
      <c r="D198" s="64"/>
      <c r="E198" s="64"/>
      <c r="F198" s="64"/>
      <c r="G198" s="64"/>
      <c r="H198" s="64"/>
      <c r="I198" s="64"/>
      <c r="J198" s="64"/>
      <c r="K198" s="64"/>
      <c r="L198" s="64"/>
      <c r="M198" s="64"/>
      <c r="N198" s="2"/>
      <c r="AJ198" s="18"/>
    </row>
    <row r="199" spans="1:36">
      <c r="A199" s="45"/>
      <c r="B199" s="45"/>
      <c r="C199" s="64"/>
      <c r="D199" s="64"/>
      <c r="E199" s="64"/>
      <c r="F199" s="64"/>
      <c r="G199" s="64"/>
      <c r="H199" s="64"/>
      <c r="I199" s="64"/>
      <c r="J199" s="64"/>
      <c r="K199" s="64"/>
      <c r="L199" s="64"/>
      <c r="M199" s="64"/>
      <c r="N199" s="2"/>
      <c r="AJ199" s="18"/>
    </row>
    <row r="200" spans="1:36">
      <c r="A200" s="45"/>
      <c r="B200" s="45"/>
      <c r="C200" s="64"/>
      <c r="D200" s="64"/>
      <c r="E200" s="64"/>
      <c r="F200" s="64"/>
      <c r="G200" s="64"/>
      <c r="H200" s="64"/>
      <c r="I200" s="64"/>
      <c r="J200" s="64"/>
      <c r="K200" s="64"/>
      <c r="L200" s="64"/>
      <c r="M200" s="64"/>
      <c r="N200" s="2"/>
      <c r="AJ200" s="18"/>
    </row>
    <row r="201" spans="1:36">
      <c r="A201" s="45"/>
      <c r="B201" s="45"/>
      <c r="C201" s="64"/>
      <c r="D201" s="64"/>
      <c r="E201" s="64"/>
      <c r="F201" s="64"/>
      <c r="G201" s="64"/>
      <c r="H201" s="64"/>
      <c r="I201" s="64"/>
      <c r="J201" s="64"/>
      <c r="K201" s="64"/>
      <c r="L201" s="64"/>
      <c r="M201" s="64"/>
      <c r="N201" s="2"/>
      <c r="AJ201" s="18"/>
    </row>
    <row r="202" spans="1:36">
      <c r="A202" s="45"/>
      <c r="B202" s="45"/>
      <c r="C202" s="64"/>
      <c r="D202" s="64"/>
      <c r="E202" s="64"/>
      <c r="F202" s="64"/>
      <c r="G202" s="64"/>
      <c r="H202" s="64"/>
      <c r="I202" s="64"/>
      <c r="J202" s="64"/>
      <c r="K202" s="64"/>
      <c r="L202" s="64"/>
      <c r="M202" s="64"/>
      <c r="N202" s="2"/>
      <c r="AJ202" s="18"/>
    </row>
    <row r="203" spans="1:36">
      <c r="AJ203" s="18"/>
    </row>
    <row r="204" spans="1:36" ht="15.75">
      <c r="A204" s="421" t="s">
        <v>536</v>
      </c>
      <c r="B204" s="367" t="s">
        <v>83</v>
      </c>
      <c r="C204" s="367" t="s">
        <v>1</v>
      </c>
      <c r="D204" s="367" t="s">
        <v>3</v>
      </c>
      <c r="E204" s="420" t="s">
        <v>5</v>
      </c>
      <c r="F204" s="367" t="s">
        <v>7</v>
      </c>
      <c r="G204" s="367"/>
      <c r="H204" s="367" t="s">
        <v>9</v>
      </c>
      <c r="I204" s="367" t="s">
        <v>13</v>
      </c>
      <c r="J204" s="367" t="s">
        <v>11</v>
      </c>
      <c r="K204" s="382" t="s">
        <v>84</v>
      </c>
      <c r="L204" s="382"/>
      <c r="M204" s="367" t="s">
        <v>19</v>
      </c>
      <c r="N204" s="46"/>
      <c r="AJ204" s="18"/>
    </row>
    <row r="205" spans="1:36" ht="15.75">
      <c r="A205" s="421"/>
      <c r="B205" s="367"/>
      <c r="C205" s="367"/>
      <c r="D205" s="367"/>
      <c r="E205" s="420"/>
      <c r="F205" s="50" t="s">
        <v>86</v>
      </c>
      <c r="G205" s="50" t="s">
        <v>87</v>
      </c>
      <c r="H205" s="367"/>
      <c r="I205" s="367"/>
      <c r="J205" s="367"/>
      <c r="K205" s="97" t="s">
        <v>88</v>
      </c>
      <c r="L205" s="97" t="s">
        <v>89</v>
      </c>
      <c r="M205" s="367"/>
      <c r="N205" s="2"/>
      <c r="AJ205" s="18"/>
    </row>
    <row r="206" spans="1:36">
      <c r="A206" s="45"/>
      <c r="B206" s="45"/>
      <c r="C206" s="64"/>
      <c r="D206" s="64"/>
      <c r="E206" s="64"/>
      <c r="F206" s="64"/>
      <c r="G206" s="64"/>
      <c r="H206" s="64"/>
      <c r="I206" s="64"/>
      <c r="J206" s="61"/>
      <c r="K206" s="61"/>
      <c r="L206" s="61"/>
      <c r="M206" s="61"/>
      <c r="N206" s="2"/>
      <c r="AJ206" s="18"/>
    </row>
    <row r="207" spans="1:36">
      <c r="A207" s="45"/>
      <c r="B207" s="45"/>
      <c r="C207" s="64"/>
      <c r="D207" s="64"/>
      <c r="E207" s="64"/>
      <c r="F207" s="64"/>
      <c r="G207" s="64"/>
      <c r="H207" s="64"/>
      <c r="I207" s="64"/>
      <c r="J207" s="64"/>
      <c r="K207" s="64"/>
      <c r="L207" s="64"/>
      <c r="M207" s="64"/>
      <c r="N207" s="2"/>
      <c r="AJ207" s="18"/>
    </row>
    <row r="208" spans="1:36">
      <c r="A208" s="45"/>
      <c r="B208" s="45"/>
      <c r="C208" s="64"/>
      <c r="D208" s="64"/>
      <c r="E208" s="64"/>
      <c r="F208" s="64"/>
      <c r="G208" s="64"/>
      <c r="H208" s="64"/>
      <c r="I208" s="64"/>
      <c r="J208" s="64"/>
      <c r="K208" s="64"/>
      <c r="L208" s="64"/>
      <c r="M208" s="64"/>
      <c r="N208" s="2"/>
      <c r="AJ208" s="18"/>
    </row>
    <row r="209" spans="1:36">
      <c r="A209" s="45"/>
      <c r="B209" s="45"/>
      <c r="C209" s="64"/>
      <c r="D209" s="64"/>
      <c r="E209" s="64"/>
      <c r="F209" s="64"/>
      <c r="G209" s="64"/>
      <c r="H209" s="64"/>
      <c r="I209" s="64"/>
      <c r="J209" s="64"/>
      <c r="K209" s="64"/>
      <c r="L209" s="64"/>
      <c r="M209" s="64"/>
      <c r="N209" s="2"/>
      <c r="AJ209" s="18"/>
    </row>
    <row r="210" spans="1:36">
      <c r="A210" s="45"/>
      <c r="B210" s="45"/>
      <c r="C210" s="64"/>
      <c r="D210" s="64"/>
      <c r="E210" s="64"/>
      <c r="F210" s="64"/>
      <c r="G210" s="64"/>
      <c r="H210" s="64"/>
      <c r="I210" s="64"/>
      <c r="J210" s="64"/>
      <c r="K210" s="64"/>
      <c r="L210" s="64"/>
      <c r="M210" s="64"/>
      <c r="N210" s="2"/>
      <c r="AJ210" s="18"/>
    </row>
    <row r="211" spans="1:36">
      <c r="A211" s="45"/>
      <c r="B211" s="45"/>
      <c r="C211" s="64"/>
      <c r="D211" s="64"/>
      <c r="E211" s="64"/>
      <c r="F211" s="64"/>
      <c r="G211" s="64"/>
      <c r="H211" s="64"/>
      <c r="I211" s="64"/>
      <c r="J211" s="64"/>
      <c r="K211" s="64"/>
      <c r="L211" s="64"/>
      <c r="M211" s="64"/>
      <c r="N211" s="2"/>
      <c r="AJ211" s="18"/>
    </row>
    <row r="212" spans="1:36">
      <c r="A212" s="45"/>
      <c r="B212" s="45"/>
      <c r="C212" s="64"/>
      <c r="D212" s="64"/>
      <c r="E212" s="64"/>
      <c r="F212" s="64"/>
      <c r="G212" s="64"/>
      <c r="H212" s="64"/>
      <c r="I212" s="64"/>
      <c r="J212" s="64"/>
      <c r="K212" s="64"/>
      <c r="L212" s="64"/>
      <c r="M212" s="64"/>
      <c r="N212" s="2"/>
      <c r="AJ212" s="18"/>
    </row>
    <row r="213" spans="1:36">
      <c r="A213" s="45"/>
      <c r="B213" s="45"/>
      <c r="C213" s="64"/>
      <c r="D213" s="64"/>
      <c r="E213" s="64"/>
      <c r="F213" s="64"/>
      <c r="G213" s="64"/>
      <c r="H213" s="64"/>
      <c r="I213" s="64"/>
      <c r="J213" s="64"/>
      <c r="K213" s="64"/>
      <c r="L213" s="64"/>
      <c r="M213" s="64"/>
      <c r="N213" s="2"/>
      <c r="AJ213" s="18"/>
    </row>
    <row r="214" spans="1:36">
      <c r="A214" s="45"/>
      <c r="B214" s="45"/>
      <c r="C214" s="64"/>
      <c r="D214" s="64"/>
      <c r="E214" s="64"/>
      <c r="F214" s="64"/>
      <c r="G214" s="64"/>
      <c r="H214" s="64"/>
      <c r="I214" s="64"/>
      <c r="J214" s="64"/>
      <c r="K214" s="64"/>
      <c r="L214" s="64"/>
      <c r="M214" s="64"/>
      <c r="N214" s="2"/>
      <c r="AJ214" s="18"/>
    </row>
    <row r="215" spans="1:36">
      <c r="A215" s="18"/>
      <c r="B215" s="18"/>
      <c r="C215" s="18"/>
      <c r="D215" s="18"/>
      <c r="E215" s="18"/>
      <c r="F215" s="18"/>
      <c r="G215" s="18"/>
      <c r="H215" s="18"/>
      <c r="I215" s="18"/>
      <c r="J215" s="18"/>
      <c r="K215" s="18"/>
      <c r="L215" s="18"/>
      <c r="M215" s="18"/>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18"/>
    </row>
    <row r="216" spans="1:36">
      <c r="A216" s="18"/>
      <c r="B216" s="18"/>
      <c r="C216" s="18"/>
      <c r="D216" s="18"/>
      <c r="E216" s="18"/>
      <c r="F216" s="18"/>
      <c r="G216" s="18"/>
      <c r="H216" s="18"/>
      <c r="I216" s="18"/>
      <c r="J216" s="18"/>
      <c r="K216" s="18"/>
      <c r="L216" s="18"/>
      <c r="M216" s="18"/>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18"/>
    </row>
  </sheetData>
  <mergeCells count="94">
    <mergeCell ref="K204:L204"/>
    <mergeCell ref="M204:M205"/>
    <mergeCell ref="A204:A205"/>
    <mergeCell ref="B204:B205"/>
    <mergeCell ref="C204:C205"/>
    <mergeCell ref="D204:D205"/>
    <mergeCell ref="E204:E205"/>
    <mergeCell ref="F204:G204"/>
    <mergeCell ref="F192:G192"/>
    <mergeCell ref="H192:H193"/>
    <mergeCell ref="I192:I193"/>
    <mergeCell ref="J192:J193"/>
    <mergeCell ref="H204:H205"/>
    <mergeCell ref="I204:I205"/>
    <mergeCell ref="J204:J205"/>
    <mergeCell ref="K192:L192"/>
    <mergeCell ref="M192:M193"/>
    <mergeCell ref="H180:H181"/>
    <mergeCell ref="I180:I181"/>
    <mergeCell ref="J180:J181"/>
    <mergeCell ref="K180:L180"/>
    <mergeCell ref="M180:M181"/>
    <mergeCell ref="A192:A193"/>
    <mergeCell ref="B192:B193"/>
    <mergeCell ref="C192:C193"/>
    <mergeCell ref="D192:D193"/>
    <mergeCell ref="E192:E193"/>
    <mergeCell ref="A180:A181"/>
    <mergeCell ref="B180:B181"/>
    <mergeCell ref="C180:C181"/>
    <mergeCell ref="D180:D181"/>
    <mergeCell ref="E180:E181"/>
    <mergeCell ref="F180:G180"/>
    <mergeCell ref="F168:G168"/>
    <mergeCell ref="H168:H169"/>
    <mergeCell ref="I168:I169"/>
    <mergeCell ref="J168:J169"/>
    <mergeCell ref="K168:L168"/>
    <mergeCell ref="M168:M169"/>
    <mergeCell ref="A146:A160"/>
    <mergeCell ref="A168:A169"/>
    <mergeCell ref="B168:B169"/>
    <mergeCell ref="C168:C169"/>
    <mergeCell ref="D168:D169"/>
    <mergeCell ref="E168:E169"/>
    <mergeCell ref="A56:A70"/>
    <mergeCell ref="A71:A85"/>
    <mergeCell ref="A86:A100"/>
    <mergeCell ref="A101:A115"/>
    <mergeCell ref="A116:A13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N11:N160">
    <cfRule type="cellIs" dxfId="24" priority="8" stopIfTrue="1" operator="equal">
      <formula>"x"</formula>
    </cfRule>
  </conditionalFormatting>
  <conditionalFormatting sqref="O11:O160">
    <cfRule type="cellIs" dxfId="23" priority="7" operator="equal">
      <formula>"x"</formula>
    </cfRule>
  </conditionalFormatting>
  <conditionalFormatting sqref="P11:P160">
    <cfRule type="cellIs" dxfId="22" priority="6" operator="equal">
      <formula>"x"</formula>
    </cfRule>
  </conditionalFormatting>
  <conditionalFormatting sqref="Q11:Q160">
    <cfRule type="cellIs" dxfId="21" priority="5" stopIfTrue="1" operator="equal">
      <formula>"x"</formula>
    </cfRule>
  </conditionalFormatting>
  <conditionalFormatting sqref="R11:R160">
    <cfRule type="cellIs" dxfId="20" priority="4" operator="equal">
      <formula>"x"</formula>
    </cfRule>
  </conditionalFormatting>
  <conditionalFormatting sqref="S11:S160">
    <cfRule type="cellIs" dxfId="19" priority="1" stopIfTrue="1" operator="equal">
      <formula>$AN$7</formula>
    </cfRule>
    <cfRule type="cellIs" dxfId="18" priority="2" stopIfTrue="1" operator="equal">
      <formula>$AN$6</formula>
    </cfRule>
  </conditionalFormatting>
  <conditionalFormatting sqref="S149:S160">
    <cfRule type="cellIs" dxfId="17" priority="3" stopIfTrue="1" operator="equal">
      <formula>"x"</formula>
    </cfRule>
  </conditionalFormatting>
  <conditionalFormatting sqref="AN6:AN7">
    <cfRule type="cellIs" dxfId="16" priority="9" stopIfTrue="1" operator="equal">
      <formula>$AN$6</formula>
    </cfRule>
  </conditionalFormatting>
  <dataValidations count="1">
    <dataValidation type="list" allowBlank="1" showInputMessage="1" showErrorMessage="1" sqref="S11:S160" xr:uid="{00000000-0002-0000-05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B40"/>
  <sheetViews>
    <sheetView showGridLines="0" zoomScale="80" zoomScaleNormal="80" zoomScalePageLayoutView="70" workbookViewId="0">
      <selection activeCell="A39" sqref="A39"/>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2" t="s">
        <v>71</v>
      </c>
      <c r="C1" s="422"/>
      <c r="D1" s="422"/>
      <c r="E1" s="422"/>
      <c r="F1" s="422"/>
      <c r="G1" s="422"/>
      <c r="H1" s="422"/>
      <c r="I1" s="422"/>
      <c r="J1" s="422"/>
      <c r="K1" s="422"/>
      <c r="L1" s="422"/>
      <c r="M1" s="422"/>
      <c r="N1" s="422"/>
      <c r="O1" s="422"/>
      <c r="P1" s="422"/>
      <c r="Q1" s="422"/>
      <c r="R1" s="422"/>
      <c r="S1" s="422"/>
      <c r="T1" s="422"/>
      <c r="U1" s="422"/>
      <c r="V1" s="422"/>
      <c r="W1" s="422"/>
      <c r="X1" s="11"/>
    </row>
    <row r="2" spans="1:28" s="15" customFormat="1" ht="21" customHeight="1">
      <c r="A2" s="16"/>
      <c r="B2" s="422"/>
      <c r="C2" s="422"/>
      <c r="D2" s="422"/>
      <c r="E2" s="422"/>
      <c r="F2" s="422"/>
      <c r="G2" s="422"/>
      <c r="H2" s="422"/>
      <c r="I2" s="422"/>
      <c r="J2" s="422"/>
      <c r="K2" s="422"/>
      <c r="L2" s="422"/>
      <c r="M2" s="422"/>
      <c r="N2" s="422"/>
      <c r="O2" s="422"/>
      <c r="P2" s="422"/>
      <c r="Q2" s="422"/>
      <c r="R2" s="422"/>
      <c r="S2" s="422"/>
      <c r="T2" s="422"/>
      <c r="U2" s="422"/>
      <c r="V2" s="422"/>
      <c r="W2" s="422"/>
      <c r="X2" s="16"/>
    </row>
    <row r="3" spans="1:28" ht="33.75" customHeight="1">
      <c r="A3" s="11"/>
      <c r="B3" s="428" t="str">
        <f>'Monitoria Anual - 3'!A2</f>
        <v>Plano de Ação para a Conservação dos Pequenos Mamíferos de Áreas Florestais - PAN PMAF</v>
      </c>
      <c r="C3" s="428"/>
      <c r="D3" s="428"/>
      <c r="E3" s="428"/>
      <c r="F3" s="428"/>
      <c r="G3" s="428"/>
      <c r="H3" s="428"/>
      <c r="I3" s="428"/>
      <c r="J3" s="428"/>
      <c r="K3" s="428"/>
      <c r="L3" s="428"/>
      <c r="M3" s="428"/>
      <c r="N3" s="428"/>
      <c r="O3" s="428"/>
      <c r="P3" s="428"/>
      <c r="Q3" s="428"/>
      <c r="R3" s="428"/>
      <c r="S3" s="428"/>
      <c r="T3" s="428"/>
      <c r="U3" s="428"/>
      <c r="V3" s="428"/>
      <c r="W3" s="428"/>
      <c r="X3" s="11"/>
    </row>
    <row r="4" spans="1:28">
      <c r="A4" s="11"/>
      <c r="J4" s="12"/>
      <c r="K4" s="12"/>
      <c r="L4" s="12"/>
      <c r="M4" s="12"/>
      <c r="N4" s="12"/>
      <c r="O4" s="12"/>
      <c r="X4" s="11"/>
    </row>
    <row r="5" spans="1:28" s="2" customFormat="1" ht="45" customHeight="1">
      <c r="A5" s="18"/>
      <c r="B5" s="433" t="s">
        <v>545</v>
      </c>
      <c r="C5" s="433"/>
      <c r="D5" s="359" t="str">
        <f>'Monitoria Anual - 3'!B4</f>
        <v>Salvar o</v>
      </c>
      <c r="E5" s="359"/>
      <c r="F5" s="359"/>
      <c r="G5" s="359"/>
      <c r="H5" s="359"/>
      <c r="I5" s="359"/>
      <c r="J5" s="359"/>
      <c r="K5" s="359"/>
      <c r="L5" s="359"/>
      <c r="M5" s="360"/>
      <c r="N5" s="13"/>
      <c r="O5" s="13"/>
      <c r="P5" s="13"/>
      <c r="Q5" s="13"/>
      <c r="R5" s="13"/>
      <c r="X5" s="18"/>
    </row>
    <row r="6" spans="1:28">
      <c r="A6" s="11"/>
      <c r="J6" s="12"/>
      <c r="K6" s="12"/>
      <c r="L6" s="12"/>
      <c r="M6" s="12"/>
      <c r="N6" s="12"/>
      <c r="O6" s="12"/>
      <c r="X6" s="11"/>
    </row>
    <row r="7" spans="1:28" ht="26.25" customHeight="1">
      <c r="A7" s="11"/>
      <c r="B7" s="433" t="s">
        <v>75</v>
      </c>
      <c r="C7" s="433"/>
      <c r="D7" s="423" t="str">
        <f>'Monitoria Anual - 3'!B6</f>
        <v>01/10/2016 - 04/10/2016 (virtual)</v>
      </c>
      <c r="E7" s="423"/>
      <c r="F7" s="423"/>
      <c r="G7" s="424"/>
      <c r="H7" s="2"/>
      <c r="I7" s="14"/>
      <c r="J7" s="12"/>
      <c r="K7" s="12"/>
      <c r="L7" s="12"/>
      <c r="M7" s="12"/>
      <c r="N7" s="12"/>
      <c r="O7" s="12"/>
      <c r="X7" s="11"/>
    </row>
    <row r="8" spans="1:28">
      <c r="A8" s="11"/>
      <c r="X8" s="11"/>
    </row>
    <row r="9" spans="1:28" ht="31.5" customHeight="1">
      <c r="A9" s="11"/>
      <c r="B9" s="422" t="s">
        <v>546</v>
      </c>
      <c r="C9" s="422"/>
      <c r="D9" s="422"/>
      <c r="E9" s="422"/>
      <c r="F9" s="422"/>
      <c r="G9" s="422"/>
      <c r="H9" s="422"/>
      <c r="I9" s="422"/>
      <c r="J9" s="422"/>
      <c r="K9" s="422"/>
      <c r="L9" s="422"/>
      <c r="M9" s="422"/>
      <c r="N9" s="422"/>
      <c r="O9" s="422"/>
      <c r="P9" s="422"/>
      <c r="Q9" s="422"/>
      <c r="R9" s="422"/>
      <c r="S9" s="422"/>
      <c r="T9" s="422"/>
      <c r="U9" s="422"/>
      <c r="V9" s="422"/>
      <c r="W9" s="422"/>
      <c r="X9" s="11"/>
    </row>
    <row r="10" spans="1:28">
      <c r="A10" s="11"/>
      <c r="G10" s="10"/>
      <c r="H10" s="10"/>
      <c r="I10" s="10"/>
      <c r="X10" s="11"/>
    </row>
    <row r="11" spans="1:28" ht="15.75">
      <c r="A11" s="11"/>
      <c r="B11" s="423" t="s">
        <v>547</v>
      </c>
      <c r="C11" s="424"/>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429"/>
      <c r="G12" s="429"/>
      <c r="H12" s="110"/>
      <c r="X12" s="11"/>
    </row>
    <row r="13" spans="1:28" ht="33.75" customHeight="1" thickBot="1">
      <c r="A13" s="11"/>
      <c r="C13" s="430" t="s">
        <v>880</v>
      </c>
      <c r="D13" s="431"/>
      <c r="E13" s="431"/>
      <c r="F13" s="431"/>
      <c r="G13" s="432"/>
      <c r="H13" s="3"/>
      <c r="X13" s="11"/>
    </row>
    <row r="14" spans="1:28" s="2" customFormat="1" ht="34.5" customHeight="1" thickBot="1">
      <c r="A14" s="18"/>
      <c r="C14" s="26" t="s">
        <v>549</v>
      </c>
      <c r="D14" s="7" t="s">
        <v>550</v>
      </c>
      <c r="E14" s="8" t="s">
        <v>551</v>
      </c>
      <c r="F14" s="7" t="s">
        <v>552</v>
      </c>
      <c r="G14" s="9" t="s">
        <v>551</v>
      </c>
      <c r="H14" s="6"/>
      <c r="X14" s="18"/>
    </row>
    <row r="15" spans="1:28" ht="15.75">
      <c r="A15" s="11"/>
      <c r="C15" s="79" t="s">
        <v>553</v>
      </c>
      <c r="D15" s="89"/>
      <c r="E15" s="90"/>
      <c r="F15" s="86">
        <f>COUNTA('Monitoria Anual - 3'!S11:S999)</f>
        <v>10</v>
      </c>
      <c r="G15" s="27">
        <f t="shared" ref="G15:G21" si="0">F15/$F$22</f>
        <v>6.9930069930069935E-2</v>
      </c>
      <c r="H15" s="4"/>
      <c r="X15" s="11"/>
    </row>
    <row r="16" spans="1:28" ht="15.75">
      <c r="A16" s="11"/>
      <c r="C16" s="80" t="s">
        <v>554</v>
      </c>
      <c r="D16" s="91">
        <f>COUNTA('Monitoria Anual - 3'!N11:N999)</f>
        <v>2</v>
      </c>
      <c r="E16" s="29">
        <f>D16/$D$22</f>
        <v>1.3333333333333334E-2</v>
      </c>
      <c r="F16" s="87">
        <f>D16-AB16</f>
        <v>2</v>
      </c>
      <c r="G16" s="29">
        <f t="shared" si="0"/>
        <v>1.3986013986013986E-2</v>
      </c>
      <c r="H16" s="4"/>
      <c r="X16" s="11"/>
      <c r="Z16">
        <f>COUNTIFS('Monitoria Anual - 3'!N:N,"x",'Monitoria Anual - 3'!S:S,"Excluída")</f>
        <v>0</v>
      </c>
      <c r="AA16">
        <f>COUNTIFS('Monitoria Anual - 3'!N:N,"x",'Monitoria Anual - 3'!S:S,"Agrupada")</f>
        <v>0</v>
      </c>
      <c r="AB16">
        <f>Z16+AA16</f>
        <v>0</v>
      </c>
    </row>
    <row r="17" spans="1:28" ht="15.75">
      <c r="A17" s="11"/>
      <c r="C17" s="81" t="s">
        <v>555</v>
      </c>
      <c r="D17" s="91">
        <f>COUNTA('Monitoria Anual - 3'!O11:O999)</f>
        <v>39</v>
      </c>
      <c r="E17" s="29">
        <f>D17/$D$22</f>
        <v>0.26</v>
      </c>
      <c r="F17" s="87">
        <f>D17-AB17</f>
        <v>35</v>
      </c>
      <c r="G17" s="29">
        <f t="shared" si="0"/>
        <v>0.24475524475524477</v>
      </c>
      <c r="H17" s="4"/>
      <c r="X17" s="11"/>
      <c r="Z17">
        <f t="array" ref="Z17">COUNTIFS('Monitoria Anual - 3'!O:O,"x",'Monitoria Anual - 3'!S:S,"Excluída")</f>
        <v>2</v>
      </c>
      <c r="AA17">
        <f t="array" ref="AA17">COUNTIFS('Monitoria Anual - 3'!O:O,"x",'Monitoria Anual - 3'!S:S,"Agrupada")</f>
        <v>2</v>
      </c>
      <c r="AB17">
        <f>Z17+AA17</f>
        <v>4</v>
      </c>
    </row>
    <row r="18" spans="1:28" ht="15.75">
      <c r="A18" s="11"/>
      <c r="C18" s="82" t="s">
        <v>556</v>
      </c>
      <c r="D18" s="91">
        <f>COUNTA('Monitoria Anual - 3'!P11:P999)</f>
        <v>29</v>
      </c>
      <c r="E18" s="29">
        <f>D18/$D$22</f>
        <v>0.19333333333333333</v>
      </c>
      <c r="F18" s="87">
        <f>D18-AB18</f>
        <v>25</v>
      </c>
      <c r="G18" s="29">
        <f t="shared" si="0"/>
        <v>0.17482517482517482</v>
      </c>
      <c r="H18" s="4"/>
      <c r="X18" s="11"/>
      <c r="Z18">
        <f t="array" ref="Z18">COUNTIFS('Monitoria Anual - 3'!P:P,"x",'Monitoria Anual - 3'!S:S,"Excluída")</f>
        <v>2</v>
      </c>
      <c r="AA18">
        <f t="array" ref="AA18">COUNTIFS('Monitoria Anual - 3'!P:P,"x",'Monitoria Anual - 3'!S:S,"Agrupada")</f>
        <v>2</v>
      </c>
      <c r="AB18">
        <f>Z18+AA18</f>
        <v>4</v>
      </c>
    </row>
    <row r="19" spans="1:28" ht="15.75">
      <c r="A19" s="11"/>
      <c r="C19" s="83" t="s">
        <v>557</v>
      </c>
      <c r="D19" s="91">
        <f>COUNTA('Monitoria Anual - 3'!Q11:Q999)</f>
        <v>38</v>
      </c>
      <c r="E19" s="29">
        <f>D19/$D$22</f>
        <v>0.25333333333333335</v>
      </c>
      <c r="F19" s="87">
        <f t="shared" ref="F19:F20" si="1">D19-AB19</f>
        <v>37</v>
      </c>
      <c r="G19" s="29">
        <f t="shared" si="0"/>
        <v>0.25874125874125875</v>
      </c>
      <c r="H19" s="4"/>
      <c r="X19" s="11"/>
      <c r="Z19">
        <f t="array" ref="Z19">COUNTIFS('Monitoria Anual - 3'!Q:Q,"x",'Monitoria Anual - 3'!S:S,"Excluída")</f>
        <v>0</v>
      </c>
      <c r="AA19">
        <f t="array" ref="AA19">COUNTIFS('Monitoria Anual - 3'!Q:Q,"x",'Monitoria Anual - 3'!S:S,"Agrupada")</f>
        <v>1</v>
      </c>
      <c r="AB19">
        <f>Z19+AA19</f>
        <v>1</v>
      </c>
    </row>
    <row r="20" spans="1:28" ht="15.75">
      <c r="A20" s="11"/>
      <c r="C20" s="84" t="s">
        <v>558</v>
      </c>
      <c r="D20" s="91">
        <f>COUNTA('Monitoria Anual - 3'!R11:R999)</f>
        <v>42</v>
      </c>
      <c r="E20" s="29">
        <f>D20/$D$22</f>
        <v>0.28000000000000003</v>
      </c>
      <c r="F20" s="87">
        <f t="shared" si="1"/>
        <v>41</v>
      </c>
      <c r="G20" s="29">
        <f t="shared" si="0"/>
        <v>0.28671328671328672</v>
      </c>
      <c r="H20" s="4"/>
      <c r="X20" s="11"/>
      <c r="Z20">
        <f t="array" ref="Z20">COUNTIFS('Monitoria Anual - 3'!R:R,"x",'Monitoria Anual - 3'!S:S,"Excluída")</f>
        <v>1</v>
      </c>
      <c r="AA20">
        <f t="array" ref="AA20">COUNTIFS('Monitoria Anual - 3'!R:R,"x",'Monitoria Anual - 3'!S:S,"Agrupada")</f>
        <v>0</v>
      </c>
      <c r="AB20">
        <f>Z20+AA20</f>
        <v>1</v>
      </c>
    </row>
    <row r="21" spans="1:28" ht="16.5" thickBot="1">
      <c r="A21" s="11"/>
      <c r="C21" s="85" t="s">
        <v>559</v>
      </c>
      <c r="D21" s="92"/>
      <c r="E21" s="93"/>
      <c r="F21" s="88">
        <f>'Monitoria Anual - 3'!C166</f>
        <v>3</v>
      </c>
      <c r="G21" s="30">
        <f t="shared" si="0"/>
        <v>2.097902097902098E-2</v>
      </c>
      <c r="H21" s="4"/>
      <c r="X21" s="11"/>
    </row>
    <row r="22" spans="1:28" ht="16.5" thickBot="1">
      <c r="A22" s="11"/>
      <c r="C22" s="94" t="s">
        <v>560</v>
      </c>
      <c r="D22" s="96">
        <f>SUM(D16:D20)</f>
        <v>150</v>
      </c>
      <c r="E22" s="32">
        <f>SUM(E15:E21)</f>
        <v>1</v>
      </c>
      <c r="F22" s="95">
        <f>SUM(F16:F21)</f>
        <v>143</v>
      </c>
      <c r="G22" s="32">
        <f>SUM(G16:G21)</f>
        <v>0.99999999999999989</v>
      </c>
      <c r="H22" s="4"/>
      <c r="X22" s="11"/>
    </row>
    <row r="23" spans="1:28" ht="15.75" thickBot="1">
      <c r="A23" s="11"/>
      <c r="C23" s="75" t="s">
        <v>561</v>
      </c>
      <c r="D23" s="425">
        <f>COUNTIF('Monitoria Anual - 3'!S11:S999,"Agrupada")</f>
        <v>5</v>
      </c>
      <c r="E23" s="426"/>
      <c r="F23" s="426"/>
      <c r="G23" s="427"/>
      <c r="H23" s="5"/>
      <c r="X23" s="11"/>
    </row>
    <row r="24" spans="1:28" ht="15.75" thickBot="1">
      <c r="A24" s="11"/>
      <c r="C24" s="74" t="s">
        <v>562</v>
      </c>
      <c r="D24" s="425">
        <f>COUNTIF('Monitoria Anual - 3'!S11:S161,"Excluída")</f>
        <v>5</v>
      </c>
      <c r="E24" s="426"/>
      <c r="F24" s="426"/>
      <c r="G24" s="427"/>
      <c r="X24" s="11"/>
    </row>
    <row r="25" spans="1:28">
      <c r="A25" s="11"/>
      <c r="X25" s="11"/>
    </row>
    <row r="26" spans="1:28">
      <c r="A26" s="11"/>
      <c r="X26" s="11"/>
    </row>
    <row r="27" spans="1:28" ht="15.75">
      <c r="A27" s="11"/>
      <c r="B27" s="423" t="s">
        <v>563</v>
      </c>
      <c r="C27" s="424"/>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564</v>
      </c>
      <c r="D29" s="68">
        <f>COUNTA('Monitoria Anual - 3'!A11:A160)</f>
        <v>10</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8" t="s">
        <v>565</v>
      </c>
      <c r="D31" s="78" t="s">
        <v>566</v>
      </c>
      <c r="E31" s="19"/>
      <c r="F31" s="20"/>
      <c r="G31" s="21"/>
      <c r="H31" s="23"/>
      <c r="I31" s="24"/>
      <c r="J31" s="25"/>
      <c r="W31" s="1"/>
      <c r="X31" s="11"/>
    </row>
    <row r="32" spans="1:28">
      <c r="A32" s="11"/>
      <c r="C32" s="76" t="s">
        <v>567</v>
      </c>
      <c r="D32" s="99">
        <f>SUM(F32:J32)</f>
        <v>15</v>
      </c>
      <c r="E32" s="34">
        <f>COUNTA('Monitoria Anual - 3'!S11:S25)</f>
        <v>5</v>
      </c>
      <c r="F32" s="66">
        <f>COUNTA('Monitoria Anual - 3'!N11:N25)</f>
        <v>1</v>
      </c>
      <c r="G32" s="66">
        <f>COUNTA('Monitoria Anual - 3'!O11:O25)</f>
        <v>6</v>
      </c>
      <c r="H32" s="66">
        <f>COUNTA('Monitoria Anual - 3'!P11:P25)</f>
        <v>3</v>
      </c>
      <c r="I32" s="66">
        <f>COUNTA('Monitoria Anual - 3'!Q11:Q25)</f>
        <v>1</v>
      </c>
      <c r="J32" s="67">
        <f>COUNTA('Monitoria Anual - 3'!R11:R25)</f>
        <v>4</v>
      </c>
      <c r="W32" s="1"/>
      <c r="X32" s="11"/>
    </row>
    <row r="33" spans="1:24">
      <c r="A33" s="11"/>
      <c r="C33" s="77" t="s">
        <v>568</v>
      </c>
      <c r="D33" s="76">
        <f>SUM(F33:J33)</f>
        <v>15</v>
      </c>
      <c r="E33" s="35">
        <f>COUNTA('Monitoria Anual - 3'!S26:S40)</f>
        <v>2</v>
      </c>
      <c r="F33" s="36">
        <f>COUNTA('Monitoria Anual - 3'!N26:N40)</f>
        <v>0</v>
      </c>
      <c r="G33" s="36">
        <f>COUNTA('Monitoria Anual - 3'!O26:O40)</f>
        <v>6</v>
      </c>
      <c r="H33" s="36">
        <f>COUNTA('Monitoria Anual - 3'!P26:P40)</f>
        <v>2</v>
      </c>
      <c r="I33" s="36">
        <f>COUNTA('Monitoria Anual - 3'!Q26:Q40)</f>
        <v>3</v>
      </c>
      <c r="J33" s="37">
        <f>COUNTA('Monitoria Anual - 3'!R26:R40)</f>
        <v>4</v>
      </c>
      <c r="W33" s="1"/>
      <c r="X33" s="11"/>
    </row>
    <row r="34" spans="1:24">
      <c r="A34" s="11"/>
      <c r="C34" s="77" t="s">
        <v>569</v>
      </c>
      <c r="D34" s="76">
        <f t="shared" ref="D34:D38" si="2">SUM(F34:J34)</f>
        <v>15</v>
      </c>
      <c r="E34" s="35">
        <f>COUNTA('Monitoria Anual - 3'!S41:S55)</f>
        <v>0</v>
      </c>
      <c r="F34" s="36">
        <f>COUNTA('Monitoria Anual - 3'!N41:N55)</f>
        <v>1</v>
      </c>
      <c r="G34" s="36">
        <f>COUNTA('Monitoria Anual - 3'!O41:O55)</f>
        <v>6</v>
      </c>
      <c r="H34" s="36">
        <f>COUNTA('Monitoria Anual - 3'!P41:P55)</f>
        <v>1</v>
      </c>
      <c r="I34" s="36">
        <f>COUNTA('Monitoria Anual - 3'!Q41:Q55)</f>
        <v>5</v>
      </c>
      <c r="J34" s="37">
        <f>COUNTA('Monitoria Anual - 3'!R41:R55)</f>
        <v>2</v>
      </c>
      <c r="W34" s="1"/>
      <c r="X34" s="11"/>
    </row>
    <row r="35" spans="1:24">
      <c r="A35" s="11"/>
      <c r="C35" s="77" t="s">
        <v>570</v>
      </c>
      <c r="D35" s="76">
        <f t="shared" si="2"/>
        <v>15</v>
      </c>
      <c r="E35" s="35">
        <f>COUNTA('Monitoria Anual - 3'!S56:S70)</f>
        <v>1</v>
      </c>
      <c r="F35" s="36">
        <f>COUNTA('Monitoria Anual - 3'!N56:N70)</f>
        <v>0</v>
      </c>
      <c r="G35" s="36">
        <f>COUNTA('Monitoria Anual - 3'!O56:O70)</f>
        <v>6</v>
      </c>
      <c r="H35" s="36">
        <f>COUNTA('Monitoria Anual - 3'!P56:P70)</f>
        <v>2</v>
      </c>
      <c r="I35" s="36">
        <f>COUNTA('Monitoria Anual - 3'!Q56:Q70)</f>
        <v>5</v>
      </c>
      <c r="J35" s="37">
        <f>COUNTA('Monitoria Anual - 3'!R56:R70)</f>
        <v>2</v>
      </c>
      <c r="W35" s="1"/>
      <c r="X35" s="11"/>
    </row>
    <row r="36" spans="1:24">
      <c r="A36" s="11"/>
      <c r="C36" s="77" t="s">
        <v>571</v>
      </c>
      <c r="D36" s="76">
        <f t="shared" si="2"/>
        <v>15</v>
      </c>
      <c r="E36" s="35">
        <f>COUNTA('Monitoria Anual - 3'!S71:S85)</f>
        <v>0</v>
      </c>
      <c r="F36" s="36">
        <f>COUNTA('Monitoria Anual - 3'!N71:N85)</f>
        <v>0</v>
      </c>
      <c r="G36" s="36">
        <f>COUNTA('Monitoria Anual - 3'!O71:O85)</f>
        <v>0</v>
      </c>
      <c r="H36" s="36">
        <f>COUNTA('Monitoria Anual - 3'!P71:P85)</f>
        <v>12</v>
      </c>
      <c r="I36" s="36">
        <f>COUNTA('Monitoria Anual - 3'!Q71:Q85)</f>
        <v>0</v>
      </c>
      <c r="J36" s="37">
        <f>COUNTA('Monitoria Anual - 3'!R71:R85)</f>
        <v>3</v>
      </c>
      <c r="W36" s="1"/>
      <c r="X36" s="11"/>
    </row>
    <row r="37" spans="1:24">
      <c r="A37" s="11"/>
      <c r="C37" s="77" t="s">
        <v>572</v>
      </c>
      <c r="D37" s="76">
        <f t="shared" si="2"/>
        <v>15</v>
      </c>
      <c r="E37" s="35">
        <f>COUNTA('Monitoria Anual - 3'!S86:S100)</f>
        <v>0</v>
      </c>
      <c r="F37" s="36">
        <f>COUNTA('Monitoria Anual - 3'!N86:N100)</f>
        <v>0</v>
      </c>
      <c r="G37" s="36">
        <f>COUNTA('Monitoria Anual - 3'!O86:O100)</f>
        <v>0</v>
      </c>
      <c r="H37" s="36">
        <f>COUNTA('Monitoria Anual - 3'!P86:P100)</f>
        <v>0</v>
      </c>
      <c r="I37" s="36">
        <f>COUNTA('Monitoria Anual - 3'!Q86:Q100)</f>
        <v>0</v>
      </c>
      <c r="J37" s="37">
        <f>COUNTA('Monitoria Anual - 3'!R86:R100)</f>
        <v>15</v>
      </c>
      <c r="W37" s="1"/>
      <c r="X37" s="11"/>
    </row>
    <row r="38" spans="1:24">
      <c r="A38" s="11"/>
      <c r="C38" s="77" t="s">
        <v>573</v>
      </c>
      <c r="D38" s="76">
        <f t="shared" si="2"/>
        <v>15</v>
      </c>
      <c r="E38" s="35">
        <f>COUNTA('Monitoria Anual - 3'!S101:S115)</f>
        <v>0</v>
      </c>
      <c r="F38" s="36">
        <f>COUNTA('Monitoria Anual - 3'!N101:N115)</f>
        <v>0</v>
      </c>
      <c r="G38" s="36">
        <f>COUNTA('Monitoria Anual - 3'!O101:O115)</f>
        <v>11</v>
      </c>
      <c r="H38" s="36">
        <f>COUNTA('Monitoria Anual - 3'!P101:P115)</f>
        <v>0</v>
      </c>
      <c r="I38" s="36">
        <f>COUNTA('Monitoria Anual - 3'!Q101:Q115)</f>
        <v>1</v>
      </c>
      <c r="J38" s="37">
        <f>COUNTA('Monitoria Anual - 3'!R101:R115)</f>
        <v>3</v>
      </c>
      <c r="W38" s="1"/>
      <c r="X38" s="11"/>
    </row>
    <row r="39" spans="1:24">
      <c r="A39" s="11"/>
      <c r="X39" s="11"/>
    </row>
    <row r="40" spans="1:24">
      <c r="A40" s="11"/>
      <c r="B40" s="11"/>
      <c r="C40" s="11"/>
      <c r="D40" s="11"/>
      <c r="E40" s="11"/>
      <c r="F40" s="11"/>
      <c r="G40" s="11"/>
      <c r="H40" s="11"/>
      <c r="I40" s="11"/>
      <c r="J40" s="11"/>
      <c r="K40" s="11"/>
      <c r="L40" s="11"/>
      <c r="M40" s="11"/>
      <c r="N40" s="11"/>
      <c r="O40" s="11"/>
      <c r="P40" s="11"/>
      <c r="Q40" s="11"/>
      <c r="R40" s="11"/>
      <c r="S40" s="11"/>
      <c r="T40" s="11"/>
      <c r="U40" s="11"/>
      <c r="V40" s="11"/>
      <c r="W40" s="11"/>
      <c r="X40" s="11"/>
    </row>
  </sheetData>
  <sheetProtection algorithmName="SHA-512" hashValue="JXxkmbkNuzluZHOkMMxDtbuoi0Jabyld9exvEITA/cbZQrzJEI1mgcVfpBsK4Q1Hs/DdzZ2ekCnmseyO1HaTXw==" saltValue="bcHMDdFv5wM42fSeYzrb2g=="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8 F33:F38">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216"/>
  <sheetViews>
    <sheetView showGridLines="0" zoomScale="60" zoomScaleNormal="60" workbookViewId="0">
      <selection activeCell="A2" sqref="A2"/>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59"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393" t="s">
        <v>71</v>
      </c>
      <c r="B1" s="393"/>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18"/>
    </row>
    <row r="2" spans="1:40" ht="33.75" customHeight="1" thickBot="1">
      <c r="A2" s="394" t="s">
        <v>72</v>
      </c>
      <c r="B2" s="395"/>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18"/>
    </row>
    <row r="3" spans="1:40" ht="15.75" thickTop="1">
      <c r="AJ3" s="18"/>
    </row>
    <row r="4" spans="1:40" ht="45" customHeight="1">
      <c r="A4" s="52" t="s">
        <v>73</v>
      </c>
      <c r="B4" s="439" t="s">
        <v>881</v>
      </c>
      <c r="C4" s="439"/>
      <c r="D4" s="439"/>
      <c r="E4" s="439"/>
      <c r="F4" s="439"/>
      <c r="G4" s="440"/>
      <c r="H4" s="13"/>
      <c r="I4" s="13"/>
      <c r="J4" s="13"/>
      <c r="K4" s="13"/>
      <c r="L4" s="13"/>
      <c r="M4" s="13"/>
      <c r="N4" s="13"/>
      <c r="O4" s="13"/>
      <c r="P4" s="13"/>
      <c r="Q4" s="13"/>
      <c r="R4" s="13"/>
      <c r="S4" s="2"/>
      <c r="AJ4" s="18"/>
    </row>
    <row r="5" spans="1:40">
      <c r="AJ5" s="18"/>
    </row>
    <row r="6" spans="1:40" ht="27" customHeight="1">
      <c r="A6" s="52" t="s">
        <v>75</v>
      </c>
      <c r="B6" s="407" t="s">
        <v>882</v>
      </c>
      <c r="C6" s="408"/>
      <c r="M6" s="59"/>
      <c r="AJ6" s="18"/>
      <c r="AN6" s="2" t="s">
        <v>77</v>
      </c>
    </row>
    <row r="7" spans="1:40" ht="15.75" thickBot="1">
      <c r="AJ7" s="18"/>
      <c r="AN7" s="60" t="s">
        <v>78</v>
      </c>
    </row>
    <row r="8" spans="1:40" ht="27" customHeight="1" thickBot="1">
      <c r="A8" s="413" t="s">
        <v>79</v>
      </c>
      <c r="B8" s="414"/>
      <c r="C8" s="414"/>
      <c r="D8" s="414"/>
      <c r="E8" s="414"/>
      <c r="F8" s="414"/>
      <c r="G8" s="414"/>
      <c r="H8" s="414"/>
      <c r="I8" s="414"/>
      <c r="J8" s="414"/>
      <c r="K8" s="414"/>
      <c r="L8" s="414"/>
      <c r="M8" s="415"/>
      <c r="N8" s="362" t="s">
        <v>80</v>
      </c>
      <c r="O8" s="363"/>
      <c r="P8" s="363"/>
      <c r="Q8" s="363"/>
      <c r="R8" s="363"/>
      <c r="S8" s="363"/>
      <c r="T8" s="363"/>
      <c r="U8" s="363"/>
      <c r="V8" s="363"/>
      <c r="W8" s="363"/>
      <c r="X8" s="364"/>
      <c r="Y8" s="396" t="s">
        <v>81</v>
      </c>
      <c r="Z8" s="397"/>
      <c r="AA8" s="397"/>
      <c r="AB8" s="397"/>
      <c r="AC8" s="397"/>
      <c r="AD8" s="397"/>
      <c r="AE8" s="397"/>
      <c r="AF8" s="397"/>
      <c r="AG8" s="397"/>
      <c r="AH8" s="397"/>
      <c r="AI8" s="398"/>
      <c r="AJ8" s="18"/>
    </row>
    <row r="9" spans="1:40" ht="64.5" customHeight="1">
      <c r="A9" s="401" t="s">
        <v>82</v>
      </c>
      <c r="B9" s="399" t="s">
        <v>83</v>
      </c>
      <c r="C9" s="399" t="s">
        <v>1</v>
      </c>
      <c r="D9" s="399" t="s">
        <v>3</v>
      </c>
      <c r="E9" s="403" t="s">
        <v>5</v>
      </c>
      <c r="F9" s="399" t="s">
        <v>7</v>
      </c>
      <c r="G9" s="399"/>
      <c r="H9" s="399" t="s">
        <v>9</v>
      </c>
      <c r="I9" s="399" t="s">
        <v>13</v>
      </c>
      <c r="J9" s="399" t="s">
        <v>11</v>
      </c>
      <c r="K9" s="411" t="s">
        <v>84</v>
      </c>
      <c r="L9" s="412"/>
      <c r="M9" s="399" t="s">
        <v>19</v>
      </c>
      <c r="N9" s="372" t="s">
        <v>22</v>
      </c>
      <c r="O9" s="374" t="s">
        <v>24</v>
      </c>
      <c r="P9" s="376" t="s">
        <v>26</v>
      </c>
      <c r="Q9" s="378" t="s">
        <v>28</v>
      </c>
      <c r="R9" s="383" t="s">
        <v>30</v>
      </c>
      <c r="S9" s="385" t="s">
        <v>32</v>
      </c>
      <c r="T9" s="380" t="s">
        <v>38</v>
      </c>
      <c r="U9" s="380" t="s">
        <v>40</v>
      </c>
      <c r="V9" s="380" t="s">
        <v>42</v>
      </c>
      <c r="W9" s="380" t="s">
        <v>44</v>
      </c>
      <c r="X9" s="368" t="s">
        <v>46</v>
      </c>
      <c r="Y9" s="370" t="s">
        <v>49</v>
      </c>
      <c r="Z9" s="365" t="s">
        <v>51</v>
      </c>
      <c r="AA9" s="387" t="s">
        <v>53</v>
      </c>
      <c r="AB9" s="365" t="s">
        <v>55</v>
      </c>
      <c r="AC9" s="365" t="s">
        <v>57</v>
      </c>
      <c r="AD9" s="365" t="s">
        <v>59</v>
      </c>
      <c r="AE9" s="365" t="s">
        <v>61</v>
      </c>
      <c r="AF9" s="409" t="s">
        <v>63</v>
      </c>
      <c r="AG9" s="365" t="s">
        <v>65</v>
      </c>
      <c r="AH9" s="365" t="s">
        <v>67</v>
      </c>
      <c r="AI9" s="405" t="s">
        <v>69</v>
      </c>
      <c r="AJ9" s="18"/>
    </row>
    <row r="10" spans="1:40" ht="45.75" customHeight="1" thickBot="1">
      <c r="A10" s="402"/>
      <c r="B10" s="400"/>
      <c r="C10" s="400"/>
      <c r="D10" s="400"/>
      <c r="E10" s="404"/>
      <c r="F10" s="51" t="s">
        <v>86</v>
      </c>
      <c r="G10" s="51" t="s">
        <v>87</v>
      </c>
      <c r="H10" s="400"/>
      <c r="I10" s="400"/>
      <c r="J10" s="400"/>
      <c r="K10" s="98" t="s">
        <v>88</v>
      </c>
      <c r="L10" s="98" t="s">
        <v>89</v>
      </c>
      <c r="M10" s="400"/>
      <c r="N10" s="373"/>
      <c r="O10" s="375"/>
      <c r="P10" s="377"/>
      <c r="Q10" s="379"/>
      <c r="R10" s="384"/>
      <c r="S10" s="386"/>
      <c r="T10" s="381"/>
      <c r="U10" s="381"/>
      <c r="V10" s="381"/>
      <c r="W10" s="381"/>
      <c r="X10" s="369"/>
      <c r="Y10" s="371"/>
      <c r="Z10" s="366"/>
      <c r="AA10" s="388"/>
      <c r="AB10" s="366"/>
      <c r="AC10" s="366"/>
      <c r="AD10" s="366"/>
      <c r="AE10" s="366"/>
      <c r="AF10" s="410"/>
      <c r="AG10" s="366"/>
      <c r="AH10" s="366"/>
      <c r="AI10" s="406"/>
      <c r="AJ10" s="18"/>
    </row>
    <row r="11" spans="1:40" ht="30" customHeight="1">
      <c r="A11" s="444" t="s">
        <v>883</v>
      </c>
      <c r="B11" s="109" t="s">
        <v>91</v>
      </c>
      <c r="C11" s="61"/>
      <c r="D11" s="61"/>
      <c r="E11" s="61"/>
      <c r="F11" s="61"/>
      <c r="G11" s="61"/>
      <c r="H11" s="61"/>
      <c r="I11" s="61"/>
      <c r="J11" s="61"/>
      <c r="K11" s="61"/>
      <c r="L11" s="61"/>
      <c r="M11" s="61"/>
      <c r="N11" s="61"/>
      <c r="O11" s="62"/>
      <c r="P11" s="61" t="s">
        <v>99</v>
      </c>
      <c r="Q11" s="61"/>
      <c r="R11" s="61"/>
      <c r="S11" s="63" t="s">
        <v>78</v>
      </c>
      <c r="T11" s="61"/>
      <c r="U11" s="61"/>
      <c r="V11" s="61"/>
      <c r="W11" s="61"/>
      <c r="X11" s="61"/>
      <c r="Y11" s="61"/>
      <c r="Z11" s="61"/>
      <c r="AA11" s="61"/>
      <c r="AB11" s="61"/>
      <c r="AC11" s="61"/>
      <c r="AD11" s="61"/>
      <c r="AE11" s="61"/>
      <c r="AF11" s="61"/>
      <c r="AG11" s="61"/>
      <c r="AH11" s="61"/>
      <c r="AI11" s="61"/>
      <c r="AJ11" s="18"/>
    </row>
    <row r="12" spans="1:40" ht="30" customHeight="1">
      <c r="A12" s="442"/>
      <c r="B12" s="45" t="s">
        <v>106</v>
      </c>
      <c r="C12" s="64"/>
      <c r="D12" s="64"/>
      <c r="E12" s="64"/>
      <c r="F12" s="64"/>
      <c r="G12" s="64"/>
      <c r="H12" s="64"/>
      <c r="I12" s="64"/>
      <c r="J12" s="64"/>
      <c r="K12" s="64"/>
      <c r="L12" s="64"/>
      <c r="M12" s="64"/>
      <c r="N12" s="61"/>
      <c r="O12" s="61"/>
      <c r="P12" s="61" t="s">
        <v>99</v>
      </c>
      <c r="Q12" s="61"/>
      <c r="R12" s="61"/>
      <c r="S12" s="63" t="s">
        <v>78</v>
      </c>
      <c r="T12" s="64"/>
      <c r="U12" s="64"/>
      <c r="V12" s="64"/>
      <c r="W12" s="64"/>
      <c r="X12" s="64"/>
      <c r="Y12" s="64"/>
      <c r="Z12" s="64"/>
      <c r="AA12" s="64"/>
      <c r="AB12" s="64"/>
      <c r="AC12" s="64"/>
      <c r="AD12" s="64"/>
      <c r="AE12" s="64"/>
      <c r="AF12" s="64"/>
      <c r="AG12" s="64"/>
      <c r="AH12" s="64"/>
      <c r="AI12" s="64"/>
      <c r="AJ12" s="18"/>
    </row>
    <row r="13" spans="1:40" ht="30" customHeight="1">
      <c r="A13" s="442"/>
      <c r="B13" s="45" t="s">
        <v>121</v>
      </c>
      <c r="C13" s="64"/>
      <c r="D13" s="64"/>
      <c r="E13" s="64"/>
      <c r="F13" s="64"/>
      <c r="G13" s="64"/>
      <c r="H13" s="64"/>
      <c r="I13" s="64"/>
      <c r="J13" s="64"/>
      <c r="K13" s="64"/>
      <c r="L13" s="64"/>
      <c r="M13" s="64"/>
      <c r="N13" s="61"/>
      <c r="O13" s="61"/>
      <c r="P13" s="61"/>
      <c r="Q13" s="61"/>
      <c r="R13" s="61" t="s">
        <v>99</v>
      </c>
      <c r="S13" s="63"/>
      <c r="T13" s="64"/>
      <c r="U13" s="64"/>
      <c r="V13" s="64"/>
      <c r="W13" s="64"/>
      <c r="X13" s="64"/>
      <c r="Y13" s="64"/>
      <c r="Z13" s="64"/>
      <c r="AA13" s="64"/>
      <c r="AB13" s="64"/>
      <c r="AC13" s="64"/>
      <c r="AD13" s="64"/>
      <c r="AE13" s="64"/>
      <c r="AF13" s="64"/>
      <c r="AG13" s="64"/>
      <c r="AH13" s="64"/>
      <c r="AI13" s="64"/>
      <c r="AJ13" s="18"/>
    </row>
    <row r="14" spans="1:40" ht="30" customHeight="1">
      <c r="A14" s="442"/>
      <c r="B14" s="45" t="s">
        <v>135</v>
      </c>
      <c r="C14" s="64"/>
      <c r="D14" s="64"/>
      <c r="E14" s="64"/>
      <c r="F14" s="64"/>
      <c r="G14" s="64"/>
      <c r="H14" s="64"/>
      <c r="I14" s="64"/>
      <c r="J14" s="64"/>
      <c r="K14" s="64"/>
      <c r="L14" s="64"/>
      <c r="M14" s="64"/>
      <c r="N14" s="61"/>
      <c r="O14" s="61"/>
      <c r="P14" s="61"/>
      <c r="Q14" s="61"/>
      <c r="R14" s="61" t="s">
        <v>99</v>
      </c>
      <c r="S14" s="63"/>
      <c r="T14" s="64"/>
      <c r="U14" s="64"/>
      <c r="V14" s="64"/>
      <c r="W14" s="64"/>
      <c r="X14" s="64"/>
      <c r="Y14" s="64"/>
      <c r="Z14" s="64"/>
      <c r="AA14" s="64"/>
      <c r="AB14" s="64"/>
      <c r="AC14" s="64"/>
      <c r="AD14" s="64"/>
      <c r="AE14" s="64"/>
      <c r="AF14" s="64"/>
      <c r="AG14" s="64"/>
      <c r="AH14" s="64"/>
      <c r="AI14" s="64"/>
      <c r="AJ14" s="18"/>
    </row>
    <row r="15" spans="1:40" ht="30" customHeight="1">
      <c r="A15" s="442"/>
      <c r="B15" s="45" t="s">
        <v>148</v>
      </c>
      <c r="C15" s="64"/>
      <c r="D15" s="64"/>
      <c r="E15" s="64"/>
      <c r="F15" s="64"/>
      <c r="G15" s="64"/>
      <c r="H15" s="64"/>
      <c r="I15" s="64"/>
      <c r="J15" s="64"/>
      <c r="K15" s="64"/>
      <c r="L15" s="64"/>
      <c r="M15" s="64"/>
      <c r="N15" s="61"/>
      <c r="O15" s="61"/>
      <c r="P15" s="61"/>
      <c r="Q15" s="61"/>
      <c r="R15" s="61" t="s">
        <v>141</v>
      </c>
      <c r="S15" s="63"/>
      <c r="T15" s="64"/>
      <c r="U15" s="64"/>
      <c r="V15" s="64"/>
      <c r="W15" s="64"/>
      <c r="X15" s="64"/>
      <c r="Y15" s="64"/>
      <c r="Z15" s="64"/>
      <c r="AA15" s="64"/>
      <c r="AB15" s="64"/>
      <c r="AC15" s="64"/>
      <c r="AD15" s="64"/>
      <c r="AE15" s="64"/>
      <c r="AF15" s="64"/>
      <c r="AG15" s="64"/>
      <c r="AH15" s="64"/>
      <c r="AI15" s="64"/>
      <c r="AJ15" s="18"/>
    </row>
    <row r="16" spans="1:40" ht="30" customHeight="1">
      <c r="A16" s="442"/>
      <c r="B16" s="45" t="s">
        <v>863</v>
      </c>
      <c r="C16" s="64"/>
      <c r="D16" s="64"/>
      <c r="E16" s="64"/>
      <c r="F16" s="64"/>
      <c r="G16" s="64"/>
      <c r="H16" s="64"/>
      <c r="I16" s="64"/>
      <c r="J16" s="64"/>
      <c r="K16" s="64"/>
      <c r="L16" s="64"/>
      <c r="M16" s="64"/>
      <c r="N16" s="61"/>
      <c r="O16" s="61" t="s">
        <v>99</v>
      </c>
      <c r="P16" s="61"/>
      <c r="Q16" s="61"/>
      <c r="R16" s="61"/>
      <c r="S16" s="63"/>
      <c r="T16" s="64"/>
      <c r="U16" s="64"/>
      <c r="V16" s="64"/>
      <c r="W16" s="64"/>
      <c r="X16" s="64"/>
      <c r="Y16" s="64"/>
      <c r="Z16" s="64"/>
      <c r="AA16" s="64"/>
      <c r="AB16" s="64"/>
      <c r="AC16" s="64"/>
      <c r="AD16" s="64"/>
      <c r="AE16" s="64"/>
      <c r="AF16" s="64"/>
      <c r="AG16" s="64"/>
      <c r="AH16" s="64"/>
      <c r="AI16" s="64"/>
      <c r="AJ16" s="18"/>
    </row>
    <row r="17" spans="1:36" ht="30" customHeight="1">
      <c r="A17" s="442"/>
      <c r="B17" s="45" t="s">
        <v>884</v>
      </c>
      <c r="C17" s="64"/>
      <c r="D17" s="64"/>
      <c r="E17" s="64"/>
      <c r="F17" s="64"/>
      <c r="G17" s="64"/>
      <c r="H17" s="64"/>
      <c r="I17" s="64"/>
      <c r="J17" s="64"/>
      <c r="K17" s="64"/>
      <c r="L17" s="64"/>
      <c r="M17" s="64"/>
      <c r="N17" s="61"/>
      <c r="O17" s="61" t="s">
        <v>99</v>
      </c>
      <c r="P17" s="61"/>
      <c r="Q17" s="61"/>
      <c r="R17" s="61"/>
      <c r="S17" s="63" t="s">
        <v>77</v>
      </c>
      <c r="T17" s="64"/>
      <c r="U17" s="64"/>
      <c r="V17" s="64"/>
      <c r="W17" s="64"/>
      <c r="X17" s="64"/>
      <c r="Y17" s="64"/>
      <c r="Z17" s="64"/>
      <c r="AA17" s="64"/>
      <c r="AB17" s="64"/>
      <c r="AC17" s="64"/>
      <c r="AD17" s="64"/>
      <c r="AE17" s="64"/>
      <c r="AF17" s="64"/>
      <c r="AG17" s="64"/>
      <c r="AH17" s="64"/>
      <c r="AI17" s="64"/>
      <c r="AJ17" s="18"/>
    </row>
    <row r="18" spans="1:36" ht="30" customHeight="1">
      <c r="A18" s="442"/>
      <c r="B18" s="45" t="s">
        <v>885</v>
      </c>
      <c r="C18" s="64"/>
      <c r="D18" s="64"/>
      <c r="E18" s="64"/>
      <c r="F18" s="64"/>
      <c r="G18" s="64"/>
      <c r="H18" s="64"/>
      <c r="I18" s="64"/>
      <c r="J18" s="64"/>
      <c r="K18" s="64"/>
      <c r="L18" s="64"/>
      <c r="M18" s="64"/>
      <c r="N18" s="61"/>
      <c r="O18" s="61"/>
      <c r="P18" s="61"/>
      <c r="Q18" s="61" t="s">
        <v>141</v>
      </c>
      <c r="R18" s="61"/>
      <c r="S18" s="63"/>
      <c r="T18" s="64"/>
      <c r="U18" s="64"/>
      <c r="V18" s="64"/>
      <c r="W18" s="64"/>
      <c r="X18" s="64"/>
      <c r="Y18" s="64"/>
      <c r="Z18" s="64"/>
      <c r="AA18" s="64"/>
      <c r="AB18" s="64"/>
      <c r="AC18" s="64"/>
      <c r="AD18" s="64"/>
      <c r="AE18" s="64"/>
      <c r="AF18" s="64"/>
      <c r="AG18" s="64"/>
      <c r="AH18" s="64"/>
      <c r="AI18" s="64"/>
      <c r="AJ18" s="18"/>
    </row>
    <row r="19" spans="1:36" ht="30" customHeight="1">
      <c r="A19" s="442"/>
      <c r="B19" s="45" t="s">
        <v>886</v>
      </c>
      <c r="C19" s="64"/>
      <c r="D19" s="64"/>
      <c r="E19" s="64"/>
      <c r="F19" s="64"/>
      <c r="G19" s="64"/>
      <c r="H19" s="64"/>
      <c r="I19" s="64"/>
      <c r="J19" s="64"/>
      <c r="K19" s="64"/>
      <c r="L19" s="64"/>
      <c r="M19" s="64"/>
      <c r="N19" s="61"/>
      <c r="O19" s="61"/>
      <c r="P19" s="61" t="s">
        <v>99</v>
      </c>
      <c r="Q19" s="61"/>
      <c r="R19" s="61"/>
      <c r="S19" s="63"/>
      <c r="T19" s="64"/>
      <c r="U19" s="64"/>
      <c r="V19" s="64"/>
      <c r="W19" s="64"/>
      <c r="X19" s="64"/>
      <c r="Y19" s="64"/>
      <c r="Z19" s="64"/>
      <c r="AA19" s="64"/>
      <c r="AB19" s="64"/>
      <c r="AC19" s="64"/>
      <c r="AD19" s="64"/>
      <c r="AE19" s="64"/>
      <c r="AF19" s="64"/>
      <c r="AG19" s="64"/>
      <c r="AH19" s="64"/>
      <c r="AI19" s="64"/>
      <c r="AJ19" s="18"/>
    </row>
    <row r="20" spans="1:36" ht="30" customHeight="1">
      <c r="A20" s="442"/>
      <c r="B20" s="45" t="s">
        <v>887</v>
      </c>
      <c r="C20" s="64"/>
      <c r="D20" s="64"/>
      <c r="E20" s="64"/>
      <c r="F20" s="64"/>
      <c r="G20" s="64"/>
      <c r="H20" s="64"/>
      <c r="I20" s="64"/>
      <c r="J20" s="64"/>
      <c r="K20" s="64"/>
      <c r="L20" s="64"/>
      <c r="M20" s="64"/>
      <c r="N20" s="61"/>
      <c r="O20" s="61" t="s">
        <v>99</v>
      </c>
      <c r="P20" s="61"/>
      <c r="Q20" s="61"/>
      <c r="R20" s="61"/>
      <c r="S20" s="63" t="s">
        <v>77</v>
      </c>
      <c r="T20" s="64"/>
      <c r="U20" s="64"/>
      <c r="V20" s="64"/>
      <c r="W20" s="64"/>
      <c r="X20" s="64"/>
      <c r="Y20" s="64"/>
      <c r="Z20" s="64"/>
      <c r="AA20" s="64"/>
      <c r="AB20" s="64"/>
      <c r="AC20" s="64"/>
      <c r="AD20" s="64"/>
      <c r="AE20" s="64"/>
      <c r="AF20" s="64"/>
      <c r="AG20" s="64"/>
      <c r="AH20" s="64"/>
      <c r="AI20" s="64"/>
      <c r="AJ20" s="18"/>
    </row>
    <row r="21" spans="1:36" ht="30" customHeight="1">
      <c r="A21" s="442"/>
      <c r="B21" s="45" t="s">
        <v>888</v>
      </c>
      <c r="C21" s="64"/>
      <c r="D21" s="64"/>
      <c r="E21" s="64"/>
      <c r="F21" s="64"/>
      <c r="G21" s="64"/>
      <c r="H21" s="64"/>
      <c r="I21" s="64"/>
      <c r="J21" s="64"/>
      <c r="K21" s="64"/>
      <c r="L21" s="64"/>
      <c r="M21" s="64"/>
      <c r="N21" s="61" t="s">
        <v>99</v>
      </c>
      <c r="O21" s="61"/>
      <c r="P21" s="61"/>
      <c r="Q21" s="61"/>
      <c r="R21" s="61"/>
      <c r="S21" s="63"/>
      <c r="T21" s="64"/>
      <c r="U21" s="64"/>
      <c r="V21" s="64"/>
      <c r="W21" s="64"/>
      <c r="X21" s="64"/>
      <c r="Y21" s="64"/>
      <c r="Z21" s="64"/>
      <c r="AA21" s="64"/>
      <c r="AB21" s="64"/>
      <c r="AC21" s="64"/>
      <c r="AD21" s="64"/>
      <c r="AE21" s="64"/>
      <c r="AF21" s="64"/>
      <c r="AG21" s="64"/>
      <c r="AH21" s="64"/>
      <c r="AI21" s="64"/>
      <c r="AJ21" s="18"/>
    </row>
    <row r="22" spans="1:36" ht="30" customHeight="1">
      <c r="A22" s="442"/>
      <c r="B22" s="45" t="s">
        <v>889</v>
      </c>
      <c r="C22" s="64"/>
      <c r="D22" s="64"/>
      <c r="E22" s="64"/>
      <c r="F22" s="64"/>
      <c r="G22" s="64"/>
      <c r="H22" s="64"/>
      <c r="I22" s="64"/>
      <c r="J22" s="64"/>
      <c r="K22" s="64"/>
      <c r="L22" s="64"/>
      <c r="M22" s="64"/>
      <c r="N22" s="61"/>
      <c r="O22" s="61" t="s">
        <v>99</v>
      </c>
      <c r="P22" s="61"/>
      <c r="Q22" s="61"/>
      <c r="R22" s="61"/>
      <c r="S22" s="63"/>
      <c r="T22" s="64"/>
      <c r="U22" s="64"/>
      <c r="V22" s="64"/>
      <c r="W22" s="64"/>
      <c r="X22" s="64"/>
      <c r="Y22" s="64"/>
      <c r="Z22" s="64"/>
      <c r="AA22" s="64"/>
      <c r="AB22" s="64"/>
      <c r="AC22" s="64"/>
      <c r="AD22" s="64"/>
      <c r="AE22" s="64"/>
      <c r="AF22" s="64"/>
      <c r="AG22" s="64"/>
      <c r="AH22" s="64"/>
      <c r="AI22" s="64"/>
      <c r="AJ22" s="18"/>
    </row>
    <row r="23" spans="1:36" ht="30" customHeight="1">
      <c r="A23" s="442"/>
      <c r="B23" s="45" t="s">
        <v>890</v>
      </c>
      <c r="C23" s="64"/>
      <c r="D23" s="64"/>
      <c r="E23" s="64"/>
      <c r="F23" s="64"/>
      <c r="G23" s="64"/>
      <c r="H23" s="64"/>
      <c r="I23" s="64"/>
      <c r="J23" s="64"/>
      <c r="K23" s="64"/>
      <c r="L23" s="64"/>
      <c r="M23" s="64"/>
      <c r="N23" s="61"/>
      <c r="O23" s="61"/>
      <c r="P23" s="61"/>
      <c r="Q23" s="61"/>
      <c r="R23" s="61" t="s">
        <v>99</v>
      </c>
      <c r="S23" s="63"/>
      <c r="T23" s="64"/>
      <c r="U23" s="64"/>
      <c r="V23" s="64"/>
      <c r="W23" s="64"/>
      <c r="X23" s="64"/>
      <c r="Y23" s="64"/>
      <c r="Z23" s="64"/>
      <c r="AA23" s="64"/>
      <c r="AB23" s="64"/>
      <c r="AC23" s="64"/>
      <c r="AD23" s="64"/>
      <c r="AE23" s="64"/>
      <c r="AF23" s="64"/>
      <c r="AG23" s="64"/>
      <c r="AH23" s="64"/>
      <c r="AI23" s="64"/>
      <c r="AJ23" s="18"/>
    </row>
    <row r="24" spans="1:36" ht="30" customHeight="1">
      <c r="A24" s="442"/>
      <c r="B24" s="45" t="s">
        <v>891</v>
      </c>
      <c r="C24" s="64"/>
      <c r="D24" s="64"/>
      <c r="E24" s="64"/>
      <c r="F24" s="64"/>
      <c r="G24" s="64"/>
      <c r="H24" s="64"/>
      <c r="I24" s="64"/>
      <c r="J24" s="64"/>
      <c r="K24" s="64"/>
      <c r="L24" s="64"/>
      <c r="M24" s="64"/>
      <c r="N24" s="61"/>
      <c r="O24" s="61" t="s">
        <v>99</v>
      </c>
      <c r="P24" s="61"/>
      <c r="Q24" s="61"/>
      <c r="R24" s="61"/>
      <c r="S24" s="63"/>
      <c r="T24" s="64"/>
      <c r="U24" s="64"/>
      <c r="V24" s="64"/>
      <c r="W24" s="64"/>
      <c r="X24" s="64"/>
      <c r="Y24" s="64"/>
      <c r="Z24" s="64"/>
      <c r="AA24" s="64"/>
      <c r="AB24" s="64"/>
      <c r="AC24" s="64"/>
      <c r="AD24" s="64"/>
      <c r="AE24" s="64"/>
      <c r="AF24" s="64"/>
      <c r="AG24" s="64"/>
      <c r="AH24" s="64"/>
      <c r="AI24" s="64"/>
      <c r="AJ24" s="18"/>
    </row>
    <row r="25" spans="1:36" ht="30" customHeight="1">
      <c r="A25" s="443"/>
      <c r="B25" s="45" t="s">
        <v>892</v>
      </c>
      <c r="C25" s="64"/>
      <c r="D25" s="64"/>
      <c r="E25" s="64"/>
      <c r="F25" s="64"/>
      <c r="G25" s="64"/>
      <c r="H25" s="64"/>
      <c r="I25" s="64"/>
      <c r="J25" s="64"/>
      <c r="K25" s="64"/>
      <c r="L25" s="64"/>
      <c r="M25" s="64"/>
      <c r="N25" s="61"/>
      <c r="O25" s="61" t="s">
        <v>99</v>
      </c>
      <c r="P25" s="61"/>
      <c r="Q25" s="61"/>
      <c r="R25" s="61"/>
      <c r="S25" s="63" t="s">
        <v>78</v>
      </c>
      <c r="T25" s="64"/>
      <c r="U25" s="64"/>
      <c r="V25" s="64"/>
      <c r="W25" s="64"/>
      <c r="X25" s="64"/>
      <c r="Y25" s="64"/>
      <c r="Z25" s="64"/>
      <c r="AA25" s="64"/>
      <c r="AB25" s="64"/>
      <c r="AC25" s="64"/>
      <c r="AD25" s="64"/>
      <c r="AE25" s="64"/>
      <c r="AF25" s="64"/>
      <c r="AG25" s="64"/>
      <c r="AH25" s="64"/>
      <c r="AI25" s="64"/>
      <c r="AJ25" s="18"/>
    </row>
    <row r="26" spans="1:36" ht="30" customHeight="1">
      <c r="A26" s="441" t="s">
        <v>893</v>
      </c>
      <c r="B26" s="45" t="s">
        <v>161</v>
      </c>
      <c r="C26" s="64"/>
      <c r="D26" s="64"/>
      <c r="E26" s="64"/>
      <c r="F26" s="64"/>
      <c r="G26" s="64"/>
      <c r="H26" s="64"/>
      <c r="I26" s="64"/>
      <c r="J26" s="64"/>
      <c r="K26" s="64"/>
      <c r="L26" s="64"/>
      <c r="M26" s="64"/>
      <c r="N26" s="61"/>
      <c r="O26" s="61" t="s">
        <v>99</v>
      </c>
      <c r="P26" s="61"/>
      <c r="Q26" s="61"/>
      <c r="R26" s="61"/>
      <c r="S26" s="63"/>
      <c r="T26" s="64"/>
      <c r="U26" s="64"/>
      <c r="V26" s="64"/>
      <c r="W26" s="64"/>
      <c r="X26" s="64"/>
      <c r="Y26" s="64"/>
      <c r="Z26" s="64"/>
      <c r="AA26" s="64"/>
      <c r="AB26" s="64"/>
      <c r="AC26" s="64"/>
      <c r="AD26" s="64"/>
      <c r="AE26" s="64"/>
      <c r="AF26" s="64"/>
      <c r="AG26" s="64"/>
      <c r="AH26" s="64"/>
      <c r="AI26" s="64"/>
      <c r="AJ26" s="18"/>
    </row>
    <row r="27" spans="1:36" ht="30" customHeight="1">
      <c r="A27" s="442"/>
      <c r="B27" s="45" t="s">
        <v>176</v>
      </c>
      <c r="C27" s="64"/>
      <c r="D27" s="64"/>
      <c r="E27" s="64"/>
      <c r="F27" s="64"/>
      <c r="G27" s="64"/>
      <c r="H27" s="64"/>
      <c r="I27" s="64"/>
      <c r="J27" s="64"/>
      <c r="K27" s="64"/>
      <c r="L27" s="64"/>
      <c r="M27" s="64"/>
      <c r="N27" s="61"/>
      <c r="O27" s="61"/>
      <c r="P27" s="61"/>
      <c r="Q27" s="61"/>
      <c r="R27" s="61" t="s">
        <v>141</v>
      </c>
      <c r="S27" s="63"/>
      <c r="T27" s="64"/>
      <c r="U27" s="64"/>
      <c r="V27" s="64"/>
      <c r="W27" s="64"/>
      <c r="X27" s="64"/>
      <c r="Y27" s="64"/>
      <c r="Z27" s="64"/>
      <c r="AA27" s="64"/>
      <c r="AB27" s="64"/>
      <c r="AC27" s="64"/>
      <c r="AD27" s="64"/>
      <c r="AE27" s="64"/>
      <c r="AF27" s="64"/>
      <c r="AG27" s="64"/>
      <c r="AH27" s="64"/>
      <c r="AI27" s="64"/>
      <c r="AJ27" s="18"/>
    </row>
    <row r="28" spans="1:36" ht="30" customHeight="1">
      <c r="A28" s="442"/>
      <c r="B28" s="45" t="s">
        <v>188</v>
      </c>
      <c r="C28" s="61"/>
      <c r="D28" s="61"/>
      <c r="E28" s="61"/>
      <c r="F28" s="61"/>
      <c r="G28" s="61"/>
      <c r="H28" s="61"/>
      <c r="I28" s="61"/>
      <c r="J28" s="61"/>
      <c r="K28" s="61"/>
      <c r="L28" s="61"/>
      <c r="M28" s="61"/>
      <c r="N28" s="61"/>
      <c r="O28" s="61" t="s">
        <v>99</v>
      </c>
      <c r="P28" s="61"/>
      <c r="Q28" s="61"/>
      <c r="R28" s="61"/>
      <c r="S28" s="63" t="s">
        <v>78</v>
      </c>
      <c r="T28" s="61"/>
      <c r="U28" s="61"/>
      <c r="V28" s="61"/>
      <c r="W28" s="61"/>
      <c r="X28" s="61"/>
      <c r="Y28" s="61"/>
      <c r="Z28" s="61"/>
      <c r="AA28" s="61"/>
      <c r="AB28" s="61"/>
      <c r="AC28" s="61"/>
      <c r="AD28" s="61"/>
      <c r="AE28" s="61"/>
      <c r="AF28" s="61"/>
      <c r="AG28" s="61"/>
      <c r="AH28" s="61"/>
      <c r="AI28" s="61"/>
      <c r="AJ28" s="18"/>
    </row>
    <row r="29" spans="1:36" ht="30" customHeight="1">
      <c r="A29" s="442"/>
      <c r="B29" s="45" t="s">
        <v>201</v>
      </c>
      <c r="C29" s="61"/>
      <c r="D29" s="61"/>
      <c r="E29" s="61"/>
      <c r="F29" s="61"/>
      <c r="G29" s="61"/>
      <c r="H29" s="61"/>
      <c r="I29" s="61"/>
      <c r="J29" s="61"/>
      <c r="K29" s="61"/>
      <c r="L29" s="61"/>
      <c r="M29" s="61"/>
      <c r="N29" s="61"/>
      <c r="O29" s="61"/>
      <c r="P29" s="61" t="s">
        <v>99</v>
      </c>
      <c r="Q29" s="61"/>
      <c r="R29" s="61"/>
      <c r="S29" s="63"/>
      <c r="T29" s="61"/>
      <c r="U29" s="61"/>
      <c r="V29" s="61"/>
      <c r="W29" s="61"/>
      <c r="X29" s="61"/>
      <c r="Y29" s="61"/>
      <c r="Z29" s="61"/>
      <c r="AA29" s="61"/>
      <c r="AB29" s="61"/>
      <c r="AC29" s="61"/>
      <c r="AD29" s="61"/>
      <c r="AE29" s="61"/>
      <c r="AF29" s="61"/>
      <c r="AG29" s="61"/>
      <c r="AH29" s="61"/>
      <c r="AI29" s="61"/>
      <c r="AJ29" s="18"/>
    </row>
    <row r="30" spans="1:36" ht="30" customHeight="1">
      <c r="A30" s="442"/>
      <c r="B30" s="45" t="s">
        <v>213</v>
      </c>
      <c r="C30" s="61"/>
      <c r="D30" s="61"/>
      <c r="E30" s="61"/>
      <c r="F30" s="61"/>
      <c r="G30" s="61"/>
      <c r="H30" s="61"/>
      <c r="I30" s="61"/>
      <c r="J30" s="61"/>
      <c r="K30" s="61"/>
      <c r="L30" s="61"/>
      <c r="M30" s="61"/>
      <c r="N30" s="61"/>
      <c r="O30" s="61"/>
      <c r="P30" s="61"/>
      <c r="Q30" s="61" t="s">
        <v>99</v>
      </c>
      <c r="R30" s="61"/>
      <c r="S30" s="63"/>
      <c r="T30" s="61"/>
      <c r="U30" s="61"/>
      <c r="V30" s="61"/>
      <c r="W30" s="61"/>
      <c r="X30" s="61"/>
      <c r="Y30" s="61"/>
      <c r="Z30" s="61"/>
      <c r="AA30" s="61"/>
      <c r="AB30" s="61"/>
      <c r="AC30" s="61"/>
      <c r="AD30" s="61"/>
      <c r="AE30" s="61"/>
      <c r="AF30" s="61"/>
      <c r="AG30" s="61"/>
      <c r="AH30" s="61"/>
      <c r="AI30" s="61"/>
      <c r="AJ30" s="18"/>
    </row>
    <row r="31" spans="1:36" ht="30" customHeight="1">
      <c r="A31" s="442"/>
      <c r="B31" s="45" t="s">
        <v>226</v>
      </c>
      <c r="C31" s="61"/>
      <c r="D31" s="61"/>
      <c r="E31" s="61"/>
      <c r="F31" s="61"/>
      <c r="G31" s="61"/>
      <c r="H31" s="61"/>
      <c r="I31" s="61"/>
      <c r="J31" s="61"/>
      <c r="K31" s="61"/>
      <c r="L31" s="61"/>
      <c r="M31" s="61"/>
      <c r="N31" s="61"/>
      <c r="O31" s="61" t="s">
        <v>99</v>
      </c>
      <c r="P31" s="61"/>
      <c r="Q31" s="61"/>
      <c r="R31" s="61"/>
      <c r="S31" s="63"/>
      <c r="T31" s="61"/>
      <c r="U31" s="61"/>
      <c r="V31" s="61"/>
      <c r="W31" s="61"/>
      <c r="X31" s="61"/>
      <c r="Y31" s="61"/>
      <c r="Z31" s="61"/>
      <c r="AA31" s="61"/>
      <c r="AB31" s="61"/>
      <c r="AC31" s="61"/>
      <c r="AD31" s="61"/>
      <c r="AE31" s="61"/>
      <c r="AF31" s="61"/>
      <c r="AG31" s="61"/>
      <c r="AH31" s="61"/>
      <c r="AI31" s="61"/>
      <c r="AJ31" s="18"/>
    </row>
    <row r="32" spans="1:36" ht="30" customHeight="1">
      <c r="A32" s="442"/>
      <c r="B32" s="45" t="s">
        <v>237</v>
      </c>
      <c r="C32" s="61"/>
      <c r="D32" s="61"/>
      <c r="E32" s="61"/>
      <c r="F32" s="61"/>
      <c r="G32" s="61"/>
      <c r="H32" s="61"/>
      <c r="I32" s="61"/>
      <c r="J32" s="61"/>
      <c r="K32" s="61"/>
      <c r="L32" s="61"/>
      <c r="M32" s="61"/>
      <c r="N32" s="61"/>
      <c r="O32" s="61"/>
      <c r="P32" s="61"/>
      <c r="Q32" s="61" t="s">
        <v>99</v>
      </c>
      <c r="R32" s="61"/>
      <c r="S32" s="63"/>
      <c r="T32" s="61"/>
      <c r="U32" s="61"/>
      <c r="V32" s="61"/>
      <c r="W32" s="61"/>
      <c r="X32" s="61"/>
      <c r="Y32" s="61"/>
      <c r="Z32" s="61"/>
      <c r="AA32" s="61"/>
      <c r="AB32" s="61"/>
      <c r="AC32" s="61"/>
      <c r="AD32" s="61"/>
      <c r="AE32" s="61"/>
      <c r="AF32" s="61"/>
      <c r="AG32" s="61"/>
      <c r="AH32" s="61"/>
      <c r="AI32" s="61"/>
      <c r="AJ32" s="18"/>
    </row>
    <row r="33" spans="1:36" ht="30" customHeight="1">
      <c r="A33" s="442"/>
      <c r="B33" s="45" t="s">
        <v>894</v>
      </c>
      <c r="C33" s="61"/>
      <c r="D33" s="61"/>
      <c r="E33" s="61"/>
      <c r="F33" s="61"/>
      <c r="G33" s="61"/>
      <c r="H33" s="61"/>
      <c r="I33" s="61"/>
      <c r="J33" s="61"/>
      <c r="K33" s="61"/>
      <c r="L33" s="61"/>
      <c r="M33" s="61"/>
      <c r="N33" s="61"/>
      <c r="O33" s="61"/>
      <c r="P33" s="61" t="s">
        <v>99</v>
      </c>
      <c r="Q33" s="61"/>
      <c r="R33" s="61"/>
      <c r="S33" s="63" t="s">
        <v>77</v>
      </c>
      <c r="T33" s="61"/>
      <c r="U33" s="61"/>
      <c r="V33" s="61"/>
      <c r="W33" s="61"/>
      <c r="X33" s="61"/>
      <c r="Y33" s="61"/>
      <c r="Z33" s="61"/>
      <c r="AA33" s="61"/>
      <c r="AB33" s="61"/>
      <c r="AC33" s="61"/>
      <c r="AD33" s="61"/>
      <c r="AE33" s="61"/>
      <c r="AF33" s="61"/>
      <c r="AG33" s="61"/>
      <c r="AH33" s="61"/>
      <c r="AI33" s="61"/>
      <c r="AJ33" s="18"/>
    </row>
    <row r="34" spans="1:36" ht="30" customHeight="1">
      <c r="A34" s="442"/>
      <c r="B34" s="45" t="s">
        <v>895</v>
      </c>
      <c r="C34" s="61"/>
      <c r="D34" s="61"/>
      <c r="E34" s="61"/>
      <c r="F34" s="61"/>
      <c r="G34" s="61"/>
      <c r="H34" s="61"/>
      <c r="I34" s="61"/>
      <c r="J34" s="61"/>
      <c r="K34" s="61"/>
      <c r="L34" s="61"/>
      <c r="M34" s="61"/>
      <c r="N34" s="61"/>
      <c r="O34" s="61"/>
      <c r="P34" s="61"/>
      <c r="Q34" s="61" t="s">
        <v>99</v>
      </c>
      <c r="R34" s="61"/>
      <c r="S34" s="63"/>
      <c r="T34" s="61"/>
      <c r="U34" s="61"/>
      <c r="V34" s="61"/>
      <c r="W34" s="61"/>
      <c r="X34" s="61"/>
      <c r="Y34" s="61"/>
      <c r="Z34" s="61"/>
      <c r="AA34" s="61"/>
      <c r="AB34" s="61"/>
      <c r="AC34" s="61"/>
      <c r="AD34" s="61"/>
      <c r="AE34" s="61"/>
      <c r="AF34" s="61"/>
      <c r="AG34" s="61"/>
      <c r="AH34" s="61"/>
      <c r="AI34" s="61"/>
      <c r="AJ34" s="18"/>
    </row>
    <row r="35" spans="1:36" ht="30" customHeight="1">
      <c r="A35" s="442"/>
      <c r="B35" s="45" t="s">
        <v>896</v>
      </c>
      <c r="C35" s="61"/>
      <c r="D35" s="61"/>
      <c r="E35" s="61"/>
      <c r="F35" s="61"/>
      <c r="G35" s="61"/>
      <c r="H35" s="61"/>
      <c r="I35" s="61"/>
      <c r="J35" s="61"/>
      <c r="K35" s="61"/>
      <c r="L35" s="61"/>
      <c r="M35" s="61"/>
      <c r="N35" s="61"/>
      <c r="O35" s="61" t="s">
        <v>99</v>
      </c>
      <c r="P35" s="61"/>
      <c r="Q35" s="61"/>
      <c r="R35" s="61"/>
      <c r="S35" s="63"/>
      <c r="T35" s="61"/>
      <c r="U35" s="61"/>
      <c r="V35" s="61"/>
      <c r="W35" s="61"/>
      <c r="X35" s="61"/>
      <c r="Y35" s="61"/>
      <c r="Z35" s="61"/>
      <c r="AA35" s="61"/>
      <c r="AB35" s="61"/>
      <c r="AC35" s="61"/>
      <c r="AD35" s="61"/>
      <c r="AE35" s="61"/>
      <c r="AF35" s="61"/>
      <c r="AG35" s="61"/>
      <c r="AH35" s="61"/>
      <c r="AI35" s="61"/>
      <c r="AJ35" s="18"/>
    </row>
    <row r="36" spans="1:36" ht="30" customHeight="1">
      <c r="A36" s="442"/>
      <c r="B36" s="45" t="s">
        <v>897</v>
      </c>
      <c r="C36" s="61"/>
      <c r="D36" s="61"/>
      <c r="E36" s="61"/>
      <c r="F36" s="61"/>
      <c r="G36" s="61"/>
      <c r="H36" s="61"/>
      <c r="I36" s="61"/>
      <c r="J36" s="61"/>
      <c r="K36" s="61"/>
      <c r="L36" s="61"/>
      <c r="M36" s="61"/>
      <c r="N36" s="61"/>
      <c r="O36" s="61"/>
      <c r="P36" s="61"/>
      <c r="Q36" s="61"/>
      <c r="R36" s="61" t="s">
        <v>99</v>
      </c>
      <c r="S36" s="63"/>
      <c r="T36" s="61"/>
      <c r="U36" s="61"/>
      <c r="V36" s="61"/>
      <c r="W36" s="61"/>
      <c r="X36" s="61"/>
      <c r="Y36" s="61"/>
      <c r="Z36" s="61"/>
      <c r="AA36" s="61"/>
      <c r="AB36" s="61"/>
      <c r="AC36" s="61"/>
      <c r="AD36" s="61"/>
      <c r="AE36" s="61"/>
      <c r="AF36" s="61"/>
      <c r="AG36" s="61"/>
      <c r="AH36" s="61"/>
      <c r="AI36" s="61"/>
      <c r="AJ36" s="18"/>
    </row>
    <row r="37" spans="1:36" ht="30" customHeight="1">
      <c r="A37" s="442"/>
      <c r="B37" s="45" t="s">
        <v>898</v>
      </c>
      <c r="C37" s="61"/>
      <c r="D37" s="61"/>
      <c r="E37" s="61"/>
      <c r="F37" s="61"/>
      <c r="G37" s="61"/>
      <c r="H37" s="61"/>
      <c r="I37" s="61"/>
      <c r="J37" s="61"/>
      <c r="K37" s="61"/>
      <c r="L37" s="61"/>
      <c r="M37" s="61"/>
      <c r="N37" s="61"/>
      <c r="O37" s="61" t="s">
        <v>99</v>
      </c>
      <c r="P37" s="61"/>
      <c r="Q37" s="61"/>
      <c r="R37" s="61"/>
      <c r="S37" s="63"/>
      <c r="T37" s="61"/>
      <c r="U37" s="61"/>
      <c r="V37" s="61"/>
      <c r="W37" s="61"/>
      <c r="X37" s="61"/>
      <c r="Y37" s="61"/>
      <c r="Z37" s="61"/>
      <c r="AA37" s="61"/>
      <c r="AB37" s="61"/>
      <c r="AC37" s="61"/>
      <c r="AD37" s="61"/>
      <c r="AE37" s="61"/>
      <c r="AF37" s="61"/>
      <c r="AG37" s="61"/>
      <c r="AH37" s="61"/>
      <c r="AI37" s="61"/>
      <c r="AJ37" s="18"/>
    </row>
    <row r="38" spans="1:36" ht="30" customHeight="1">
      <c r="A38" s="442"/>
      <c r="B38" s="45" t="s">
        <v>899</v>
      </c>
      <c r="C38" s="61"/>
      <c r="D38" s="61"/>
      <c r="E38" s="61"/>
      <c r="F38" s="61"/>
      <c r="G38" s="61"/>
      <c r="H38" s="61"/>
      <c r="I38" s="61"/>
      <c r="J38" s="61"/>
      <c r="K38" s="61"/>
      <c r="L38" s="61"/>
      <c r="M38" s="61"/>
      <c r="N38" s="61"/>
      <c r="O38" s="61"/>
      <c r="P38" s="61"/>
      <c r="Q38" s="61"/>
      <c r="R38" s="61" t="s">
        <v>99</v>
      </c>
      <c r="S38" s="63"/>
      <c r="T38" s="61"/>
      <c r="U38" s="61"/>
      <c r="V38" s="61"/>
      <c r="W38" s="61"/>
      <c r="X38" s="61"/>
      <c r="Y38" s="61"/>
      <c r="Z38" s="61"/>
      <c r="AA38" s="61"/>
      <c r="AB38" s="61"/>
      <c r="AC38" s="61"/>
      <c r="AD38" s="61"/>
      <c r="AE38" s="61"/>
      <c r="AF38" s="61"/>
      <c r="AG38" s="61"/>
      <c r="AH38" s="61"/>
      <c r="AI38" s="61"/>
      <c r="AJ38" s="18"/>
    </row>
    <row r="39" spans="1:36" ht="30" customHeight="1">
      <c r="A39" s="442"/>
      <c r="B39" s="45" t="s">
        <v>900</v>
      </c>
      <c r="C39" s="61"/>
      <c r="D39" s="61"/>
      <c r="E39" s="61"/>
      <c r="F39" s="61"/>
      <c r="G39" s="61"/>
      <c r="H39" s="61"/>
      <c r="I39" s="61"/>
      <c r="J39" s="61"/>
      <c r="K39" s="61"/>
      <c r="L39" s="61"/>
      <c r="M39" s="61"/>
      <c r="N39" s="61"/>
      <c r="O39" s="61" t="s">
        <v>99</v>
      </c>
      <c r="P39" s="61"/>
      <c r="Q39" s="61"/>
      <c r="R39" s="61"/>
      <c r="S39" s="63"/>
      <c r="T39" s="61"/>
      <c r="U39" s="61"/>
      <c r="V39" s="61"/>
      <c r="W39" s="61"/>
      <c r="X39" s="61"/>
      <c r="Y39" s="61"/>
      <c r="Z39" s="61"/>
      <c r="AA39" s="61"/>
      <c r="AB39" s="61"/>
      <c r="AC39" s="61"/>
      <c r="AD39" s="61"/>
      <c r="AE39" s="61"/>
      <c r="AF39" s="61"/>
      <c r="AG39" s="61"/>
      <c r="AH39" s="61"/>
      <c r="AI39" s="61"/>
      <c r="AJ39" s="18"/>
    </row>
    <row r="40" spans="1:36" ht="30" customHeight="1">
      <c r="A40" s="443"/>
      <c r="B40" s="45" t="s">
        <v>901</v>
      </c>
      <c r="C40" s="61"/>
      <c r="D40" s="61"/>
      <c r="E40" s="61"/>
      <c r="F40" s="61"/>
      <c r="G40" s="61"/>
      <c r="H40" s="61"/>
      <c r="I40" s="61"/>
      <c r="J40" s="61"/>
      <c r="K40" s="61"/>
      <c r="L40" s="61"/>
      <c r="M40" s="61"/>
      <c r="N40" s="61"/>
      <c r="O40" s="61"/>
      <c r="P40" s="61"/>
      <c r="Q40" s="61"/>
      <c r="R40" s="61" t="s">
        <v>99</v>
      </c>
      <c r="S40" s="63"/>
      <c r="T40" s="61"/>
      <c r="U40" s="61"/>
      <c r="V40" s="61"/>
      <c r="W40" s="61"/>
      <c r="X40" s="61"/>
      <c r="Y40" s="61"/>
      <c r="Z40" s="61"/>
      <c r="AA40" s="61"/>
      <c r="AB40" s="61"/>
      <c r="AC40" s="61"/>
      <c r="AD40" s="61"/>
      <c r="AE40" s="61"/>
      <c r="AF40" s="61"/>
      <c r="AG40" s="61"/>
      <c r="AH40" s="61"/>
      <c r="AI40" s="61"/>
      <c r="AJ40" s="18"/>
    </row>
    <row r="41" spans="1:36" ht="30" customHeight="1">
      <c r="A41" s="441" t="s">
        <v>902</v>
      </c>
      <c r="B41" s="45" t="s">
        <v>249</v>
      </c>
      <c r="C41" s="64" t="s">
        <v>903</v>
      </c>
      <c r="D41" s="64"/>
      <c r="E41" s="64"/>
      <c r="F41" s="64"/>
      <c r="G41" s="64"/>
      <c r="H41" s="64"/>
      <c r="I41" s="64"/>
      <c r="J41" s="64"/>
      <c r="K41" s="64"/>
      <c r="L41" s="64"/>
      <c r="M41" s="64"/>
      <c r="N41" s="61" t="s">
        <v>141</v>
      </c>
      <c r="O41" s="61"/>
      <c r="P41" s="61"/>
      <c r="Q41" s="61"/>
      <c r="R41" s="61"/>
      <c r="S41" s="63"/>
      <c r="T41" s="64"/>
      <c r="U41" s="64"/>
      <c r="V41" s="64"/>
      <c r="W41" s="64"/>
      <c r="X41" s="64"/>
      <c r="Y41" s="64"/>
      <c r="Z41" s="64"/>
      <c r="AA41" s="64"/>
      <c r="AB41" s="64"/>
      <c r="AC41" s="64"/>
      <c r="AD41" s="64"/>
      <c r="AE41" s="64"/>
      <c r="AF41" s="64"/>
      <c r="AG41" s="64"/>
      <c r="AH41" s="64"/>
      <c r="AI41" s="64"/>
      <c r="AJ41" s="18"/>
    </row>
    <row r="42" spans="1:36" ht="30" customHeight="1">
      <c r="A42" s="442"/>
      <c r="B42" s="45" t="s">
        <v>261</v>
      </c>
      <c r="C42" s="64" t="s">
        <v>903</v>
      </c>
      <c r="D42" s="64"/>
      <c r="E42" s="64"/>
      <c r="F42" s="64"/>
      <c r="G42" s="64"/>
      <c r="H42" s="64"/>
      <c r="I42" s="64"/>
      <c r="J42" s="64"/>
      <c r="K42" s="64"/>
      <c r="L42" s="64"/>
      <c r="M42" s="64"/>
      <c r="N42" s="61"/>
      <c r="O42" s="61" t="s">
        <v>99</v>
      </c>
      <c r="P42" s="61"/>
      <c r="Q42" s="61"/>
      <c r="R42" s="61"/>
      <c r="S42" s="63"/>
      <c r="T42" s="64"/>
      <c r="U42" s="64"/>
      <c r="V42" s="64"/>
      <c r="W42" s="64"/>
      <c r="X42" s="64"/>
      <c r="Y42" s="64"/>
      <c r="Z42" s="64"/>
      <c r="AA42" s="64"/>
      <c r="AB42" s="64"/>
      <c r="AC42" s="64"/>
      <c r="AD42" s="64"/>
      <c r="AE42" s="64"/>
      <c r="AF42" s="64"/>
      <c r="AG42" s="64"/>
      <c r="AH42" s="64"/>
      <c r="AI42" s="64"/>
      <c r="AJ42" s="18"/>
    </row>
    <row r="43" spans="1:36" ht="30" customHeight="1">
      <c r="A43" s="442"/>
      <c r="B43" s="45" t="s">
        <v>270</v>
      </c>
      <c r="C43" s="64" t="s">
        <v>903</v>
      </c>
      <c r="D43" s="64"/>
      <c r="E43" s="64"/>
      <c r="F43" s="64"/>
      <c r="G43" s="64"/>
      <c r="H43" s="64"/>
      <c r="I43" s="64"/>
      <c r="J43" s="64"/>
      <c r="K43" s="64"/>
      <c r="L43" s="64"/>
      <c r="M43" s="64"/>
      <c r="N43" s="61"/>
      <c r="O43" s="61" t="s">
        <v>99</v>
      </c>
      <c r="P43" s="61"/>
      <c r="Q43" s="61"/>
      <c r="R43" s="61"/>
      <c r="S43" s="63"/>
      <c r="T43" s="64"/>
      <c r="U43" s="64"/>
      <c r="V43" s="64"/>
      <c r="W43" s="64"/>
      <c r="X43" s="64"/>
      <c r="Y43" s="64"/>
      <c r="Z43" s="64"/>
      <c r="AA43" s="64"/>
      <c r="AB43" s="64"/>
      <c r="AC43" s="64"/>
      <c r="AD43" s="64"/>
      <c r="AE43" s="64"/>
      <c r="AF43" s="64"/>
      <c r="AG43" s="64"/>
      <c r="AH43" s="64"/>
      <c r="AI43" s="64"/>
      <c r="AJ43" s="18"/>
    </row>
    <row r="44" spans="1:36" ht="30" customHeight="1">
      <c r="A44" s="442"/>
      <c r="B44" s="45" t="s">
        <v>279</v>
      </c>
      <c r="C44" s="64"/>
      <c r="D44" s="61"/>
      <c r="E44" s="61"/>
      <c r="F44" s="61"/>
      <c r="G44" s="61"/>
      <c r="H44" s="61"/>
      <c r="I44" s="61"/>
      <c r="J44" s="61"/>
      <c r="K44" s="61"/>
      <c r="L44" s="61"/>
      <c r="M44" s="61"/>
      <c r="N44" s="61"/>
      <c r="O44" s="61"/>
      <c r="P44" s="61"/>
      <c r="Q44" s="61" t="s">
        <v>99</v>
      </c>
      <c r="R44" s="61"/>
      <c r="S44" s="63"/>
      <c r="T44" s="61"/>
      <c r="U44" s="61"/>
      <c r="V44" s="61"/>
      <c r="W44" s="61"/>
      <c r="X44" s="61"/>
      <c r="Y44" s="61"/>
      <c r="Z44" s="61"/>
      <c r="AA44" s="61"/>
      <c r="AB44" s="61"/>
      <c r="AC44" s="61"/>
      <c r="AD44" s="61"/>
      <c r="AE44" s="61"/>
      <c r="AF44" s="61"/>
      <c r="AG44" s="61"/>
      <c r="AH44" s="61"/>
      <c r="AI44" s="61"/>
      <c r="AJ44" s="18"/>
    </row>
    <row r="45" spans="1:36" ht="30" customHeight="1">
      <c r="A45" s="442"/>
      <c r="B45" s="45" t="s">
        <v>287</v>
      </c>
      <c r="C45" s="64"/>
      <c r="D45" s="61"/>
      <c r="E45" s="61"/>
      <c r="F45" s="61"/>
      <c r="G45" s="61"/>
      <c r="H45" s="61"/>
      <c r="I45" s="61"/>
      <c r="J45" s="61"/>
      <c r="K45" s="61"/>
      <c r="L45" s="61"/>
      <c r="M45" s="61"/>
      <c r="N45" s="61"/>
      <c r="O45" s="61" t="s">
        <v>99</v>
      </c>
      <c r="P45" s="61"/>
      <c r="Q45" s="61"/>
      <c r="R45" s="61"/>
      <c r="S45" s="63"/>
      <c r="T45" s="61"/>
      <c r="U45" s="61"/>
      <c r="V45" s="61"/>
      <c r="W45" s="61"/>
      <c r="X45" s="61"/>
      <c r="Y45" s="61"/>
      <c r="Z45" s="61"/>
      <c r="AA45" s="61"/>
      <c r="AB45" s="61"/>
      <c r="AC45" s="61"/>
      <c r="AD45" s="61"/>
      <c r="AE45" s="61"/>
      <c r="AF45" s="61"/>
      <c r="AG45" s="61"/>
      <c r="AH45" s="61"/>
      <c r="AI45" s="61"/>
      <c r="AJ45" s="18"/>
    </row>
    <row r="46" spans="1:36" ht="30" customHeight="1">
      <c r="A46" s="442"/>
      <c r="B46" s="45" t="s">
        <v>904</v>
      </c>
      <c r="C46" s="64"/>
      <c r="D46" s="61"/>
      <c r="E46" s="61"/>
      <c r="F46" s="61"/>
      <c r="G46" s="61"/>
      <c r="H46" s="61"/>
      <c r="I46" s="61"/>
      <c r="J46" s="61"/>
      <c r="K46" s="61"/>
      <c r="L46" s="61"/>
      <c r="M46" s="61"/>
      <c r="N46" s="61"/>
      <c r="O46" s="61"/>
      <c r="P46" s="61"/>
      <c r="Q46" s="61" t="s">
        <v>99</v>
      </c>
      <c r="R46" s="61"/>
      <c r="S46" s="63"/>
      <c r="T46" s="61"/>
      <c r="U46" s="61"/>
      <c r="V46" s="61"/>
      <c r="W46" s="61"/>
      <c r="X46" s="61"/>
      <c r="Y46" s="61"/>
      <c r="Z46" s="61"/>
      <c r="AA46" s="61"/>
      <c r="AB46" s="61"/>
      <c r="AC46" s="61"/>
      <c r="AD46" s="61"/>
      <c r="AE46" s="61"/>
      <c r="AF46" s="61"/>
      <c r="AG46" s="61"/>
      <c r="AH46" s="61"/>
      <c r="AI46" s="61"/>
      <c r="AJ46" s="18"/>
    </row>
    <row r="47" spans="1:36" ht="30" customHeight="1">
      <c r="A47" s="442"/>
      <c r="B47" s="45" t="s">
        <v>905</v>
      </c>
      <c r="C47" s="64"/>
      <c r="D47" s="61"/>
      <c r="E47" s="61"/>
      <c r="F47" s="61"/>
      <c r="G47" s="61"/>
      <c r="H47" s="61"/>
      <c r="I47" s="61"/>
      <c r="J47" s="61"/>
      <c r="K47" s="61"/>
      <c r="L47" s="61"/>
      <c r="M47" s="61"/>
      <c r="N47" s="61"/>
      <c r="O47" s="61" t="s">
        <v>99</v>
      </c>
      <c r="P47" s="61"/>
      <c r="Q47" s="61"/>
      <c r="R47" s="61"/>
      <c r="S47" s="63"/>
      <c r="T47" s="61"/>
      <c r="U47" s="61"/>
      <c r="V47" s="61"/>
      <c r="W47" s="61"/>
      <c r="X47" s="61"/>
      <c r="Y47" s="61"/>
      <c r="Z47" s="61"/>
      <c r="AA47" s="61"/>
      <c r="AB47" s="61"/>
      <c r="AC47" s="61"/>
      <c r="AD47" s="61"/>
      <c r="AE47" s="61"/>
      <c r="AF47" s="61"/>
      <c r="AG47" s="61"/>
      <c r="AH47" s="61"/>
      <c r="AI47" s="61"/>
      <c r="AJ47" s="18"/>
    </row>
    <row r="48" spans="1:36" ht="30" customHeight="1">
      <c r="A48" s="442"/>
      <c r="B48" s="45" t="s">
        <v>906</v>
      </c>
      <c r="C48" s="64"/>
      <c r="D48" s="61"/>
      <c r="E48" s="61"/>
      <c r="F48" s="61"/>
      <c r="G48" s="61"/>
      <c r="H48" s="61"/>
      <c r="I48" s="61"/>
      <c r="J48" s="61"/>
      <c r="K48" s="61"/>
      <c r="L48" s="61"/>
      <c r="M48" s="61"/>
      <c r="N48" s="61"/>
      <c r="O48" s="61"/>
      <c r="P48" s="61"/>
      <c r="Q48" s="61" t="s">
        <v>99</v>
      </c>
      <c r="R48" s="61"/>
      <c r="S48" s="63"/>
      <c r="T48" s="61"/>
      <c r="U48" s="61"/>
      <c r="V48" s="61"/>
      <c r="W48" s="61"/>
      <c r="X48" s="61"/>
      <c r="Y48" s="61"/>
      <c r="Z48" s="61"/>
      <c r="AA48" s="61"/>
      <c r="AB48" s="61"/>
      <c r="AC48" s="61"/>
      <c r="AD48" s="61"/>
      <c r="AE48" s="61"/>
      <c r="AF48" s="61"/>
      <c r="AG48" s="61"/>
      <c r="AH48" s="61"/>
      <c r="AI48" s="61"/>
      <c r="AJ48" s="18"/>
    </row>
    <row r="49" spans="1:36" ht="30" customHeight="1">
      <c r="A49" s="442"/>
      <c r="B49" s="45" t="s">
        <v>907</v>
      </c>
      <c r="C49" s="64" t="s">
        <v>903</v>
      </c>
      <c r="D49" s="61"/>
      <c r="E49" s="61"/>
      <c r="F49" s="61"/>
      <c r="G49" s="61"/>
      <c r="H49" s="61"/>
      <c r="I49" s="61"/>
      <c r="J49" s="61"/>
      <c r="K49" s="61"/>
      <c r="L49" s="61"/>
      <c r="M49" s="61"/>
      <c r="N49" s="61"/>
      <c r="O49" s="61" t="s">
        <v>141</v>
      </c>
      <c r="P49" s="61"/>
      <c r="Q49" s="61"/>
      <c r="R49" s="61"/>
      <c r="S49" s="63"/>
      <c r="T49" s="61"/>
      <c r="U49" s="61"/>
      <c r="V49" s="61"/>
      <c r="W49" s="61"/>
      <c r="X49" s="61"/>
      <c r="Y49" s="61"/>
      <c r="Z49" s="61"/>
      <c r="AA49" s="61"/>
      <c r="AB49" s="61"/>
      <c r="AC49" s="61"/>
      <c r="AD49" s="61"/>
      <c r="AE49" s="61"/>
      <c r="AF49" s="61"/>
      <c r="AG49" s="61"/>
      <c r="AH49" s="61"/>
      <c r="AI49" s="61"/>
      <c r="AJ49" s="18"/>
    </row>
    <row r="50" spans="1:36" ht="30" customHeight="1">
      <c r="A50" s="442"/>
      <c r="B50" s="45" t="s">
        <v>908</v>
      </c>
      <c r="C50" s="64"/>
      <c r="D50" s="61"/>
      <c r="E50" s="61"/>
      <c r="F50" s="61"/>
      <c r="G50" s="61"/>
      <c r="H50" s="61"/>
      <c r="I50" s="61"/>
      <c r="J50" s="61"/>
      <c r="K50" s="61"/>
      <c r="L50" s="61"/>
      <c r="M50" s="61"/>
      <c r="N50" s="61"/>
      <c r="O50" s="61"/>
      <c r="P50" s="61"/>
      <c r="Q50" s="61" t="s">
        <v>99</v>
      </c>
      <c r="R50" s="61"/>
      <c r="S50" s="63"/>
      <c r="T50" s="61"/>
      <c r="U50" s="61"/>
      <c r="V50" s="61"/>
      <c r="W50" s="61"/>
      <c r="X50" s="61"/>
      <c r="Y50" s="61"/>
      <c r="Z50" s="61"/>
      <c r="AA50" s="61"/>
      <c r="AB50" s="61"/>
      <c r="AC50" s="61"/>
      <c r="AD50" s="61"/>
      <c r="AE50" s="61"/>
      <c r="AF50" s="61"/>
      <c r="AG50" s="61"/>
      <c r="AH50" s="61"/>
      <c r="AI50" s="61"/>
      <c r="AJ50" s="18"/>
    </row>
    <row r="51" spans="1:36" ht="30" customHeight="1">
      <c r="A51" s="442"/>
      <c r="B51" s="45" t="s">
        <v>909</v>
      </c>
      <c r="C51" s="64"/>
      <c r="D51" s="61"/>
      <c r="E51" s="61"/>
      <c r="F51" s="61"/>
      <c r="G51" s="61"/>
      <c r="H51" s="61"/>
      <c r="I51" s="61"/>
      <c r="J51" s="61"/>
      <c r="K51" s="61"/>
      <c r="L51" s="61"/>
      <c r="M51" s="61"/>
      <c r="N51" s="61"/>
      <c r="O51" s="61"/>
      <c r="P51" s="61"/>
      <c r="Q51" s="61"/>
      <c r="R51" s="61" t="s">
        <v>99</v>
      </c>
      <c r="S51" s="63"/>
      <c r="T51" s="61"/>
      <c r="U51" s="61"/>
      <c r="V51" s="61"/>
      <c r="W51" s="61"/>
      <c r="X51" s="61"/>
      <c r="Y51" s="61"/>
      <c r="Z51" s="61"/>
      <c r="AA51" s="61"/>
      <c r="AB51" s="61"/>
      <c r="AC51" s="61"/>
      <c r="AD51" s="61"/>
      <c r="AE51" s="61"/>
      <c r="AF51" s="61"/>
      <c r="AG51" s="61"/>
      <c r="AH51" s="61"/>
      <c r="AI51" s="61"/>
      <c r="AJ51" s="18"/>
    </row>
    <row r="52" spans="1:36" ht="30" customHeight="1">
      <c r="A52" s="442"/>
      <c r="B52" s="45" t="s">
        <v>910</v>
      </c>
      <c r="C52" s="64"/>
      <c r="D52" s="61"/>
      <c r="E52" s="61"/>
      <c r="F52" s="61"/>
      <c r="G52" s="61"/>
      <c r="H52" s="61"/>
      <c r="I52" s="61"/>
      <c r="J52" s="61"/>
      <c r="K52" s="61"/>
      <c r="L52" s="61"/>
      <c r="M52" s="61"/>
      <c r="N52" s="61"/>
      <c r="O52" s="61" t="s">
        <v>99</v>
      </c>
      <c r="P52" s="61"/>
      <c r="Q52" s="61"/>
      <c r="R52" s="61"/>
      <c r="S52" s="63"/>
      <c r="T52" s="61"/>
      <c r="U52" s="61"/>
      <c r="V52" s="61"/>
      <c r="W52" s="61"/>
      <c r="X52" s="61"/>
      <c r="Y52" s="61"/>
      <c r="Z52" s="61"/>
      <c r="AA52" s="61"/>
      <c r="AB52" s="61"/>
      <c r="AC52" s="61"/>
      <c r="AD52" s="61"/>
      <c r="AE52" s="61"/>
      <c r="AF52" s="61"/>
      <c r="AG52" s="61"/>
      <c r="AH52" s="61"/>
      <c r="AI52" s="61"/>
      <c r="AJ52" s="18"/>
    </row>
    <row r="53" spans="1:36" ht="30" customHeight="1">
      <c r="A53" s="442"/>
      <c r="B53" s="45" t="s">
        <v>911</v>
      </c>
      <c r="C53" s="64"/>
      <c r="D53" s="61"/>
      <c r="E53" s="61"/>
      <c r="F53" s="61"/>
      <c r="G53" s="61"/>
      <c r="H53" s="61"/>
      <c r="I53" s="61"/>
      <c r="J53" s="61"/>
      <c r="K53" s="61"/>
      <c r="L53" s="61"/>
      <c r="M53" s="61"/>
      <c r="N53" s="61"/>
      <c r="O53" s="61"/>
      <c r="P53" s="61"/>
      <c r="Q53" s="61" t="s">
        <v>99</v>
      </c>
      <c r="R53" s="61"/>
      <c r="S53" s="63"/>
      <c r="T53" s="61"/>
      <c r="U53" s="61"/>
      <c r="V53" s="61"/>
      <c r="W53" s="61"/>
      <c r="X53" s="61"/>
      <c r="Y53" s="61"/>
      <c r="Z53" s="61"/>
      <c r="AA53" s="61"/>
      <c r="AB53" s="61"/>
      <c r="AC53" s="61"/>
      <c r="AD53" s="61"/>
      <c r="AE53" s="61"/>
      <c r="AF53" s="61"/>
      <c r="AG53" s="61"/>
      <c r="AH53" s="61"/>
      <c r="AI53" s="61"/>
      <c r="AJ53" s="18"/>
    </row>
    <row r="54" spans="1:36" ht="30" customHeight="1">
      <c r="A54" s="442"/>
      <c r="B54" s="45" t="s">
        <v>912</v>
      </c>
      <c r="C54" s="64"/>
      <c r="D54" s="61"/>
      <c r="E54" s="61"/>
      <c r="F54" s="61"/>
      <c r="G54" s="61"/>
      <c r="H54" s="61"/>
      <c r="I54" s="61"/>
      <c r="J54" s="61"/>
      <c r="K54" s="61"/>
      <c r="L54" s="61"/>
      <c r="M54" s="61"/>
      <c r="N54" s="61"/>
      <c r="O54" s="61"/>
      <c r="P54" s="61"/>
      <c r="Q54" s="61"/>
      <c r="R54" s="61" t="s">
        <v>99</v>
      </c>
      <c r="S54" s="63"/>
      <c r="T54" s="61"/>
      <c r="U54" s="61"/>
      <c r="V54" s="61"/>
      <c r="W54" s="61"/>
      <c r="X54" s="61"/>
      <c r="Y54" s="61"/>
      <c r="Z54" s="61"/>
      <c r="AA54" s="61"/>
      <c r="AB54" s="61"/>
      <c r="AC54" s="61"/>
      <c r="AD54" s="61"/>
      <c r="AE54" s="61"/>
      <c r="AF54" s="61"/>
      <c r="AG54" s="61"/>
      <c r="AH54" s="61"/>
      <c r="AI54" s="61"/>
      <c r="AJ54" s="18"/>
    </row>
    <row r="55" spans="1:36" ht="30" customHeight="1">
      <c r="A55" s="443"/>
      <c r="B55" s="45" t="s">
        <v>913</v>
      </c>
      <c r="C55" s="64"/>
      <c r="D55" s="61"/>
      <c r="E55" s="61"/>
      <c r="F55" s="61"/>
      <c r="G55" s="61"/>
      <c r="H55" s="61"/>
      <c r="I55" s="61"/>
      <c r="J55" s="61"/>
      <c r="K55" s="61"/>
      <c r="L55" s="61"/>
      <c r="M55" s="61"/>
      <c r="N55" s="61"/>
      <c r="O55" s="61"/>
      <c r="P55" s="61" t="s">
        <v>99</v>
      </c>
      <c r="Q55" s="61"/>
      <c r="R55" s="61"/>
      <c r="S55" s="63"/>
      <c r="T55" s="61"/>
      <c r="U55" s="61"/>
      <c r="V55" s="61"/>
      <c r="W55" s="61"/>
      <c r="X55" s="61"/>
      <c r="Y55" s="61"/>
      <c r="Z55" s="61"/>
      <c r="AA55" s="61"/>
      <c r="AB55" s="61"/>
      <c r="AC55" s="61"/>
      <c r="AD55" s="61"/>
      <c r="AE55" s="61"/>
      <c r="AF55" s="61"/>
      <c r="AG55" s="61"/>
      <c r="AH55" s="61"/>
      <c r="AI55" s="61"/>
      <c r="AJ55" s="18"/>
    </row>
    <row r="56" spans="1:36" ht="30" customHeight="1">
      <c r="A56" s="441" t="s">
        <v>914</v>
      </c>
      <c r="B56" s="45" t="s">
        <v>299</v>
      </c>
      <c r="C56" s="64" t="s">
        <v>915</v>
      </c>
      <c r="D56" s="64"/>
      <c r="E56" s="64"/>
      <c r="F56" s="64"/>
      <c r="G56" s="64"/>
      <c r="H56" s="64"/>
      <c r="I56" s="64"/>
      <c r="J56" s="64"/>
      <c r="K56" s="64"/>
      <c r="L56" s="64"/>
      <c r="M56" s="64"/>
      <c r="N56" s="61"/>
      <c r="O56" s="61" t="s">
        <v>141</v>
      </c>
      <c r="P56" s="61"/>
      <c r="Q56" s="61"/>
      <c r="R56" s="61"/>
      <c r="S56" s="63"/>
      <c r="T56" s="64"/>
      <c r="U56" s="64"/>
      <c r="V56" s="64"/>
      <c r="W56" s="64"/>
      <c r="X56" s="64"/>
      <c r="Y56" s="64"/>
      <c r="Z56" s="64"/>
      <c r="AA56" s="64"/>
      <c r="AB56" s="64"/>
      <c r="AC56" s="64"/>
      <c r="AD56" s="64"/>
      <c r="AE56" s="64"/>
      <c r="AF56" s="64"/>
      <c r="AG56" s="64"/>
      <c r="AH56" s="64"/>
      <c r="AI56" s="64"/>
      <c r="AJ56" s="18"/>
    </row>
    <row r="57" spans="1:36" ht="30" customHeight="1">
      <c r="A57" s="442"/>
      <c r="B57" s="45" t="s">
        <v>310</v>
      </c>
      <c r="C57" s="64" t="s">
        <v>915</v>
      </c>
      <c r="D57" s="64"/>
      <c r="E57" s="64"/>
      <c r="F57" s="64"/>
      <c r="G57" s="64"/>
      <c r="H57" s="64"/>
      <c r="I57" s="64"/>
      <c r="J57" s="64"/>
      <c r="K57" s="64"/>
      <c r="L57" s="64"/>
      <c r="M57" s="64"/>
      <c r="N57" s="61"/>
      <c r="O57" s="61" t="s">
        <v>141</v>
      </c>
      <c r="P57" s="61"/>
      <c r="Q57" s="61"/>
      <c r="R57" s="61"/>
      <c r="S57" s="63"/>
      <c r="T57" s="64"/>
      <c r="U57" s="64"/>
      <c r="V57" s="64"/>
      <c r="W57" s="64"/>
      <c r="X57" s="64"/>
      <c r="Y57" s="64"/>
      <c r="Z57" s="64"/>
      <c r="AA57" s="64"/>
      <c r="AB57" s="64"/>
      <c r="AC57" s="64"/>
      <c r="AD57" s="64"/>
      <c r="AE57" s="64"/>
      <c r="AF57" s="64"/>
      <c r="AG57" s="64"/>
      <c r="AH57" s="64"/>
      <c r="AI57" s="64"/>
      <c r="AJ57" s="18"/>
    </row>
    <row r="58" spans="1:36" ht="30" customHeight="1">
      <c r="A58" s="442"/>
      <c r="B58" s="45" t="s">
        <v>324</v>
      </c>
      <c r="C58" s="64"/>
      <c r="D58" s="64"/>
      <c r="E58" s="64"/>
      <c r="F58" s="64"/>
      <c r="G58" s="64"/>
      <c r="H58" s="64"/>
      <c r="I58" s="64"/>
      <c r="J58" s="64"/>
      <c r="K58" s="64"/>
      <c r="L58" s="64"/>
      <c r="M58" s="64"/>
      <c r="N58" s="61"/>
      <c r="O58" s="61"/>
      <c r="P58" s="61"/>
      <c r="Q58" s="61"/>
      <c r="R58" s="61" t="s">
        <v>99</v>
      </c>
      <c r="S58" s="63"/>
      <c r="T58" s="64"/>
      <c r="U58" s="64"/>
      <c r="V58" s="64"/>
      <c r="W58" s="64"/>
      <c r="X58" s="64"/>
      <c r="Y58" s="64"/>
      <c r="Z58" s="64"/>
      <c r="AA58" s="64"/>
      <c r="AB58" s="64"/>
      <c r="AC58" s="64"/>
      <c r="AD58" s="64"/>
      <c r="AE58" s="64"/>
      <c r="AF58" s="64"/>
      <c r="AG58" s="64"/>
      <c r="AH58" s="64"/>
      <c r="AI58" s="64"/>
      <c r="AJ58" s="18"/>
    </row>
    <row r="59" spans="1:36" ht="30" customHeight="1">
      <c r="A59" s="442"/>
      <c r="B59" s="45" t="s">
        <v>336</v>
      </c>
      <c r="C59" s="64"/>
      <c r="D59" s="64"/>
      <c r="E59" s="64"/>
      <c r="F59" s="64"/>
      <c r="G59" s="64"/>
      <c r="H59" s="64"/>
      <c r="I59" s="64"/>
      <c r="J59" s="64"/>
      <c r="K59" s="64"/>
      <c r="L59" s="64"/>
      <c r="M59" s="64"/>
      <c r="N59" s="61"/>
      <c r="O59" s="61" t="s">
        <v>99</v>
      </c>
      <c r="P59" s="61"/>
      <c r="Q59" s="61"/>
      <c r="R59" s="61"/>
      <c r="S59" s="63"/>
      <c r="T59" s="64"/>
      <c r="U59" s="64"/>
      <c r="V59" s="64"/>
      <c r="W59" s="64"/>
      <c r="X59" s="64"/>
      <c r="Y59" s="64"/>
      <c r="Z59" s="64"/>
      <c r="AA59" s="64"/>
      <c r="AB59" s="64"/>
      <c r="AC59" s="64"/>
      <c r="AD59" s="64"/>
      <c r="AE59" s="64"/>
      <c r="AF59" s="64"/>
      <c r="AG59" s="64"/>
      <c r="AH59" s="64"/>
      <c r="AI59" s="64"/>
      <c r="AJ59" s="18"/>
    </row>
    <row r="60" spans="1:36" ht="30" customHeight="1">
      <c r="A60" s="442"/>
      <c r="B60" s="45" t="s">
        <v>348</v>
      </c>
      <c r="C60" s="64"/>
      <c r="D60" s="64"/>
      <c r="E60" s="64"/>
      <c r="F60" s="64"/>
      <c r="G60" s="64"/>
      <c r="H60" s="64"/>
      <c r="I60" s="64"/>
      <c r="J60" s="64"/>
      <c r="K60" s="64"/>
      <c r="L60" s="64"/>
      <c r="M60" s="64"/>
      <c r="N60" s="61"/>
      <c r="O60" s="61"/>
      <c r="P60" s="61"/>
      <c r="Q60" s="61" t="s">
        <v>99</v>
      </c>
      <c r="R60" s="61"/>
      <c r="S60" s="63"/>
      <c r="T60" s="64"/>
      <c r="U60" s="64"/>
      <c r="V60" s="64"/>
      <c r="W60" s="64"/>
      <c r="X60" s="64"/>
      <c r="Y60" s="64"/>
      <c r="Z60" s="64"/>
      <c r="AA60" s="64"/>
      <c r="AB60" s="64"/>
      <c r="AC60" s="64"/>
      <c r="AD60" s="64"/>
      <c r="AE60" s="64"/>
      <c r="AF60" s="64"/>
      <c r="AG60" s="64"/>
      <c r="AH60" s="64"/>
      <c r="AI60" s="64"/>
      <c r="AJ60" s="18"/>
    </row>
    <row r="61" spans="1:36" ht="30" customHeight="1">
      <c r="A61" s="442"/>
      <c r="B61" s="45" t="s">
        <v>916</v>
      </c>
      <c r="C61" s="64"/>
      <c r="D61" s="64"/>
      <c r="E61" s="64"/>
      <c r="F61" s="64"/>
      <c r="G61" s="64"/>
      <c r="H61" s="64"/>
      <c r="I61" s="64"/>
      <c r="J61" s="64"/>
      <c r="K61" s="64"/>
      <c r="L61" s="64"/>
      <c r="M61" s="64"/>
      <c r="N61" s="61"/>
      <c r="O61" s="61" t="s">
        <v>99</v>
      </c>
      <c r="P61" s="61"/>
      <c r="Q61" s="61"/>
      <c r="R61" s="61"/>
      <c r="S61" s="63"/>
      <c r="T61" s="64"/>
      <c r="U61" s="64"/>
      <c r="V61" s="64"/>
      <c r="W61" s="64"/>
      <c r="X61" s="64"/>
      <c r="Y61" s="64"/>
      <c r="Z61" s="64"/>
      <c r="AA61" s="64"/>
      <c r="AB61" s="64"/>
      <c r="AC61" s="64"/>
      <c r="AD61" s="64"/>
      <c r="AE61" s="64"/>
      <c r="AF61" s="64"/>
      <c r="AG61" s="64"/>
      <c r="AH61" s="64"/>
      <c r="AI61" s="64"/>
      <c r="AJ61" s="18"/>
    </row>
    <row r="62" spans="1:36" ht="30" customHeight="1">
      <c r="A62" s="442"/>
      <c r="B62" s="45" t="s">
        <v>917</v>
      </c>
      <c r="C62" s="64"/>
      <c r="D62" s="64"/>
      <c r="E62" s="64"/>
      <c r="F62" s="64"/>
      <c r="G62" s="64"/>
      <c r="H62" s="64"/>
      <c r="I62" s="64"/>
      <c r="J62" s="64"/>
      <c r="K62" s="64"/>
      <c r="L62" s="64"/>
      <c r="M62" s="64"/>
      <c r="N62" s="61"/>
      <c r="O62" s="61"/>
      <c r="P62" s="61"/>
      <c r="Q62" s="61" t="s">
        <v>99</v>
      </c>
      <c r="R62" s="61"/>
      <c r="S62" s="63"/>
      <c r="T62" s="64"/>
      <c r="U62" s="64"/>
      <c r="V62" s="64"/>
      <c r="W62" s="64"/>
      <c r="X62" s="64"/>
      <c r="Y62" s="64"/>
      <c r="Z62" s="64"/>
      <c r="AA62" s="64"/>
      <c r="AB62" s="64"/>
      <c r="AC62" s="64"/>
      <c r="AD62" s="64"/>
      <c r="AE62" s="64"/>
      <c r="AF62" s="64"/>
      <c r="AG62" s="64"/>
      <c r="AH62" s="64"/>
      <c r="AI62" s="64"/>
      <c r="AJ62" s="18"/>
    </row>
    <row r="63" spans="1:36" ht="30" customHeight="1">
      <c r="A63" s="442"/>
      <c r="B63" s="45" t="s">
        <v>918</v>
      </c>
      <c r="C63" s="64" t="s">
        <v>915</v>
      </c>
      <c r="D63" s="64"/>
      <c r="E63" s="64"/>
      <c r="F63" s="64"/>
      <c r="G63" s="64"/>
      <c r="H63" s="64"/>
      <c r="I63" s="64"/>
      <c r="J63" s="64"/>
      <c r="K63" s="64"/>
      <c r="L63" s="64"/>
      <c r="M63" s="64"/>
      <c r="N63" s="61"/>
      <c r="O63" s="61"/>
      <c r="P63" s="61" t="s">
        <v>141</v>
      </c>
      <c r="Q63" s="61"/>
      <c r="R63" s="61"/>
      <c r="S63" s="63" t="s">
        <v>77</v>
      </c>
      <c r="T63" s="64"/>
      <c r="U63" s="64"/>
      <c r="V63" s="64"/>
      <c r="W63" s="64"/>
      <c r="X63" s="64"/>
      <c r="Y63" s="64"/>
      <c r="Z63" s="64"/>
      <c r="AA63" s="64"/>
      <c r="AB63" s="64"/>
      <c r="AC63" s="64"/>
      <c r="AD63" s="64"/>
      <c r="AE63" s="64"/>
      <c r="AF63" s="64"/>
      <c r="AG63" s="64"/>
      <c r="AH63" s="64"/>
      <c r="AI63" s="64"/>
      <c r="AJ63" s="18"/>
    </row>
    <row r="64" spans="1:36" ht="30" customHeight="1">
      <c r="A64" s="442"/>
      <c r="B64" s="45" t="s">
        <v>919</v>
      </c>
      <c r="C64" s="61" t="s">
        <v>915</v>
      </c>
      <c r="D64" s="61"/>
      <c r="E64" s="61"/>
      <c r="F64" s="61"/>
      <c r="G64" s="61"/>
      <c r="H64" s="61"/>
      <c r="I64" s="61"/>
      <c r="J64" s="61"/>
      <c r="K64" s="61"/>
      <c r="L64" s="61"/>
      <c r="M64" s="61"/>
      <c r="N64" s="61"/>
      <c r="O64" s="61"/>
      <c r="P64" s="61"/>
      <c r="Q64" s="61" t="s">
        <v>141</v>
      </c>
      <c r="R64" s="61"/>
      <c r="S64" s="63"/>
      <c r="T64" s="61"/>
      <c r="U64" s="61"/>
      <c r="V64" s="61"/>
      <c r="W64" s="61"/>
      <c r="X64" s="61"/>
      <c r="Y64" s="61"/>
      <c r="Z64" s="61"/>
      <c r="AA64" s="61"/>
      <c r="AB64" s="61"/>
      <c r="AC64" s="61"/>
      <c r="AD64" s="61"/>
      <c r="AE64" s="61"/>
      <c r="AF64" s="61"/>
      <c r="AG64" s="61"/>
      <c r="AH64" s="61"/>
      <c r="AI64" s="61"/>
      <c r="AJ64" s="18"/>
    </row>
    <row r="65" spans="1:36" ht="30" customHeight="1">
      <c r="A65" s="442"/>
      <c r="B65" s="45" t="s">
        <v>920</v>
      </c>
      <c r="C65" s="61"/>
      <c r="D65" s="61"/>
      <c r="E65" s="61"/>
      <c r="F65" s="61"/>
      <c r="G65" s="61"/>
      <c r="H65" s="61"/>
      <c r="I65" s="61"/>
      <c r="J65" s="61"/>
      <c r="K65" s="61"/>
      <c r="L65" s="61"/>
      <c r="M65" s="61"/>
      <c r="N65" s="61"/>
      <c r="O65" s="61" t="s">
        <v>99</v>
      </c>
      <c r="P65" s="61"/>
      <c r="Q65" s="61"/>
      <c r="R65" s="61"/>
      <c r="S65" s="63"/>
      <c r="T65" s="61"/>
      <c r="U65" s="61"/>
      <c r="V65" s="61"/>
      <c r="W65" s="61"/>
      <c r="X65" s="61"/>
      <c r="Y65" s="61"/>
      <c r="Z65" s="61"/>
      <c r="AA65" s="61"/>
      <c r="AB65" s="61"/>
      <c r="AC65" s="61"/>
      <c r="AD65" s="61"/>
      <c r="AE65" s="61"/>
      <c r="AF65" s="61"/>
      <c r="AG65" s="61"/>
      <c r="AH65" s="61"/>
      <c r="AI65" s="61"/>
      <c r="AJ65" s="18"/>
    </row>
    <row r="66" spans="1:36" ht="30" customHeight="1">
      <c r="A66" s="442"/>
      <c r="B66" s="45" t="s">
        <v>921</v>
      </c>
      <c r="C66" s="61"/>
      <c r="D66" s="61"/>
      <c r="E66" s="61"/>
      <c r="F66" s="61"/>
      <c r="G66" s="61"/>
      <c r="H66" s="61"/>
      <c r="I66" s="61"/>
      <c r="J66" s="61"/>
      <c r="K66" s="61"/>
      <c r="L66" s="61"/>
      <c r="M66" s="61"/>
      <c r="N66" s="61"/>
      <c r="O66" s="61"/>
      <c r="P66" s="61"/>
      <c r="Q66" s="61"/>
      <c r="R66" s="61" t="s">
        <v>99</v>
      </c>
      <c r="S66" s="63"/>
      <c r="T66" s="61"/>
      <c r="U66" s="61"/>
      <c r="V66" s="61"/>
      <c r="W66" s="61"/>
      <c r="X66" s="61"/>
      <c r="Y66" s="61"/>
      <c r="Z66" s="61"/>
      <c r="AA66" s="61"/>
      <c r="AB66" s="61"/>
      <c r="AC66" s="61"/>
      <c r="AD66" s="61"/>
      <c r="AE66" s="61"/>
      <c r="AF66" s="61"/>
      <c r="AG66" s="61"/>
      <c r="AH66" s="61"/>
      <c r="AI66" s="61"/>
      <c r="AJ66" s="18"/>
    </row>
    <row r="67" spans="1:36" ht="30" customHeight="1">
      <c r="A67" s="442"/>
      <c r="B67" s="45" t="s">
        <v>922</v>
      </c>
      <c r="C67" s="61"/>
      <c r="D67" s="61"/>
      <c r="E67" s="61"/>
      <c r="F67" s="61"/>
      <c r="G67" s="61"/>
      <c r="H67" s="61"/>
      <c r="I67" s="61"/>
      <c r="J67" s="61"/>
      <c r="K67" s="61"/>
      <c r="L67" s="61"/>
      <c r="M67" s="61"/>
      <c r="N67" s="61"/>
      <c r="O67" s="61" t="s">
        <v>99</v>
      </c>
      <c r="P67" s="61"/>
      <c r="Q67" s="61"/>
      <c r="R67" s="61"/>
      <c r="S67" s="63"/>
      <c r="T67" s="61"/>
      <c r="U67" s="61"/>
      <c r="V67" s="61"/>
      <c r="W67" s="61"/>
      <c r="X67" s="61"/>
      <c r="Y67" s="61"/>
      <c r="Z67" s="61"/>
      <c r="AA67" s="61"/>
      <c r="AB67" s="61"/>
      <c r="AC67" s="61"/>
      <c r="AD67" s="61"/>
      <c r="AE67" s="61"/>
      <c r="AF67" s="61"/>
      <c r="AG67" s="61"/>
      <c r="AH67" s="61"/>
      <c r="AI67" s="61"/>
      <c r="AJ67" s="18"/>
    </row>
    <row r="68" spans="1:36" ht="30" customHeight="1">
      <c r="A68" s="442"/>
      <c r="B68" s="45" t="s">
        <v>923</v>
      </c>
      <c r="C68" s="61"/>
      <c r="D68" s="61"/>
      <c r="E68" s="61"/>
      <c r="F68" s="61"/>
      <c r="G68" s="61"/>
      <c r="H68" s="61"/>
      <c r="I68" s="61"/>
      <c r="J68" s="61"/>
      <c r="K68" s="61"/>
      <c r="L68" s="61"/>
      <c r="M68" s="61"/>
      <c r="N68" s="61"/>
      <c r="O68" s="61"/>
      <c r="P68" s="61" t="s">
        <v>99</v>
      </c>
      <c r="Q68" s="61"/>
      <c r="R68" s="61"/>
      <c r="S68" s="63"/>
      <c r="T68" s="61"/>
      <c r="U68" s="61"/>
      <c r="V68" s="61"/>
      <c r="W68" s="61"/>
      <c r="X68" s="61"/>
      <c r="Y68" s="61"/>
      <c r="Z68" s="61"/>
      <c r="AA68" s="61"/>
      <c r="AB68" s="61"/>
      <c r="AC68" s="61"/>
      <c r="AD68" s="61"/>
      <c r="AE68" s="61"/>
      <c r="AF68" s="61"/>
      <c r="AG68" s="61"/>
      <c r="AH68" s="61"/>
      <c r="AI68" s="61"/>
      <c r="AJ68" s="18"/>
    </row>
    <row r="69" spans="1:36" ht="30" customHeight="1">
      <c r="A69" s="442"/>
      <c r="B69" s="45" t="s">
        <v>924</v>
      </c>
      <c r="C69" s="61"/>
      <c r="D69" s="61"/>
      <c r="E69" s="61"/>
      <c r="F69" s="61"/>
      <c r="G69" s="61"/>
      <c r="H69" s="61"/>
      <c r="I69" s="61"/>
      <c r="J69" s="61"/>
      <c r="K69" s="61"/>
      <c r="L69" s="61"/>
      <c r="M69" s="61"/>
      <c r="N69" s="61"/>
      <c r="O69" s="61"/>
      <c r="P69" s="61"/>
      <c r="Q69" s="61" t="s">
        <v>99</v>
      </c>
      <c r="R69" s="61"/>
      <c r="S69" s="63"/>
      <c r="T69" s="61"/>
      <c r="U69" s="61"/>
      <c r="V69" s="61"/>
      <c r="W69" s="61"/>
      <c r="X69" s="61"/>
      <c r="Y69" s="61"/>
      <c r="Z69" s="61"/>
      <c r="AA69" s="61"/>
      <c r="AB69" s="61"/>
      <c r="AC69" s="61"/>
      <c r="AD69" s="61"/>
      <c r="AE69" s="61"/>
      <c r="AF69" s="61"/>
      <c r="AG69" s="61"/>
      <c r="AH69" s="61"/>
      <c r="AI69" s="61"/>
      <c r="AJ69" s="18"/>
    </row>
    <row r="70" spans="1:36" ht="30" customHeight="1">
      <c r="A70" s="443"/>
      <c r="B70" s="45" t="s">
        <v>925</v>
      </c>
      <c r="C70" s="61"/>
      <c r="D70" s="61"/>
      <c r="E70" s="61"/>
      <c r="F70" s="61"/>
      <c r="G70" s="61"/>
      <c r="H70" s="61"/>
      <c r="I70" s="61"/>
      <c r="J70" s="61"/>
      <c r="K70" s="61"/>
      <c r="L70" s="61"/>
      <c r="M70" s="61"/>
      <c r="N70" s="61"/>
      <c r="O70" s="61"/>
      <c r="P70" s="61"/>
      <c r="Q70" s="61" t="s">
        <v>99</v>
      </c>
      <c r="R70" s="61"/>
      <c r="S70" s="63"/>
      <c r="T70" s="61"/>
      <c r="U70" s="61"/>
      <c r="V70" s="61"/>
      <c r="W70" s="61"/>
      <c r="X70" s="61"/>
      <c r="Y70" s="61"/>
      <c r="Z70" s="61"/>
      <c r="AA70" s="61"/>
      <c r="AB70" s="61"/>
      <c r="AC70" s="61"/>
      <c r="AD70" s="61"/>
      <c r="AE70" s="61"/>
      <c r="AF70" s="61"/>
      <c r="AG70" s="61"/>
      <c r="AH70" s="61"/>
      <c r="AI70" s="61"/>
      <c r="AJ70" s="18"/>
    </row>
    <row r="71" spans="1:36" ht="30" customHeight="1">
      <c r="A71" s="441" t="s">
        <v>926</v>
      </c>
      <c r="B71" s="45" t="s">
        <v>360</v>
      </c>
      <c r="C71" s="64" t="s">
        <v>927</v>
      </c>
      <c r="D71" s="64"/>
      <c r="E71" s="64"/>
      <c r="F71" s="64"/>
      <c r="G71" s="64"/>
      <c r="H71" s="64"/>
      <c r="I71" s="64"/>
      <c r="J71" s="64"/>
      <c r="K71" s="64"/>
      <c r="L71" s="64"/>
      <c r="M71" s="64"/>
      <c r="N71" s="61"/>
      <c r="O71" s="61"/>
      <c r="P71" s="61"/>
      <c r="Q71" s="61"/>
      <c r="R71" s="61" t="s">
        <v>141</v>
      </c>
      <c r="S71" s="63"/>
      <c r="T71" s="64"/>
      <c r="U71" s="64"/>
      <c r="V71" s="64"/>
      <c r="W71" s="64"/>
      <c r="X71" s="64"/>
      <c r="Y71" s="64"/>
      <c r="Z71" s="64"/>
      <c r="AA71" s="64"/>
      <c r="AB71" s="64"/>
      <c r="AC71" s="64"/>
      <c r="AD71" s="64"/>
      <c r="AE71" s="64"/>
      <c r="AF71" s="64"/>
      <c r="AG71" s="64"/>
      <c r="AH71" s="64"/>
      <c r="AI71" s="64"/>
      <c r="AJ71" s="18"/>
    </row>
    <row r="72" spans="1:36" ht="30" customHeight="1">
      <c r="A72" s="442"/>
      <c r="B72" s="45" t="s">
        <v>372</v>
      </c>
      <c r="C72" s="64" t="s">
        <v>927</v>
      </c>
      <c r="D72" s="64"/>
      <c r="E72" s="64"/>
      <c r="F72" s="64"/>
      <c r="G72" s="64"/>
      <c r="H72" s="64"/>
      <c r="I72" s="64"/>
      <c r="J72" s="64"/>
      <c r="K72" s="64"/>
      <c r="L72" s="64"/>
      <c r="M72" s="64"/>
      <c r="N72" s="61"/>
      <c r="O72" s="61"/>
      <c r="P72" s="61"/>
      <c r="Q72" s="61"/>
      <c r="R72" s="61" t="s">
        <v>141</v>
      </c>
      <c r="S72" s="63"/>
      <c r="T72" s="64"/>
      <c r="U72" s="64"/>
      <c r="V72" s="64"/>
      <c r="W72" s="64"/>
      <c r="X72" s="64"/>
      <c r="Y72" s="64"/>
      <c r="Z72" s="64"/>
      <c r="AA72" s="64"/>
      <c r="AB72" s="64"/>
      <c r="AC72" s="64"/>
      <c r="AD72" s="64"/>
      <c r="AE72" s="64"/>
      <c r="AF72" s="64"/>
      <c r="AG72" s="64"/>
      <c r="AH72" s="64"/>
      <c r="AI72" s="64"/>
      <c r="AJ72" s="18"/>
    </row>
    <row r="73" spans="1:36" ht="30" customHeight="1">
      <c r="A73" s="442"/>
      <c r="B73" s="45" t="s">
        <v>928</v>
      </c>
      <c r="C73" s="64" t="s">
        <v>927</v>
      </c>
      <c r="D73" s="64"/>
      <c r="E73" s="64"/>
      <c r="F73" s="64"/>
      <c r="G73" s="64"/>
      <c r="H73" s="64"/>
      <c r="I73" s="64"/>
      <c r="J73" s="64"/>
      <c r="K73" s="64"/>
      <c r="L73" s="64"/>
      <c r="M73" s="64"/>
      <c r="N73" s="61"/>
      <c r="O73" s="61"/>
      <c r="P73" s="61"/>
      <c r="Q73" s="61"/>
      <c r="R73" s="61" t="s">
        <v>141</v>
      </c>
      <c r="S73" s="63"/>
      <c r="T73" s="64"/>
      <c r="U73" s="64"/>
      <c r="V73" s="64"/>
      <c r="W73" s="64"/>
      <c r="X73" s="64"/>
      <c r="Y73" s="64"/>
      <c r="Z73" s="64"/>
      <c r="AA73" s="64"/>
      <c r="AB73" s="64"/>
      <c r="AC73" s="64"/>
      <c r="AD73" s="64"/>
      <c r="AE73" s="64"/>
      <c r="AF73" s="64"/>
      <c r="AG73" s="64"/>
      <c r="AH73" s="64"/>
      <c r="AI73" s="64"/>
      <c r="AJ73" s="18"/>
    </row>
    <row r="74" spans="1:36" ht="30" customHeight="1">
      <c r="A74" s="442"/>
      <c r="B74" s="45" t="s">
        <v>929</v>
      </c>
      <c r="C74" s="64"/>
      <c r="D74" s="64"/>
      <c r="E74" s="64"/>
      <c r="F74" s="64"/>
      <c r="G74" s="64"/>
      <c r="H74" s="64"/>
      <c r="I74" s="64"/>
      <c r="J74" s="64"/>
      <c r="K74" s="64"/>
      <c r="L74" s="64"/>
      <c r="M74" s="64"/>
      <c r="N74" s="61"/>
      <c r="O74" s="61"/>
      <c r="P74" s="61" t="s">
        <v>99</v>
      </c>
      <c r="Q74" s="61"/>
      <c r="R74" s="61"/>
      <c r="S74" s="63"/>
      <c r="T74" s="64"/>
      <c r="U74" s="64"/>
      <c r="V74" s="64"/>
      <c r="W74" s="64"/>
      <c r="X74" s="64"/>
      <c r="Y74" s="64"/>
      <c r="Z74" s="64"/>
      <c r="AA74" s="64"/>
      <c r="AB74" s="64"/>
      <c r="AC74" s="64"/>
      <c r="AD74" s="64"/>
      <c r="AE74" s="64"/>
      <c r="AF74" s="64"/>
      <c r="AG74" s="64"/>
      <c r="AH74" s="64"/>
      <c r="AI74" s="64"/>
      <c r="AJ74" s="18"/>
    </row>
    <row r="75" spans="1:36" ht="30" customHeight="1">
      <c r="A75" s="442"/>
      <c r="B75" s="45" t="s">
        <v>930</v>
      </c>
      <c r="C75" s="64"/>
      <c r="D75" s="64"/>
      <c r="E75" s="64"/>
      <c r="F75" s="64"/>
      <c r="G75" s="64"/>
      <c r="H75" s="64"/>
      <c r="I75" s="64"/>
      <c r="J75" s="64"/>
      <c r="K75" s="64"/>
      <c r="L75" s="64"/>
      <c r="M75" s="64"/>
      <c r="N75" s="61"/>
      <c r="O75" s="61"/>
      <c r="P75" s="61" t="s">
        <v>99</v>
      </c>
      <c r="Q75" s="61"/>
      <c r="R75" s="61"/>
      <c r="S75" s="63"/>
      <c r="T75" s="64"/>
      <c r="U75" s="64"/>
      <c r="V75" s="64"/>
      <c r="W75" s="64"/>
      <c r="X75" s="64"/>
      <c r="Y75" s="64"/>
      <c r="Z75" s="64"/>
      <c r="AA75" s="64"/>
      <c r="AB75" s="64"/>
      <c r="AC75" s="64"/>
      <c r="AD75" s="64"/>
      <c r="AE75" s="64"/>
      <c r="AF75" s="64"/>
      <c r="AG75" s="64"/>
      <c r="AH75" s="64"/>
      <c r="AI75" s="64"/>
      <c r="AJ75" s="18"/>
    </row>
    <row r="76" spans="1:36" ht="30" customHeight="1">
      <c r="A76" s="442"/>
      <c r="B76" s="45" t="s">
        <v>931</v>
      </c>
      <c r="C76" s="64"/>
      <c r="D76" s="64"/>
      <c r="E76" s="64"/>
      <c r="F76" s="64"/>
      <c r="G76" s="64"/>
      <c r="H76" s="64"/>
      <c r="I76" s="64"/>
      <c r="J76" s="64"/>
      <c r="K76" s="64"/>
      <c r="L76" s="64"/>
      <c r="M76" s="64"/>
      <c r="N76" s="61"/>
      <c r="O76" s="61"/>
      <c r="P76" s="61" t="s">
        <v>99</v>
      </c>
      <c r="Q76" s="61"/>
      <c r="R76" s="61"/>
      <c r="S76" s="63"/>
      <c r="T76" s="64"/>
      <c r="U76" s="64"/>
      <c r="V76" s="64"/>
      <c r="W76" s="64"/>
      <c r="X76" s="64"/>
      <c r="Y76" s="64"/>
      <c r="Z76" s="64"/>
      <c r="AA76" s="64"/>
      <c r="AB76" s="64"/>
      <c r="AC76" s="64"/>
      <c r="AD76" s="64"/>
      <c r="AE76" s="64"/>
      <c r="AF76" s="64"/>
      <c r="AG76" s="64"/>
      <c r="AH76" s="64"/>
      <c r="AI76" s="64"/>
      <c r="AJ76" s="18"/>
    </row>
    <row r="77" spans="1:36" ht="30" customHeight="1">
      <c r="A77" s="442"/>
      <c r="B77" s="45" t="s">
        <v>932</v>
      </c>
      <c r="C77" s="64"/>
      <c r="D77" s="64"/>
      <c r="E77" s="64"/>
      <c r="F77" s="64"/>
      <c r="G77" s="64"/>
      <c r="H77" s="64"/>
      <c r="I77" s="64"/>
      <c r="J77" s="64"/>
      <c r="K77" s="64"/>
      <c r="L77" s="64"/>
      <c r="M77" s="64"/>
      <c r="N77" s="61"/>
      <c r="O77" s="61"/>
      <c r="P77" s="61" t="s">
        <v>99</v>
      </c>
      <c r="Q77" s="61"/>
      <c r="R77" s="61"/>
      <c r="S77" s="63"/>
      <c r="T77" s="64"/>
      <c r="U77" s="64"/>
      <c r="V77" s="64"/>
      <c r="W77" s="64"/>
      <c r="X77" s="64"/>
      <c r="Y77" s="64"/>
      <c r="Z77" s="64"/>
      <c r="AA77" s="64"/>
      <c r="AB77" s="64"/>
      <c r="AC77" s="64"/>
      <c r="AD77" s="64"/>
      <c r="AE77" s="64"/>
      <c r="AF77" s="64"/>
      <c r="AG77" s="64"/>
      <c r="AH77" s="64"/>
      <c r="AI77" s="64"/>
      <c r="AJ77" s="18"/>
    </row>
    <row r="78" spans="1:36" ht="30" customHeight="1">
      <c r="A78" s="442"/>
      <c r="B78" s="45" t="s">
        <v>933</v>
      </c>
      <c r="C78" s="64"/>
      <c r="D78" s="64"/>
      <c r="E78" s="64"/>
      <c r="F78" s="64"/>
      <c r="G78" s="64"/>
      <c r="H78" s="64"/>
      <c r="I78" s="64"/>
      <c r="J78" s="64"/>
      <c r="K78" s="64"/>
      <c r="L78" s="64"/>
      <c r="M78" s="64"/>
      <c r="N78" s="61"/>
      <c r="O78" s="61"/>
      <c r="P78" s="61" t="s">
        <v>99</v>
      </c>
      <c r="Q78" s="61"/>
      <c r="R78" s="61"/>
      <c r="S78" s="63"/>
      <c r="T78" s="64"/>
      <c r="U78" s="64"/>
      <c r="V78" s="64"/>
      <c r="W78" s="64"/>
      <c r="X78" s="64"/>
      <c r="Y78" s="64"/>
      <c r="Z78" s="64"/>
      <c r="AA78" s="64"/>
      <c r="AB78" s="64"/>
      <c r="AC78" s="64"/>
      <c r="AD78" s="64"/>
      <c r="AE78" s="64"/>
      <c r="AF78" s="64"/>
      <c r="AG78" s="64"/>
      <c r="AH78" s="64"/>
      <c r="AI78" s="64"/>
      <c r="AJ78" s="18"/>
    </row>
    <row r="79" spans="1:36" ht="30" customHeight="1">
      <c r="A79" s="442"/>
      <c r="B79" s="45" t="s">
        <v>934</v>
      </c>
      <c r="C79" s="64"/>
      <c r="D79" s="64"/>
      <c r="E79" s="64"/>
      <c r="F79" s="64"/>
      <c r="G79" s="64"/>
      <c r="H79" s="64"/>
      <c r="I79" s="64"/>
      <c r="J79" s="64"/>
      <c r="K79" s="64"/>
      <c r="L79" s="64"/>
      <c r="M79" s="64"/>
      <c r="N79" s="61"/>
      <c r="O79" s="61"/>
      <c r="P79" s="61" t="s">
        <v>99</v>
      </c>
      <c r="Q79" s="61"/>
      <c r="R79" s="61"/>
      <c r="S79" s="63"/>
      <c r="T79" s="64"/>
      <c r="U79" s="64"/>
      <c r="V79" s="64"/>
      <c r="W79" s="64"/>
      <c r="X79" s="64"/>
      <c r="Y79" s="64"/>
      <c r="Z79" s="64"/>
      <c r="AA79" s="64"/>
      <c r="AB79" s="64"/>
      <c r="AC79" s="64"/>
      <c r="AD79" s="64"/>
      <c r="AE79" s="64"/>
      <c r="AF79" s="64"/>
      <c r="AG79" s="64"/>
      <c r="AH79" s="64"/>
      <c r="AI79" s="64"/>
      <c r="AJ79" s="18"/>
    </row>
    <row r="80" spans="1:36" ht="30" customHeight="1">
      <c r="A80" s="442"/>
      <c r="B80" s="45" t="s">
        <v>935</v>
      </c>
      <c r="C80" s="64"/>
      <c r="D80" s="64"/>
      <c r="E80" s="64"/>
      <c r="F80" s="64"/>
      <c r="G80" s="64"/>
      <c r="H80" s="64"/>
      <c r="I80" s="64"/>
      <c r="J80" s="64"/>
      <c r="K80" s="64"/>
      <c r="L80" s="64"/>
      <c r="M80" s="64"/>
      <c r="N80" s="61"/>
      <c r="O80" s="61"/>
      <c r="P80" s="61" t="s">
        <v>99</v>
      </c>
      <c r="Q80" s="61"/>
      <c r="R80" s="61"/>
      <c r="S80" s="63"/>
      <c r="T80" s="64"/>
      <c r="U80" s="64"/>
      <c r="V80" s="64"/>
      <c r="W80" s="64"/>
      <c r="X80" s="64"/>
      <c r="Y80" s="64"/>
      <c r="Z80" s="64"/>
      <c r="AA80" s="64"/>
      <c r="AB80" s="64"/>
      <c r="AC80" s="64"/>
      <c r="AD80" s="64"/>
      <c r="AE80" s="64"/>
      <c r="AF80" s="64"/>
      <c r="AG80" s="64"/>
      <c r="AH80" s="64"/>
      <c r="AI80" s="64"/>
      <c r="AJ80" s="18"/>
    </row>
    <row r="81" spans="1:36" ht="30" customHeight="1">
      <c r="A81" s="442"/>
      <c r="B81" s="45" t="s">
        <v>936</v>
      </c>
      <c r="C81" s="64"/>
      <c r="D81" s="64"/>
      <c r="E81" s="64"/>
      <c r="F81" s="64"/>
      <c r="G81" s="64"/>
      <c r="H81" s="64"/>
      <c r="I81" s="64"/>
      <c r="J81" s="64"/>
      <c r="K81" s="64"/>
      <c r="L81" s="64"/>
      <c r="M81" s="64"/>
      <c r="N81" s="61"/>
      <c r="O81" s="61"/>
      <c r="P81" s="61" t="s">
        <v>99</v>
      </c>
      <c r="Q81" s="61"/>
      <c r="R81" s="61"/>
      <c r="S81" s="63"/>
      <c r="T81" s="64"/>
      <c r="U81" s="64"/>
      <c r="V81" s="64"/>
      <c r="W81" s="64"/>
      <c r="X81" s="64"/>
      <c r="Y81" s="64"/>
      <c r="Z81" s="64"/>
      <c r="AA81" s="64"/>
      <c r="AB81" s="64"/>
      <c r="AC81" s="64"/>
      <c r="AD81" s="64"/>
      <c r="AE81" s="64"/>
      <c r="AF81" s="64"/>
      <c r="AG81" s="64"/>
      <c r="AH81" s="64"/>
      <c r="AI81" s="64"/>
      <c r="AJ81" s="18"/>
    </row>
    <row r="82" spans="1:36" ht="30" customHeight="1">
      <c r="A82" s="442"/>
      <c r="B82" s="45" t="s">
        <v>937</v>
      </c>
      <c r="C82" s="64"/>
      <c r="D82" s="64"/>
      <c r="E82" s="64"/>
      <c r="F82" s="64"/>
      <c r="G82" s="64"/>
      <c r="H82" s="64"/>
      <c r="I82" s="64"/>
      <c r="J82" s="64"/>
      <c r="K82" s="64"/>
      <c r="L82" s="64"/>
      <c r="M82" s="64"/>
      <c r="N82" s="61"/>
      <c r="O82" s="61"/>
      <c r="P82" s="61" t="s">
        <v>99</v>
      </c>
      <c r="Q82" s="61"/>
      <c r="R82" s="61"/>
      <c r="S82" s="63"/>
      <c r="T82" s="64"/>
      <c r="U82" s="64"/>
      <c r="V82" s="64"/>
      <c r="W82" s="64"/>
      <c r="X82" s="64"/>
      <c r="Y82" s="64"/>
      <c r="Z82" s="64"/>
      <c r="AA82" s="64"/>
      <c r="AB82" s="64"/>
      <c r="AC82" s="64"/>
      <c r="AD82" s="64"/>
      <c r="AE82" s="64"/>
      <c r="AF82" s="64"/>
      <c r="AG82" s="64"/>
      <c r="AH82" s="64"/>
      <c r="AI82" s="64"/>
      <c r="AJ82" s="18"/>
    </row>
    <row r="83" spans="1:36" ht="30" customHeight="1">
      <c r="A83" s="442"/>
      <c r="B83" s="45" t="s">
        <v>938</v>
      </c>
      <c r="C83" s="64"/>
      <c r="D83" s="64"/>
      <c r="E83" s="64"/>
      <c r="F83" s="64"/>
      <c r="G83" s="64"/>
      <c r="H83" s="64"/>
      <c r="I83" s="64"/>
      <c r="J83" s="64"/>
      <c r="K83" s="64"/>
      <c r="L83" s="64"/>
      <c r="M83" s="64"/>
      <c r="N83" s="61"/>
      <c r="O83" s="61"/>
      <c r="P83" s="61" t="s">
        <v>99</v>
      </c>
      <c r="Q83" s="61"/>
      <c r="R83" s="61"/>
      <c r="S83" s="63"/>
      <c r="T83" s="64"/>
      <c r="U83" s="64"/>
      <c r="V83" s="64"/>
      <c r="W83" s="64"/>
      <c r="X83" s="64"/>
      <c r="Y83" s="64"/>
      <c r="Z83" s="64"/>
      <c r="AA83" s="64"/>
      <c r="AB83" s="64"/>
      <c r="AC83" s="64"/>
      <c r="AD83" s="64"/>
      <c r="AE83" s="64"/>
      <c r="AF83" s="64"/>
      <c r="AG83" s="64"/>
      <c r="AH83" s="64"/>
      <c r="AI83" s="64"/>
      <c r="AJ83" s="18"/>
    </row>
    <row r="84" spans="1:36" ht="30" customHeight="1">
      <c r="A84" s="442"/>
      <c r="B84" s="45" t="s">
        <v>939</v>
      </c>
      <c r="C84" s="64"/>
      <c r="D84" s="64"/>
      <c r="E84" s="64"/>
      <c r="F84" s="64"/>
      <c r="G84" s="64"/>
      <c r="H84" s="64"/>
      <c r="I84" s="64"/>
      <c r="J84" s="64"/>
      <c r="K84" s="64"/>
      <c r="L84" s="64"/>
      <c r="M84" s="64"/>
      <c r="N84" s="61"/>
      <c r="O84" s="61"/>
      <c r="P84" s="61" t="s">
        <v>99</v>
      </c>
      <c r="Q84" s="61"/>
      <c r="R84" s="61"/>
      <c r="S84" s="63"/>
      <c r="T84" s="64"/>
      <c r="U84" s="64"/>
      <c r="V84" s="64"/>
      <c r="W84" s="64"/>
      <c r="X84" s="64"/>
      <c r="Y84" s="64"/>
      <c r="Z84" s="64"/>
      <c r="AA84" s="64"/>
      <c r="AB84" s="64"/>
      <c r="AC84" s="64"/>
      <c r="AD84" s="64"/>
      <c r="AE84" s="64"/>
      <c r="AF84" s="64"/>
      <c r="AG84" s="64"/>
      <c r="AH84" s="64"/>
      <c r="AI84" s="64"/>
      <c r="AJ84" s="18"/>
    </row>
    <row r="85" spans="1:36" ht="30" customHeight="1">
      <c r="A85" s="443"/>
      <c r="B85" s="45" t="s">
        <v>940</v>
      </c>
      <c r="C85" s="64"/>
      <c r="D85" s="64"/>
      <c r="E85" s="64"/>
      <c r="F85" s="64"/>
      <c r="G85" s="64"/>
      <c r="H85" s="64"/>
      <c r="I85" s="64"/>
      <c r="J85" s="64"/>
      <c r="K85" s="64"/>
      <c r="L85" s="64"/>
      <c r="M85" s="64"/>
      <c r="N85" s="61"/>
      <c r="O85" s="61"/>
      <c r="P85" s="61" t="s">
        <v>99</v>
      </c>
      <c r="Q85" s="61"/>
      <c r="R85" s="61"/>
      <c r="S85" s="63"/>
      <c r="T85" s="64"/>
      <c r="U85" s="64"/>
      <c r="V85" s="64"/>
      <c r="W85" s="64"/>
      <c r="X85" s="64"/>
      <c r="Y85" s="64"/>
      <c r="Z85" s="64"/>
      <c r="AA85" s="64"/>
      <c r="AB85" s="64"/>
      <c r="AC85" s="64"/>
      <c r="AD85" s="64"/>
      <c r="AE85" s="64"/>
      <c r="AF85" s="64"/>
      <c r="AG85" s="64"/>
      <c r="AH85" s="64"/>
      <c r="AI85" s="64"/>
      <c r="AJ85" s="18"/>
    </row>
    <row r="86" spans="1:36" ht="30" customHeight="1">
      <c r="A86" s="441" t="s">
        <v>941</v>
      </c>
      <c r="B86" s="45" t="s">
        <v>382</v>
      </c>
      <c r="C86" s="64" t="s">
        <v>942</v>
      </c>
      <c r="D86" s="64"/>
      <c r="E86" s="64"/>
      <c r="F86" s="64"/>
      <c r="G86" s="64"/>
      <c r="H86" s="64"/>
      <c r="I86" s="64"/>
      <c r="J86" s="64"/>
      <c r="K86" s="64"/>
      <c r="L86" s="64"/>
      <c r="M86" s="64"/>
      <c r="N86" s="61"/>
      <c r="O86" s="61"/>
      <c r="P86" s="61"/>
      <c r="Q86" s="61"/>
      <c r="R86" s="61" t="s">
        <v>141</v>
      </c>
      <c r="S86" s="63"/>
      <c r="T86" s="64"/>
      <c r="U86" s="64"/>
      <c r="V86" s="64"/>
      <c r="W86" s="64"/>
      <c r="X86" s="64"/>
      <c r="Y86" s="64"/>
      <c r="Z86" s="64"/>
      <c r="AA86" s="64"/>
      <c r="AB86" s="64"/>
      <c r="AC86" s="64"/>
      <c r="AD86" s="64"/>
      <c r="AE86" s="64"/>
      <c r="AF86" s="64"/>
      <c r="AG86" s="64"/>
      <c r="AH86" s="64"/>
      <c r="AI86" s="64"/>
      <c r="AJ86" s="18"/>
    </row>
    <row r="87" spans="1:36" ht="30" customHeight="1">
      <c r="A87" s="442"/>
      <c r="B87" s="45" t="s">
        <v>395</v>
      </c>
      <c r="C87" s="64" t="s">
        <v>942</v>
      </c>
      <c r="D87" s="64"/>
      <c r="E87" s="64"/>
      <c r="F87" s="64"/>
      <c r="G87" s="64"/>
      <c r="H87" s="64"/>
      <c r="I87" s="64"/>
      <c r="J87" s="64"/>
      <c r="K87" s="64"/>
      <c r="L87" s="64"/>
      <c r="M87" s="64"/>
      <c r="N87" s="61"/>
      <c r="O87" s="61"/>
      <c r="P87" s="61"/>
      <c r="Q87" s="61"/>
      <c r="R87" s="61" t="s">
        <v>141</v>
      </c>
      <c r="S87" s="63"/>
      <c r="T87" s="64"/>
      <c r="U87" s="64"/>
      <c r="V87" s="64"/>
      <c r="W87" s="64"/>
      <c r="X87" s="64"/>
      <c r="Y87" s="64"/>
      <c r="Z87" s="64"/>
      <c r="AA87" s="64"/>
      <c r="AB87" s="64"/>
      <c r="AC87" s="64"/>
      <c r="AD87" s="64"/>
      <c r="AE87" s="64"/>
      <c r="AF87" s="64"/>
      <c r="AG87" s="64"/>
      <c r="AH87" s="64"/>
      <c r="AI87" s="64"/>
      <c r="AJ87" s="18"/>
    </row>
    <row r="88" spans="1:36" ht="30" customHeight="1">
      <c r="A88" s="442"/>
      <c r="B88" s="45" t="s">
        <v>406</v>
      </c>
      <c r="C88" s="64" t="s">
        <v>942</v>
      </c>
      <c r="D88" s="64"/>
      <c r="E88" s="64"/>
      <c r="F88" s="64"/>
      <c r="G88" s="64"/>
      <c r="H88" s="64"/>
      <c r="I88" s="64"/>
      <c r="J88" s="64"/>
      <c r="K88" s="64"/>
      <c r="L88" s="64"/>
      <c r="M88" s="64"/>
      <c r="N88" s="61"/>
      <c r="O88" s="61"/>
      <c r="P88" s="61"/>
      <c r="Q88" s="61"/>
      <c r="R88" s="61" t="s">
        <v>141</v>
      </c>
      <c r="S88" s="63"/>
      <c r="T88" s="64"/>
      <c r="U88" s="64"/>
      <c r="V88" s="64"/>
      <c r="W88" s="64"/>
      <c r="X88" s="64"/>
      <c r="Y88" s="64"/>
      <c r="Z88" s="64"/>
      <c r="AA88" s="64"/>
      <c r="AB88" s="64"/>
      <c r="AC88" s="64"/>
      <c r="AD88" s="64"/>
      <c r="AE88" s="64"/>
      <c r="AF88" s="64"/>
      <c r="AG88" s="64"/>
      <c r="AH88" s="64"/>
      <c r="AI88" s="64"/>
      <c r="AJ88" s="18"/>
    </row>
    <row r="89" spans="1:36" ht="30" customHeight="1">
      <c r="A89" s="442"/>
      <c r="B89" s="45" t="s">
        <v>420</v>
      </c>
      <c r="C89" s="64"/>
      <c r="D89" s="64"/>
      <c r="E89" s="64"/>
      <c r="F89" s="64"/>
      <c r="G89" s="64"/>
      <c r="H89" s="64"/>
      <c r="I89" s="64"/>
      <c r="J89" s="64"/>
      <c r="K89" s="64"/>
      <c r="L89" s="64"/>
      <c r="M89" s="64"/>
      <c r="N89" s="61"/>
      <c r="O89" s="61"/>
      <c r="P89" s="61"/>
      <c r="Q89" s="61"/>
      <c r="R89" s="61" t="s">
        <v>99</v>
      </c>
      <c r="S89" s="63"/>
      <c r="T89" s="64"/>
      <c r="U89" s="64"/>
      <c r="V89" s="64"/>
      <c r="W89" s="64"/>
      <c r="X89" s="64"/>
      <c r="Y89" s="64"/>
      <c r="Z89" s="64"/>
      <c r="AA89" s="64"/>
      <c r="AB89" s="64"/>
      <c r="AC89" s="64"/>
      <c r="AD89" s="64"/>
      <c r="AE89" s="64"/>
      <c r="AF89" s="64"/>
      <c r="AG89" s="64"/>
      <c r="AH89" s="64"/>
      <c r="AI89" s="64"/>
      <c r="AJ89" s="18"/>
    </row>
    <row r="90" spans="1:36" ht="30" customHeight="1">
      <c r="A90" s="442"/>
      <c r="B90" s="45" t="s">
        <v>430</v>
      </c>
      <c r="C90" s="64"/>
      <c r="D90" s="64"/>
      <c r="E90" s="64"/>
      <c r="F90" s="64"/>
      <c r="G90" s="64"/>
      <c r="H90" s="64"/>
      <c r="I90" s="64"/>
      <c r="J90" s="64"/>
      <c r="K90" s="64"/>
      <c r="L90" s="64"/>
      <c r="M90" s="64"/>
      <c r="N90" s="61"/>
      <c r="O90" s="61"/>
      <c r="P90" s="61"/>
      <c r="Q90" s="61"/>
      <c r="R90" s="61" t="s">
        <v>99</v>
      </c>
      <c r="S90" s="63"/>
      <c r="T90" s="64"/>
      <c r="U90" s="64"/>
      <c r="V90" s="64"/>
      <c r="W90" s="64"/>
      <c r="X90" s="64"/>
      <c r="Y90" s="64"/>
      <c r="Z90" s="64"/>
      <c r="AA90" s="64"/>
      <c r="AB90" s="64"/>
      <c r="AC90" s="64"/>
      <c r="AD90" s="64"/>
      <c r="AE90" s="64"/>
      <c r="AF90" s="64"/>
      <c r="AG90" s="64"/>
      <c r="AH90" s="64"/>
      <c r="AI90" s="64"/>
      <c r="AJ90" s="18"/>
    </row>
    <row r="91" spans="1:36" ht="30" customHeight="1">
      <c r="A91" s="442"/>
      <c r="B91" s="45" t="s">
        <v>441</v>
      </c>
      <c r="C91" s="64"/>
      <c r="D91" s="64"/>
      <c r="E91" s="64"/>
      <c r="F91" s="64"/>
      <c r="G91" s="64"/>
      <c r="H91" s="64"/>
      <c r="I91" s="64"/>
      <c r="J91" s="64"/>
      <c r="K91" s="64"/>
      <c r="L91" s="64"/>
      <c r="M91" s="64"/>
      <c r="N91" s="61"/>
      <c r="O91" s="61"/>
      <c r="P91" s="61"/>
      <c r="Q91" s="61"/>
      <c r="R91" s="61" t="s">
        <v>99</v>
      </c>
      <c r="S91" s="63"/>
      <c r="T91" s="64"/>
      <c r="U91" s="64"/>
      <c r="V91" s="64"/>
      <c r="W91" s="64"/>
      <c r="X91" s="64"/>
      <c r="Y91" s="64"/>
      <c r="Z91" s="64"/>
      <c r="AA91" s="64"/>
      <c r="AB91" s="64"/>
      <c r="AC91" s="64"/>
      <c r="AD91" s="64"/>
      <c r="AE91" s="64"/>
      <c r="AF91" s="64"/>
      <c r="AG91" s="64"/>
      <c r="AH91" s="64"/>
      <c r="AI91" s="64"/>
      <c r="AJ91" s="18"/>
    </row>
    <row r="92" spans="1:36" ht="30" customHeight="1">
      <c r="A92" s="442"/>
      <c r="B92" s="45" t="s">
        <v>450</v>
      </c>
      <c r="C92" s="64"/>
      <c r="D92" s="64"/>
      <c r="E92" s="64"/>
      <c r="F92" s="64"/>
      <c r="G92" s="64"/>
      <c r="H92" s="64"/>
      <c r="I92" s="64"/>
      <c r="J92" s="64"/>
      <c r="K92" s="64"/>
      <c r="L92" s="64"/>
      <c r="M92" s="64"/>
      <c r="N92" s="61"/>
      <c r="O92" s="61"/>
      <c r="P92" s="61"/>
      <c r="Q92" s="61"/>
      <c r="R92" s="61" t="s">
        <v>99</v>
      </c>
      <c r="S92" s="63"/>
      <c r="T92" s="64"/>
      <c r="U92" s="64"/>
      <c r="V92" s="64"/>
      <c r="W92" s="64"/>
      <c r="X92" s="64"/>
      <c r="Y92" s="64"/>
      <c r="Z92" s="64"/>
      <c r="AA92" s="64"/>
      <c r="AB92" s="64"/>
      <c r="AC92" s="64"/>
      <c r="AD92" s="64"/>
      <c r="AE92" s="64"/>
      <c r="AF92" s="64"/>
      <c r="AG92" s="64"/>
      <c r="AH92" s="64"/>
      <c r="AI92" s="64"/>
      <c r="AJ92" s="18"/>
    </row>
    <row r="93" spans="1:36" ht="30" customHeight="1">
      <c r="A93" s="442"/>
      <c r="B93" s="45" t="s">
        <v>460</v>
      </c>
      <c r="C93" s="64"/>
      <c r="D93" s="64"/>
      <c r="E93" s="64"/>
      <c r="F93" s="64"/>
      <c r="G93" s="64"/>
      <c r="H93" s="64"/>
      <c r="I93" s="64"/>
      <c r="J93" s="64"/>
      <c r="K93" s="64"/>
      <c r="L93" s="64"/>
      <c r="M93" s="64"/>
      <c r="N93" s="61"/>
      <c r="O93" s="61"/>
      <c r="P93" s="61"/>
      <c r="Q93" s="61"/>
      <c r="R93" s="61" t="s">
        <v>99</v>
      </c>
      <c r="S93" s="63"/>
      <c r="T93" s="64"/>
      <c r="U93" s="64"/>
      <c r="V93" s="64"/>
      <c r="W93" s="64"/>
      <c r="X93" s="64"/>
      <c r="Y93" s="64"/>
      <c r="Z93" s="64"/>
      <c r="AA93" s="64"/>
      <c r="AB93" s="64"/>
      <c r="AC93" s="64"/>
      <c r="AD93" s="64"/>
      <c r="AE93" s="64"/>
      <c r="AF93" s="64"/>
      <c r="AG93" s="64"/>
      <c r="AH93" s="64"/>
      <c r="AI93" s="64"/>
      <c r="AJ93" s="18"/>
    </row>
    <row r="94" spans="1:36" ht="30" customHeight="1">
      <c r="A94" s="442"/>
      <c r="B94" s="45" t="s">
        <v>872</v>
      </c>
      <c r="C94" s="64"/>
      <c r="D94" s="64"/>
      <c r="E94" s="64"/>
      <c r="F94" s="64"/>
      <c r="G94" s="64"/>
      <c r="H94" s="64"/>
      <c r="I94" s="64"/>
      <c r="J94" s="64"/>
      <c r="K94" s="64"/>
      <c r="L94" s="64"/>
      <c r="M94" s="64"/>
      <c r="N94" s="61"/>
      <c r="O94" s="61"/>
      <c r="P94" s="61"/>
      <c r="Q94" s="61"/>
      <c r="R94" s="61" t="s">
        <v>99</v>
      </c>
      <c r="S94" s="63"/>
      <c r="T94" s="64"/>
      <c r="U94" s="64"/>
      <c r="V94" s="64"/>
      <c r="W94" s="64"/>
      <c r="X94" s="64"/>
      <c r="Y94" s="64"/>
      <c r="Z94" s="64"/>
      <c r="AA94" s="64"/>
      <c r="AB94" s="64"/>
      <c r="AC94" s="64"/>
      <c r="AD94" s="64"/>
      <c r="AE94" s="64"/>
      <c r="AF94" s="64"/>
      <c r="AG94" s="64"/>
      <c r="AH94" s="64"/>
      <c r="AI94" s="64"/>
      <c r="AJ94" s="18"/>
    </row>
    <row r="95" spans="1:36" ht="30" customHeight="1">
      <c r="A95" s="442"/>
      <c r="B95" s="45" t="s">
        <v>943</v>
      </c>
      <c r="C95" s="64"/>
      <c r="D95" s="64"/>
      <c r="E95" s="64"/>
      <c r="F95" s="64"/>
      <c r="G95" s="64"/>
      <c r="H95" s="64"/>
      <c r="I95" s="64"/>
      <c r="J95" s="64"/>
      <c r="K95" s="64"/>
      <c r="L95" s="64"/>
      <c r="M95" s="64"/>
      <c r="N95" s="61"/>
      <c r="O95" s="61"/>
      <c r="P95" s="61"/>
      <c r="Q95" s="61"/>
      <c r="R95" s="61" t="s">
        <v>99</v>
      </c>
      <c r="S95" s="63"/>
      <c r="T95" s="64"/>
      <c r="U95" s="64"/>
      <c r="V95" s="64"/>
      <c r="W95" s="64"/>
      <c r="X95" s="64"/>
      <c r="Y95" s="64"/>
      <c r="Z95" s="64"/>
      <c r="AA95" s="64"/>
      <c r="AB95" s="64"/>
      <c r="AC95" s="64"/>
      <c r="AD95" s="64"/>
      <c r="AE95" s="64"/>
      <c r="AF95" s="64"/>
      <c r="AG95" s="64"/>
      <c r="AH95" s="64"/>
      <c r="AI95" s="64"/>
      <c r="AJ95" s="18"/>
    </row>
    <row r="96" spans="1:36" ht="30" customHeight="1">
      <c r="A96" s="442"/>
      <c r="B96" s="45" t="s">
        <v>944</v>
      </c>
      <c r="C96" s="64"/>
      <c r="D96" s="64"/>
      <c r="E96" s="64"/>
      <c r="F96" s="64"/>
      <c r="G96" s="64"/>
      <c r="H96" s="64"/>
      <c r="I96" s="64"/>
      <c r="J96" s="64"/>
      <c r="K96" s="64"/>
      <c r="L96" s="64"/>
      <c r="M96" s="64"/>
      <c r="N96" s="61"/>
      <c r="O96" s="61"/>
      <c r="P96" s="61"/>
      <c r="Q96" s="61"/>
      <c r="R96" s="61" t="s">
        <v>99</v>
      </c>
      <c r="S96" s="63"/>
      <c r="T96" s="64"/>
      <c r="U96" s="64"/>
      <c r="V96" s="64"/>
      <c r="W96" s="64"/>
      <c r="X96" s="64"/>
      <c r="Y96" s="64"/>
      <c r="Z96" s="64"/>
      <c r="AA96" s="64"/>
      <c r="AB96" s="64"/>
      <c r="AC96" s="64"/>
      <c r="AD96" s="64"/>
      <c r="AE96" s="64"/>
      <c r="AF96" s="64"/>
      <c r="AG96" s="64"/>
      <c r="AH96" s="64"/>
      <c r="AI96" s="64"/>
      <c r="AJ96" s="18"/>
    </row>
    <row r="97" spans="1:36" ht="30" customHeight="1">
      <c r="A97" s="442"/>
      <c r="B97" s="45" t="s">
        <v>945</v>
      </c>
      <c r="C97" s="64"/>
      <c r="D97" s="64"/>
      <c r="E97" s="64"/>
      <c r="F97" s="64"/>
      <c r="G97" s="64"/>
      <c r="H97" s="64"/>
      <c r="I97" s="64"/>
      <c r="J97" s="64"/>
      <c r="K97" s="64"/>
      <c r="L97" s="64"/>
      <c r="M97" s="64"/>
      <c r="N97" s="61"/>
      <c r="O97" s="61"/>
      <c r="P97" s="61"/>
      <c r="Q97" s="61"/>
      <c r="R97" s="61" t="s">
        <v>99</v>
      </c>
      <c r="S97" s="63"/>
      <c r="T97" s="64"/>
      <c r="U97" s="64"/>
      <c r="V97" s="64"/>
      <c r="W97" s="64"/>
      <c r="X97" s="64"/>
      <c r="Y97" s="64"/>
      <c r="Z97" s="64"/>
      <c r="AA97" s="64"/>
      <c r="AB97" s="64"/>
      <c r="AC97" s="64"/>
      <c r="AD97" s="64"/>
      <c r="AE97" s="64"/>
      <c r="AF97" s="64"/>
      <c r="AG97" s="64"/>
      <c r="AH97" s="64"/>
      <c r="AI97" s="64"/>
      <c r="AJ97" s="18"/>
    </row>
    <row r="98" spans="1:36" ht="30" customHeight="1">
      <c r="A98" s="442"/>
      <c r="B98" s="45" t="s">
        <v>946</v>
      </c>
      <c r="C98" s="64"/>
      <c r="D98" s="64"/>
      <c r="E98" s="64"/>
      <c r="F98" s="64"/>
      <c r="G98" s="64"/>
      <c r="H98" s="64"/>
      <c r="I98" s="64"/>
      <c r="J98" s="64"/>
      <c r="K98" s="64"/>
      <c r="L98" s="64"/>
      <c r="M98" s="64"/>
      <c r="N98" s="61"/>
      <c r="O98" s="61"/>
      <c r="P98" s="61"/>
      <c r="Q98" s="61"/>
      <c r="R98" s="61" t="s">
        <v>99</v>
      </c>
      <c r="S98" s="63"/>
      <c r="T98" s="64"/>
      <c r="U98" s="64"/>
      <c r="V98" s="64"/>
      <c r="W98" s="64"/>
      <c r="X98" s="64"/>
      <c r="Y98" s="64"/>
      <c r="Z98" s="64"/>
      <c r="AA98" s="64"/>
      <c r="AB98" s="64"/>
      <c r="AC98" s="64"/>
      <c r="AD98" s="64"/>
      <c r="AE98" s="64"/>
      <c r="AF98" s="64"/>
      <c r="AG98" s="64"/>
      <c r="AH98" s="64"/>
      <c r="AI98" s="64"/>
      <c r="AJ98" s="18"/>
    </row>
    <row r="99" spans="1:36" ht="30" customHeight="1">
      <c r="A99" s="442"/>
      <c r="B99" s="45" t="s">
        <v>947</v>
      </c>
      <c r="C99" s="64"/>
      <c r="D99" s="64"/>
      <c r="E99" s="64"/>
      <c r="F99" s="64"/>
      <c r="G99" s="64"/>
      <c r="H99" s="64"/>
      <c r="I99" s="64"/>
      <c r="J99" s="64"/>
      <c r="K99" s="64"/>
      <c r="L99" s="64"/>
      <c r="M99" s="64"/>
      <c r="N99" s="61"/>
      <c r="O99" s="61"/>
      <c r="P99" s="61"/>
      <c r="Q99" s="61"/>
      <c r="R99" s="61" t="s">
        <v>99</v>
      </c>
      <c r="S99" s="63"/>
      <c r="T99" s="64"/>
      <c r="U99" s="64"/>
      <c r="V99" s="64"/>
      <c r="W99" s="64"/>
      <c r="X99" s="64"/>
      <c r="Y99" s="64"/>
      <c r="Z99" s="64"/>
      <c r="AA99" s="64"/>
      <c r="AB99" s="64"/>
      <c r="AC99" s="64"/>
      <c r="AD99" s="64"/>
      <c r="AE99" s="64"/>
      <c r="AF99" s="64"/>
      <c r="AG99" s="64"/>
      <c r="AH99" s="64"/>
      <c r="AI99" s="64"/>
      <c r="AJ99" s="18"/>
    </row>
    <row r="100" spans="1:36" ht="30" customHeight="1">
      <c r="A100" s="443"/>
      <c r="B100" s="45" t="s">
        <v>948</v>
      </c>
      <c r="C100" s="64"/>
      <c r="D100" s="64"/>
      <c r="E100" s="64"/>
      <c r="F100" s="64"/>
      <c r="G100" s="64"/>
      <c r="H100" s="64"/>
      <c r="I100" s="64"/>
      <c r="J100" s="64"/>
      <c r="K100" s="64"/>
      <c r="L100" s="64"/>
      <c r="M100" s="64"/>
      <c r="N100" s="61"/>
      <c r="O100" s="61"/>
      <c r="P100" s="61"/>
      <c r="Q100" s="61"/>
      <c r="R100" s="61" t="s">
        <v>99</v>
      </c>
      <c r="S100" s="63"/>
      <c r="T100" s="64"/>
      <c r="U100" s="64"/>
      <c r="V100" s="64"/>
      <c r="W100" s="64"/>
      <c r="X100" s="64"/>
      <c r="Y100" s="64"/>
      <c r="Z100" s="64"/>
      <c r="AA100" s="64"/>
      <c r="AB100" s="64"/>
      <c r="AC100" s="64"/>
      <c r="AD100" s="64"/>
      <c r="AE100" s="64"/>
      <c r="AF100" s="64"/>
      <c r="AG100" s="64"/>
      <c r="AH100" s="64"/>
      <c r="AI100" s="64"/>
      <c r="AJ100" s="18"/>
    </row>
    <row r="101" spans="1:36" ht="30" customHeight="1">
      <c r="A101" s="441" t="s">
        <v>949</v>
      </c>
      <c r="B101" s="45" t="s">
        <v>471</v>
      </c>
      <c r="C101" s="64" t="s">
        <v>950</v>
      </c>
      <c r="D101" s="64"/>
      <c r="E101" s="64"/>
      <c r="F101" s="64"/>
      <c r="G101" s="64"/>
      <c r="H101" s="64"/>
      <c r="I101" s="64"/>
      <c r="J101" s="64"/>
      <c r="K101" s="64"/>
      <c r="L101" s="64"/>
      <c r="M101" s="64"/>
      <c r="N101" s="61"/>
      <c r="O101" s="61"/>
      <c r="P101" s="61"/>
      <c r="Q101" s="61"/>
      <c r="R101" s="61" t="s">
        <v>141</v>
      </c>
      <c r="S101" s="63"/>
      <c r="T101" s="64"/>
      <c r="U101" s="64"/>
      <c r="V101" s="64"/>
      <c r="W101" s="64"/>
      <c r="X101" s="64"/>
      <c r="Y101" s="64"/>
      <c r="Z101" s="64"/>
      <c r="AA101" s="64"/>
      <c r="AB101" s="64"/>
      <c r="AC101" s="64"/>
      <c r="AD101" s="64"/>
      <c r="AE101" s="64"/>
      <c r="AF101" s="64"/>
      <c r="AG101" s="64"/>
      <c r="AH101" s="64"/>
      <c r="AI101" s="64"/>
      <c r="AJ101" s="18"/>
    </row>
    <row r="102" spans="1:36" ht="30" customHeight="1">
      <c r="A102" s="442"/>
      <c r="B102" s="45" t="s">
        <v>482</v>
      </c>
      <c r="C102" s="64" t="s">
        <v>950</v>
      </c>
      <c r="D102" s="64"/>
      <c r="E102" s="64"/>
      <c r="F102" s="64"/>
      <c r="G102" s="64"/>
      <c r="H102" s="64"/>
      <c r="I102" s="64"/>
      <c r="J102" s="64"/>
      <c r="K102" s="64"/>
      <c r="L102" s="64"/>
      <c r="M102" s="64"/>
      <c r="N102" s="61"/>
      <c r="O102" s="61"/>
      <c r="P102" s="61"/>
      <c r="Q102" s="61"/>
      <c r="R102" s="61" t="s">
        <v>141</v>
      </c>
      <c r="S102" s="63"/>
      <c r="T102" s="64"/>
      <c r="U102" s="64"/>
      <c r="V102" s="64"/>
      <c r="W102" s="64"/>
      <c r="X102" s="64"/>
      <c r="Y102" s="64"/>
      <c r="Z102" s="64"/>
      <c r="AA102" s="64"/>
      <c r="AB102" s="64"/>
      <c r="AC102" s="64"/>
      <c r="AD102" s="64"/>
      <c r="AE102" s="64"/>
      <c r="AF102" s="64"/>
      <c r="AG102" s="64"/>
      <c r="AH102" s="64"/>
      <c r="AI102" s="64"/>
      <c r="AJ102" s="18"/>
    </row>
    <row r="103" spans="1:36" ht="30" customHeight="1">
      <c r="A103" s="442"/>
      <c r="B103" s="45" t="s">
        <v>496</v>
      </c>
      <c r="C103" s="64" t="s">
        <v>950</v>
      </c>
      <c r="D103" s="64"/>
      <c r="E103" s="64"/>
      <c r="F103" s="64"/>
      <c r="G103" s="64"/>
      <c r="H103" s="64"/>
      <c r="I103" s="64"/>
      <c r="J103" s="64"/>
      <c r="K103" s="64"/>
      <c r="L103" s="64"/>
      <c r="M103" s="64"/>
      <c r="N103" s="61"/>
      <c r="O103" s="61"/>
      <c r="P103" s="61"/>
      <c r="Q103" s="61"/>
      <c r="R103" s="61" t="s">
        <v>141</v>
      </c>
      <c r="S103" s="63"/>
      <c r="T103" s="64"/>
      <c r="U103" s="64"/>
      <c r="V103" s="64"/>
      <c r="W103" s="64"/>
      <c r="X103" s="64"/>
      <c r="Y103" s="64"/>
      <c r="Z103" s="64"/>
      <c r="AA103" s="64"/>
      <c r="AB103" s="64"/>
      <c r="AC103" s="64"/>
      <c r="AD103" s="64"/>
      <c r="AE103" s="64"/>
      <c r="AF103" s="64"/>
      <c r="AG103" s="64"/>
      <c r="AH103" s="64"/>
      <c r="AI103" s="64"/>
      <c r="AJ103" s="18"/>
    </row>
    <row r="104" spans="1:36" ht="30" customHeight="1">
      <c r="A104" s="442"/>
      <c r="B104" s="45" t="s">
        <v>510</v>
      </c>
      <c r="C104" s="64"/>
      <c r="D104" s="64"/>
      <c r="E104" s="64"/>
      <c r="F104" s="64"/>
      <c r="G104" s="64"/>
      <c r="H104" s="64"/>
      <c r="I104" s="64"/>
      <c r="J104" s="64"/>
      <c r="K104" s="64"/>
      <c r="L104" s="64"/>
      <c r="M104" s="64"/>
      <c r="N104" s="61"/>
      <c r="O104" s="61"/>
      <c r="P104" s="61"/>
      <c r="Q104" s="61" t="s">
        <v>99</v>
      </c>
      <c r="R104" s="61"/>
      <c r="S104" s="63"/>
      <c r="T104" s="64"/>
      <c r="U104" s="64"/>
      <c r="V104" s="64"/>
      <c r="W104" s="64"/>
      <c r="X104" s="64"/>
      <c r="Y104" s="64"/>
      <c r="Z104" s="64"/>
      <c r="AA104" s="64"/>
      <c r="AB104" s="64"/>
      <c r="AC104" s="64"/>
      <c r="AD104" s="64"/>
      <c r="AE104" s="64"/>
      <c r="AF104" s="64"/>
      <c r="AG104" s="64"/>
      <c r="AH104" s="64"/>
      <c r="AI104" s="64"/>
      <c r="AJ104" s="18"/>
    </row>
    <row r="105" spans="1:36" ht="30" customHeight="1">
      <c r="A105" s="442"/>
      <c r="B105" s="45" t="s">
        <v>525</v>
      </c>
      <c r="C105" s="64"/>
      <c r="D105" s="64"/>
      <c r="E105" s="64"/>
      <c r="F105" s="64"/>
      <c r="G105" s="64"/>
      <c r="H105" s="64"/>
      <c r="I105" s="64"/>
      <c r="J105" s="64"/>
      <c r="K105" s="64"/>
      <c r="L105" s="64"/>
      <c r="M105" s="64"/>
      <c r="N105" s="61"/>
      <c r="O105" s="61" t="s">
        <v>99</v>
      </c>
      <c r="P105" s="61"/>
      <c r="Q105" s="61"/>
      <c r="R105" s="61"/>
      <c r="S105" s="63"/>
      <c r="T105" s="64"/>
      <c r="U105" s="64"/>
      <c r="V105" s="64"/>
      <c r="W105" s="64"/>
      <c r="X105" s="64"/>
      <c r="Y105" s="64"/>
      <c r="Z105" s="64"/>
      <c r="AA105" s="64"/>
      <c r="AB105" s="64"/>
      <c r="AC105" s="64"/>
      <c r="AD105" s="64"/>
      <c r="AE105" s="64"/>
      <c r="AF105" s="64"/>
      <c r="AG105" s="64"/>
      <c r="AH105" s="64"/>
      <c r="AI105" s="64"/>
      <c r="AJ105" s="18"/>
    </row>
    <row r="106" spans="1:36" ht="30" customHeight="1">
      <c r="A106" s="442"/>
      <c r="B106" s="45" t="s">
        <v>537</v>
      </c>
      <c r="C106" s="64"/>
      <c r="D106" s="64"/>
      <c r="E106" s="64"/>
      <c r="F106" s="64"/>
      <c r="G106" s="64"/>
      <c r="H106" s="64"/>
      <c r="I106" s="64"/>
      <c r="J106" s="64"/>
      <c r="K106" s="64"/>
      <c r="L106" s="64"/>
      <c r="M106" s="64"/>
      <c r="N106" s="61"/>
      <c r="O106" s="61" t="s">
        <v>99</v>
      </c>
      <c r="P106" s="61"/>
      <c r="Q106" s="61"/>
      <c r="R106" s="61"/>
      <c r="S106" s="63"/>
      <c r="T106" s="64"/>
      <c r="U106" s="64"/>
      <c r="V106" s="64"/>
      <c r="W106" s="64"/>
      <c r="X106" s="64"/>
      <c r="Y106" s="64"/>
      <c r="Z106" s="64"/>
      <c r="AA106" s="64"/>
      <c r="AB106" s="64"/>
      <c r="AC106" s="64"/>
      <c r="AD106" s="64"/>
      <c r="AE106" s="64"/>
      <c r="AF106" s="64"/>
      <c r="AG106" s="64"/>
      <c r="AH106" s="64"/>
      <c r="AI106" s="64"/>
      <c r="AJ106" s="18"/>
    </row>
    <row r="107" spans="1:36" ht="30" customHeight="1">
      <c r="A107" s="442"/>
      <c r="B107" s="45" t="s">
        <v>951</v>
      </c>
      <c r="C107" s="64"/>
      <c r="D107" s="64"/>
      <c r="E107" s="64"/>
      <c r="F107" s="64"/>
      <c r="G107" s="64"/>
      <c r="H107" s="64"/>
      <c r="I107" s="64"/>
      <c r="J107" s="64"/>
      <c r="K107" s="64"/>
      <c r="L107" s="64"/>
      <c r="M107" s="64"/>
      <c r="N107" s="61"/>
      <c r="O107" s="61" t="s">
        <v>99</v>
      </c>
      <c r="P107" s="61"/>
      <c r="Q107" s="61"/>
      <c r="R107" s="61"/>
      <c r="S107" s="63"/>
      <c r="T107" s="64"/>
      <c r="U107" s="64"/>
      <c r="V107" s="64"/>
      <c r="W107" s="64"/>
      <c r="X107" s="64"/>
      <c r="Y107" s="64"/>
      <c r="Z107" s="64"/>
      <c r="AA107" s="64"/>
      <c r="AB107" s="64"/>
      <c r="AC107" s="64"/>
      <c r="AD107" s="64"/>
      <c r="AE107" s="64"/>
      <c r="AF107" s="64"/>
      <c r="AG107" s="64"/>
      <c r="AH107" s="64"/>
      <c r="AI107" s="64"/>
      <c r="AJ107" s="18"/>
    </row>
    <row r="108" spans="1:36" ht="30" customHeight="1">
      <c r="A108" s="442"/>
      <c r="B108" s="45" t="s">
        <v>952</v>
      </c>
      <c r="C108" s="64"/>
      <c r="D108" s="64"/>
      <c r="E108" s="64"/>
      <c r="F108" s="64"/>
      <c r="G108" s="64"/>
      <c r="H108" s="64"/>
      <c r="I108" s="64"/>
      <c r="J108" s="64"/>
      <c r="K108" s="64"/>
      <c r="L108" s="64"/>
      <c r="M108" s="64"/>
      <c r="N108" s="61"/>
      <c r="O108" s="61" t="s">
        <v>99</v>
      </c>
      <c r="P108" s="61"/>
      <c r="Q108" s="61"/>
      <c r="R108" s="61"/>
      <c r="S108" s="63"/>
      <c r="T108" s="64"/>
      <c r="U108" s="64"/>
      <c r="V108" s="64"/>
      <c r="W108" s="64"/>
      <c r="X108" s="64"/>
      <c r="Y108" s="64"/>
      <c r="Z108" s="64"/>
      <c r="AA108" s="64"/>
      <c r="AB108" s="64"/>
      <c r="AC108" s="64"/>
      <c r="AD108" s="64"/>
      <c r="AE108" s="64"/>
      <c r="AF108" s="64"/>
      <c r="AG108" s="64"/>
      <c r="AH108" s="64"/>
      <c r="AI108" s="64"/>
      <c r="AJ108" s="18"/>
    </row>
    <row r="109" spans="1:36" ht="30" customHeight="1">
      <c r="A109" s="442"/>
      <c r="B109" s="45" t="s">
        <v>953</v>
      </c>
      <c r="C109" s="64"/>
      <c r="D109" s="64"/>
      <c r="E109" s="64"/>
      <c r="F109" s="64"/>
      <c r="G109" s="64"/>
      <c r="H109" s="64"/>
      <c r="I109" s="64"/>
      <c r="J109" s="64"/>
      <c r="K109" s="64"/>
      <c r="L109" s="64"/>
      <c r="M109" s="64"/>
      <c r="N109" s="61"/>
      <c r="O109" s="61" t="s">
        <v>99</v>
      </c>
      <c r="P109" s="61"/>
      <c r="Q109" s="61"/>
      <c r="R109" s="61"/>
      <c r="S109" s="63"/>
      <c r="T109" s="64"/>
      <c r="U109" s="64"/>
      <c r="V109" s="64"/>
      <c r="W109" s="64"/>
      <c r="X109" s="64"/>
      <c r="Y109" s="64"/>
      <c r="Z109" s="64"/>
      <c r="AA109" s="64"/>
      <c r="AB109" s="64"/>
      <c r="AC109" s="64"/>
      <c r="AD109" s="64"/>
      <c r="AE109" s="64"/>
      <c r="AF109" s="64"/>
      <c r="AG109" s="64"/>
      <c r="AH109" s="64"/>
      <c r="AI109" s="64"/>
      <c r="AJ109" s="18"/>
    </row>
    <row r="110" spans="1:36" ht="30" customHeight="1">
      <c r="A110" s="442"/>
      <c r="B110" s="45" t="s">
        <v>954</v>
      </c>
      <c r="C110" s="64"/>
      <c r="D110" s="64"/>
      <c r="E110" s="64"/>
      <c r="F110" s="64"/>
      <c r="G110" s="64"/>
      <c r="H110" s="64"/>
      <c r="I110" s="64"/>
      <c r="J110" s="64"/>
      <c r="K110" s="64"/>
      <c r="L110" s="64"/>
      <c r="M110" s="64"/>
      <c r="N110" s="61"/>
      <c r="O110" s="61" t="s">
        <v>99</v>
      </c>
      <c r="P110" s="61"/>
      <c r="Q110" s="61"/>
      <c r="R110" s="61"/>
      <c r="S110" s="63"/>
      <c r="T110" s="64"/>
      <c r="U110" s="64"/>
      <c r="V110" s="64"/>
      <c r="W110" s="64"/>
      <c r="X110" s="64"/>
      <c r="Y110" s="64"/>
      <c r="Z110" s="64"/>
      <c r="AA110" s="64"/>
      <c r="AB110" s="64"/>
      <c r="AC110" s="64"/>
      <c r="AD110" s="64"/>
      <c r="AE110" s="64"/>
      <c r="AF110" s="64"/>
      <c r="AG110" s="64"/>
      <c r="AH110" s="64"/>
      <c r="AI110" s="64"/>
      <c r="AJ110" s="18"/>
    </row>
    <row r="111" spans="1:36" ht="30" customHeight="1">
      <c r="A111" s="442"/>
      <c r="B111" s="45" t="s">
        <v>955</v>
      </c>
      <c r="C111" s="64"/>
      <c r="D111" s="64"/>
      <c r="E111" s="64"/>
      <c r="F111" s="64"/>
      <c r="G111" s="64"/>
      <c r="H111" s="64"/>
      <c r="I111" s="64"/>
      <c r="J111" s="64"/>
      <c r="K111" s="64"/>
      <c r="L111" s="64"/>
      <c r="M111" s="64"/>
      <c r="N111" s="61"/>
      <c r="O111" s="61" t="s">
        <v>99</v>
      </c>
      <c r="P111" s="61"/>
      <c r="Q111" s="61"/>
      <c r="R111" s="61"/>
      <c r="S111" s="63"/>
      <c r="T111" s="64"/>
      <c r="U111" s="64"/>
      <c r="V111" s="64"/>
      <c r="W111" s="64"/>
      <c r="X111" s="64"/>
      <c r="Y111" s="64"/>
      <c r="Z111" s="64"/>
      <c r="AA111" s="64"/>
      <c r="AB111" s="64"/>
      <c r="AC111" s="64"/>
      <c r="AD111" s="64"/>
      <c r="AE111" s="64"/>
      <c r="AF111" s="64"/>
      <c r="AG111" s="64"/>
      <c r="AH111" s="64"/>
      <c r="AI111" s="64"/>
      <c r="AJ111" s="18"/>
    </row>
    <row r="112" spans="1:36" ht="30" customHeight="1">
      <c r="A112" s="442"/>
      <c r="B112" s="45" t="s">
        <v>956</v>
      </c>
      <c r="C112" s="64"/>
      <c r="D112" s="64"/>
      <c r="E112" s="64"/>
      <c r="F112" s="64"/>
      <c r="G112" s="64"/>
      <c r="H112" s="64"/>
      <c r="I112" s="64"/>
      <c r="J112" s="64"/>
      <c r="K112" s="64"/>
      <c r="L112" s="64"/>
      <c r="M112" s="64"/>
      <c r="N112" s="61"/>
      <c r="O112" s="61" t="s">
        <v>99</v>
      </c>
      <c r="P112" s="61"/>
      <c r="Q112" s="61"/>
      <c r="R112" s="61"/>
      <c r="S112" s="63"/>
      <c r="T112" s="64"/>
      <c r="U112" s="64"/>
      <c r="V112" s="64"/>
      <c r="W112" s="64"/>
      <c r="X112" s="64"/>
      <c r="Y112" s="64"/>
      <c r="Z112" s="64"/>
      <c r="AA112" s="64"/>
      <c r="AB112" s="64"/>
      <c r="AC112" s="64"/>
      <c r="AD112" s="64"/>
      <c r="AE112" s="64"/>
      <c r="AF112" s="64"/>
      <c r="AG112" s="64"/>
      <c r="AH112" s="64"/>
      <c r="AI112" s="64"/>
      <c r="AJ112" s="18"/>
    </row>
    <row r="113" spans="1:36" ht="30" customHeight="1">
      <c r="A113" s="442"/>
      <c r="B113" s="45" t="s">
        <v>957</v>
      </c>
      <c r="C113" s="64"/>
      <c r="D113" s="64"/>
      <c r="E113" s="64"/>
      <c r="F113" s="64"/>
      <c r="G113" s="64"/>
      <c r="H113" s="64"/>
      <c r="I113" s="64"/>
      <c r="J113" s="64"/>
      <c r="K113" s="64"/>
      <c r="L113" s="64"/>
      <c r="M113" s="64"/>
      <c r="N113" s="61"/>
      <c r="O113" s="61" t="s">
        <v>99</v>
      </c>
      <c r="P113" s="61"/>
      <c r="Q113" s="61"/>
      <c r="R113" s="61"/>
      <c r="S113" s="63"/>
      <c r="T113" s="64"/>
      <c r="U113" s="64"/>
      <c r="V113" s="64"/>
      <c r="W113" s="64"/>
      <c r="X113" s="64"/>
      <c r="Y113" s="64"/>
      <c r="Z113" s="64"/>
      <c r="AA113" s="64"/>
      <c r="AB113" s="64"/>
      <c r="AC113" s="64"/>
      <c r="AD113" s="64"/>
      <c r="AE113" s="64"/>
      <c r="AF113" s="64"/>
      <c r="AG113" s="64"/>
      <c r="AH113" s="64"/>
      <c r="AI113" s="64"/>
      <c r="AJ113" s="18"/>
    </row>
    <row r="114" spans="1:36" ht="30" customHeight="1">
      <c r="A114" s="442"/>
      <c r="B114" s="45" t="s">
        <v>958</v>
      </c>
      <c r="C114" s="64"/>
      <c r="D114" s="64"/>
      <c r="E114" s="64"/>
      <c r="F114" s="64"/>
      <c r="G114" s="64"/>
      <c r="H114" s="64"/>
      <c r="I114" s="64"/>
      <c r="J114" s="64"/>
      <c r="K114" s="64"/>
      <c r="L114" s="64"/>
      <c r="M114" s="64"/>
      <c r="N114" s="61"/>
      <c r="O114" s="61" t="s">
        <v>99</v>
      </c>
      <c r="P114" s="61"/>
      <c r="Q114" s="61"/>
      <c r="R114" s="61"/>
      <c r="S114" s="63"/>
      <c r="T114" s="64"/>
      <c r="U114" s="64"/>
      <c r="V114" s="64"/>
      <c r="W114" s="64"/>
      <c r="X114" s="64"/>
      <c r="Y114" s="64"/>
      <c r="Z114" s="64"/>
      <c r="AA114" s="64"/>
      <c r="AB114" s="64"/>
      <c r="AC114" s="64"/>
      <c r="AD114" s="64"/>
      <c r="AE114" s="64"/>
      <c r="AF114" s="64"/>
      <c r="AG114" s="64"/>
      <c r="AH114" s="64"/>
      <c r="AI114" s="64"/>
      <c r="AJ114" s="18"/>
    </row>
    <row r="115" spans="1:36" ht="30" customHeight="1">
      <c r="A115" s="443"/>
      <c r="B115" s="45" t="s">
        <v>959</v>
      </c>
      <c r="C115" s="64"/>
      <c r="D115" s="64"/>
      <c r="E115" s="64"/>
      <c r="F115" s="64"/>
      <c r="G115" s="64"/>
      <c r="H115" s="64"/>
      <c r="I115" s="64"/>
      <c r="J115" s="64"/>
      <c r="K115" s="64"/>
      <c r="L115" s="64"/>
      <c r="M115" s="64"/>
      <c r="N115" s="61"/>
      <c r="O115" s="61" t="s">
        <v>99</v>
      </c>
      <c r="P115" s="61"/>
      <c r="Q115" s="61"/>
      <c r="R115" s="61"/>
      <c r="S115" s="63"/>
      <c r="T115" s="64"/>
      <c r="U115" s="64"/>
      <c r="V115" s="64"/>
      <c r="W115" s="64"/>
      <c r="X115" s="64"/>
      <c r="Y115" s="64"/>
      <c r="Z115" s="64"/>
      <c r="AA115" s="64"/>
      <c r="AB115" s="64"/>
      <c r="AC115" s="64"/>
      <c r="AD115" s="64"/>
      <c r="AE115" s="64"/>
      <c r="AF115" s="64"/>
      <c r="AG115" s="64"/>
      <c r="AH115" s="64"/>
      <c r="AI115" s="64"/>
      <c r="AJ115" s="18"/>
    </row>
    <row r="116" spans="1:36" ht="30" customHeight="1">
      <c r="A116" s="441" t="s">
        <v>960</v>
      </c>
      <c r="B116" s="45" t="s">
        <v>961</v>
      </c>
      <c r="C116" s="64" t="s">
        <v>962</v>
      </c>
      <c r="D116" s="64"/>
      <c r="E116" s="64"/>
      <c r="F116" s="64"/>
      <c r="G116" s="64"/>
      <c r="H116" s="64"/>
      <c r="I116" s="64"/>
      <c r="J116" s="64"/>
      <c r="K116" s="64"/>
      <c r="L116" s="64"/>
      <c r="M116" s="64"/>
      <c r="N116" s="61"/>
      <c r="O116" s="61"/>
      <c r="P116" s="61"/>
      <c r="Q116" s="61"/>
      <c r="R116" s="61" t="s">
        <v>141</v>
      </c>
      <c r="S116" s="63"/>
      <c r="T116" s="64"/>
      <c r="U116" s="64"/>
      <c r="V116" s="64"/>
      <c r="W116" s="64"/>
      <c r="X116" s="64"/>
      <c r="Y116" s="64"/>
      <c r="Z116" s="64"/>
      <c r="AA116" s="64"/>
      <c r="AB116" s="64"/>
      <c r="AC116" s="64"/>
      <c r="AD116" s="64"/>
      <c r="AE116" s="64"/>
      <c r="AF116" s="64"/>
      <c r="AG116" s="64"/>
      <c r="AH116" s="64"/>
      <c r="AI116" s="64"/>
      <c r="AJ116" s="18"/>
    </row>
    <row r="117" spans="1:36" ht="30" customHeight="1">
      <c r="A117" s="442"/>
      <c r="B117" s="45" t="s">
        <v>963</v>
      </c>
      <c r="C117" s="64" t="s">
        <v>962</v>
      </c>
      <c r="D117" s="64"/>
      <c r="E117" s="64"/>
      <c r="F117" s="64"/>
      <c r="G117" s="64"/>
      <c r="H117" s="64"/>
      <c r="I117" s="64"/>
      <c r="J117" s="64"/>
      <c r="K117" s="64"/>
      <c r="L117" s="64"/>
      <c r="M117" s="64"/>
      <c r="N117" s="61"/>
      <c r="O117" s="61"/>
      <c r="P117" s="61"/>
      <c r="Q117" s="61"/>
      <c r="R117" s="61" t="s">
        <v>141</v>
      </c>
      <c r="S117" s="63"/>
      <c r="T117" s="64"/>
      <c r="U117" s="64"/>
      <c r="V117" s="64"/>
      <c r="W117" s="64"/>
      <c r="X117" s="64"/>
      <c r="Y117" s="64"/>
      <c r="Z117" s="64"/>
      <c r="AA117" s="64"/>
      <c r="AB117" s="64"/>
      <c r="AC117" s="64"/>
      <c r="AD117" s="64"/>
      <c r="AE117" s="64"/>
      <c r="AF117" s="64"/>
      <c r="AG117" s="64"/>
      <c r="AH117" s="64"/>
      <c r="AI117" s="64"/>
      <c r="AJ117" s="18"/>
    </row>
    <row r="118" spans="1:36" ht="30" customHeight="1">
      <c r="A118" s="442"/>
      <c r="B118" s="45" t="s">
        <v>964</v>
      </c>
      <c r="C118" s="64" t="s">
        <v>962</v>
      </c>
      <c r="D118" s="64"/>
      <c r="E118" s="64"/>
      <c r="F118" s="64"/>
      <c r="G118" s="64"/>
      <c r="H118" s="64"/>
      <c r="I118" s="64"/>
      <c r="J118" s="64"/>
      <c r="K118" s="64"/>
      <c r="L118" s="64"/>
      <c r="M118" s="64"/>
      <c r="N118" s="61"/>
      <c r="O118" s="61"/>
      <c r="P118" s="61"/>
      <c r="Q118" s="61"/>
      <c r="R118" s="61" t="s">
        <v>141</v>
      </c>
      <c r="S118" s="63"/>
      <c r="T118" s="64"/>
      <c r="U118" s="64"/>
      <c r="V118" s="64"/>
      <c r="W118" s="64"/>
      <c r="X118" s="64"/>
      <c r="Y118" s="64"/>
      <c r="Z118" s="64"/>
      <c r="AA118" s="64"/>
      <c r="AB118" s="64"/>
      <c r="AC118" s="64"/>
      <c r="AD118" s="64"/>
      <c r="AE118" s="64"/>
      <c r="AF118" s="64"/>
      <c r="AG118" s="64"/>
      <c r="AH118" s="64"/>
      <c r="AI118" s="64"/>
      <c r="AJ118" s="18"/>
    </row>
    <row r="119" spans="1:36" ht="30" customHeight="1">
      <c r="A119" s="442"/>
      <c r="B119" s="45" t="s">
        <v>965</v>
      </c>
      <c r="C119" s="64"/>
      <c r="D119" s="64"/>
      <c r="E119" s="64"/>
      <c r="F119" s="64"/>
      <c r="G119" s="64"/>
      <c r="H119" s="64"/>
      <c r="I119" s="64"/>
      <c r="J119" s="64"/>
      <c r="K119" s="64"/>
      <c r="L119" s="64"/>
      <c r="M119" s="64"/>
      <c r="N119" s="61"/>
      <c r="O119" s="61"/>
      <c r="P119" s="61"/>
      <c r="Q119" s="61" t="s">
        <v>99</v>
      </c>
      <c r="R119" s="61"/>
      <c r="S119" s="63"/>
      <c r="T119" s="64"/>
      <c r="U119" s="64"/>
      <c r="V119" s="64"/>
      <c r="W119" s="64"/>
      <c r="X119" s="64"/>
      <c r="Y119" s="64"/>
      <c r="Z119" s="64"/>
      <c r="AA119" s="64"/>
      <c r="AB119" s="64"/>
      <c r="AC119" s="64"/>
      <c r="AD119" s="64"/>
      <c r="AE119" s="64"/>
      <c r="AF119" s="64"/>
      <c r="AG119" s="64"/>
      <c r="AH119" s="64"/>
      <c r="AI119" s="64"/>
      <c r="AJ119" s="18"/>
    </row>
    <row r="120" spans="1:36" ht="30" customHeight="1">
      <c r="A120" s="442"/>
      <c r="B120" s="45" t="s">
        <v>966</v>
      </c>
      <c r="C120" s="64"/>
      <c r="D120" s="64"/>
      <c r="E120" s="64"/>
      <c r="F120" s="64"/>
      <c r="G120" s="64"/>
      <c r="H120" s="64"/>
      <c r="I120" s="64"/>
      <c r="J120" s="64"/>
      <c r="K120" s="64"/>
      <c r="L120" s="64"/>
      <c r="M120" s="64"/>
      <c r="N120" s="61"/>
      <c r="O120" s="61"/>
      <c r="P120" s="61" t="s">
        <v>99</v>
      </c>
      <c r="Q120" s="61"/>
      <c r="R120" s="61"/>
      <c r="S120" s="63"/>
      <c r="T120" s="64"/>
      <c r="U120" s="64"/>
      <c r="V120" s="64"/>
      <c r="W120" s="64"/>
      <c r="X120" s="64"/>
      <c r="Y120" s="64"/>
      <c r="Z120" s="64"/>
      <c r="AA120" s="64"/>
      <c r="AB120" s="64"/>
      <c r="AC120" s="64"/>
      <c r="AD120" s="64"/>
      <c r="AE120" s="64"/>
      <c r="AF120" s="64"/>
      <c r="AG120" s="64"/>
      <c r="AH120" s="64"/>
      <c r="AI120" s="64"/>
      <c r="AJ120" s="18"/>
    </row>
    <row r="121" spans="1:36" ht="30" customHeight="1">
      <c r="A121" s="442"/>
      <c r="B121" s="45" t="s">
        <v>967</v>
      </c>
      <c r="C121" s="64"/>
      <c r="D121" s="64"/>
      <c r="E121" s="64"/>
      <c r="F121" s="64"/>
      <c r="G121" s="64"/>
      <c r="H121" s="64"/>
      <c r="I121" s="64"/>
      <c r="J121" s="64"/>
      <c r="K121" s="64"/>
      <c r="L121" s="64"/>
      <c r="M121" s="64"/>
      <c r="N121" s="61"/>
      <c r="O121" s="61"/>
      <c r="P121" s="61"/>
      <c r="Q121" s="61" t="s">
        <v>99</v>
      </c>
      <c r="R121" s="61"/>
      <c r="S121" s="63"/>
      <c r="T121" s="64"/>
      <c r="U121" s="64"/>
      <c r="V121" s="64"/>
      <c r="W121" s="64"/>
      <c r="X121" s="64"/>
      <c r="Y121" s="64"/>
      <c r="Z121" s="64"/>
      <c r="AA121" s="64"/>
      <c r="AB121" s="64"/>
      <c r="AC121" s="64"/>
      <c r="AD121" s="64"/>
      <c r="AE121" s="64"/>
      <c r="AF121" s="64"/>
      <c r="AG121" s="64"/>
      <c r="AH121" s="64"/>
      <c r="AI121" s="64"/>
      <c r="AJ121" s="18"/>
    </row>
    <row r="122" spans="1:36" ht="30" customHeight="1">
      <c r="A122" s="442"/>
      <c r="B122" s="45" t="s">
        <v>968</v>
      </c>
      <c r="C122" s="64"/>
      <c r="D122" s="64"/>
      <c r="E122" s="64"/>
      <c r="F122" s="64"/>
      <c r="G122" s="64"/>
      <c r="H122" s="64"/>
      <c r="I122" s="64"/>
      <c r="J122" s="64"/>
      <c r="K122" s="64"/>
      <c r="L122" s="64"/>
      <c r="M122" s="64"/>
      <c r="N122" s="61"/>
      <c r="O122" s="61"/>
      <c r="P122" s="61" t="s">
        <v>99</v>
      </c>
      <c r="Q122" s="61"/>
      <c r="R122" s="61"/>
      <c r="S122" s="63"/>
      <c r="T122" s="64"/>
      <c r="U122" s="64"/>
      <c r="V122" s="64"/>
      <c r="W122" s="64"/>
      <c r="X122" s="64"/>
      <c r="Y122" s="64"/>
      <c r="Z122" s="64"/>
      <c r="AA122" s="64"/>
      <c r="AB122" s="64"/>
      <c r="AC122" s="64"/>
      <c r="AD122" s="64"/>
      <c r="AE122" s="64"/>
      <c r="AF122" s="64"/>
      <c r="AG122" s="64"/>
      <c r="AH122" s="64"/>
      <c r="AI122" s="64"/>
      <c r="AJ122" s="18"/>
    </row>
    <row r="123" spans="1:36" ht="30" customHeight="1">
      <c r="A123" s="442"/>
      <c r="B123" s="45" t="s">
        <v>969</v>
      </c>
      <c r="C123" s="64"/>
      <c r="D123" s="64"/>
      <c r="E123" s="64"/>
      <c r="F123" s="64"/>
      <c r="G123" s="64"/>
      <c r="H123" s="64"/>
      <c r="I123" s="64"/>
      <c r="J123" s="64"/>
      <c r="K123" s="64"/>
      <c r="L123" s="64"/>
      <c r="M123" s="64"/>
      <c r="N123" s="61"/>
      <c r="O123" s="61"/>
      <c r="P123" s="61"/>
      <c r="Q123" s="61" t="s">
        <v>99</v>
      </c>
      <c r="R123" s="61"/>
      <c r="S123" s="63"/>
      <c r="T123" s="64"/>
      <c r="U123" s="64"/>
      <c r="V123" s="64"/>
      <c r="W123" s="64"/>
      <c r="X123" s="64"/>
      <c r="Y123" s="64"/>
      <c r="Z123" s="64"/>
      <c r="AA123" s="64"/>
      <c r="AB123" s="64"/>
      <c r="AC123" s="64"/>
      <c r="AD123" s="64"/>
      <c r="AE123" s="64"/>
      <c r="AF123" s="64"/>
      <c r="AG123" s="64"/>
      <c r="AH123" s="64"/>
      <c r="AI123" s="64"/>
      <c r="AJ123" s="18"/>
    </row>
    <row r="124" spans="1:36" ht="30" customHeight="1">
      <c r="A124" s="442"/>
      <c r="B124" s="45" t="s">
        <v>970</v>
      </c>
      <c r="C124" s="64"/>
      <c r="D124" s="64"/>
      <c r="E124" s="64"/>
      <c r="F124" s="64"/>
      <c r="G124" s="64"/>
      <c r="H124" s="64"/>
      <c r="I124" s="64"/>
      <c r="J124" s="64"/>
      <c r="K124" s="64"/>
      <c r="L124" s="64"/>
      <c r="M124" s="64"/>
      <c r="N124" s="61"/>
      <c r="O124" s="61"/>
      <c r="P124" s="61" t="s">
        <v>99</v>
      </c>
      <c r="Q124" s="61"/>
      <c r="R124" s="61"/>
      <c r="S124" s="63"/>
      <c r="T124" s="64"/>
      <c r="U124" s="64"/>
      <c r="V124" s="64"/>
      <c r="W124" s="64"/>
      <c r="X124" s="64"/>
      <c r="Y124" s="64"/>
      <c r="Z124" s="64"/>
      <c r="AA124" s="64"/>
      <c r="AB124" s="64"/>
      <c r="AC124" s="64"/>
      <c r="AD124" s="64"/>
      <c r="AE124" s="64"/>
      <c r="AF124" s="64"/>
      <c r="AG124" s="64"/>
      <c r="AH124" s="64"/>
      <c r="AI124" s="64"/>
      <c r="AJ124" s="18"/>
    </row>
    <row r="125" spans="1:36" ht="30" customHeight="1">
      <c r="A125" s="442"/>
      <c r="B125" s="45" t="s">
        <v>971</v>
      </c>
      <c r="C125" s="64"/>
      <c r="D125" s="64"/>
      <c r="E125" s="64"/>
      <c r="F125" s="64"/>
      <c r="G125" s="64"/>
      <c r="H125" s="64"/>
      <c r="I125" s="64"/>
      <c r="J125" s="64"/>
      <c r="K125" s="64"/>
      <c r="L125" s="64"/>
      <c r="M125" s="64"/>
      <c r="N125" s="61"/>
      <c r="O125" s="61"/>
      <c r="P125" s="61"/>
      <c r="Q125" s="61" t="s">
        <v>99</v>
      </c>
      <c r="R125" s="61"/>
      <c r="S125" s="63"/>
      <c r="T125" s="64"/>
      <c r="U125" s="64"/>
      <c r="V125" s="64"/>
      <c r="W125" s="64"/>
      <c r="X125" s="64"/>
      <c r="Y125" s="64"/>
      <c r="Z125" s="64"/>
      <c r="AA125" s="64"/>
      <c r="AB125" s="64"/>
      <c r="AC125" s="64"/>
      <c r="AD125" s="64"/>
      <c r="AE125" s="64"/>
      <c r="AF125" s="64"/>
      <c r="AG125" s="64"/>
      <c r="AH125" s="64"/>
      <c r="AI125" s="64"/>
      <c r="AJ125" s="18"/>
    </row>
    <row r="126" spans="1:36" ht="30" customHeight="1">
      <c r="A126" s="442"/>
      <c r="B126" s="45" t="s">
        <v>972</v>
      </c>
      <c r="C126" s="64"/>
      <c r="D126" s="64"/>
      <c r="E126" s="64"/>
      <c r="F126" s="64"/>
      <c r="G126" s="64"/>
      <c r="H126" s="64"/>
      <c r="I126" s="64"/>
      <c r="J126" s="64"/>
      <c r="K126" s="64"/>
      <c r="L126" s="64"/>
      <c r="M126" s="64"/>
      <c r="N126" s="61"/>
      <c r="O126" s="61"/>
      <c r="P126" s="61" t="s">
        <v>99</v>
      </c>
      <c r="Q126" s="61"/>
      <c r="R126" s="61"/>
      <c r="S126" s="63"/>
      <c r="T126" s="64"/>
      <c r="U126" s="64"/>
      <c r="V126" s="64"/>
      <c r="W126" s="64"/>
      <c r="X126" s="64"/>
      <c r="Y126" s="64"/>
      <c r="Z126" s="64"/>
      <c r="AA126" s="64"/>
      <c r="AB126" s="64"/>
      <c r="AC126" s="64"/>
      <c r="AD126" s="64"/>
      <c r="AE126" s="64"/>
      <c r="AF126" s="64"/>
      <c r="AG126" s="64"/>
      <c r="AH126" s="64"/>
      <c r="AI126" s="64"/>
      <c r="AJ126" s="18"/>
    </row>
    <row r="127" spans="1:36" ht="30" customHeight="1">
      <c r="A127" s="442"/>
      <c r="B127" s="45" t="s">
        <v>973</v>
      </c>
      <c r="C127" s="64"/>
      <c r="D127" s="64"/>
      <c r="E127" s="64"/>
      <c r="F127" s="64"/>
      <c r="G127" s="64"/>
      <c r="H127" s="64"/>
      <c r="I127" s="64"/>
      <c r="J127" s="64"/>
      <c r="K127" s="64"/>
      <c r="L127" s="64"/>
      <c r="M127" s="64"/>
      <c r="N127" s="61"/>
      <c r="O127" s="61"/>
      <c r="P127" s="61"/>
      <c r="Q127" s="61" t="s">
        <v>99</v>
      </c>
      <c r="R127" s="61"/>
      <c r="S127" s="63"/>
      <c r="T127" s="64"/>
      <c r="U127" s="64"/>
      <c r="V127" s="64"/>
      <c r="W127" s="64"/>
      <c r="X127" s="64"/>
      <c r="Y127" s="64"/>
      <c r="Z127" s="64"/>
      <c r="AA127" s="64"/>
      <c r="AB127" s="64"/>
      <c r="AC127" s="64"/>
      <c r="AD127" s="64"/>
      <c r="AE127" s="64"/>
      <c r="AF127" s="64"/>
      <c r="AG127" s="64"/>
      <c r="AH127" s="64"/>
      <c r="AI127" s="64"/>
      <c r="AJ127" s="18"/>
    </row>
    <row r="128" spans="1:36" ht="30" customHeight="1">
      <c r="A128" s="442"/>
      <c r="B128" s="45" t="s">
        <v>974</v>
      </c>
      <c r="C128" s="64"/>
      <c r="D128" s="64"/>
      <c r="E128" s="64"/>
      <c r="F128" s="64"/>
      <c r="G128" s="64"/>
      <c r="H128" s="64"/>
      <c r="I128" s="64"/>
      <c r="J128" s="64"/>
      <c r="K128" s="64"/>
      <c r="L128" s="64"/>
      <c r="M128" s="64"/>
      <c r="N128" s="61"/>
      <c r="O128" s="61"/>
      <c r="P128" s="61" t="s">
        <v>99</v>
      </c>
      <c r="Q128" s="61"/>
      <c r="R128" s="61"/>
      <c r="S128" s="63"/>
      <c r="T128" s="64"/>
      <c r="U128" s="64"/>
      <c r="V128" s="64"/>
      <c r="W128" s="64"/>
      <c r="X128" s="64"/>
      <c r="Y128" s="64"/>
      <c r="Z128" s="64"/>
      <c r="AA128" s="64"/>
      <c r="AB128" s="64"/>
      <c r="AC128" s="64"/>
      <c r="AD128" s="64"/>
      <c r="AE128" s="64"/>
      <c r="AF128" s="64"/>
      <c r="AG128" s="64"/>
      <c r="AH128" s="64"/>
      <c r="AI128" s="64"/>
      <c r="AJ128" s="18"/>
    </row>
    <row r="129" spans="1:36" ht="30" customHeight="1">
      <c r="A129" s="442"/>
      <c r="B129" s="45" t="s">
        <v>975</v>
      </c>
      <c r="C129" s="64"/>
      <c r="D129" s="64"/>
      <c r="E129" s="64"/>
      <c r="F129" s="64"/>
      <c r="G129" s="64"/>
      <c r="H129" s="64"/>
      <c r="I129" s="64"/>
      <c r="J129" s="64"/>
      <c r="K129" s="64"/>
      <c r="L129" s="64"/>
      <c r="M129" s="64"/>
      <c r="N129" s="61"/>
      <c r="O129" s="61"/>
      <c r="P129" s="61"/>
      <c r="Q129" s="61" t="s">
        <v>99</v>
      </c>
      <c r="R129" s="61"/>
      <c r="S129" s="63"/>
      <c r="T129" s="64"/>
      <c r="U129" s="64"/>
      <c r="V129" s="64"/>
      <c r="W129" s="64"/>
      <c r="X129" s="64"/>
      <c r="Y129" s="64"/>
      <c r="Z129" s="64"/>
      <c r="AA129" s="64"/>
      <c r="AB129" s="64"/>
      <c r="AC129" s="64"/>
      <c r="AD129" s="64"/>
      <c r="AE129" s="64"/>
      <c r="AF129" s="64"/>
      <c r="AG129" s="64"/>
      <c r="AH129" s="64"/>
      <c r="AI129" s="64"/>
      <c r="AJ129" s="18"/>
    </row>
    <row r="130" spans="1:36" ht="30" customHeight="1">
      <c r="A130" s="443"/>
      <c r="B130" s="45" t="s">
        <v>976</v>
      </c>
      <c r="C130" s="64"/>
      <c r="D130" s="64"/>
      <c r="E130" s="64"/>
      <c r="F130" s="64"/>
      <c r="G130" s="64"/>
      <c r="H130" s="64"/>
      <c r="I130" s="64"/>
      <c r="J130" s="64"/>
      <c r="K130" s="64"/>
      <c r="L130" s="64"/>
      <c r="M130" s="64"/>
      <c r="N130" s="61"/>
      <c r="O130" s="61"/>
      <c r="P130" s="61"/>
      <c r="Q130" s="61" t="s">
        <v>99</v>
      </c>
      <c r="R130" s="61"/>
      <c r="S130" s="63"/>
      <c r="T130" s="64"/>
      <c r="U130" s="64"/>
      <c r="V130" s="64"/>
      <c r="W130" s="64"/>
      <c r="X130" s="64"/>
      <c r="Y130" s="64"/>
      <c r="Z130" s="64"/>
      <c r="AA130" s="64"/>
      <c r="AB130" s="64"/>
      <c r="AC130" s="64"/>
      <c r="AD130" s="64"/>
      <c r="AE130" s="64"/>
      <c r="AF130" s="64"/>
      <c r="AG130" s="64"/>
      <c r="AH130" s="64"/>
      <c r="AI130" s="64"/>
      <c r="AJ130" s="18"/>
    </row>
    <row r="131" spans="1:36" ht="30" customHeight="1">
      <c r="A131" s="441" t="s">
        <v>977</v>
      </c>
      <c r="B131" s="45" t="s">
        <v>978</v>
      </c>
      <c r="C131" s="64" t="s">
        <v>979</v>
      </c>
      <c r="D131" s="64"/>
      <c r="E131" s="64"/>
      <c r="F131" s="64"/>
      <c r="G131" s="64"/>
      <c r="H131" s="64"/>
      <c r="I131" s="64"/>
      <c r="J131" s="64"/>
      <c r="K131" s="64"/>
      <c r="L131" s="64"/>
      <c r="M131" s="64"/>
      <c r="N131" s="61"/>
      <c r="O131" s="61"/>
      <c r="P131" s="61"/>
      <c r="Q131" s="61"/>
      <c r="R131" s="61" t="s">
        <v>141</v>
      </c>
      <c r="S131" s="63"/>
      <c r="T131" s="64"/>
      <c r="U131" s="64"/>
      <c r="V131" s="64"/>
      <c r="W131" s="64"/>
      <c r="X131" s="64"/>
      <c r="Y131" s="64"/>
      <c r="Z131" s="64"/>
      <c r="AA131" s="64"/>
      <c r="AB131" s="64"/>
      <c r="AC131" s="64"/>
      <c r="AD131" s="64"/>
      <c r="AE131" s="64"/>
      <c r="AF131" s="64"/>
      <c r="AG131" s="64"/>
      <c r="AH131" s="64"/>
      <c r="AI131" s="64"/>
      <c r="AJ131" s="18"/>
    </row>
    <row r="132" spans="1:36" ht="30" customHeight="1">
      <c r="A132" s="442"/>
      <c r="B132" s="45" t="s">
        <v>980</v>
      </c>
      <c r="C132" s="64" t="s">
        <v>979</v>
      </c>
      <c r="D132" s="64"/>
      <c r="E132" s="64"/>
      <c r="F132" s="64"/>
      <c r="G132" s="64"/>
      <c r="H132" s="64"/>
      <c r="I132" s="64"/>
      <c r="J132" s="64"/>
      <c r="K132" s="64"/>
      <c r="L132" s="64"/>
      <c r="M132" s="64"/>
      <c r="N132" s="61"/>
      <c r="O132" s="61"/>
      <c r="P132" s="61"/>
      <c r="Q132" s="61"/>
      <c r="R132" s="61" t="s">
        <v>141</v>
      </c>
      <c r="S132" s="63"/>
      <c r="T132" s="64"/>
      <c r="U132" s="64"/>
      <c r="V132" s="64"/>
      <c r="W132" s="64"/>
      <c r="X132" s="64"/>
      <c r="Y132" s="64"/>
      <c r="Z132" s="64"/>
      <c r="AA132" s="64"/>
      <c r="AB132" s="64"/>
      <c r="AC132" s="64"/>
      <c r="AD132" s="64"/>
      <c r="AE132" s="64"/>
      <c r="AF132" s="64"/>
      <c r="AG132" s="64"/>
      <c r="AH132" s="64"/>
      <c r="AI132" s="64"/>
      <c r="AJ132" s="18"/>
    </row>
    <row r="133" spans="1:36" ht="30" customHeight="1">
      <c r="A133" s="442"/>
      <c r="B133" s="45" t="s">
        <v>981</v>
      </c>
      <c r="C133" s="64" t="s">
        <v>979</v>
      </c>
      <c r="D133" s="64"/>
      <c r="E133" s="64"/>
      <c r="F133" s="64"/>
      <c r="G133" s="64"/>
      <c r="H133" s="64"/>
      <c r="I133" s="64"/>
      <c r="J133" s="64"/>
      <c r="K133" s="64"/>
      <c r="L133" s="64"/>
      <c r="M133" s="64"/>
      <c r="N133" s="61"/>
      <c r="O133" s="61"/>
      <c r="P133" s="61"/>
      <c r="Q133" s="61"/>
      <c r="R133" s="61" t="s">
        <v>141</v>
      </c>
      <c r="S133" s="63"/>
      <c r="T133" s="64"/>
      <c r="U133" s="64"/>
      <c r="V133" s="64"/>
      <c r="W133" s="64"/>
      <c r="X133" s="64"/>
      <c r="Y133" s="64"/>
      <c r="Z133" s="64"/>
      <c r="AA133" s="64"/>
      <c r="AB133" s="64"/>
      <c r="AC133" s="64"/>
      <c r="AD133" s="64"/>
      <c r="AE133" s="64"/>
      <c r="AF133" s="64"/>
      <c r="AG133" s="64"/>
      <c r="AH133" s="64"/>
      <c r="AI133" s="64"/>
      <c r="AJ133" s="18"/>
    </row>
    <row r="134" spans="1:36" ht="30" customHeight="1">
      <c r="A134" s="442"/>
      <c r="B134" s="45" t="s">
        <v>982</v>
      </c>
      <c r="C134" s="64"/>
      <c r="D134" s="64"/>
      <c r="E134" s="64"/>
      <c r="F134" s="64"/>
      <c r="G134" s="64"/>
      <c r="H134" s="64"/>
      <c r="I134" s="64"/>
      <c r="J134" s="64"/>
      <c r="K134" s="64"/>
      <c r="L134" s="64"/>
      <c r="M134" s="64"/>
      <c r="N134" s="61"/>
      <c r="O134" s="61"/>
      <c r="P134" s="61" t="s">
        <v>99</v>
      </c>
      <c r="Q134" s="61"/>
      <c r="R134" s="61"/>
      <c r="S134" s="63"/>
      <c r="T134" s="64"/>
      <c r="U134" s="64"/>
      <c r="V134" s="64"/>
      <c r="W134" s="64"/>
      <c r="X134" s="64"/>
      <c r="Y134" s="64"/>
      <c r="Z134" s="64"/>
      <c r="AA134" s="64"/>
      <c r="AB134" s="64"/>
      <c r="AC134" s="64"/>
      <c r="AD134" s="64"/>
      <c r="AE134" s="64"/>
      <c r="AF134" s="64"/>
      <c r="AG134" s="64"/>
      <c r="AH134" s="64"/>
      <c r="AI134" s="64"/>
      <c r="AJ134" s="18"/>
    </row>
    <row r="135" spans="1:36" ht="30" customHeight="1">
      <c r="A135" s="442"/>
      <c r="B135" s="45" t="s">
        <v>983</v>
      </c>
      <c r="C135" s="64"/>
      <c r="D135" s="64"/>
      <c r="E135" s="64"/>
      <c r="F135" s="64"/>
      <c r="G135" s="64"/>
      <c r="H135" s="64"/>
      <c r="I135" s="64"/>
      <c r="J135" s="64"/>
      <c r="K135" s="64"/>
      <c r="L135" s="64"/>
      <c r="M135" s="64"/>
      <c r="N135" s="61"/>
      <c r="O135" s="61"/>
      <c r="P135" s="61"/>
      <c r="Q135" s="61" t="s">
        <v>99</v>
      </c>
      <c r="R135" s="61"/>
      <c r="S135" s="63"/>
      <c r="T135" s="64"/>
      <c r="U135" s="64"/>
      <c r="V135" s="64"/>
      <c r="W135" s="64"/>
      <c r="X135" s="64"/>
      <c r="Y135" s="64"/>
      <c r="Z135" s="64"/>
      <c r="AA135" s="64"/>
      <c r="AB135" s="64"/>
      <c r="AC135" s="64"/>
      <c r="AD135" s="64"/>
      <c r="AE135" s="64"/>
      <c r="AF135" s="64"/>
      <c r="AG135" s="64"/>
      <c r="AH135" s="64"/>
      <c r="AI135" s="64"/>
      <c r="AJ135" s="18"/>
    </row>
    <row r="136" spans="1:36" ht="30" customHeight="1">
      <c r="A136" s="442"/>
      <c r="B136" s="45" t="s">
        <v>984</v>
      </c>
      <c r="C136" s="64"/>
      <c r="D136" s="64"/>
      <c r="E136" s="64"/>
      <c r="F136" s="64"/>
      <c r="G136" s="64"/>
      <c r="H136" s="64"/>
      <c r="I136" s="64"/>
      <c r="J136" s="64"/>
      <c r="K136" s="64"/>
      <c r="L136" s="64"/>
      <c r="M136" s="64"/>
      <c r="N136" s="61"/>
      <c r="O136" s="61"/>
      <c r="P136" s="61" t="s">
        <v>99</v>
      </c>
      <c r="Q136" s="61"/>
      <c r="R136" s="61"/>
      <c r="S136" s="63"/>
      <c r="T136" s="64"/>
      <c r="U136" s="64"/>
      <c r="V136" s="64"/>
      <c r="W136" s="64"/>
      <c r="X136" s="64"/>
      <c r="Y136" s="64"/>
      <c r="Z136" s="64"/>
      <c r="AA136" s="64"/>
      <c r="AB136" s="64"/>
      <c r="AC136" s="64"/>
      <c r="AD136" s="64"/>
      <c r="AE136" s="64"/>
      <c r="AF136" s="64"/>
      <c r="AG136" s="64"/>
      <c r="AH136" s="64"/>
      <c r="AI136" s="64"/>
      <c r="AJ136" s="18"/>
    </row>
    <row r="137" spans="1:36" ht="30" customHeight="1">
      <c r="A137" s="442"/>
      <c r="B137" s="45" t="s">
        <v>985</v>
      </c>
      <c r="C137" s="64"/>
      <c r="D137" s="64"/>
      <c r="E137" s="64"/>
      <c r="F137" s="64"/>
      <c r="G137" s="64"/>
      <c r="H137" s="64"/>
      <c r="I137" s="64"/>
      <c r="J137" s="64"/>
      <c r="K137" s="64"/>
      <c r="L137" s="64"/>
      <c r="M137" s="64"/>
      <c r="N137" s="61"/>
      <c r="O137" s="61"/>
      <c r="P137" s="61"/>
      <c r="Q137" s="61" t="s">
        <v>99</v>
      </c>
      <c r="R137" s="61"/>
      <c r="S137" s="63"/>
      <c r="T137" s="64"/>
      <c r="U137" s="64"/>
      <c r="V137" s="64"/>
      <c r="W137" s="64"/>
      <c r="X137" s="64"/>
      <c r="Y137" s="64"/>
      <c r="Z137" s="64"/>
      <c r="AA137" s="64"/>
      <c r="AB137" s="64"/>
      <c r="AC137" s="64"/>
      <c r="AD137" s="64"/>
      <c r="AE137" s="64"/>
      <c r="AF137" s="64"/>
      <c r="AG137" s="64"/>
      <c r="AH137" s="64"/>
      <c r="AI137" s="64"/>
      <c r="AJ137" s="18"/>
    </row>
    <row r="138" spans="1:36" ht="30" customHeight="1">
      <c r="A138" s="442"/>
      <c r="B138" s="45" t="s">
        <v>986</v>
      </c>
      <c r="C138" s="64"/>
      <c r="D138" s="64"/>
      <c r="E138" s="64"/>
      <c r="F138" s="64"/>
      <c r="G138" s="64"/>
      <c r="H138" s="64"/>
      <c r="I138" s="64"/>
      <c r="J138" s="64"/>
      <c r="K138" s="64"/>
      <c r="L138" s="64"/>
      <c r="M138" s="64"/>
      <c r="N138" s="61"/>
      <c r="O138" s="61"/>
      <c r="P138" s="61" t="s">
        <v>99</v>
      </c>
      <c r="Q138" s="61"/>
      <c r="R138" s="61"/>
      <c r="S138" s="63"/>
      <c r="T138" s="64"/>
      <c r="U138" s="64"/>
      <c r="V138" s="64"/>
      <c r="W138" s="64"/>
      <c r="X138" s="64"/>
      <c r="Y138" s="64"/>
      <c r="Z138" s="64"/>
      <c r="AA138" s="64"/>
      <c r="AB138" s="64"/>
      <c r="AC138" s="64"/>
      <c r="AD138" s="64"/>
      <c r="AE138" s="64"/>
      <c r="AF138" s="64"/>
      <c r="AG138" s="64"/>
      <c r="AH138" s="64"/>
      <c r="AI138" s="64"/>
      <c r="AJ138" s="18"/>
    </row>
    <row r="139" spans="1:36" ht="30" customHeight="1">
      <c r="A139" s="442"/>
      <c r="B139" s="45" t="s">
        <v>987</v>
      </c>
      <c r="C139" s="64"/>
      <c r="D139" s="64"/>
      <c r="E139" s="64"/>
      <c r="F139" s="64"/>
      <c r="G139" s="64"/>
      <c r="H139" s="64"/>
      <c r="I139" s="64"/>
      <c r="J139" s="64"/>
      <c r="K139" s="64"/>
      <c r="L139" s="64"/>
      <c r="M139" s="64"/>
      <c r="N139" s="61"/>
      <c r="O139" s="61"/>
      <c r="P139" s="61"/>
      <c r="Q139" s="61" t="s">
        <v>99</v>
      </c>
      <c r="R139" s="61"/>
      <c r="S139" s="63"/>
      <c r="T139" s="64"/>
      <c r="U139" s="64"/>
      <c r="V139" s="64"/>
      <c r="W139" s="64"/>
      <c r="X139" s="64"/>
      <c r="Y139" s="64"/>
      <c r="Z139" s="64"/>
      <c r="AA139" s="64"/>
      <c r="AB139" s="64"/>
      <c r="AC139" s="64"/>
      <c r="AD139" s="64"/>
      <c r="AE139" s="64"/>
      <c r="AF139" s="64"/>
      <c r="AG139" s="64"/>
      <c r="AH139" s="64"/>
      <c r="AI139" s="64"/>
      <c r="AJ139" s="18"/>
    </row>
    <row r="140" spans="1:36" ht="30" customHeight="1">
      <c r="A140" s="442"/>
      <c r="B140" s="45" t="s">
        <v>988</v>
      </c>
      <c r="C140" s="64"/>
      <c r="D140" s="64"/>
      <c r="E140" s="64"/>
      <c r="F140" s="64"/>
      <c r="G140" s="64"/>
      <c r="H140" s="64"/>
      <c r="I140" s="64"/>
      <c r="J140" s="64"/>
      <c r="K140" s="64"/>
      <c r="L140" s="64"/>
      <c r="M140" s="64"/>
      <c r="N140" s="61"/>
      <c r="O140" s="61"/>
      <c r="P140" s="61" t="s">
        <v>99</v>
      </c>
      <c r="Q140" s="61"/>
      <c r="R140" s="61"/>
      <c r="S140" s="63"/>
      <c r="T140" s="64"/>
      <c r="U140" s="64"/>
      <c r="V140" s="64"/>
      <c r="W140" s="64"/>
      <c r="X140" s="64"/>
      <c r="Y140" s="64"/>
      <c r="Z140" s="64"/>
      <c r="AA140" s="64"/>
      <c r="AB140" s="64"/>
      <c r="AC140" s="64"/>
      <c r="AD140" s="64"/>
      <c r="AE140" s="64"/>
      <c r="AF140" s="64"/>
      <c r="AG140" s="64"/>
      <c r="AH140" s="64"/>
      <c r="AI140" s="64"/>
      <c r="AJ140" s="18"/>
    </row>
    <row r="141" spans="1:36" ht="30" customHeight="1">
      <c r="A141" s="442"/>
      <c r="B141" s="45" t="s">
        <v>989</v>
      </c>
      <c r="C141" s="64"/>
      <c r="D141" s="64"/>
      <c r="E141" s="64"/>
      <c r="F141" s="64"/>
      <c r="G141" s="64"/>
      <c r="H141" s="64"/>
      <c r="I141" s="64"/>
      <c r="J141" s="64"/>
      <c r="K141" s="64"/>
      <c r="L141" s="64"/>
      <c r="M141" s="64"/>
      <c r="N141" s="61"/>
      <c r="O141" s="61"/>
      <c r="P141" s="61"/>
      <c r="Q141" s="61" t="s">
        <v>99</v>
      </c>
      <c r="R141" s="61"/>
      <c r="S141" s="63"/>
      <c r="T141" s="64"/>
      <c r="U141" s="64"/>
      <c r="V141" s="64"/>
      <c r="W141" s="64"/>
      <c r="X141" s="64"/>
      <c r="Y141" s="64"/>
      <c r="Z141" s="64"/>
      <c r="AA141" s="64"/>
      <c r="AB141" s="64"/>
      <c r="AC141" s="64"/>
      <c r="AD141" s="64"/>
      <c r="AE141" s="64"/>
      <c r="AF141" s="64"/>
      <c r="AG141" s="64"/>
      <c r="AH141" s="64"/>
      <c r="AI141" s="64"/>
      <c r="AJ141" s="18"/>
    </row>
    <row r="142" spans="1:36" ht="30" customHeight="1">
      <c r="A142" s="442"/>
      <c r="B142" s="45" t="s">
        <v>990</v>
      </c>
      <c r="C142" s="64"/>
      <c r="D142" s="64"/>
      <c r="E142" s="64"/>
      <c r="F142" s="64"/>
      <c r="G142" s="64"/>
      <c r="H142" s="64"/>
      <c r="I142" s="64"/>
      <c r="J142" s="64"/>
      <c r="K142" s="64"/>
      <c r="L142" s="64"/>
      <c r="M142" s="64"/>
      <c r="N142" s="61"/>
      <c r="O142" s="61" t="s">
        <v>99</v>
      </c>
      <c r="P142" s="61"/>
      <c r="Q142" s="61"/>
      <c r="R142" s="61"/>
      <c r="S142" s="63"/>
      <c r="T142" s="64"/>
      <c r="U142" s="64"/>
      <c r="V142" s="64"/>
      <c r="W142" s="64"/>
      <c r="X142" s="64"/>
      <c r="Y142" s="64"/>
      <c r="Z142" s="64"/>
      <c r="AA142" s="64"/>
      <c r="AB142" s="64"/>
      <c r="AC142" s="64"/>
      <c r="AD142" s="64"/>
      <c r="AE142" s="64"/>
      <c r="AF142" s="64"/>
      <c r="AG142" s="64"/>
      <c r="AH142" s="64"/>
      <c r="AI142" s="64"/>
      <c r="AJ142" s="18"/>
    </row>
    <row r="143" spans="1:36" ht="30" customHeight="1">
      <c r="A143" s="442"/>
      <c r="B143" s="45" t="s">
        <v>991</v>
      </c>
      <c r="C143" s="64"/>
      <c r="D143" s="64"/>
      <c r="E143" s="64"/>
      <c r="F143" s="64"/>
      <c r="G143" s="64"/>
      <c r="H143" s="64"/>
      <c r="I143" s="64"/>
      <c r="J143" s="64"/>
      <c r="K143" s="64"/>
      <c r="L143" s="64"/>
      <c r="M143" s="64"/>
      <c r="N143" s="61"/>
      <c r="O143" s="61" t="s">
        <v>99</v>
      </c>
      <c r="P143" s="61"/>
      <c r="Q143" s="61"/>
      <c r="R143" s="61"/>
      <c r="S143" s="63"/>
      <c r="T143" s="64"/>
      <c r="U143" s="64"/>
      <c r="V143" s="64"/>
      <c r="W143" s="64"/>
      <c r="X143" s="64"/>
      <c r="Y143" s="64"/>
      <c r="Z143" s="64"/>
      <c r="AA143" s="64"/>
      <c r="AB143" s="64"/>
      <c r="AC143" s="64"/>
      <c r="AD143" s="64"/>
      <c r="AE143" s="64"/>
      <c r="AF143" s="64"/>
      <c r="AG143" s="64"/>
      <c r="AH143" s="64"/>
      <c r="AI143" s="64"/>
      <c r="AJ143" s="18"/>
    </row>
    <row r="144" spans="1:36" ht="30" customHeight="1">
      <c r="A144" s="442"/>
      <c r="B144" s="45" t="s">
        <v>992</v>
      </c>
      <c r="C144" s="64"/>
      <c r="D144" s="64"/>
      <c r="E144" s="64"/>
      <c r="F144" s="64"/>
      <c r="G144" s="64"/>
      <c r="H144" s="64"/>
      <c r="I144" s="64"/>
      <c r="J144" s="64"/>
      <c r="K144" s="64"/>
      <c r="L144" s="64"/>
      <c r="M144" s="64"/>
      <c r="N144" s="61"/>
      <c r="O144" s="61" t="s">
        <v>99</v>
      </c>
      <c r="P144" s="61"/>
      <c r="Q144" s="61"/>
      <c r="R144" s="61"/>
      <c r="S144" s="63"/>
      <c r="T144" s="64"/>
      <c r="U144" s="64"/>
      <c r="V144" s="64"/>
      <c r="W144" s="64"/>
      <c r="X144" s="64"/>
      <c r="Y144" s="64"/>
      <c r="Z144" s="64"/>
      <c r="AA144" s="64"/>
      <c r="AB144" s="64"/>
      <c r="AC144" s="64"/>
      <c r="AD144" s="64"/>
      <c r="AE144" s="64"/>
      <c r="AF144" s="64"/>
      <c r="AG144" s="64"/>
      <c r="AH144" s="64"/>
      <c r="AI144" s="64"/>
      <c r="AJ144" s="18"/>
    </row>
    <row r="145" spans="1:36" ht="30" customHeight="1">
      <c r="A145" s="443"/>
      <c r="B145" s="45" t="s">
        <v>993</v>
      </c>
      <c r="C145" s="64"/>
      <c r="D145" s="64"/>
      <c r="E145" s="64"/>
      <c r="F145" s="64"/>
      <c r="G145" s="64"/>
      <c r="H145" s="64"/>
      <c r="I145" s="64"/>
      <c r="J145" s="64"/>
      <c r="K145" s="64"/>
      <c r="L145" s="64"/>
      <c r="M145" s="64"/>
      <c r="N145" s="61"/>
      <c r="O145" s="61" t="s">
        <v>99</v>
      </c>
      <c r="P145" s="61"/>
      <c r="Q145" s="61"/>
      <c r="R145" s="61"/>
      <c r="S145" s="63"/>
      <c r="T145" s="64"/>
      <c r="U145" s="64"/>
      <c r="V145" s="64"/>
      <c r="W145" s="64"/>
      <c r="X145" s="64"/>
      <c r="Y145" s="64"/>
      <c r="Z145" s="64"/>
      <c r="AA145" s="64"/>
      <c r="AB145" s="64"/>
      <c r="AC145" s="64"/>
      <c r="AD145" s="64"/>
      <c r="AE145" s="64"/>
      <c r="AF145" s="64"/>
      <c r="AG145" s="64"/>
      <c r="AH145" s="64"/>
      <c r="AI145" s="64"/>
      <c r="AJ145" s="18"/>
    </row>
    <row r="146" spans="1:36" ht="30" customHeight="1">
      <c r="A146" s="441" t="s">
        <v>994</v>
      </c>
      <c r="B146" s="45" t="s">
        <v>995</v>
      </c>
      <c r="C146" s="64" t="s">
        <v>996</v>
      </c>
      <c r="D146" s="64"/>
      <c r="E146" s="64"/>
      <c r="F146" s="64"/>
      <c r="G146" s="64"/>
      <c r="H146" s="64"/>
      <c r="I146" s="64"/>
      <c r="J146" s="64"/>
      <c r="K146" s="64"/>
      <c r="L146" s="64"/>
      <c r="M146" s="64"/>
      <c r="N146" s="61"/>
      <c r="O146" s="61"/>
      <c r="P146" s="61"/>
      <c r="Q146" s="61"/>
      <c r="R146" s="61" t="s">
        <v>141</v>
      </c>
      <c r="S146" s="63"/>
      <c r="T146" s="64"/>
      <c r="U146" s="64"/>
      <c r="V146" s="64"/>
      <c r="W146" s="64"/>
      <c r="X146" s="64"/>
      <c r="Y146" s="64"/>
      <c r="Z146" s="64"/>
      <c r="AA146" s="64"/>
      <c r="AB146" s="64"/>
      <c r="AC146" s="64"/>
      <c r="AD146" s="64"/>
      <c r="AE146" s="64"/>
      <c r="AF146" s="64"/>
      <c r="AG146" s="64"/>
      <c r="AH146" s="64"/>
      <c r="AI146" s="64"/>
      <c r="AJ146" s="18"/>
    </row>
    <row r="147" spans="1:36" ht="30" customHeight="1">
      <c r="A147" s="442"/>
      <c r="B147" s="45" t="s">
        <v>997</v>
      </c>
      <c r="C147" s="64" t="s">
        <v>996</v>
      </c>
      <c r="D147" s="64"/>
      <c r="E147" s="64"/>
      <c r="F147" s="64"/>
      <c r="G147" s="64"/>
      <c r="H147" s="64"/>
      <c r="I147" s="64"/>
      <c r="J147" s="64"/>
      <c r="K147" s="64"/>
      <c r="L147" s="64"/>
      <c r="M147" s="64"/>
      <c r="N147" s="61"/>
      <c r="O147" s="61"/>
      <c r="P147" s="61"/>
      <c r="Q147" s="61"/>
      <c r="R147" s="61" t="s">
        <v>141</v>
      </c>
      <c r="S147" s="63"/>
      <c r="T147" s="64"/>
      <c r="U147" s="64"/>
      <c r="V147" s="64"/>
      <c r="W147" s="64"/>
      <c r="X147" s="64"/>
      <c r="Y147" s="64"/>
      <c r="Z147" s="64"/>
      <c r="AA147" s="64"/>
      <c r="AB147" s="64"/>
      <c r="AC147" s="64"/>
      <c r="AD147" s="64"/>
      <c r="AE147" s="64"/>
      <c r="AF147" s="64"/>
      <c r="AG147" s="64"/>
      <c r="AH147" s="64"/>
      <c r="AI147" s="64"/>
      <c r="AJ147" s="18"/>
    </row>
    <row r="148" spans="1:36" ht="30" customHeight="1">
      <c r="A148" s="442"/>
      <c r="B148" s="45" t="s">
        <v>998</v>
      </c>
      <c r="C148" s="64" t="s">
        <v>996</v>
      </c>
      <c r="D148" s="64"/>
      <c r="E148" s="64"/>
      <c r="F148" s="64"/>
      <c r="G148" s="64"/>
      <c r="H148" s="64"/>
      <c r="I148" s="64"/>
      <c r="J148" s="64"/>
      <c r="K148" s="64"/>
      <c r="L148" s="64"/>
      <c r="M148" s="64"/>
      <c r="N148" s="61"/>
      <c r="O148" s="61"/>
      <c r="P148" s="61"/>
      <c r="Q148" s="61"/>
      <c r="R148" s="61" t="s">
        <v>141</v>
      </c>
      <c r="S148" s="63" t="s">
        <v>78</v>
      </c>
      <c r="T148" s="64"/>
      <c r="U148" s="64"/>
      <c r="V148" s="64"/>
      <c r="W148" s="64"/>
      <c r="X148" s="64"/>
      <c r="Y148" s="64"/>
      <c r="Z148" s="64"/>
      <c r="AA148" s="64"/>
      <c r="AB148" s="64"/>
      <c r="AC148" s="64"/>
      <c r="AD148" s="64"/>
      <c r="AE148" s="64"/>
      <c r="AF148" s="64"/>
      <c r="AG148" s="64"/>
      <c r="AH148" s="64"/>
      <c r="AI148" s="64"/>
      <c r="AJ148" s="18"/>
    </row>
    <row r="149" spans="1:36" ht="30" customHeight="1">
      <c r="A149" s="442"/>
      <c r="B149" s="45" t="s">
        <v>999</v>
      </c>
      <c r="C149" s="64"/>
      <c r="D149" s="64"/>
      <c r="E149" s="64"/>
      <c r="F149" s="64"/>
      <c r="G149" s="64"/>
      <c r="H149" s="64"/>
      <c r="I149" s="64"/>
      <c r="J149" s="64"/>
      <c r="K149" s="64"/>
      <c r="L149" s="64"/>
      <c r="M149" s="64"/>
      <c r="N149" s="61"/>
      <c r="O149" s="61"/>
      <c r="P149" s="61"/>
      <c r="Q149" s="61" t="s">
        <v>99</v>
      </c>
      <c r="R149" s="61"/>
      <c r="S149" s="63"/>
      <c r="T149" s="64"/>
      <c r="U149" s="64"/>
      <c r="V149" s="64"/>
      <c r="W149" s="64"/>
      <c r="X149" s="64"/>
      <c r="Y149" s="64"/>
      <c r="Z149" s="64"/>
      <c r="AA149" s="64"/>
      <c r="AB149" s="64"/>
      <c r="AC149" s="64"/>
      <c r="AD149" s="64"/>
      <c r="AE149" s="64"/>
      <c r="AF149" s="64"/>
      <c r="AG149" s="64"/>
      <c r="AH149" s="64"/>
      <c r="AI149" s="64"/>
      <c r="AJ149" s="18"/>
    </row>
    <row r="150" spans="1:36" ht="30" customHeight="1">
      <c r="A150" s="442"/>
      <c r="B150" s="45" t="s">
        <v>1000</v>
      </c>
      <c r="C150" s="64"/>
      <c r="D150" s="64"/>
      <c r="E150" s="64"/>
      <c r="F150" s="64"/>
      <c r="G150" s="64"/>
      <c r="H150" s="64"/>
      <c r="I150" s="64"/>
      <c r="J150" s="64"/>
      <c r="K150" s="64"/>
      <c r="L150" s="64"/>
      <c r="M150" s="64"/>
      <c r="N150" s="61"/>
      <c r="O150" s="61"/>
      <c r="P150" s="61"/>
      <c r="Q150" s="61" t="s">
        <v>99</v>
      </c>
      <c r="R150" s="61"/>
      <c r="S150" s="63"/>
      <c r="T150" s="64"/>
      <c r="U150" s="64"/>
      <c r="V150" s="64"/>
      <c r="W150" s="64"/>
      <c r="X150" s="64"/>
      <c r="Y150" s="64"/>
      <c r="Z150" s="64"/>
      <c r="AA150" s="64"/>
      <c r="AB150" s="64"/>
      <c r="AC150" s="64"/>
      <c r="AD150" s="64"/>
      <c r="AE150" s="64"/>
      <c r="AF150" s="64"/>
      <c r="AG150" s="64"/>
      <c r="AH150" s="64"/>
      <c r="AI150" s="64"/>
      <c r="AJ150" s="18"/>
    </row>
    <row r="151" spans="1:36" ht="30" customHeight="1">
      <c r="A151" s="442"/>
      <c r="B151" s="45" t="s">
        <v>1001</v>
      </c>
      <c r="C151" s="64"/>
      <c r="D151" s="64"/>
      <c r="E151" s="64"/>
      <c r="F151" s="64"/>
      <c r="G151" s="64"/>
      <c r="H151" s="64"/>
      <c r="I151" s="64"/>
      <c r="J151" s="64"/>
      <c r="K151" s="64"/>
      <c r="L151" s="64"/>
      <c r="M151" s="64"/>
      <c r="N151" s="61"/>
      <c r="O151" s="61"/>
      <c r="P151" s="61"/>
      <c r="Q151" s="61" t="s">
        <v>99</v>
      </c>
      <c r="R151" s="61"/>
      <c r="S151" s="63"/>
      <c r="T151" s="64"/>
      <c r="U151" s="64"/>
      <c r="V151" s="64"/>
      <c r="W151" s="64"/>
      <c r="X151" s="64"/>
      <c r="Y151" s="64"/>
      <c r="Z151" s="64"/>
      <c r="AA151" s="64"/>
      <c r="AB151" s="64"/>
      <c r="AC151" s="64"/>
      <c r="AD151" s="64"/>
      <c r="AE151" s="64"/>
      <c r="AF151" s="64"/>
      <c r="AG151" s="64"/>
      <c r="AH151" s="64"/>
      <c r="AI151" s="64"/>
      <c r="AJ151" s="18"/>
    </row>
    <row r="152" spans="1:36" ht="30" customHeight="1">
      <c r="A152" s="442"/>
      <c r="B152" s="45" t="s">
        <v>1002</v>
      </c>
      <c r="C152" s="64"/>
      <c r="D152" s="64"/>
      <c r="E152" s="64"/>
      <c r="F152" s="64"/>
      <c r="G152" s="64"/>
      <c r="H152" s="64"/>
      <c r="I152" s="64"/>
      <c r="J152" s="64"/>
      <c r="K152" s="64"/>
      <c r="L152" s="64"/>
      <c r="M152" s="64"/>
      <c r="N152" s="61"/>
      <c r="O152" s="61"/>
      <c r="P152" s="61"/>
      <c r="Q152" s="61" t="s">
        <v>99</v>
      </c>
      <c r="R152" s="61"/>
      <c r="S152" s="63"/>
      <c r="T152" s="64"/>
      <c r="U152" s="64"/>
      <c r="V152" s="64"/>
      <c r="W152" s="64"/>
      <c r="X152" s="64"/>
      <c r="Y152" s="64"/>
      <c r="Z152" s="64"/>
      <c r="AA152" s="64"/>
      <c r="AB152" s="64"/>
      <c r="AC152" s="64"/>
      <c r="AD152" s="64"/>
      <c r="AE152" s="64"/>
      <c r="AF152" s="64"/>
      <c r="AG152" s="64"/>
      <c r="AH152" s="64"/>
      <c r="AI152" s="64"/>
      <c r="AJ152" s="18"/>
    </row>
    <row r="153" spans="1:36" ht="30" customHeight="1">
      <c r="A153" s="442"/>
      <c r="B153" s="45" t="s">
        <v>1003</v>
      </c>
      <c r="C153" s="64"/>
      <c r="D153" s="64"/>
      <c r="E153" s="64"/>
      <c r="F153" s="64"/>
      <c r="G153" s="64"/>
      <c r="H153" s="64"/>
      <c r="I153" s="64"/>
      <c r="J153" s="64"/>
      <c r="K153" s="64"/>
      <c r="L153" s="64"/>
      <c r="M153" s="64"/>
      <c r="N153" s="61"/>
      <c r="O153" s="61"/>
      <c r="P153" s="61"/>
      <c r="Q153" s="61" t="s">
        <v>99</v>
      </c>
      <c r="R153" s="61"/>
      <c r="S153" s="63"/>
      <c r="T153" s="64"/>
      <c r="U153" s="64"/>
      <c r="V153" s="64"/>
      <c r="W153" s="64"/>
      <c r="X153" s="64"/>
      <c r="Y153" s="64"/>
      <c r="Z153" s="64"/>
      <c r="AA153" s="64"/>
      <c r="AB153" s="64"/>
      <c r="AC153" s="64"/>
      <c r="AD153" s="64"/>
      <c r="AE153" s="64"/>
      <c r="AF153" s="64"/>
      <c r="AG153" s="64"/>
      <c r="AH153" s="64"/>
      <c r="AI153" s="64"/>
      <c r="AJ153" s="18"/>
    </row>
    <row r="154" spans="1:36" ht="30" customHeight="1">
      <c r="A154" s="442"/>
      <c r="B154" s="45" t="s">
        <v>1004</v>
      </c>
      <c r="C154" s="64"/>
      <c r="D154" s="64"/>
      <c r="E154" s="64"/>
      <c r="F154" s="64"/>
      <c r="G154" s="64"/>
      <c r="H154" s="64"/>
      <c r="I154" s="64"/>
      <c r="J154" s="64"/>
      <c r="K154" s="64"/>
      <c r="L154" s="64"/>
      <c r="M154" s="64"/>
      <c r="N154" s="61"/>
      <c r="O154" s="61"/>
      <c r="P154" s="61"/>
      <c r="Q154" s="61" t="s">
        <v>99</v>
      </c>
      <c r="R154" s="61"/>
      <c r="S154" s="63"/>
      <c r="T154" s="64"/>
      <c r="U154" s="64"/>
      <c r="V154" s="64"/>
      <c r="W154" s="64"/>
      <c r="X154" s="64"/>
      <c r="Y154" s="64"/>
      <c r="Z154" s="64"/>
      <c r="AA154" s="64"/>
      <c r="AB154" s="64"/>
      <c r="AC154" s="64"/>
      <c r="AD154" s="64"/>
      <c r="AE154" s="64"/>
      <c r="AF154" s="64"/>
      <c r="AG154" s="64"/>
      <c r="AH154" s="64"/>
      <c r="AI154" s="64"/>
      <c r="AJ154" s="18"/>
    </row>
    <row r="155" spans="1:36" ht="30" customHeight="1">
      <c r="A155" s="442"/>
      <c r="B155" s="45" t="s">
        <v>1005</v>
      </c>
      <c r="C155" s="64"/>
      <c r="D155" s="64"/>
      <c r="E155" s="64"/>
      <c r="F155" s="64"/>
      <c r="G155" s="64"/>
      <c r="H155" s="64"/>
      <c r="I155" s="64"/>
      <c r="J155" s="64"/>
      <c r="K155" s="64"/>
      <c r="L155" s="64"/>
      <c r="M155" s="64"/>
      <c r="N155" s="61"/>
      <c r="O155" s="61"/>
      <c r="P155" s="61"/>
      <c r="Q155" s="61" t="s">
        <v>99</v>
      </c>
      <c r="R155" s="61"/>
      <c r="S155" s="63" t="s">
        <v>77</v>
      </c>
      <c r="T155" s="64"/>
      <c r="U155" s="64"/>
      <c r="V155" s="64"/>
      <c r="W155" s="64"/>
      <c r="X155" s="64"/>
      <c r="Y155" s="64"/>
      <c r="Z155" s="64"/>
      <c r="AA155" s="64"/>
      <c r="AB155" s="64"/>
      <c r="AC155" s="64"/>
      <c r="AD155" s="64"/>
      <c r="AE155" s="64"/>
      <c r="AF155" s="64"/>
      <c r="AG155" s="64"/>
      <c r="AH155" s="64"/>
      <c r="AI155" s="64"/>
      <c r="AJ155" s="18"/>
    </row>
    <row r="156" spans="1:36" ht="30" customHeight="1">
      <c r="A156" s="442"/>
      <c r="B156" s="45" t="s">
        <v>1006</v>
      </c>
      <c r="C156" s="64"/>
      <c r="D156" s="64"/>
      <c r="E156" s="64"/>
      <c r="F156" s="64"/>
      <c r="G156" s="64"/>
      <c r="H156" s="64"/>
      <c r="I156" s="64"/>
      <c r="J156" s="64"/>
      <c r="K156" s="64"/>
      <c r="L156" s="64"/>
      <c r="M156" s="64"/>
      <c r="N156" s="61"/>
      <c r="O156" s="61"/>
      <c r="P156" s="61"/>
      <c r="Q156" s="61" t="s">
        <v>99</v>
      </c>
      <c r="R156" s="61"/>
      <c r="S156" s="63"/>
      <c r="T156" s="64"/>
      <c r="U156" s="64"/>
      <c r="V156" s="64"/>
      <c r="W156" s="64"/>
      <c r="X156" s="64"/>
      <c r="Y156" s="64"/>
      <c r="Z156" s="64"/>
      <c r="AA156" s="64"/>
      <c r="AB156" s="64"/>
      <c r="AC156" s="64"/>
      <c r="AD156" s="64"/>
      <c r="AE156" s="64"/>
      <c r="AF156" s="64"/>
      <c r="AG156" s="64"/>
      <c r="AH156" s="64"/>
      <c r="AI156" s="64"/>
      <c r="AJ156" s="18"/>
    </row>
    <row r="157" spans="1:36" ht="30" customHeight="1">
      <c r="A157" s="442"/>
      <c r="B157" s="45" t="s">
        <v>1007</v>
      </c>
      <c r="C157" s="64"/>
      <c r="D157" s="64"/>
      <c r="E157" s="64"/>
      <c r="F157" s="64"/>
      <c r="G157" s="64"/>
      <c r="H157" s="64"/>
      <c r="I157" s="64"/>
      <c r="J157" s="64"/>
      <c r="K157" s="64"/>
      <c r="L157" s="64"/>
      <c r="M157" s="64"/>
      <c r="N157" s="61"/>
      <c r="O157" s="61"/>
      <c r="P157" s="61"/>
      <c r="Q157" s="61" t="s">
        <v>99</v>
      </c>
      <c r="R157" s="61"/>
      <c r="S157" s="63"/>
      <c r="T157" s="64"/>
      <c r="U157" s="64"/>
      <c r="V157" s="64"/>
      <c r="W157" s="64"/>
      <c r="X157" s="64"/>
      <c r="Y157" s="64"/>
      <c r="Z157" s="64"/>
      <c r="AA157" s="64"/>
      <c r="AB157" s="64"/>
      <c r="AC157" s="64"/>
      <c r="AD157" s="64"/>
      <c r="AE157" s="64"/>
      <c r="AF157" s="64"/>
      <c r="AG157" s="64"/>
      <c r="AH157" s="64"/>
      <c r="AI157" s="64"/>
      <c r="AJ157" s="18"/>
    </row>
    <row r="158" spans="1:36" ht="30" customHeight="1">
      <c r="A158" s="442"/>
      <c r="B158" s="45" t="s">
        <v>1008</v>
      </c>
      <c r="C158" s="64"/>
      <c r="D158" s="64"/>
      <c r="E158" s="64"/>
      <c r="F158" s="64"/>
      <c r="G158" s="64"/>
      <c r="H158" s="64"/>
      <c r="I158" s="64"/>
      <c r="J158" s="64"/>
      <c r="K158" s="64"/>
      <c r="L158" s="64"/>
      <c r="M158" s="64"/>
      <c r="N158" s="61"/>
      <c r="O158" s="61"/>
      <c r="P158" s="61"/>
      <c r="Q158" s="61" t="s">
        <v>99</v>
      </c>
      <c r="R158" s="61"/>
      <c r="S158" s="63"/>
      <c r="T158" s="64"/>
      <c r="U158" s="64"/>
      <c r="V158" s="64"/>
      <c r="W158" s="64"/>
      <c r="X158" s="64"/>
      <c r="Y158" s="64"/>
      <c r="Z158" s="64"/>
      <c r="AA158" s="64"/>
      <c r="AB158" s="64"/>
      <c r="AC158" s="64"/>
      <c r="AD158" s="64"/>
      <c r="AE158" s="64"/>
      <c r="AF158" s="64"/>
      <c r="AG158" s="64"/>
      <c r="AH158" s="64"/>
      <c r="AI158" s="64"/>
      <c r="AJ158" s="18"/>
    </row>
    <row r="159" spans="1:36" ht="30" customHeight="1">
      <c r="A159" s="442"/>
      <c r="B159" s="45" t="s">
        <v>1009</v>
      </c>
      <c r="C159" s="64"/>
      <c r="D159" s="64"/>
      <c r="E159" s="64"/>
      <c r="F159" s="64"/>
      <c r="G159" s="64"/>
      <c r="H159" s="64"/>
      <c r="I159" s="64"/>
      <c r="J159" s="64"/>
      <c r="K159" s="64"/>
      <c r="L159" s="64"/>
      <c r="M159" s="64"/>
      <c r="N159" s="61"/>
      <c r="O159" s="61"/>
      <c r="P159" s="61"/>
      <c r="Q159" s="61" t="s">
        <v>99</v>
      </c>
      <c r="R159" s="61"/>
      <c r="S159" s="63"/>
      <c r="T159" s="64"/>
      <c r="U159" s="64"/>
      <c r="V159" s="64"/>
      <c r="W159" s="64"/>
      <c r="X159" s="64"/>
      <c r="Y159" s="64"/>
      <c r="Z159" s="64"/>
      <c r="AA159" s="64"/>
      <c r="AB159" s="64"/>
      <c r="AC159" s="64"/>
      <c r="AD159" s="64"/>
      <c r="AE159" s="64"/>
      <c r="AF159" s="64"/>
      <c r="AG159" s="64"/>
      <c r="AH159" s="64"/>
      <c r="AI159" s="64"/>
      <c r="AJ159" s="18"/>
    </row>
    <row r="160" spans="1:36" ht="30" customHeight="1">
      <c r="A160" s="443"/>
      <c r="B160" s="45" t="s">
        <v>1010</v>
      </c>
      <c r="C160" s="64"/>
      <c r="D160" s="64"/>
      <c r="E160" s="64"/>
      <c r="F160" s="64"/>
      <c r="G160" s="64"/>
      <c r="H160" s="64"/>
      <c r="I160" s="64"/>
      <c r="J160" s="64"/>
      <c r="K160" s="64"/>
      <c r="L160" s="64"/>
      <c r="M160" s="64"/>
      <c r="N160" s="61"/>
      <c r="O160" s="61"/>
      <c r="P160" s="61"/>
      <c r="Q160" s="61" t="s">
        <v>99</v>
      </c>
      <c r="R160" s="61"/>
      <c r="S160" s="63"/>
      <c r="T160" s="64"/>
      <c r="U160" s="64"/>
      <c r="V160" s="64"/>
      <c r="W160" s="64"/>
      <c r="X160" s="64"/>
      <c r="Y160" s="64"/>
      <c r="Z160" s="64"/>
      <c r="AA160" s="64"/>
      <c r="AB160" s="64"/>
      <c r="AC160" s="64"/>
      <c r="AD160" s="64"/>
      <c r="AE160" s="64"/>
      <c r="AF160" s="64"/>
      <c r="AG160" s="64"/>
      <c r="AH160" s="64"/>
      <c r="AI160" s="64"/>
      <c r="AJ160" s="18"/>
    </row>
    <row r="161" spans="1:36">
      <c r="AJ161" s="18"/>
    </row>
    <row r="162" spans="1:36">
      <c r="B162" s="65"/>
      <c r="AJ162" s="18"/>
    </row>
    <row r="163" spans="1:36" ht="15.75" thickBot="1">
      <c r="L163" s="73"/>
      <c r="AJ163" s="18"/>
    </row>
    <row r="164" spans="1:36" ht="26.25" customHeight="1" thickBot="1">
      <c r="A164" s="69" t="s">
        <v>533</v>
      </c>
      <c r="B164" s="70"/>
      <c r="C164" s="70"/>
      <c r="D164" s="70"/>
      <c r="E164" s="70"/>
      <c r="F164" s="70"/>
      <c r="G164" s="70"/>
      <c r="H164" s="70"/>
      <c r="I164" s="70"/>
      <c r="J164" s="70"/>
      <c r="K164" s="70"/>
      <c r="L164" s="72"/>
      <c r="M164" s="71"/>
      <c r="AJ164" s="18"/>
    </row>
    <row r="165" spans="1:36" ht="26.25" customHeight="1" thickBot="1">
      <c r="A165" s="47"/>
      <c r="B165" s="48"/>
      <c r="C165" s="48"/>
      <c r="D165" s="49"/>
      <c r="E165" s="49"/>
      <c r="F165" s="49"/>
      <c r="G165" s="49"/>
      <c r="H165" s="49"/>
      <c r="I165" s="49"/>
      <c r="J165" s="49"/>
      <c r="K165" s="49"/>
      <c r="L165" s="49"/>
      <c r="M165" s="49"/>
      <c r="N165" s="49"/>
      <c r="AJ165" s="18"/>
    </row>
    <row r="166" spans="1:36" ht="43.5" customHeight="1" thickBot="1">
      <c r="A166" s="53" t="s">
        <v>534</v>
      </c>
      <c r="B166" s="54"/>
      <c r="C166" s="55">
        <f>COUNTA(C170:C178,C182:C190,C194:C202,C206:C214)</f>
        <v>3</v>
      </c>
      <c r="AJ166" s="18"/>
    </row>
    <row r="167" spans="1:36">
      <c r="AJ167" s="18"/>
    </row>
    <row r="168" spans="1:36" ht="15.75">
      <c r="A168" s="418" t="s">
        <v>535</v>
      </c>
      <c r="B168" s="367" t="s">
        <v>83</v>
      </c>
      <c r="C168" s="367" t="s">
        <v>1</v>
      </c>
      <c r="D168" s="367" t="s">
        <v>3</v>
      </c>
      <c r="E168" s="420" t="s">
        <v>5</v>
      </c>
      <c r="F168" s="367" t="s">
        <v>7</v>
      </c>
      <c r="G168" s="367"/>
      <c r="H168" s="367" t="s">
        <v>9</v>
      </c>
      <c r="I168" s="367" t="s">
        <v>13</v>
      </c>
      <c r="J168" s="382" t="s">
        <v>11</v>
      </c>
      <c r="K168" s="382" t="s">
        <v>84</v>
      </c>
      <c r="L168" s="382"/>
      <c r="M168" s="382" t="s">
        <v>19</v>
      </c>
      <c r="N168" s="46"/>
      <c r="AJ168" s="18"/>
    </row>
    <row r="169" spans="1:36" ht="15.75">
      <c r="A169" s="419"/>
      <c r="B169" s="367"/>
      <c r="C169" s="367"/>
      <c r="D169" s="367"/>
      <c r="E169" s="420"/>
      <c r="F169" s="50" t="s">
        <v>86</v>
      </c>
      <c r="G169" s="50" t="s">
        <v>87</v>
      </c>
      <c r="H169" s="367"/>
      <c r="I169" s="367"/>
      <c r="J169" s="382"/>
      <c r="K169" s="97" t="s">
        <v>88</v>
      </c>
      <c r="L169" s="97" t="s">
        <v>89</v>
      </c>
      <c r="M169" s="382"/>
      <c r="N169" s="2"/>
      <c r="AJ169" s="18"/>
    </row>
    <row r="170" spans="1:36">
      <c r="A170" s="45" t="s">
        <v>1011</v>
      </c>
      <c r="B170" s="45"/>
      <c r="C170" s="64" t="s">
        <v>879</v>
      </c>
      <c r="D170" s="64"/>
      <c r="E170" s="64"/>
      <c r="F170" s="64"/>
      <c r="G170" s="64"/>
      <c r="H170" s="64"/>
      <c r="I170" s="64"/>
      <c r="J170" s="61"/>
      <c r="K170" s="61"/>
      <c r="L170" s="61"/>
      <c r="M170" s="61"/>
      <c r="N170" s="2"/>
      <c r="AJ170" s="18"/>
    </row>
    <row r="171" spans="1:36">
      <c r="A171" s="45"/>
      <c r="B171" s="45"/>
      <c r="C171" s="64"/>
      <c r="D171" s="64"/>
      <c r="E171" s="64"/>
      <c r="F171" s="64"/>
      <c r="G171" s="64"/>
      <c r="H171" s="64"/>
      <c r="I171" s="64"/>
      <c r="J171" s="64"/>
      <c r="K171" s="64"/>
      <c r="L171" s="64"/>
      <c r="M171" s="64"/>
      <c r="N171" s="2"/>
      <c r="AJ171" s="18"/>
    </row>
    <row r="172" spans="1:36">
      <c r="A172" s="45"/>
      <c r="B172" s="45"/>
      <c r="C172" s="64"/>
      <c r="D172" s="64"/>
      <c r="E172" s="64"/>
      <c r="F172" s="64"/>
      <c r="G172" s="64"/>
      <c r="H172" s="64"/>
      <c r="I172" s="64"/>
      <c r="J172" s="64"/>
      <c r="K172" s="64"/>
      <c r="L172" s="64"/>
      <c r="M172" s="64"/>
      <c r="N172" s="2"/>
      <c r="AJ172" s="18"/>
    </row>
    <row r="173" spans="1:36">
      <c r="A173" s="45"/>
      <c r="B173" s="45"/>
      <c r="C173" s="64"/>
      <c r="D173" s="64"/>
      <c r="E173" s="64"/>
      <c r="F173" s="64"/>
      <c r="G173" s="64"/>
      <c r="H173" s="64"/>
      <c r="I173" s="64"/>
      <c r="J173" s="64"/>
      <c r="K173" s="64"/>
      <c r="L173" s="64"/>
      <c r="M173" s="64"/>
      <c r="N173" s="2"/>
      <c r="AJ173" s="18"/>
    </row>
    <row r="174" spans="1:36">
      <c r="A174" s="45"/>
      <c r="B174" s="45"/>
      <c r="C174" s="64"/>
      <c r="D174" s="64"/>
      <c r="E174" s="64"/>
      <c r="F174" s="64"/>
      <c r="G174" s="64"/>
      <c r="H174" s="64"/>
      <c r="I174" s="64"/>
      <c r="J174" s="64"/>
      <c r="K174" s="64"/>
      <c r="L174" s="64"/>
      <c r="M174" s="64"/>
      <c r="N174" s="2"/>
      <c r="AJ174" s="18"/>
    </row>
    <row r="175" spans="1:36">
      <c r="A175" s="45"/>
      <c r="B175" s="45"/>
      <c r="C175" s="64"/>
      <c r="D175" s="64"/>
      <c r="E175" s="64"/>
      <c r="F175" s="64"/>
      <c r="G175" s="64"/>
      <c r="H175" s="64"/>
      <c r="I175" s="64"/>
      <c r="J175" s="64"/>
      <c r="K175" s="64"/>
      <c r="L175" s="64"/>
      <c r="M175" s="64"/>
      <c r="N175" s="2"/>
      <c r="AJ175" s="18"/>
    </row>
    <row r="176" spans="1:36">
      <c r="A176" s="45"/>
      <c r="B176" s="45"/>
      <c r="C176" s="64"/>
      <c r="D176" s="64"/>
      <c r="E176" s="64"/>
      <c r="F176" s="64"/>
      <c r="G176" s="64"/>
      <c r="H176" s="64"/>
      <c r="I176" s="64"/>
      <c r="J176" s="64"/>
      <c r="K176" s="64"/>
      <c r="L176" s="64"/>
      <c r="M176" s="64"/>
      <c r="N176" s="2"/>
      <c r="AJ176" s="18"/>
    </row>
    <row r="177" spans="1:36">
      <c r="A177" s="45"/>
      <c r="B177" s="45"/>
      <c r="C177" s="64"/>
      <c r="D177" s="64"/>
      <c r="E177" s="64"/>
      <c r="F177" s="64"/>
      <c r="G177" s="64"/>
      <c r="H177" s="64"/>
      <c r="I177" s="64"/>
      <c r="J177" s="64"/>
      <c r="K177" s="64"/>
      <c r="L177" s="64"/>
      <c r="M177" s="64"/>
      <c r="N177" s="2"/>
      <c r="AJ177" s="18"/>
    </row>
    <row r="178" spans="1:36">
      <c r="A178" s="45"/>
      <c r="B178" s="45"/>
      <c r="C178" s="64"/>
      <c r="D178" s="64"/>
      <c r="E178" s="64"/>
      <c r="F178" s="64"/>
      <c r="G178" s="64"/>
      <c r="H178" s="64"/>
      <c r="I178" s="64"/>
      <c r="J178" s="64"/>
      <c r="K178" s="64"/>
      <c r="L178" s="64"/>
      <c r="M178" s="64"/>
      <c r="N178" s="2"/>
      <c r="AJ178" s="18"/>
    </row>
    <row r="179" spans="1:36">
      <c r="AJ179" s="18"/>
    </row>
    <row r="180" spans="1:36" ht="15.75">
      <c r="A180" s="418" t="s">
        <v>535</v>
      </c>
      <c r="B180" s="367" t="s">
        <v>83</v>
      </c>
      <c r="C180" s="367" t="s">
        <v>1</v>
      </c>
      <c r="D180" s="367" t="s">
        <v>3</v>
      </c>
      <c r="E180" s="420" t="s">
        <v>5</v>
      </c>
      <c r="F180" s="367" t="s">
        <v>7</v>
      </c>
      <c r="G180" s="367"/>
      <c r="H180" s="367" t="s">
        <v>9</v>
      </c>
      <c r="I180" s="367" t="s">
        <v>13</v>
      </c>
      <c r="J180" s="367" t="s">
        <v>11</v>
      </c>
      <c r="K180" s="382" t="s">
        <v>84</v>
      </c>
      <c r="L180" s="382"/>
      <c r="M180" s="367" t="s">
        <v>19</v>
      </c>
      <c r="N180" s="46"/>
      <c r="AJ180" s="18"/>
    </row>
    <row r="181" spans="1:36" ht="15" customHeight="1">
      <c r="A181" s="419"/>
      <c r="B181" s="367"/>
      <c r="C181" s="367"/>
      <c r="D181" s="367"/>
      <c r="E181" s="420"/>
      <c r="F181" s="50" t="s">
        <v>86</v>
      </c>
      <c r="G181" s="50" t="s">
        <v>87</v>
      </c>
      <c r="H181" s="367"/>
      <c r="I181" s="367"/>
      <c r="J181" s="367"/>
      <c r="K181" s="97" t="s">
        <v>88</v>
      </c>
      <c r="L181" s="97" t="s">
        <v>89</v>
      </c>
      <c r="M181" s="367"/>
      <c r="N181" s="2"/>
      <c r="AJ181" s="18"/>
    </row>
    <row r="182" spans="1:36">
      <c r="A182" s="45" t="s">
        <v>1011</v>
      </c>
      <c r="B182" s="45"/>
      <c r="C182" s="64" t="s">
        <v>879</v>
      </c>
      <c r="D182" s="64"/>
      <c r="E182" s="64"/>
      <c r="F182" s="64"/>
      <c r="G182" s="64"/>
      <c r="H182" s="64"/>
      <c r="I182" s="64"/>
      <c r="J182" s="61"/>
      <c r="K182" s="61"/>
      <c r="L182" s="61"/>
      <c r="M182" s="61"/>
      <c r="N182" s="2"/>
      <c r="AJ182" s="18"/>
    </row>
    <row r="183" spans="1:36">
      <c r="A183" s="45"/>
      <c r="B183" s="45"/>
      <c r="C183" s="64"/>
      <c r="D183" s="64"/>
      <c r="E183" s="64"/>
      <c r="F183" s="64"/>
      <c r="G183" s="64"/>
      <c r="H183" s="64"/>
      <c r="I183" s="64"/>
      <c r="J183" s="64"/>
      <c r="K183" s="64"/>
      <c r="L183" s="64"/>
      <c r="M183" s="64"/>
      <c r="N183" s="2"/>
      <c r="AJ183" s="18"/>
    </row>
    <row r="184" spans="1:36">
      <c r="A184" s="45"/>
      <c r="B184" s="45"/>
      <c r="C184" s="64"/>
      <c r="D184" s="64"/>
      <c r="E184" s="64"/>
      <c r="F184" s="64"/>
      <c r="G184" s="64"/>
      <c r="H184" s="64"/>
      <c r="I184" s="64"/>
      <c r="J184" s="64"/>
      <c r="K184" s="64"/>
      <c r="L184" s="64"/>
      <c r="M184" s="64"/>
      <c r="N184" s="2"/>
      <c r="AJ184" s="18"/>
    </row>
    <row r="185" spans="1:36">
      <c r="A185" s="45"/>
      <c r="B185" s="45"/>
      <c r="C185" s="64"/>
      <c r="D185" s="64"/>
      <c r="E185" s="64"/>
      <c r="F185" s="64"/>
      <c r="G185" s="64"/>
      <c r="H185" s="64"/>
      <c r="I185" s="64"/>
      <c r="J185" s="64"/>
      <c r="K185" s="64"/>
      <c r="L185" s="64"/>
      <c r="M185" s="64"/>
      <c r="N185" s="2"/>
      <c r="AJ185" s="18"/>
    </row>
    <row r="186" spans="1:36">
      <c r="A186" s="45"/>
      <c r="B186" s="45"/>
      <c r="C186" s="64"/>
      <c r="D186" s="64"/>
      <c r="E186" s="64"/>
      <c r="F186" s="64"/>
      <c r="G186" s="64"/>
      <c r="H186" s="64"/>
      <c r="I186" s="64"/>
      <c r="J186" s="64"/>
      <c r="K186" s="64"/>
      <c r="L186" s="64"/>
      <c r="M186" s="64"/>
      <c r="N186" s="2"/>
      <c r="AJ186" s="18"/>
    </row>
    <row r="187" spans="1:36">
      <c r="A187" s="45"/>
      <c r="B187" s="45"/>
      <c r="C187" s="64"/>
      <c r="D187" s="64"/>
      <c r="E187" s="64"/>
      <c r="F187" s="64"/>
      <c r="G187" s="64"/>
      <c r="H187" s="64"/>
      <c r="I187" s="64"/>
      <c r="J187" s="64"/>
      <c r="K187" s="64"/>
      <c r="L187" s="64"/>
      <c r="M187" s="64"/>
      <c r="N187" s="2"/>
      <c r="AJ187" s="18"/>
    </row>
    <row r="188" spans="1:36">
      <c r="A188" s="45"/>
      <c r="B188" s="45"/>
      <c r="C188" s="64"/>
      <c r="D188" s="64"/>
      <c r="E188" s="64"/>
      <c r="F188" s="64"/>
      <c r="G188" s="64"/>
      <c r="H188" s="64"/>
      <c r="I188" s="64"/>
      <c r="J188" s="64"/>
      <c r="K188" s="64"/>
      <c r="L188" s="64"/>
      <c r="M188" s="64"/>
      <c r="N188" s="2"/>
      <c r="AJ188" s="18"/>
    </row>
    <row r="189" spans="1:36">
      <c r="A189" s="45"/>
      <c r="B189" s="45"/>
      <c r="C189" s="64"/>
      <c r="D189" s="64"/>
      <c r="E189" s="64"/>
      <c r="F189" s="64"/>
      <c r="G189" s="64"/>
      <c r="H189" s="64"/>
      <c r="I189" s="64"/>
      <c r="J189" s="64"/>
      <c r="K189" s="64"/>
      <c r="L189" s="64"/>
      <c r="M189" s="64"/>
      <c r="N189" s="2"/>
      <c r="AJ189" s="18"/>
    </row>
    <row r="190" spans="1:36">
      <c r="A190" s="45"/>
      <c r="B190" s="45"/>
      <c r="C190" s="64"/>
      <c r="D190" s="64"/>
      <c r="E190" s="64"/>
      <c r="F190" s="64"/>
      <c r="G190" s="64"/>
      <c r="H190" s="64"/>
      <c r="I190" s="64"/>
      <c r="J190" s="64"/>
      <c r="K190" s="64"/>
      <c r="L190" s="64"/>
      <c r="M190" s="64"/>
      <c r="N190" s="2"/>
      <c r="AJ190" s="18"/>
    </row>
    <row r="191" spans="1:36">
      <c r="AJ191" s="18"/>
    </row>
    <row r="192" spans="1:36" ht="15.75">
      <c r="A192" s="418" t="s">
        <v>535</v>
      </c>
      <c r="B192" s="367" t="s">
        <v>83</v>
      </c>
      <c r="C192" s="367" t="s">
        <v>1</v>
      </c>
      <c r="D192" s="367" t="s">
        <v>3</v>
      </c>
      <c r="E192" s="420" t="s">
        <v>5</v>
      </c>
      <c r="F192" s="367" t="s">
        <v>7</v>
      </c>
      <c r="G192" s="367"/>
      <c r="H192" s="367" t="s">
        <v>9</v>
      </c>
      <c r="I192" s="367" t="s">
        <v>13</v>
      </c>
      <c r="J192" s="367" t="s">
        <v>11</v>
      </c>
      <c r="K192" s="382" t="s">
        <v>84</v>
      </c>
      <c r="L192" s="382"/>
      <c r="M192" s="367" t="s">
        <v>19</v>
      </c>
      <c r="N192" s="46"/>
      <c r="AJ192" s="18"/>
    </row>
    <row r="193" spans="1:36" ht="15" customHeight="1">
      <c r="A193" s="419"/>
      <c r="B193" s="367"/>
      <c r="C193" s="367"/>
      <c r="D193" s="367"/>
      <c r="E193" s="420"/>
      <c r="F193" s="50" t="s">
        <v>86</v>
      </c>
      <c r="G193" s="50" t="s">
        <v>87</v>
      </c>
      <c r="H193" s="367"/>
      <c r="I193" s="367"/>
      <c r="J193" s="367"/>
      <c r="K193" s="97" t="s">
        <v>88</v>
      </c>
      <c r="L193" s="97" t="s">
        <v>89</v>
      </c>
      <c r="M193" s="367"/>
      <c r="N193" s="2"/>
      <c r="AJ193" s="18"/>
    </row>
    <row r="194" spans="1:36">
      <c r="A194" s="45"/>
      <c r="B194" s="45"/>
      <c r="C194" s="64" t="s">
        <v>879</v>
      </c>
      <c r="D194" s="64"/>
      <c r="E194" s="64"/>
      <c r="F194" s="64"/>
      <c r="G194" s="64"/>
      <c r="H194" s="64"/>
      <c r="I194" s="64"/>
      <c r="J194" s="61"/>
      <c r="K194" s="61"/>
      <c r="L194" s="61"/>
      <c r="M194" s="61"/>
      <c r="N194" s="2"/>
      <c r="AJ194" s="18"/>
    </row>
    <row r="195" spans="1:36">
      <c r="A195" s="45"/>
      <c r="B195" s="45"/>
      <c r="C195" s="64"/>
      <c r="D195" s="64"/>
      <c r="E195" s="64"/>
      <c r="F195" s="64"/>
      <c r="G195" s="64"/>
      <c r="H195" s="64"/>
      <c r="I195" s="64"/>
      <c r="J195" s="64"/>
      <c r="K195" s="64"/>
      <c r="L195" s="64"/>
      <c r="M195" s="64"/>
      <c r="N195" s="2"/>
      <c r="AJ195" s="18"/>
    </row>
    <row r="196" spans="1:36">
      <c r="A196" s="45"/>
      <c r="B196" s="45"/>
      <c r="C196" s="64"/>
      <c r="D196" s="64"/>
      <c r="E196" s="64"/>
      <c r="F196" s="64"/>
      <c r="G196" s="64"/>
      <c r="H196" s="64"/>
      <c r="I196" s="64"/>
      <c r="J196" s="64"/>
      <c r="K196" s="64"/>
      <c r="L196" s="64"/>
      <c r="M196" s="64"/>
      <c r="N196" s="2"/>
      <c r="AJ196" s="18"/>
    </row>
    <row r="197" spans="1:36">
      <c r="A197" s="45"/>
      <c r="B197" s="45"/>
      <c r="C197" s="64"/>
      <c r="D197" s="64"/>
      <c r="E197" s="64"/>
      <c r="F197" s="64"/>
      <c r="G197" s="64"/>
      <c r="H197" s="64"/>
      <c r="I197" s="64"/>
      <c r="J197" s="64"/>
      <c r="K197" s="64"/>
      <c r="L197" s="64"/>
      <c r="M197" s="64"/>
      <c r="N197" s="2"/>
      <c r="AJ197" s="18"/>
    </row>
    <row r="198" spans="1:36">
      <c r="A198" s="45"/>
      <c r="B198" s="45"/>
      <c r="C198" s="64"/>
      <c r="D198" s="64"/>
      <c r="E198" s="64"/>
      <c r="F198" s="64"/>
      <c r="G198" s="64"/>
      <c r="H198" s="64"/>
      <c r="I198" s="64"/>
      <c r="J198" s="64"/>
      <c r="K198" s="64"/>
      <c r="L198" s="64"/>
      <c r="M198" s="64"/>
      <c r="N198" s="2"/>
      <c r="AJ198" s="18"/>
    </row>
    <row r="199" spans="1:36">
      <c r="A199" s="45"/>
      <c r="B199" s="45"/>
      <c r="C199" s="64"/>
      <c r="D199" s="64"/>
      <c r="E199" s="64"/>
      <c r="F199" s="64"/>
      <c r="G199" s="64"/>
      <c r="H199" s="64"/>
      <c r="I199" s="64"/>
      <c r="J199" s="64"/>
      <c r="K199" s="64"/>
      <c r="L199" s="64"/>
      <c r="M199" s="64"/>
      <c r="N199" s="2"/>
      <c r="AJ199" s="18"/>
    </row>
    <row r="200" spans="1:36">
      <c r="A200" s="45"/>
      <c r="B200" s="45"/>
      <c r="C200" s="64"/>
      <c r="D200" s="64"/>
      <c r="E200" s="64"/>
      <c r="F200" s="64"/>
      <c r="G200" s="64"/>
      <c r="H200" s="64"/>
      <c r="I200" s="64"/>
      <c r="J200" s="64"/>
      <c r="K200" s="64"/>
      <c r="L200" s="64"/>
      <c r="M200" s="64"/>
      <c r="N200" s="2"/>
      <c r="AJ200" s="18"/>
    </row>
    <row r="201" spans="1:36">
      <c r="A201" s="45"/>
      <c r="B201" s="45"/>
      <c r="C201" s="64"/>
      <c r="D201" s="64"/>
      <c r="E201" s="64"/>
      <c r="F201" s="64"/>
      <c r="G201" s="64"/>
      <c r="H201" s="64"/>
      <c r="I201" s="64"/>
      <c r="J201" s="64"/>
      <c r="K201" s="64"/>
      <c r="L201" s="64"/>
      <c r="M201" s="64"/>
      <c r="N201" s="2"/>
      <c r="AJ201" s="18"/>
    </row>
    <row r="202" spans="1:36">
      <c r="A202" s="45"/>
      <c r="B202" s="45"/>
      <c r="C202" s="64"/>
      <c r="D202" s="64"/>
      <c r="E202" s="64"/>
      <c r="F202" s="64"/>
      <c r="G202" s="64"/>
      <c r="H202" s="64"/>
      <c r="I202" s="64"/>
      <c r="J202" s="64"/>
      <c r="K202" s="64"/>
      <c r="L202" s="64"/>
      <c r="M202" s="64"/>
      <c r="N202" s="2"/>
      <c r="AJ202" s="18"/>
    </row>
    <row r="203" spans="1:36">
      <c r="AJ203" s="18"/>
    </row>
    <row r="204" spans="1:36" ht="15.75">
      <c r="A204" s="421" t="s">
        <v>536</v>
      </c>
      <c r="B204" s="367" t="s">
        <v>83</v>
      </c>
      <c r="C204" s="367" t="s">
        <v>1</v>
      </c>
      <c r="D204" s="367" t="s">
        <v>3</v>
      </c>
      <c r="E204" s="420" t="s">
        <v>5</v>
      </c>
      <c r="F204" s="367" t="s">
        <v>7</v>
      </c>
      <c r="G204" s="367"/>
      <c r="H204" s="367" t="s">
        <v>9</v>
      </c>
      <c r="I204" s="367" t="s">
        <v>13</v>
      </c>
      <c r="J204" s="367" t="s">
        <v>11</v>
      </c>
      <c r="K204" s="382" t="s">
        <v>84</v>
      </c>
      <c r="L204" s="382"/>
      <c r="M204" s="367" t="s">
        <v>19</v>
      </c>
      <c r="N204" s="46"/>
      <c r="AJ204" s="18"/>
    </row>
    <row r="205" spans="1:36" ht="15.75">
      <c r="A205" s="421"/>
      <c r="B205" s="367"/>
      <c r="C205" s="367"/>
      <c r="D205" s="367"/>
      <c r="E205" s="420"/>
      <c r="F205" s="50" t="s">
        <v>86</v>
      </c>
      <c r="G205" s="50" t="s">
        <v>87</v>
      </c>
      <c r="H205" s="367"/>
      <c r="I205" s="367"/>
      <c r="J205" s="367"/>
      <c r="K205" s="97" t="s">
        <v>88</v>
      </c>
      <c r="L205" s="97" t="s">
        <v>89</v>
      </c>
      <c r="M205" s="367"/>
      <c r="N205" s="2"/>
      <c r="AJ205" s="18"/>
    </row>
    <row r="206" spans="1:36">
      <c r="A206" s="45"/>
      <c r="B206" s="45"/>
      <c r="C206" s="64"/>
      <c r="D206" s="64"/>
      <c r="E206" s="64"/>
      <c r="F206" s="64"/>
      <c r="G206" s="64"/>
      <c r="H206" s="64"/>
      <c r="I206" s="64"/>
      <c r="J206" s="61"/>
      <c r="K206" s="61"/>
      <c r="L206" s="61"/>
      <c r="M206" s="61"/>
      <c r="N206" s="2"/>
      <c r="AJ206" s="18"/>
    </row>
    <row r="207" spans="1:36">
      <c r="A207" s="45"/>
      <c r="B207" s="45"/>
      <c r="C207" s="64"/>
      <c r="D207" s="64"/>
      <c r="E207" s="64"/>
      <c r="F207" s="64"/>
      <c r="G207" s="64"/>
      <c r="H207" s="64"/>
      <c r="I207" s="64"/>
      <c r="J207" s="64"/>
      <c r="K207" s="64"/>
      <c r="L207" s="64"/>
      <c r="M207" s="64"/>
      <c r="N207" s="2"/>
      <c r="AJ207" s="18"/>
    </row>
    <row r="208" spans="1:36">
      <c r="A208" s="45"/>
      <c r="B208" s="45"/>
      <c r="C208" s="64"/>
      <c r="D208" s="64"/>
      <c r="E208" s="64"/>
      <c r="F208" s="64"/>
      <c r="G208" s="64"/>
      <c r="H208" s="64"/>
      <c r="I208" s="64"/>
      <c r="J208" s="64"/>
      <c r="K208" s="64"/>
      <c r="L208" s="64"/>
      <c r="M208" s="64"/>
      <c r="N208" s="2"/>
      <c r="AJ208" s="18"/>
    </row>
    <row r="209" spans="1:36">
      <c r="A209" s="45"/>
      <c r="B209" s="45"/>
      <c r="C209" s="64"/>
      <c r="D209" s="64"/>
      <c r="E209" s="64"/>
      <c r="F209" s="64"/>
      <c r="G209" s="64"/>
      <c r="H209" s="64"/>
      <c r="I209" s="64"/>
      <c r="J209" s="64"/>
      <c r="K209" s="64"/>
      <c r="L209" s="64"/>
      <c r="M209" s="64"/>
      <c r="N209" s="2"/>
      <c r="AJ209" s="18"/>
    </row>
    <row r="210" spans="1:36">
      <c r="A210" s="45"/>
      <c r="B210" s="45"/>
      <c r="C210" s="64"/>
      <c r="D210" s="64"/>
      <c r="E210" s="64"/>
      <c r="F210" s="64"/>
      <c r="G210" s="64"/>
      <c r="H210" s="64"/>
      <c r="I210" s="64"/>
      <c r="J210" s="64"/>
      <c r="K210" s="64"/>
      <c r="L210" s="64"/>
      <c r="M210" s="64"/>
      <c r="N210" s="2"/>
      <c r="AJ210" s="18"/>
    </row>
    <row r="211" spans="1:36">
      <c r="A211" s="45"/>
      <c r="B211" s="45"/>
      <c r="C211" s="64"/>
      <c r="D211" s="64"/>
      <c r="E211" s="64"/>
      <c r="F211" s="64"/>
      <c r="G211" s="64"/>
      <c r="H211" s="64"/>
      <c r="I211" s="64"/>
      <c r="J211" s="64"/>
      <c r="K211" s="64"/>
      <c r="L211" s="64"/>
      <c r="M211" s="64"/>
      <c r="N211" s="2"/>
      <c r="AJ211" s="18"/>
    </row>
    <row r="212" spans="1:36">
      <c r="A212" s="45"/>
      <c r="B212" s="45"/>
      <c r="C212" s="64"/>
      <c r="D212" s="64"/>
      <c r="E212" s="64"/>
      <c r="F212" s="64"/>
      <c r="G212" s="64"/>
      <c r="H212" s="64"/>
      <c r="I212" s="64"/>
      <c r="J212" s="64"/>
      <c r="K212" s="64"/>
      <c r="L212" s="64"/>
      <c r="M212" s="64"/>
      <c r="N212" s="2"/>
      <c r="AJ212" s="18"/>
    </row>
    <row r="213" spans="1:36">
      <c r="A213" s="45"/>
      <c r="B213" s="45"/>
      <c r="C213" s="64"/>
      <c r="D213" s="64"/>
      <c r="E213" s="64"/>
      <c r="F213" s="64"/>
      <c r="G213" s="64"/>
      <c r="H213" s="64"/>
      <c r="I213" s="64"/>
      <c r="J213" s="64"/>
      <c r="K213" s="64"/>
      <c r="L213" s="64"/>
      <c r="M213" s="64"/>
      <c r="N213" s="2"/>
      <c r="AJ213" s="18"/>
    </row>
    <row r="214" spans="1:36">
      <c r="A214" s="45"/>
      <c r="B214" s="45"/>
      <c r="C214" s="64"/>
      <c r="D214" s="64"/>
      <c r="E214" s="64"/>
      <c r="F214" s="64"/>
      <c r="G214" s="64"/>
      <c r="H214" s="64"/>
      <c r="I214" s="64"/>
      <c r="J214" s="64"/>
      <c r="K214" s="64"/>
      <c r="L214" s="64"/>
      <c r="M214" s="64"/>
      <c r="N214" s="2"/>
      <c r="AJ214" s="18"/>
    </row>
    <row r="215" spans="1:36">
      <c r="A215" s="18"/>
      <c r="B215" s="18"/>
      <c r="C215" s="18"/>
      <c r="D215" s="18"/>
      <c r="E215" s="18"/>
      <c r="F215" s="18"/>
      <c r="G215" s="18"/>
      <c r="H215" s="18"/>
      <c r="I215" s="18"/>
      <c r="J215" s="18"/>
      <c r="K215" s="18"/>
      <c r="L215" s="18"/>
      <c r="M215" s="18"/>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18"/>
    </row>
    <row r="216" spans="1:36">
      <c r="A216" s="18"/>
      <c r="B216" s="18"/>
      <c r="C216" s="18"/>
      <c r="D216" s="18"/>
      <c r="E216" s="18"/>
      <c r="F216" s="18"/>
      <c r="G216" s="18"/>
      <c r="H216" s="18"/>
      <c r="I216" s="18"/>
      <c r="J216" s="18"/>
      <c r="K216" s="18"/>
      <c r="L216" s="18"/>
      <c r="M216" s="18"/>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18"/>
    </row>
  </sheetData>
  <mergeCells count="94">
    <mergeCell ref="K204:L204"/>
    <mergeCell ref="M204:M205"/>
    <mergeCell ref="A204:A205"/>
    <mergeCell ref="B204:B205"/>
    <mergeCell ref="C204:C205"/>
    <mergeCell ref="D204:D205"/>
    <mergeCell ref="E204:E205"/>
    <mergeCell ref="F204:G204"/>
    <mergeCell ref="F192:G192"/>
    <mergeCell ref="H192:H193"/>
    <mergeCell ref="I192:I193"/>
    <mergeCell ref="J192:J193"/>
    <mergeCell ref="H204:H205"/>
    <mergeCell ref="I204:I205"/>
    <mergeCell ref="J204:J205"/>
    <mergeCell ref="K192:L192"/>
    <mergeCell ref="M192:M193"/>
    <mergeCell ref="H180:H181"/>
    <mergeCell ref="I180:I181"/>
    <mergeCell ref="J180:J181"/>
    <mergeCell ref="K180:L180"/>
    <mergeCell ref="M180:M181"/>
    <mergeCell ref="A192:A193"/>
    <mergeCell ref="B192:B193"/>
    <mergeCell ref="C192:C193"/>
    <mergeCell ref="D192:D193"/>
    <mergeCell ref="E192:E193"/>
    <mergeCell ref="A180:A181"/>
    <mergeCell ref="B180:B181"/>
    <mergeCell ref="C180:C181"/>
    <mergeCell ref="D180:D181"/>
    <mergeCell ref="E180:E181"/>
    <mergeCell ref="F180:G180"/>
    <mergeCell ref="F168:G168"/>
    <mergeCell ref="H168:H169"/>
    <mergeCell ref="I168:I169"/>
    <mergeCell ref="J168:J169"/>
    <mergeCell ref="K168:L168"/>
    <mergeCell ref="M168:M169"/>
    <mergeCell ref="A146:A160"/>
    <mergeCell ref="A168:A169"/>
    <mergeCell ref="B168:B169"/>
    <mergeCell ref="C168:C169"/>
    <mergeCell ref="D168:D169"/>
    <mergeCell ref="E168:E169"/>
    <mergeCell ref="A56:A70"/>
    <mergeCell ref="A71:A85"/>
    <mergeCell ref="A86:A100"/>
    <mergeCell ref="A101:A115"/>
    <mergeCell ref="A116:A13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N11:N160">
    <cfRule type="cellIs" dxfId="14" priority="8" stopIfTrue="1" operator="equal">
      <formula>"x"</formula>
    </cfRule>
  </conditionalFormatting>
  <conditionalFormatting sqref="O11:O160">
    <cfRule type="cellIs" dxfId="13" priority="7" operator="equal">
      <formula>"x"</formula>
    </cfRule>
  </conditionalFormatting>
  <conditionalFormatting sqref="P11:P160">
    <cfRule type="cellIs" dxfId="12" priority="6" operator="equal">
      <formula>"x"</formula>
    </cfRule>
  </conditionalFormatting>
  <conditionalFormatting sqref="Q11:Q160">
    <cfRule type="cellIs" dxfId="11" priority="5" stopIfTrue="1" operator="equal">
      <formula>"x"</formula>
    </cfRule>
  </conditionalFormatting>
  <conditionalFormatting sqref="R11:R160">
    <cfRule type="cellIs" dxfId="10" priority="4" operator="equal">
      <formula>"x"</formula>
    </cfRule>
  </conditionalFormatting>
  <conditionalFormatting sqref="S11:S160">
    <cfRule type="cellIs" dxfId="9" priority="1" stopIfTrue="1" operator="equal">
      <formula>$AN$7</formula>
    </cfRule>
    <cfRule type="cellIs" dxfId="8" priority="2" stopIfTrue="1" operator="equal">
      <formula>$AN$6</formula>
    </cfRule>
  </conditionalFormatting>
  <conditionalFormatting sqref="S149:S160">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160" xr:uid="{00000000-0002-0000-07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B40"/>
  <sheetViews>
    <sheetView showGridLines="0" zoomScale="80" zoomScaleNormal="80" zoomScalePageLayoutView="70" workbookViewId="0">
      <selection activeCell="A39" sqref="A39"/>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2" t="s">
        <v>71</v>
      </c>
      <c r="C1" s="422"/>
      <c r="D1" s="422"/>
      <c r="E1" s="422"/>
      <c r="F1" s="422"/>
      <c r="G1" s="422"/>
      <c r="H1" s="422"/>
      <c r="I1" s="422"/>
      <c r="J1" s="422"/>
      <c r="K1" s="422"/>
      <c r="L1" s="422"/>
      <c r="M1" s="422"/>
      <c r="N1" s="422"/>
      <c r="O1" s="422"/>
      <c r="P1" s="422"/>
      <c r="Q1" s="422"/>
      <c r="R1" s="422"/>
      <c r="S1" s="422"/>
      <c r="T1" s="422"/>
      <c r="U1" s="422"/>
      <c r="V1" s="422"/>
      <c r="W1" s="422"/>
      <c r="X1" s="11"/>
    </row>
    <row r="2" spans="1:28" s="15" customFormat="1" ht="21" customHeight="1">
      <c r="A2" s="16"/>
      <c r="B2" s="422"/>
      <c r="C2" s="422"/>
      <c r="D2" s="422"/>
      <c r="E2" s="422"/>
      <c r="F2" s="422"/>
      <c r="G2" s="422"/>
      <c r="H2" s="422"/>
      <c r="I2" s="422"/>
      <c r="J2" s="422"/>
      <c r="K2" s="422"/>
      <c r="L2" s="422"/>
      <c r="M2" s="422"/>
      <c r="N2" s="422"/>
      <c r="O2" s="422"/>
      <c r="P2" s="422"/>
      <c r="Q2" s="422"/>
      <c r="R2" s="422"/>
      <c r="S2" s="422"/>
      <c r="T2" s="422"/>
      <c r="U2" s="422"/>
      <c r="V2" s="422"/>
      <c r="W2" s="422"/>
      <c r="X2" s="16"/>
    </row>
    <row r="3" spans="1:28" ht="33.75" customHeight="1">
      <c r="A3" s="11"/>
      <c r="B3" s="428" t="str">
        <f>'Monitoria Anual - 4'!A2</f>
        <v>Plano de Ação para a Conservação dos Pequenos Mamíferos de Áreas Florestais - PAN PMAF</v>
      </c>
      <c r="C3" s="428"/>
      <c r="D3" s="428"/>
      <c r="E3" s="428"/>
      <c r="F3" s="428"/>
      <c r="G3" s="428"/>
      <c r="H3" s="428"/>
      <c r="I3" s="428"/>
      <c r="J3" s="428"/>
      <c r="K3" s="428"/>
      <c r="L3" s="428"/>
      <c r="M3" s="428"/>
      <c r="N3" s="428"/>
      <c r="O3" s="428"/>
      <c r="P3" s="428"/>
      <c r="Q3" s="428"/>
      <c r="R3" s="428"/>
      <c r="S3" s="428"/>
      <c r="T3" s="428"/>
      <c r="U3" s="428"/>
      <c r="V3" s="428"/>
      <c r="W3" s="428"/>
      <c r="X3" s="11"/>
    </row>
    <row r="4" spans="1:28">
      <c r="A4" s="11"/>
      <c r="J4" s="12"/>
      <c r="K4" s="12"/>
      <c r="L4" s="12"/>
      <c r="M4" s="12"/>
      <c r="N4" s="12"/>
      <c r="O4" s="12"/>
      <c r="X4" s="11"/>
    </row>
    <row r="5" spans="1:28" s="2" customFormat="1" ht="45" customHeight="1">
      <c r="A5" s="18"/>
      <c r="B5" s="433" t="s">
        <v>545</v>
      </c>
      <c r="C5" s="433"/>
      <c r="D5" s="359" t="str">
        <f>'Monitoria Anual - 4'!B4</f>
        <v>Salvar o</v>
      </c>
      <c r="E5" s="359"/>
      <c r="F5" s="359"/>
      <c r="G5" s="359"/>
      <c r="H5" s="359"/>
      <c r="I5" s="359"/>
      <c r="J5" s="359"/>
      <c r="K5" s="359"/>
      <c r="L5" s="359"/>
      <c r="M5" s="360"/>
      <c r="N5" s="13"/>
      <c r="O5" s="13"/>
      <c r="P5" s="13"/>
      <c r="Q5" s="13"/>
      <c r="R5" s="13"/>
      <c r="X5" s="18"/>
    </row>
    <row r="6" spans="1:28">
      <c r="A6" s="11"/>
      <c r="J6" s="12"/>
      <c r="K6" s="12"/>
      <c r="L6" s="12"/>
      <c r="M6" s="12"/>
      <c r="N6" s="12"/>
      <c r="O6" s="12"/>
      <c r="X6" s="11"/>
    </row>
    <row r="7" spans="1:28" ht="26.25" customHeight="1">
      <c r="A7" s="11"/>
      <c r="B7" s="433" t="s">
        <v>75</v>
      </c>
      <c r="C7" s="433"/>
      <c r="D7" s="423" t="str">
        <f>'Monitoria Anual - 4'!B6</f>
        <v>01/10/2016 - 04/10/2016 (virtual)</v>
      </c>
      <c r="E7" s="423"/>
      <c r="F7" s="423"/>
      <c r="G7" s="424"/>
      <c r="H7" s="2"/>
      <c r="I7" s="14"/>
      <c r="J7" s="12"/>
      <c r="K7" s="12"/>
      <c r="L7" s="12"/>
      <c r="M7" s="12"/>
      <c r="N7" s="12"/>
      <c r="O7" s="12"/>
      <c r="X7" s="11"/>
    </row>
    <row r="8" spans="1:28">
      <c r="A8" s="11"/>
      <c r="X8" s="11"/>
    </row>
    <row r="9" spans="1:28" ht="31.5" customHeight="1">
      <c r="A9" s="11"/>
      <c r="B9" s="422" t="s">
        <v>546</v>
      </c>
      <c r="C9" s="422"/>
      <c r="D9" s="422"/>
      <c r="E9" s="422"/>
      <c r="F9" s="422"/>
      <c r="G9" s="422"/>
      <c r="H9" s="422"/>
      <c r="I9" s="422"/>
      <c r="J9" s="422"/>
      <c r="K9" s="422"/>
      <c r="L9" s="422"/>
      <c r="M9" s="422"/>
      <c r="N9" s="422"/>
      <c r="O9" s="422"/>
      <c r="P9" s="422"/>
      <c r="Q9" s="422"/>
      <c r="R9" s="422"/>
      <c r="S9" s="422"/>
      <c r="T9" s="422"/>
      <c r="U9" s="422"/>
      <c r="V9" s="422"/>
      <c r="W9" s="422"/>
      <c r="X9" s="11"/>
    </row>
    <row r="10" spans="1:28">
      <c r="A10" s="11"/>
      <c r="G10" s="10"/>
      <c r="H10" s="10"/>
      <c r="I10" s="10"/>
      <c r="X10" s="11"/>
    </row>
    <row r="11" spans="1:28" ht="15.75">
      <c r="A11" s="11"/>
      <c r="B11" s="423" t="s">
        <v>547</v>
      </c>
      <c r="C11" s="424"/>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429"/>
      <c r="G12" s="429"/>
      <c r="H12" s="110"/>
      <c r="X12" s="11"/>
    </row>
    <row r="13" spans="1:28" ht="33.75" customHeight="1" thickBot="1">
      <c r="A13" s="11"/>
      <c r="C13" s="430" t="s">
        <v>880</v>
      </c>
      <c r="D13" s="431"/>
      <c r="E13" s="431"/>
      <c r="F13" s="431"/>
      <c r="G13" s="432"/>
      <c r="H13" s="3"/>
      <c r="X13" s="11"/>
    </row>
    <row r="14" spans="1:28" s="2" customFormat="1" ht="34.5" customHeight="1" thickBot="1">
      <c r="A14" s="18"/>
      <c r="C14" s="26" t="s">
        <v>549</v>
      </c>
      <c r="D14" s="7" t="s">
        <v>550</v>
      </c>
      <c r="E14" s="8" t="s">
        <v>551</v>
      </c>
      <c r="F14" s="7" t="s">
        <v>552</v>
      </c>
      <c r="G14" s="9" t="s">
        <v>551</v>
      </c>
      <c r="H14" s="6"/>
      <c r="X14" s="18"/>
    </row>
    <row r="15" spans="1:28" ht="15.75">
      <c r="A15" s="11"/>
      <c r="C15" s="79" t="s">
        <v>553</v>
      </c>
      <c r="D15" s="89"/>
      <c r="E15" s="90"/>
      <c r="F15" s="86">
        <f>COUNTA('Monitoria Anual - 4'!S11:S999)</f>
        <v>10</v>
      </c>
      <c r="G15" s="27">
        <f t="shared" ref="G15:G21" si="0">F15/$F$22</f>
        <v>6.9930069930069935E-2</v>
      </c>
      <c r="H15" s="4"/>
      <c r="X15" s="11"/>
    </row>
    <row r="16" spans="1:28" ht="15.75">
      <c r="A16" s="11"/>
      <c r="C16" s="80" t="s">
        <v>554</v>
      </c>
      <c r="D16" s="91">
        <f>COUNTA('Monitoria Anual - 4'!N11:N999)</f>
        <v>2</v>
      </c>
      <c r="E16" s="29">
        <f>D16/$D$22</f>
        <v>1.3333333333333334E-2</v>
      </c>
      <c r="F16" s="87">
        <f>D16-AB16</f>
        <v>2</v>
      </c>
      <c r="G16" s="29">
        <f t="shared" si="0"/>
        <v>1.3986013986013986E-2</v>
      </c>
      <c r="H16" s="4"/>
      <c r="X16" s="11"/>
      <c r="Z16">
        <f>COUNTIFS('Monitoria Anual - 4'!N:N,"x",'Monitoria Anual - 4'!S:S,"Excluída")</f>
        <v>0</v>
      </c>
      <c r="AA16">
        <f>COUNTIFS('Monitoria Anual - 4'!N:N,"x",'Monitoria Anual - 4'!S:S,"Agrupada")</f>
        <v>0</v>
      </c>
      <c r="AB16">
        <f>Z16+AA16</f>
        <v>0</v>
      </c>
    </row>
    <row r="17" spans="1:28" ht="15.75">
      <c r="A17" s="11"/>
      <c r="C17" s="81" t="s">
        <v>555</v>
      </c>
      <c r="D17" s="91">
        <f>COUNTA('Monitoria Anual - 4'!O11:O999)</f>
        <v>39</v>
      </c>
      <c r="E17" s="29">
        <f>D17/$D$22</f>
        <v>0.26</v>
      </c>
      <c r="F17" s="87">
        <f>D17-AB17</f>
        <v>35</v>
      </c>
      <c r="G17" s="29">
        <f t="shared" si="0"/>
        <v>0.24475524475524477</v>
      </c>
      <c r="H17" s="4"/>
      <c r="X17" s="11"/>
      <c r="Z17">
        <f t="array" ref="Z17">COUNTIFS('Monitoria Anual - 4'!O:O,"x",'Monitoria Anual - 4'!S:S,"Excluída")</f>
        <v>2</v>
      </c>
      <c r="AA17">
        <f t="array" ref="AA17">COUNTIFS('Monitoria Anual - 4'!O:O,"x",'Monitoria Anual - 4'!S:S,"Agrupada")</f>
        <v>2</v>
      </c>
      <c r="AB17">
        <f>Z17+AA17</f>
        <v>4</v>
      </c>
    </row>
    <row r="18" spans="1:28" ht="15.75">
      <c r="A18" s="11"/>
      <c r="C18" s="82" t="s">
        <v>556</v>
      </c>
      <c r="D18" s="91">
        <f>COUNTA('Monitoria Anual - 4'!P11:P999)</f>
        <v>29</v>
      </c>
      <c r="E18" s="29">
        <f>D18/$D$22</f>
        <v>0.19333333333333333</v>
      </c>
      <c r="F18" s="87">
        <f>D18-AB18</f>
        <v>25</v>
      </c>
      <c r="G18" s="29">
        <f t="shared" si="0"/>
        <v>0.17482517482517482</v>
      </c>
      <c r="H18" s="4"/>
      <c r="X18" s="11"/>
      <c r="Z18">
        <f t="array" ref="Z18">COUNTIFS('Monitoria Anual - 4'!P:P,"x",'Monitoria Anual - 4'!S:S,"Excluída")</f>
        <v>2</v>
      </c>
      <c r="AA18">
        <f t="array" ref="AA18">COUNTIFS('Monitoria Anual - 4'!P:P,"x",'Monitoria Anual - 4'!S:S,"Agrupada")</f>
        <v>2</v>
      </c>
      <c r="AB18">
        <f>Z18+AA18</f>
        <v>4</v>
      </c>
    </row>
    <row r="19" spans="1:28" ht="15.75">
      <c r="A19" s="11"/>
      <c r="C19" s="83" t="s">
        <v>557</v>
      </c>
      <c r="D19" s="91">
        <f>COUNTA('Monitoria Anual - 4'!Q11:Q999)</f>
        <v>38</v>
      </c>
      <c r="E19" s="29">
        <f>D19/$D$22</f>
        <v>0.25333333333333335</v>
      </c>
      <c r="F19" s="87">
        <f t="shared" ref="F19:F20" si="1">D19-AB19</f>
        <v>37</v>
      </c>
      <c r="G19" s="29">
        <f t="shared" si="0"/>
        <v>0.25874125874125875</v>
      </c>
      <c r="H19" s="4"/>
      <c r="X19" s="11"/>
      <c r="Z19">
        <f t="array" ref="Z19">COUNTIFS('Monitoria Anual - 4'!Q:Q,"x",'Monitoria Anual - 4'!S:S,"Excluída")</f>
        <v>0</v>
      </c>
      <c r="AA19">
        <f t="array" ref="AA19">COUNTIFS('Monitoria Anual - 4'!Q:Q,"x",'Monitoria Anual - 4'!S:S,"Agrupada")</f>
        <v>1</v>
      </c>
      <c r="AB19">
        <f>Z19+AA19</f>
        <v>1</v>
      </c>
    </row>
    <row r="20" spans="1:28" ht="15.75">
      <c r="A20" s="11"/>
      <c r="C20" s="84" t="s">
        <v>558</v>
      </c>
      <c r="D20" s="91">
        <f>COUNTA('Monitoria Anual - 4'!R11:R999)</f>
        <v>42</v>
      </c>
      <c r="E20" s="29">
        <f>D20/$D$22</f>
        <v>0.28000000000000003</v>
      </c>
      <c r="F20" s="87">
        <f t="shared" si="1"/>
        <v>41</v>
      </c>
      <c r="G20" s="29">
        <f t="shared" si="0"/>
        <v>0.28671328671328672</v>
      </c>
      <c r="H20" s="4"/>
      <c r="X20" s="11"/>
      <c r="Z20">
        <f t="array" ref="Z20">COUNTIFS('Monitoria Anual - 4'!R:R,"x",'Monitoria Anual - 4'!S:S,"Excluída")</f>
        <v>1</v>
      </c>
      <c r="AA20">
        <f t="array" ref="AA20">COUNTIFS('Monitoria Anual - 4'!R:R,"x",'Monitoria Anual - 4'!S:S,"Agrupada")</f>
        <v>0</v>
      </c>
      <c r="AB20">
        <f>Z20+AA20</f>
        <v>1</v>
      </c>
    </row>
    <row r="21" spans="1:28" ht="16.5" thickBot="1">
      <c r="A21" s="11"/>
      <c r="C21" s="85" t="s">
        <v>559</v>
      </c>
      <c r="D21" s="92"/>
      <c r="E21" s="93"/>
      <c r="F21" s="88">
        <f>'Monitoria Anual - 4'!C166</f>
        <v>3</v>
      </c>
      <c r="G21" s="30">
        <f t="shared" si="0"/>
        <v>2.097902097902098E-2</v>
      </c>
      <c r="H21" s="4"/>
      <c r="X21" s="11"/>
    </row>
    <row r="22" spans="1:28" ht="16.5" thickBot="1">
      <c r="A22" s="11"/>
      <c r="C22" s="94" t="s">
        <v>560</v>
      </c>
      <c r="D22" s="96">
        <f>SUM(D16:D20)</f>
        <v>150</v>
      </c>
      <c r="E22" s="32">
        <f>SUM(E15:E21)</f>
        <v>1</v>
      </c>
      <c r="F22" s="95">
        <f>SUM(F16:F21)</f>
        <v>143</v>
      </c>
      <c r="G22" s="32">
        <f>SUM(G16:G21)</f>
        <v>0.99999999999999989</v>
      </c>
      <c r="H22" s="4"/>
      <c r="X22" s="11"/>
    </row>
    <row r="23" spans="1:28" ht="15.75" thickBot="1">
      <c r="A23" s="11"/>
      <c r="C23" s="75" t="s">
        <v>561</v>
      </c>
      <c r="D23" s="425">
        <f>COUNTIF('Monitoria Anual - 4'!S11:S999,"Agrupada")</f>
        <v>5</v>
      </c>
      <c r="E23" s="426"/>
      <c r="F23" s="426"/>
      <c r="G23" s="427"/>
      <c r="H23" s="5"/>
      <c r="X23" s="11"/>
    </row>
    <row r="24" spans="1:28" ht="15.75" thickBot="1">
      <c r="A24" s="11"/>
      <c r="C24" s="74" t="s">
        <v>562</v>
      </c>
      <c r="D24" s="425">
        <f>COUNTIF('Monitoria Anual - 4'!S11:S161,"Excluída")</f>
        <v>5</v>
      </c>
      <c r="E24" s="426"/>
      <c r="F24" s="426"/>
      <c r="G24" s="427"/>
      <c r="X24" s="11"/>
    </row>
    <row r="25" spans="1:28">
      <c r="A25" s="11"/>
      <c r="X25" s="11"/>
    </row>
    <row r="26" spans="1:28">
      <c r="A26" s="11"/>
      <c r="X26" s="11"/>
    </row>
    <row r="27" spans="1:28" ht="15.75">
      <c r="A27" s="11"/>
      <c r="B27" s="423" t="s">
        <v>563</v>
      </c>
      <c r="C27" s="424"/>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564</v>
      </c>
      <c r="D29" s="68">
        <f>COUNTA('Monitoria Anual - 4'!A11:A160)</f>
        <v>10</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8" t="s">
        <v>565</v>
      </c>
      <c r="D31" s="78" t="s">
        <v>566</v>
      </c>
      <c r="E31" s="19"/>
      <c r="F31" s="20"/>
      <c r="G31" s="21"/>
      <c r="H31" s="23"/>
      <c r="I31" s="24"/>
      <c r="J31" s="25"/>
      <c r="W31" s="1"/>
      <c r="X31" s="11"/>
    </row>
    <row r="32" spans="1:28">
      <c r="A32" s="11"/>
      <c r="C32" s="76" t="s">
        <v>567</v>
      </c>
      <c r="D32" s="99">
        <f>SUM(F32:J32)</f>
        <v>15</v>
      </c>
      <c r="E32" s="34">
        <f>COUNTA('Monitoria Anual - 4'!S11:S25)</f>
        <v>5</v>
      </c>
      <c r="F32" s="66">
        <f>COUNTA('Monitoria Anual - 4'!N11:N25)</f>
        <v>1</v>
      </c>
      <c r="G32" s="66">
        <f>COUNTA('Monitoria Anual - 4'!O11:O25)</f>
        <v>6</v>
      </c>
      <c r="H32" s="66">
        <f>COUNTA('Monitoria Anual - 4'!P11:P25)</f>
        <v>3</v>
      </c>
      <c r="I32" s="66">
        <f>COUNTA('Monitoria Anual - 4'!Q11:Q25)</f>
        <v>1</v>
      </c>
      <c r="J32" s="67">
        <f>COUNTA('Monitoria Anual - 4'!R11:R25)</f>
        <v>4</v>
      </c>
      <c r="W32" s="1"/>
      <c r="X32" s="11"/>
    </row>
    <row r="33" spans="1:24">
      <c r="A33" s="11"/>
      <c r="C33" s="77" t="s">
        <v>568</v>
      </c>
      <c r="D33" s="76">
        <f>SUM(F33:J33)</f>
        <v>15</v>
      </c>
      <c r="E33" s="35">
        <f>COUNTA('Monitoria Anual - 4'!S26:S40)</f>
        <v>2</v>
      </c>
      <c r="F33" s="36">
        <f>COUNTA('Monitoria Anual - 4'!N26:N40)</f>
        <v>0</v>
      </c>
      <c r="G33" s="36">
        <f>COUNTA('Monitoria Anual - 4'!O26:O40)</f>
        <v>6</v>
      </c>
      <c r="H33" s="36">
        <f>COUNTA('Monitoria Anual - 4'!P26:P40)</f>
        <v>2</v>
      </c>
      <c r="I33" s="36">
        <f>COUNTA('Monitoria Anual - 4'!Q26:Q40)</f>
        <v>3</v>
      </c>
      <c r="J33" s="37">
        <f>COUNTA('Monitoria Anual - 4'!R26:R40)</f>
        <v>4</v>
      </c>
      <c r="W33" s="1"/>
      <c r="X33" s="11"/>
    </row>
    <row r="34" spans="1:24">
      <c r="A34" s="11"/>
      <c r="C34" s="77" t="s">
        <v>569</v>
      </c>
      <c r="D34" s="76">
        <f t="shared" ref="D34:D38" si="2">SUM(F34:J34)</f>
        <v>15</v>
      </c>
      <c r="E34" s="35">
        <f>COUNTA('Monitoria Anual - 4'!S41:S55)</f>
        <v>0</v>
      </c>
      <c r="F34" s="36">
        <f>COUNTA('Monitoria Anual - 4'!N41:N55)</f>
        <v>1</v>
      </c>
      <c r="G34" s="36">
        <f>COUNTA('Monitoria Anual - 4'!O41:O55)</f>
        <v>6</v>
      </c>
      <c r="H34" s="36">
        <f>COUNTA('Monitoria Anual - 4'!P41:P55)</f>
        <v>1</v>
      </c>
      <c r="I34" s="36">
        <f>COUNTA('Monitoria Anual - 4'!Q41:Q55)</f>
        <v>5</v>
      </c>
      <c r="J34" s="37">
        <f>COUNTA('Monitoria Anual - 4'!R41:R55)</f>
        <v>2</v>
      </c>
      <c r="W34" s="1"/>
      <c r="X34" s="11"/>
    </row>
    <row r="35" spans="1:24">
      <c r="A35" s="11"/>
      <c r="C35" s="77" t="s">
        <v>570</v>
      </c>
      <c r="D35" s="76">
        <f t="shared" si="2"/>
        <v>15</v>
      </c>
      <c r="E35" s="35">
        <f>COUNTA('Monitoria Anual - 4'!S56:S70)</f>
        <v>1</v>
      </c>
      <c r="F35" s="36">
        <f>COUNTA('Monitoria Anual - 4'!N56:N70)</f>
        <v>0</v>
      </c>
      <c r="G35" s="36">
        <f>COUNTA('Monitoria Anual - 4'!O56:O70)</f>
        <v>6</v>
      </c>
      <c r="H35" s="36">
        <f>COUNTA('Monitoria Anual - 4'!P56:P70)</f>
        <v>2</v>
      </c>
      <c r="I35" s="36">
        <f>COUNTA('Monitoria Anual - 4'!Q56:Q70)</f>
        <v>5</v>
      </c>
      <c r="J35" s="37">
        <f>COUNTA('Monitoria Anual - 4'!R56:R70)</f>
        <v>2</v>
      </c>
      <c r="W35" s="1"/>
      <c r="X35" s="11"/>
    </row>
    <row r="36" spans="1:24">
      <c r="A36" s="11"/>
      <c r="C36" s="77" t="s">
        <v>571</v>
      </c>
      <c r="D36" s="76">
        <f t="shared" si="2"/>
        <v>15</v>
      </c>
      <c r="E36" s="35">
        <f>COUNTA('Monitoria Anual - 4'!S71:S85)</f>
        <v>0</v>
      </c>
      <c r="F36" s="36">
        <f>COUNTA('Monitoria Anual - 4'!N71:N85)</f>
        <v>0</v>
      </c>
      <c r="G36" s="36">
        <f>COUNTA('Monitoria Anual - 4'!O71:O85)</f>
        <v>0</v>
      </c>
      <c r="H36" s="36">
        <f>COUNTA('Monitoria Anual - 4'!P71:P85)</f>
        <v>12</v>
      </c>
      <c r="I36" s="36">
        <f>COUNTA('Monitoria Anual - 4'!Q71:Q85)</f>
        <v>0</v>
      </c>
      <c r="J36" s="37">
        <f>COUNTA('Monitoria Anual - 4'!R71:R85)</f>
        <v>3</v>
      </c>
      <c r="W36" s="1"/>
      <c r="X36" s="11"/>
    </row>
    <row r="37" spans="1:24">
      <c r="A37" s="11"/>
      <c r="C37" s="77" t="s">
        <v>572</v>
      </c>
      <c r="D37" s="76">
        <f t="shared" si="2"/>
        <v>15</v>
      </c>
      <c r="E37" s="35">
        <f>COUNTA('Monitoria Anual - 4'!S86:S100)</f>
        <v>0</v>
      </c>
      <c r="F37" s="36">
        <f>COUNTA('Monitoria Anual - 4'!N86:N100)</f>
        <v>0</v>
      </c>
      <c r="G37" s="36">
        <f>COUNTA('Monitoria Anual - 4'!O86:O100)</f>
        <v>0</v>
      </c>
      <c r="H37" s="36">
        <f>COUNTA('Monitoria Anual - 4'!P86:P100)</f>
        <v>0</v>
      </c>
      <c r="I37" s="36">
        <f>COUNTA('Monitoria Anual - 4'!Q86:Q100)</f>
        <v>0</v>
      </c>
      <c r="J37" s="37">
        <f>COUNTA('Monitoria Anual - 4'!R86:R100)</f>
        <v>15</v>
      </c>
      <c r="W37" s="1"/>
      <c r="X37" s="11"/>
    </row>
    <row r="38" spans="1:24">
      <c r="A38" s="11"/>
      <c r="C38" s="77" t="s">
        <v>573</v>
      </c>
      <c r="D38" s="76">
        <f t="shared" si="2"/>
        <v>15</v>
      </c>
      <c r="E38" s="35">
        <f>COUNTA('Monitoria Anual - 4'!S101:S115)</f>
        <v>0</v>
      </c>
      <c r="F38" s="36">
        <f>COUNTA('Monitoria Anual - 4'!N101:N115)</f>
        <v>0</v>
      </c>
      <c r="G38" s="36">
        <f>COUNTA('Monitoria Anual - 4'!O101:O115)</f>
        <v>11</v>
      </c>
      <c r="H38" s="36">
        <f>COUNTA('Monitoria Anual - 4'!P101:P115)</f>
        <v>0</v>
      </c>
      <c r="I38" s="36">
        <f>COUNTA('Monitoria Anual - 4'!Q101:Q115)</f>
        <v>1</v>
      </c>
      <c r="J38" s="37">
        <f>COUNTA('Monitoria Anual - 4'!R101:R115)</f>
        <v>3</v>
      </c>
      <c r="W38" s="1"/>
      <c r="X38" s="11"/>
    </row>
    <row r="39" spans="1:24">
      <c r="A39" s="11"/>
      <c r="X39" s="11"/>
    </row>
    <row r="40" spans="1:24">
      <c r="A40" s="11"/>
      <c r="B40" s="11"/>
      <c r="C40" s="11"/>
      <c r="D40" s="11"/>
      <c r="E40" s="11"/>
      <c r="F40" s="11"/>
      <c r="G40" s="11"/>
      <c r="H40" s="11"/>
      <c r="I40" s="11"/>
      <c r="J40" s="11"/>
      <c r="K40" s="11"/>
      <c r="L40" s="11"/>
      <c r="M40" s="11"/>
      <c r="N40" s="11"/>
      <c r="O40" s="11"/>
      <c r="P40" s="11"/>
      <c r="Q40" s="11"/>
      <c r="R40" s="11"/>
      <c r="S40" s="11"/>
      <c r="T40" s="11"/>
      <c r="U40" s="11"/>
      <c r="V40" s="11"/>
      <c r="W40" s="11"/>
      <c r="X40" s="11"/>
    </row>
  </sheetData>
  <sheetProtection algorithmName="SHA-512" hashValue="vB4Wk4rl2BazUkTHv9jdUtVJ3x2RQV6KQh6gWHlZHISu41GUvzMltJfsYrt9iEpqHh+GtG/Awfvhyn0U0c9TSQ==" saltValue="tUmLIfwgxBEtE7SI2DapZ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8 F33:F38">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262c583-ff64-4db5-95f7-0975d010bab7">
      <UserInfo>
        <DisplayName>Aline Nayara Poscai</DisplayName>
        <AccountId>349</AccountId>
        <AccountType/>
      </UserInfo>
    </SharedWithUsers>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2" ma:contentTypeDescription="Crie um novo documento." ma:contentTypeScope="" ma:versionID="070bd91d972efd8488ac2aefba309dee">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ce3fe612d4f3fa216bc1cc6e9663bbb7"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C51AF3-DF84-4827-B17B-24037AC4E33C}"/>
</file>

<file path=customXml/itemProps2.xml><?xml version="1.0" encoding="utf-8"?>
<ds:datastoreItem xmlns:ds="http://schemas.openxmlformats.org/officeDocument/2006/customXml" ds:itemID="{A024F704-8315-46BC-B1CB-36C5FF58BEE1}"/>
</file>

<file path=customXml/itemProps3.xml><?xml version="1.0" encoding="utf-8"?>
<ds:datastoreItem xmlns:ds="http://schemas.openxmlformats.org/officeDocument/2006/customXml" ds:itemID="{9686A089-9C7A-4AA9-BFEE-7ADF5D90A09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
  <cp:revision/>
  <dcterms:created xsi:type="dcterms:W3CDTF">2012-07-30T00:05:19Z</dcterms:created>
  <dcterms:modified xsi:type="dcterms:W3CDTF">2024-08-30T12:41:39Z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SIP_Label_3738d5ca-cd4e-433d-8f2a-eee77df5cad2_Enabled">
    <vt:lpwstr>true</vt:lpwstr>
  </property>
  <property fmtid="{D5CDD505-2E9C-101B-9397-08002B2CF9AE}" pid="4" name="MSIP_Label_3738d5ca-cd4e-433d-8f2a-eee77df5cad2_SetDate">
    <vt:lpwstr>2023-04-27T19:10:01Z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7bb166be-013d-43cb-841a-9809cfd03416</vt:lpwstr>
  </property>
  <property fmtid="{D5CDD505-2E9C-101B-9397-08002B2CF9AE}" pid="9" name="MSIP_Label_3738d5ca-cd4e-433d-8f2a-eee77df5cad2_ContentBits">
    <vt:lpwstr>0</vt:lpwstr>
  </property>
  <property fmtid="{D5CDD505-2E9C-101B-9397-08002B2CF9AE}" pid="10" name="MediaServiceImageTags">
    <vt:lpwstr/>
  </property>
  <property fmtid="{D5CDD505-2E9C-101B-9397-08002B2CF9AE}" pid="11" name="Tags">
    <vt:lpwstr/>
  </property>
  <property fmtid="{D5CDD505-2E9C-101B-9397-08002B2CF9AE}" pid="12" name="Order">
    <vt:r8>45177000</vt:r8>
  </property>
  <property fmtid="{D5CDD505-2E9C-101B-9397-08002B2CF9AE}" pid="13" name="xd_Signature">
    <vt:bool>false</vt:bool>
  </property>
  <property fmtid="{D5CDD505-2E9C-101B-9397-08002B2CF9AE}" pid="14" name="xd_ProgID">
    <vt:lpwstr/>
  </property>
  <property fmtid="{D5CDD505-2E9C-101B-9397-08002B2CF9AE}" pid="15" name="AutorizaçãodeusoparaoCENAP/ICMBio">
    <vt:bool>false</vt:bool>
  </property>
  <property fmtid="{D5CDD505-2E9C-101B-9397-08002B2CF9AE}" pid="16" name="_SourceUrl">
    <vt:lpwstr/>
  </property>
  <property fmtid="{D5CDD505-2E9C-101B-9397-08002B2CF9AE}" pid="17" name="_SharedFileIndex">
    <vt:lpwstr/>
  </property>
  <property fmtid="{D5CDD505-2E9C-101B-9397-08002B2CF9AE}" pid="18" name="ComplianceAssetId">
    <vt:lpwstr/>
  </property>
  <property fmtid="{D5CDD505-2E9C-101B-9397-08002B2CF9AE}" pid="19" name="TemplateUrl">
    <vt:lpwstr/>
  </property>
  <property fmtid="{D5CDD505-2E9C-101B-9397-08002B2CF9AE}" pid="20" name="_ExtendedDescription">
    <vt:lpwstr/>
  </property>
  <property fmtid="{D5CDD505-2E9C-101B-9397-08002B2CF9AE}" pid="21" name="TriggerFlowInfo">
    <vt:lpwstr/>
  </property>
</Properties>
</file>