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icmbioe5.sharepoint.com/sites/EquipeCenap/Documentos Compartilhados/PANs/PANs_Em_Execucao/PANs_Pequenos_Mamiferos/2022a2027_PAN_Pqnos_Mam_Areas_Abertas/2025_3ªMonitoria_avaliacao_meio_termo/Pos_Oficina/Matrizes/"/>
    </mc:Choice>
  </mc:AlternateContent>
  <xr:revisionPtr revIDLastSave="904" documentId="8_{9F08D7D8-6CC6-42F0-92C7-D8DD7B2F67E8}" xr6:coauthVersionLast="47" xr6:coauthVersionMax="47" xr10:uidLastSave="{750BA95E-9B34-490C-B146-B9BF701C1C19}"/>
  <bookViews>
    <workbookView xWindow="-120" yWindow="-120" windowWidth="29040" windowHeight="15840" tabRatio="591" firstSheet="2" activeTab="2" xr2:uid="{00000000-000D-0000-FFFF-FFFF00000000}"/>
  </bookViews>
  <sheets>
    <sheet name="LEGENDA" sheetId="36" r:id="rId1"/>
    <sheet name="INDICADORES E METAS" sheetId="22" r:id="rId2"/>
    <sheet name="AVALIACAO MEIO TERMO" sheetId="33" r:id="rId3"/>
    <sheet name="AVALIACAO FINAL" sheetId="34" r:id="rId4"/>
    <sheet name="FIGURAS" sheetId="35" r:id="rId5"/>
  </sheets>
  <definedNames>
    <definedName name="_xlnm._FilterDatabase" localSheetId="3" hidden="1">'AVALIACAO FINAL'!$A$14:$U$54</definedName>
    <definedName name="Figuras">FIGURAS!$B$2:$C$7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3" l="1"/>
  <c r="F16" i="33"/>
  <c r="E13" i="33"/>
  <c r="F15" i="33" l="1"/>
  <c r="E15" i="33"/>
  <c r="F13" i="33"/>
  <c r="F13" i="22"/>
  <c r="E13" i="22"/>
  <c r="D12" i="22"/>
  <c r="F11" i="22"/>
  <c r="E11" i="22"/>
  <c r="F14" i="33" l="1"/>
  <c r="E14" i="33"/>
  <c r="F12" i="22"/>
  <c r="E12" i="22"/>
  <c r="C9" i="34" l="1"/>
</calcChain>
</file>

<file path=xl/sharedStrings.xml><?xml version="1.0" encoding="utf-8"?>
<sst xmlns="http://schemas.openxmlformats.org/spreadsheetml/2006/main" count="409" uniqueCount="193">
  <si>
    <t xml:space="preserve">                              CONCEITOS DA MATRIZ DE AVALIAÇÃO</t>
  </si>
  <si>
    <r>
      <t xml:space="preserve">INDICADORES E METAS
</t>
    </r>
    <r>
      <rPr>
        <sz val="12"/>
        <color rgb="FFFFFFFF"/>
        <rFont val="Calibri"/>
        <family val="2"/>
        <scheme val="minor"/>
      </rPr>
      <t>Devem ser inseridos os indicadores, linhas de base e metas a serem alcançadas em cada Objetivo Específico. Descreva também a expectativa, o meio de verificação, a frequência de mensuração, o responsável pela informação e observações relevantes.</t>
    </r>
  </si>
  <si>
    <t>Nº OE</t>
  </si>
  <si>
    <t>Número do Objetivo Específico conforme Matriz de Planejamento</t>
  </si>
  <si>
    <t>Objetivo Específico</t>
  </si>
  <si>
    <t>Texto de Objetivo Específico conforme Matriz de Planejamento</t>
  </si>
  <si>
    <t>Indicador</t>
  </si>
  <si>
    <t>Instrumento que possibilita aferir o alcance dos objetivos do PAN. O indicador deve ser objetivo, específico e viável de mensuração em termos de tempo e recursos.</t>
  </si>
  <si>
    <t>Linha de base</t>
  </si>
  <si>
    <t>Representaum estado ou condição pré-estabelecida que serve como base para análises futuras, devendo ser indicada a sua data de mensuração</t>
  </si>
  <si>
    <t>Meta de meio termo</t>
  </si>
  <si>
    <t>Resultado que se quer alcançar na metade do ciclo de vigência do PAN</t>
  </si>
  <si>
    <t>Meta final</t>
  </si>
  <si>
    <t>Resultado que se quer alcançar ao final do ciclo de vigência do PAN</t>
  </si>
  <si>
    <t>Expectativa</t>
  </si>
  <si>
    <t> Mudança esperada em relação à Linha de base (aumentar, manter, reduzir)</t>
  </si>
  <si>
    <t>Meio de verificação</t>
  </si>
  <si>
    <t>Instrumento de medida do indicador (exemplos: questionário, observação direta em campo, mapeamentos, diagnósticos, dentre outros).​</t>
  </si>
  <si>
    <t>Frequência de mensuração</t>
  </si>
  <si>
    <t>periodicidade e as datas (mês e ano) de monitoria do indicador. Os indicadores dos objetivos do PAN devem ser monitorados pelo menos duas vezes durante a sua execução, correspondendo à metade do período de realização do plano e ao seu final.​</t>
  </si>
  <si>
    <t>Responsável</t>
  </si>
  <si>
    <t>Nome e instituição de quem será o responsável por monitorar o indicador. O responsável deve ser membro do GAT.​</t>
  </si>
  <si>
    <t>Observações</t>
  </si>
  <si>
    <t>Informações relevantes para a elaboração de indicadores e metas</t>
  </si>
  <si>
    <r>
      <rPr>
        <b/>
        <sz val="12"/>
        <color theme="0"/>
        <rFont val="Calibri"/>
        <family val="2"/>
        <scheme val="minor"/>
      </rPr>
      <t>AVALIAÇÃO DE MEIO TERMO</t>
    </r>
    <r>
      <rPr>
        <sz val="12"/>
        <color rgb="FFFF0000"/>
        <rFont val="Calibri"/>
        <family val="2"/>
        <scheme val="minor"/>
      </rPr>
      <t xml:space="preserve">
</t>
    </r>
    <r>
      <rPr>
        <sz val="12"/>
        <color theme="0"/>
        <rFont val="Calibri"/>
        <family val="2"/>
        <scheme val="minor"/>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</si>
  <si>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Resultado da monitoria do indicador</t>
  </si>
  <si>
    <t>Valores quantitativos (número, %, km, ha, taxa, etc) resultante da análise do indicador na metade do ciclo de vigencia;</t>
  </si>
  <si>
    <t>Tendência do indicador</t>
  </si>
  <si>
    <t>Campo de inserção do gráfico de tendência do indicador (disponível na aba "Figuras"); visa auxiliar na interretação gráfica do alcance da meta</t>
  </si>
  <si>
    <t>Acurácia da análise de tendência</t>
  </si>
  <si>
    <t>Refere-se ao grau de certeza (baixa, média, ou alta) da aferição do resultado do indicador</t>
  </si>
  <si>
    <t>Descrição do resultado do indicador</t>
  </si>
  <si>
    <t>Qualificação do resultado alcançado; explicação sobre o porquê da superação ou não da meta</t>
  </si>
  <si>
    <t>Data da mensuração</t>
  </si>
  <si>
    <t>Momento em que o indicador foi mensurado; não necessariamente corresponde à data da oficina de avaliação do meio termo.</t>
  </si>
  <si>
    <t>Nome e instituição da pessoa que apresentou o resultado do indicador.</t>
  </si>
  <si>
    <t>Informações adicionais relevantes para a avaliação dos indicadores e metas</t>
  </si>
  <si>
    <t>Tendência do Objetivo Específico</t>
  </si>
  <si>
    <t>Campo de inserção do tendência de alcance do Objetivo Específico com base no conjunto de indicadores e metas elaborados.</t>
  </si>
  <si>
    <t>Descrição do resultado do Objetivo Específico</t>
  </si>
  <si>
    <t xml:space="preserve">Breve descrição da análise quantitativa e qualitativa da tendência de alcance do Objetivo Específico aferida pelo grupo. </t>
  </si>
  <si>
    <r>
      <rPr>
        <b/>
        <sz val="12"/>
        <color theme="0"/>
        <rFont val="Calibri"/>
        <family val="2"/>
        <scheme val="minor"/>
      </rPr>
      <t>AVALIAÇÃO FINAL</t>
    </r>
    <r>
      <rPr>
        <sz val="12"/>
        <color rgb="FFFF0000"/>
        <rFont val="Calibri"/>
        <family val="2"/>
        <scheme val="minor"/>
      </rPr>
      <t xml:space="preserve">
</t>
    </r>
    <r>
      <rPr>
        <sz val="12"/>
        <color theme="0"/>
        <rFont val="Calibri"/>
        <family val="2"/>
        <scheme val="minor"/>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</si>
  <si>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Valores quantitativos (número, %, km, ha, taxa, etc) resultante da análise do indicador ao final do ciclo de vigencia;</t>
  </si>
  <si>
    <t>Breve descrição da análise quantitativa e qualitativa da tendência de alcance do Objetivo Específico aferida pelo grupo. Esse campo será preenchido com base nas discussões feitas com o GAT a partir das perguntas orientadoras listadas abaixo.</t>
  </si>
  <si>
    <r>
      <rPr>
        <b/>
        <sz val="12"/>
        <color rgb="FFFFFFFF"/>
        <rFont val="Calibri"/>
        <family val="2"/>
        <scheme val="minor"/>
      </rPr>
      <t xml:space="preserve">PERGUNTAS ORIENTADORAS PARA AVALIAÇÃO QUALIFICADA DO PAN
</t>
    </r>
    <r>
      <rPr>
        <sz val="12"/>
        <color rgb="FFFFFFFF"/>
        <rFont val="Calibri"/>
        <family val="2"/>
        <scheme val="minor"/>
      </rPr>
      <t>Abaixo são apresentadas algumas perguntas orientadoras visando auxiliar a análise crítica e descritiva dos resultados alcançados bem como a elaboração do Relatório final.</t>
    </r>
    <r>
      <rPr>
        <sz val="12"/>
        <color rgb="FF000000"/>
        <rFont val="Calibri"/>
        <family val="2"/>
        <scheme val="minor"/>
      </rPr>
      <t xml:space="preserve"> </t>
    </r>
  </si>
  <si>
    <t>Perguntas orientadoras por Objetivo Específico</t>
  </si>
  <si>
    <t>Os resultados obtidos para este Objetivo Específico contribuíram para a melhoria da situação de risco dos táxons? De que forma?​</t>
  </si>
  <si>
    <t>Quais foram as principais dificuldades e problemas enfrentados durante a implementação do Objetivo Específico?​</t>
  </si>
  <si>
    <t>Quais foram os fatores de sucesso que ajudaram na implementação do Objetivo Específico?​</t>
  </si>
  <si>
    <t xml:space="preserve">Perguntas orientadoras para avaliação do PAN </t>
  </si>
  <si>
    <t>Que mudanças ocorreram devido a implementação do PAN e qual foi o efeito para a conservação das espécies?​</t>
  </si>
  <si>
    <t>O que deve ser considerado (sugestões), a partir deste aprendizado, para a elaboração do próximo ciclo do PAN ou outra estratégia de conservação?​</t>
  </si>
  <si>
    <t>PLANO DE AÇÃO NACIONAL DE CONSERVAÇÃO DE ESPÉCIES AMEAÇADAS DE EXTINÇÃO - PAN</t>
  </si>
  <si>
    <t>Plano de Ação para a Conservação dos Pequenos Mamíferos de Áreas Abertas</t>
  </si>
  <si>
    <t>Objetivo Geral do PAN</t>
  </si>
  <si>
    <t>Assegurar a viabilidade populacional por meio da manutenção dos habitats e ampliação do conhecimento biológico das espécies-alvo do PAN</t>
  </si>
  <si>
    <t>Data da Elaboração de Indicadores e Metas</t>
  </si>
  <si>
    <t>15/05/2023 a 17/05/2023</t>
  </si>
  <si>
    <t>DADOS DA MATRIZ DE METAS</t>
  </si>
  <si>
    <t>OBJETIVOS ESPECIÍFICOS</t>
  </si>
  <si>
    <t>Expectativa (Aumentar, Manter, Reduzir)</t>
  </si>
  <si>
    <t>Promoção da manutenção e conectividade dos habitats das espécies alvo em zonas de produção agrícola, pecuária e de silvicultura</t>
  </si>
  <si>
    <t>% de perda de vegetação nativa nas áreas de abrangência das espécies alvo do PAN</t>
  </si>
  <si>
    <t>Reduzir</t>
  </si>
  <si>
    <t>Média móvel da % de perda de vegetação nativa estimada nos 5 anos anteriores à aferição, na área de abrangência das espécies do PAN, aferido pelo MapBiomas</t>
  </si>
  <si>
    <t>Anual</t>
  </si>
  <si>
    <t>Mariella Butti (ICMBio/CENAP)</t>
  </si>
  <si>
    <t>A série MapBiomas é publicada com defasagem de um ano, portanto, no último ano do PAN será possível aferir apenas os resultados até 2026.
Redução de 5% no meio termo e 10% na meta final da porcentagem de desmatamento atualmente observada.</t>
  </si>
  <si>
    <t>% da área do PAN com Cadastro Ambiental Rural (CAR) validado</t>
  </si>
  <si>
    <t>Aumentar</t>
  </si>
  <si>
    <t>SICAR</t>
  </si>
  <si>
    <t>Bianual</t>
  </si>
  <si>
    <t>Serão obtidos os imóveis cadastrados como "condição" = "analisado sem pendências" ou "em conformidade com a Lei". 
A porcentagem é obtida pela área dos imóveis dividida pela área do PAN= 1966645 km2.</t>
  </si>
  <si>
    <t xml:space="preserve">% de cobertura de vegetação nativa nas propriedades com Cadastro Ambiental Rural (CAR) validado </t>
  </si>
  <si>
    <t>% de área natural nas propriedades com CAR validado, aferida pelo MapBiomas e SICAR</t>
  </si>
  <si>
    <t>A série MapBiomas é publicada com defasagem de um ano, portanto, no último ano do PAN será possível aferir apenas os resultados até 2026. Foram consideradas naturais as classes 3,4,5,11,12,23,29,49.</t>
  </si>
  <si>
    <t>Controle da expansão urbana e de empreendimentos e do impacto do turismo sobre as áreas estratégicas para a conservação das espécies alvo</t>
  </si>
  <si>
    <t>% de expansão urbana e outras áreas não vegetadas na área de abrangência do PAN</t>
  </si>
  <si>
    <t xml:space="preserve">Reduzir </t>
  </si>
  <si>
    <t>% de área urbanizada na área de abrangência do PAN, aferida pelo MapBiomas</t>
  </si>
  <si>
    <t>A série MapBiomas é publicada com defasagem de um ano, portanto, no último ano do PAN será possível aferir apenas os resultados até 2026.
Serão consideradas para essas análises as classes: área urbanizada, mineração e outras áreas não vegetadas.</t>
  </si>
  <si>
    <t xml:space="preserve">Quantidade de UCs (estaduais, municipais e federais) com registros das espécies do PAN com Plano de Uso Público ou Plano de Manejo ordenando ou mitigando impactos do turismo </t>
  </si>
  <si>
    <t>SAMGe e CNUC</t>
  </si>
  <si>
    <t>Rebeca Barreto (UNIVASF)</t>
  </si>
  <si>
    <t>A linha de base foi levantada no QGIS utilizando os  registros de ocorrência das espécies da plataforma SALVE e a base de UCs do CNUC. Além disso, foram levantados dados do SAMGe e CNUC, bem como os sites oficiais das UCs (federais, estaduais e municipais) para obter informações dos planos de manejo.</t>
  </si>
  <si>
    <r>
      <rPr>
        <sz val="12"/>
        <color rgb="FF000000"/>
        <rFont val="Calibri"/>
        <family val="2"/>
      </rPr>
      <t xml:space="preserve">Número de municípios do RS, SC e BA com planos de mitigação do impacto do turismo e/ou expansão urbana (plano diretor) nas áreas de ocorrência de </t>
    </r>
    <r>
      <rPr>
        <i/>
        <sz val="12"/>
        <color rgb="FF000000"/>
        <rFont val="Calibri"/>
        <family val="2"/>
      </rPr>
      <t>Ctenomys lami</t>
    </r>
    <r>
      <rPr>
        <sz val="12"/>
        <color rgb="FF000000"/>
        <rFont val="Calibri"/>
        <family val="2"/>
      </rPr>
      <t xml:space="preserve">, </t>
    </r>
    <r>
      <rPr>
        <i/>
        <sz val="12"/>
        <color rgb="FF000000"/>
        <rFont val="Calibri"/>
        <family val="2"/>
      </rPr>
      <t>C. minutus</t>
    </r>
    <r>
      <rPr>
        <sz val="12"/>
        <color rgb="FF000000"/>
        <rFont val="Calibri"/>
        <family val="2"/>
      </rPr>
      <t xml:space="preserve">, </t>
    </r>
    <r>
      <rPr>
        <i/>
        <sz val="12"/>
        <color rgb="FF000000"/>
        <rFont val="Calibri"/>
        <family val="2"/>
      </rPr>
      <t>C. flamarioni</t>
    </r>
    <r>
      <rPr>
        <sz val="12"/>
        <color rgb="FF000000"/>
        <rFont val="Calibri"/>
        <family val="2"/>
      </rPr>
      <t xml:space="preserve"> e </t>
    </r>
    <r>
      <rPr>
        <i/>
        <sz val="12"/>
        <color rgb="FF000000"/>
        <rFont val="Calibri"/>
        <family val="2"/>
      </rPr>
      <t>Trinomys yonenagae</t>
    </r>
  </si>
  <si>
    <t>Contato direto com os municípios (Lei de Acesso à Informação); sites dos municípios</t>
  </si>
  <si>
    <t>Caroline Gomes (SEMA/RS)</t>
  </si>
  <si>
    <t>A linha de base inclui o levantamento dos municípios dos três estados (BA, SC e RS). Levantamento foi realizado em maio de 2023 pela plataforma SALVE.</t>
  </si>
  <si>
    <t>Difusão do conhecimento e sensibilização sobre as espécies alvo e suas áreas de ocorrência</t>
  </si>
  <si>
    <t xml:space="preserve">Número de pessoas abrangidas pelas campanhas de sensibilização </t>
  </si>
  <si>
    <t>Lista de presença</t>
  </si>
  <si>
    <t>Workshop, oficinas, cursos, campanhas, monitoramento participativo.</t>
  </si>
  <si>
    <t>Número de interações nas postagens das campanhas de sensibilização nas mídias sociais</t>
  </si>
  <si>
    <t>Métricas de redes sociais</t>
  </si>
  <si>
    <t>Trimestral</t>
  </si>
  <si>
    <t>Gabriela Moreira (WWF Brasil)</t>
  </si>
  <si>
    <t>Utilizar as iniciativas já existentes e sondar outras.
A somatória das interações será realizada trimestralmente.
Inserir Renan Ribeiro (ICMBio/CENAP) e SBMz como colaboradores.
Inserir hashtags #PANPMAA e #RatinhosEmPerigo</t>
  </si>
  <si>
    <t>% de UCs com ocorrência das espécies-alvo do PAN com ações educativas/divulgação de mídias impressas</t>
  </si>
  <si>
    <t>Contato com o gestor da UC</t>
  </si>
  <si>
    <t>Ana Paula Carmignotto (UFSCar)</t>
  </si>
  <si>
    <t>Considerar UCs que possuam visitação e o número de UCs que têm as espécies desse PAN e possuam uso público.</t>
  </si>
  <si>
    <t>Número de inserções de espécies-alvo do PAN veiculadas na mídia</t>
  </si>
  <si>
    <t>Sites de busca e filtros de redes sociais</t>
  </si>
  <si>
    <t>Bernardo Papi (Ecotrópica Ambiental)</t>
  </si>
  <si>
    <t>Estabelecer parcerias (divulgar em páginas de redes sociais) com outros laboratórios, UCs, etc. Enviar release para TVs e rádios locais.
Link com material impresso.</t>
  </si>
  <si>
    <t>Número de atividades de educação implementadas envolvendo a conservação das espécies do PAN</t>
  </si>
  <si>
    <t>Número de propostas implementadas</t>
  </si>
  <si>
    <t>Semestral</t>
  </si>
  <si>
    <t>Jogos interativos, concurso de desenho, contação de histórias.
 Inspiração no aplicativo "Jornada em Movimento" para promover maior interação dos visitantes com o mundo digital.</t>
  </si>
  <si>
    <t>Ampliação do conhecimento sobre biologia, distribuição e habitat das espécies e dos impactos a que estão sujeitos</t>
  </si>
  <si>
    <t>Número de publicações sobre as espécies-alvo do PAN</t>
  </si>
  <si>
    <t>Scopus, Google Scholar, repositórios</t>
  </si>
  <si>
    <t>Incluir dissertações, teses, TCC, artigos.</t>
  </si>
  <si>
    <t>Número de novos registros de ocorrência das espécies-alvo do PAN</t>
  </si>
  <si>
    <t xml:space="preserve">SISBIO, SALVE e publicações </t>
  </si>
  <si>
    <t>Linha de base: registros de ocorrência levantados do SALVE em 16/05/2023.</t>
  </si>
  <si>
    <r>
      <rPr>
        <sz val="12"/>
        <color rgb="FF000000"/>
        <rFont val="Calibri"/>
        <family val="2"/>
      </rPr>
      <t xml:space="preserve">Número de espécies-alvo do PAN com estudos de monitoramento de longa duração </t>
    </r>
    <r>
      <rPr>
        <i/>
        <sz val="12"/>
        <color rgb="FF000000"/>
        <rFont val="Calibri"/>
        <family val="2"/>
      </rPr>
      <t>in situ</t>
    </r>
  </si>
  <si>
    <t>SISBIO e publicações científicas</t>
  </si>
  <si>
    <r>
      <rPr>
        <sz val="12"/>
        <color rgb="FF000000"/>
        <rFont val="Calibri"/>
        <family val="2"/>
      </rPr>
      <t xml:space="preserve">Linha de base: </t>
    </r>
    <r>
      <rPr>
        <i/>
        <sz val="12"/>
        <color rgb="FF000000"/>
        <rFont val="Calibri"/>
        <family val="2"/>
      </rPr>
      <t>Ctenomys lami</t>
    </r>
    <r>
      <rPr>
        <sz val="12"/>
        <color rgb="FF000000"/>
        <rFont val="Calibri"/>
        <family val="2"/>
      </rPr>
      <t xml:space="preserve">, </t>
    </r>
    <r>
      <rPr>
        <i/>
        <sz val="12"/>
        <color rgb="FF000000"/>
        <rFont val="Calibri"/>
        <family val="2"/>
      </rPr>
      <t>C. flamarioni</t>
    </r>
    <r>
      <rPr>
        <sz val="12"/>
        <color rgb="FF000000"/>
        <rFont val="Calibri"/>
        <family val="2"/>
      </rPr>
      <t xml:space="preserve"> e </t>
    </r>
    <r>
      <rPr>
        <i/>
        <sz val="12"/>
        <color rgb="FF000000"/>
        <rFont val="Calibri"/>
        <family val="2"/>
      </rPr>
      <t xml:space="preserve">C. minutus.
</t>
    </r>
    <r>
      <rPr>
        <sz val="12"/>
        <color rgb="FF000000"/>
        <rFont val="Calibri"/>
        <family val="2"/>
      </rPr>
      <t>Estudos de longa duração englobam estudos genéticos, demográficos, sanidade, etc.</t>
    </r>
  </si>
  <si>
    <t>Número de estudos que versem sobre impactos nas áreas de ocorrência das espécies do PAN</t>
  </si>
  <si>
    <t>Scopus, Google Scholar, repositórios, relatórios técnicos dos empreendimentos</t>
  </si>
  <si>
    <t>Linha base: SALVE, planos de manejo das UCs.
Será enviado ofícios aos empreendedores solicitando os relatórios técnicos dos empreendimentos (parques eólicos e solares).</t>
  </si>
  <si>
    <t>Assegurar a viabilidade populacional por meio da manutenção dos habitats e ampliação do conhecimento biológico das espécies-alvo do PAN.</t>
  </si>
  <si>
    <t>Data da Avaliação de Meio Termo</t>
  </si>
  <si>
    <t>08/09/2025 a 12/09/2025</t>
  </si>
  <si>
    <t>DADOS DA AVALIAÇÃO DE MEIO TERMO</t>
  </si>
  <si>
    <t>Expectativa 
(Aumentar, Manter, Reduzir)</t>
  </si>
  <si>
    <t>Mariella Butti (USP/IB)</t>
  </si>
  <si>
    <t>Alta</t>
  </si>
  <si>
    <t>Com a atualização do MapBiomas (versão 10), foi necessário refazer a linha de base e as metas para manter a comparabilidade dos valores. Foi considerada a redução média, nos últimos cinco anos, da perda de vegetação nativa nas áreas de abrangência. As classes de uso utilizadas para essa avaliação foram: 3 - Floresta; 4 - Savana; 5 - Mangue; 11 - Campos úmidos; 12 - Formação campestre; 23 - Praia, duna ou areal; 29 - Afloramento rochoso; 32 - Apicum; 49 - Restinga arbórea.</t>
  </si>
  <si>
    <t>Média</t>
  </si>
  <si>
    <t>O OE não apresentou progresso. O cenário de perda de habitat tem se intensificado, resultando em maior degradação dos ambientes. O retrocesso político também dificulta a implementação do OE, que permanece fora da governança do PAN. A acurácia foi  considerada média, pois não há certeza sobre a qualidade dos ambientes das propriedades do CAR nem se elas correspondem necessariamente a remanescentes. Outro fator que reduz a acurácia é a incerteza quanto às áreas de distribuição histórica e atual das espécies do PAN. Ainda existem lacunas nos dados de distribuição das espécies, que podem estar relacionadas à redução de suas áreas de ocorrência. Para melhorar a implementação deste OE, a divulgação das áreas de abrangência e das áreas estratégicas pode contribuir para a criação de mecanismos legais de proteção desses ambientes. Os dados gerados pelo PAN também são fontes importantes para a implementação de estratégias de conservação das espécies. A aproximação entre os órgãos ambientais é fundamental para promover a manutenção e a conectividade dos habitats.</t>
  </si>
  <si>
    <t>Foram obtidos, no SICAR, os dados dos imóveis localizados nos estados de abrangência do PAN. Considerando apenas os imóveis com Cadastro Ambiental Rural (CAR) validado, a área total corresponde a 873.486,49 hectares, o que representa 0,44% da área de abrangência do PAN.</t>
  </si>
  <si>
    <t>Com a atualização do MapBiomas (versão 10), foi necessário refazer a linha de base e as metas para manter a comparabilidade dos valores. A linha de base refere-se a 2022 e considera as propriedades do CAR e do MapBiomas. A meta de meio termo refere-se a 2025, e a meta final, a 2027.</t>
  </si>
  <si>
    <t xml:space="preserve">Com a atualização do MapBiomas (versão 10), foi necessário refazer a linha de base e as metas para manter a comparabilidade dos valores.
A área de expansão urbana e outras áreas não vegetadas na área de abrangência do PAN em 2022 foi de 1.640.467,30 km².
Em 2024, essa área passou para 1.693.629,15 km². </t>
  </si>
  <si>
    <t>Foi considerado que não houve progresso na implementação do OE 2. Embora dois indicadores apresentem avanço, as ameaças relacionadas à expansão urbana e à falta de ordenamento turístico ainda são significativas, e houve pouca contribuição do PAN para a mudança desse cenário. É importante fortalecer a articulação com os atores envolvidos no controle da expansão urbana, na gestão de empreendimentos e no ordenamento territorial. A divulgação de informações a gestores e tomadores de decisão, visando à implementação de ferramentas de proteção das espécies e de seus habitats, também é fundamental. Apesar da existência de documentos como Planos Diretores e Planos de Manejo, não há certeza quanto à efetividade de suas medidas nem sobre a forma como estão sendo implementadas; por isso, foi considerada acurácia média. Os principais problemas identificados para a implementação deste OE são a falta de governança do PAN sobre políticas públicas que possam contribuir para esses controles e a dificuldade de articulação direta com os tomadores de decisão, o que compromete o alcance das informações aos destinatários corretos. A divulgação do Sumário Executivo poderá contribuir para a disseminação de informações sobre as espécies, as ameaças e outros elementos relevantes, que possam ser utilizados pelos tomadores de decisão.</t>
  </si>
  <si>
    <r>
      <rPr>
        <b/>
        <sz val="12"/>
        <rFont val="Calibri"/>
        <family val="2"/>
        <scheme val="minor"/>
      </rPr>
      <t xml:space="preserve">Alteração na Oficina de Meio Termo (2025): </t>
    </r>
    <r>
      <rPr>
        <sz val="12"/>
        <rFont val="Calibri"/>
        <family val="2"/>
        <scheme val="minor"/>
      </rPr>
      <t xml:space="preserve">
SAMGe, CNUC  e  ICMBio Power BI </t>
    </r>
  </si>
  <si>
    <t>Consulta realizada na plataforma Power BI do ICMBio para as UCs com plano de manejo que contempla ações de ordenamento do turismo. Houve o acréscimo de duas UCs: Estação Ecológica do Taim/RS e Monumento Natural do Rio São Francisco (AL, SE, BA).</t>
  </si>
  <si>
    <t>Camila (UNIVASF)</t>
  </si>
  <si>
    <r>
      <t xml:space="preserve">Número de municípios do RS, SC e BA com planos de mitigação do impacto do turismo e/ou expansão urbana (plano diretor) nas áreas de ocorrência de </t>
    </r>
    <r>
      <rPr>
        <i/>
        <sz val="12"/>
        <color rgb="FF000000"/>
        <rFont val="Calibri"/>
        <family val="2"/>
      </rPr>
      <t>Ctenomys lami</t>
    </r>
    <r>
      <rPr>
        <sz val="12"/>
        <color rgb="FF000000"/>
        <rFont val="Calibri"/>
        <family val="2"/>
      </rPr>
      <t xml:space="preserve">, </t>
    </r>
    <r>
      <rPr>
        <i/>
        <sz val="12"/>
        <color rgb="FF000000"/>
        <rFont val="Calibri"/>
        <family val="2"/>
      </rPr>
      <t>C. minutus</t>
    </r>
    <r>
      <rPr>
        <sz val="12"/>
        <color rgb="FF000000"/>
        <rFont val="Calibri"/>
        <family val="2"/>
      </rPr>
      <t xml:space="preserve">, </t>
    </r>
    <r>
      <rPr>
        <i/>
        <sz val="12"/>
        <color rgb="FF000000"/>
        <rFont val="Calibri"/>
        <family val="2"/>
      </rPr>
      <t>C. flamarioni</t>
    </r>
    <r>
      <rPr>
        <sz val="12"/>
        <color rgb="FF000000"/>
        <rFont val="Calibri"/>
        <family val="2"/>
      </rPr>
      <t xml:space="preserve"> e </t>
    </r>
    <r>
      <rPr>
        <i/>
        <sz val="12"/>
        <color rgb="FF000000"/>
        <rFont val="Calibri"/>
        <family val="2"/>
      </rPr>
      <t>Trinomys yonenagae</t>
    </r>
  </si>
  <si>
    <r>
      <rPr>
        <b/>
        <sz val="12"/>
        <rFont val="Calibri"/>
        <family val="2"/>
        <scheme val="minor"/>
      </rPr>
      <t xml:space="preserve">Alteração na Oficina de Meio Termo (2025):
</t>
    </r>
    <r>
      <rPr>
        <sz val="12"/>
        <rFont val="Calibri"/>
        <family val="2"/>
        <scheme val="minor"/>
      </rPr>
      <t xml:space="preserve"> </t>
    </r>
    <r>
      <rPr>
        <strike/>
        <sz val="12"/>
        <rFont val="Calibri"/>
        <family val="2"/>
        <scheme val="minor"/>
      </rPr>
      <t>Caroline Gomes (SEMA/RS)</t>
    </r>
    <r>
      <rPr>
        <sz val="12"/>
        <rFont val="Calibri"/>
        <family val="2"/>
        <scheme val="minor"/>
      </rPr>
      <t xml:space="preserve"> Rebeca Barreto (UNIVASF)</t>
    </r>
  </si>
  <si>
    <t>Retiramos, na linha de base, o município de Rio Grande/RS, pois o plano diretor, anterior a 2023, não continha as palavras-chave definidas. Assim, a linha passou de 18 para 17.  Para o resultado de meio termo, foi realizada uma consulta aos planos diretores, buscando as seguintes palavras-chave: dunas, ambientes costeiros, ambientes lacustres, solos arenosos e cordões arenosos, associadas aos temas de turismo e expansão urbana. Para o município de Tavares/RS, não foi localizado o plano diretor online, porém há citação em legislação municipal. Os novos municípios incluídos foram: Porto Alegre/RS, Mostardas/RS, Pilão Arcado/BA, Santa Vitória do Palmar/RS e Rio Grande/RS.</t>
  </si>
  <si>
    <t>Alterar o responsável, pois Caroline Gomes (SEMA/RS) não faz mais parte do GAT, substituindo-a por Rebeca. Para o município de Porto Alegre/RS, está em andamento a revisão do Plano Diretor.</t>
  </si>
  <si>
    <t>Houve avanços na implementação do OE, porém ainda insuficientes. Embora o avanço na divulgação pelas mídias sociais tenha sido significativo, as atividades de educação e de ciência cidadã voltadas à sensibilização ainda apresentam lacunas relevantes. As ações de ciência cidadã enfrentam dificuldades porque as espécies são de difícil observação. No meio científico há maior divulgação, mas é preciso ampliar o alcance para o público em geral. Buscar ações de divulgação, dentro e fora das mídias sociais, que alcancem um público mais amplo é fundamental para difundir conhecimento e sensibilizar sobre as espécies. Há poucas iniciativas voltadas à educação, de difícil mapeamento; por isso, o esforço do PAN para identificar projetos existentes e em andamento é essencial.</t>
  </si>
  <si>
    <t>Gabriela Moreira (Instituto Ação Socioambiental)</t>
  </si>
  <si>
    <r>
      <rPr>
        <b/>
        <sz val="12"/>
        <color rgb="FF000000"/>
        <rFont val="Calibri"/>
        <family val="2"/>
        <scheme val="minor"/>
      </rPr>
      <t>Alteração na Oficina de Meio Termo (2025):</t>
    </r>
    <r>
      <rPr>
        <sz val="12"/>
        <color rgb="FF000000"/>
        <rFont val="Calibri"/>
        <family val="2"/>
        <scheme val="minor"/>
      </rPr>
      <t xml:space="preserve"> Utilizar as iniciativas já existentes e sondar outras.
A somatória das interações será realizada trimestralmente.
Inserir hashtags #PANPMAB e #RatinhosEmPerigo</t>
    </r>
  </si>
  <si>
    <t>A hashtag #PANPMAA precisará ser alterada para #PANPMAB, pois recentemente passou a aparecer associada a postagens sobre o Panamá, o que tem prejudicado a checagem das publicações em redes sociais. 
Os dados referem-se à conta do Instagram do CENAP, por isso, é necessário mais engajamento de outras páginas e atores.</t>
  </si>
  <si>
    <r>
      <rPr>
        <b/>
        <sz val="12"/>
        <rFont val="Calibri"/>
        <family val="2"/>
        <scheme val="minor"/>
      </rPr>
      <t>Alteração na Oficina de Meio Termo (2025):</t>
    </r>
    <r>
      <rPr>
        <sz val="12"/>
        <rFont val="Calibri"/>
        <family val="2"/>
        <scheme val="minor"/>
      </rPr>
      <t xml:space="preserve">
</t>
    </r>
    <r>
      <rPr>
        <sz val="12"/>
        <color theme="1"/>
        <rFont val="Calibri"/>
        <family val="2"/>
        <scheme val="minor"/>
      </rPr>
      <t>% de UCs na área de abrangência</t>
    </r>
    <r>
      <rPr>
        <sz val="12"/>
        <rFont val="Calibri"/>
        <family val="2"/>
        <scheme val="minor"/>
      </rPr>
      <t xml:space="preserve"> </t>
    </r>
    <r>
      <rPr>
        <strike/>
        <sz val="12"/>
        <rFont val="Calibri"/>
        <family val="2"/>
        <scheme val="minor"/>
      </rPr>
      <t>ocorrência</t>
    </r>
    <r>
      <rPr>
        <sz val="12"/>
        <rFont val="Calibri"/>
        <family val="2"/>
        <scheme val="minor"/>
      </rPr>
      <t xml:space="preserve"> das espécies-alvo do PAN com ações educativas/divulgação de mídias impressas</t>
    </r>
  </si>
  <si>
    <r>
      <rPr>
        <b/>
        <sz val="12"/>
        <rFont val="Calibri"/>
        <family val="2"/>
        <scheme val="minor"/>
      </rPr>
      <t>Alteração na Oficina de Meio Termo (2025)</t>
    </r>
    <r>
      <rPr>
        <sz val="12"/>
        <rFont val="Calibri"/>
        <family val="2"/>
        <scheme val="minor"/>
      </rPr>
      <t xml:space="preserve">: </t>
    </r>
    <r>
      <rPr>
        <strike/>
        <sz val="12"/>
        <rFont val="Calibri"/>
        <family val="2"/>
        <scheme val="minor"/>
      </rPr>
      <t>Contato com o gestor da UC;</t>
    </r>
    <r>
      <rPr>
        <sz val="12"/>
        <rFont val="Calibri"/>
        <family val="2"/>
        <scheme val="minor"/>
      </rPr>
      <t xml:space="preserve"> </t>
    </r>
    <r>
      <rPr>
        <sz val="12"/>
        <color theme="1"/>
        <rFont val="Calibri"/>
        <family val="2"/>
        <scheme val="minor"/>
      </rPr>
      <t>Power ICMBio</t>
    </r>
  </si>
  <si>
    <t>Baixa</t>
  </si>
  <si>
    <t>Foi realizada uma consulta no Power BI, considerando as UCs da área de abrangência do PAN. Verificou-se a quantidade total de UCs por bioma.
O total de UCs na área de abrangência do PAN é de 197, sendo 112 na Caatinga, 73 no Cerrado, 2 no bioma Marinho, 1 na Mata Atlântica e 9 no Pampa. Destas, foi selecionado o item “Comunicação e articulação – Elaborar e distribuir materiais de comunicação”. Como resultado, foram identificadas 22 UCs (10 na Caatinga, 10 no Cerrado, 1 no bioma Marinho e 1 no Pampa), correspondendo a 11,2% do total.</t>
  </si>
  <si>
    <r>
      <rPr>
        <b/>
        <sz val="12"/>
        <rFont val="Calibri"/>
        <family val="2"/>
        <scheme val="minor"/>
      </rPr>
      <t>Alteração na Oficina de Meio Termo (2025):</t>
    </r>
    <r>
      <rPr>
        <strike/>
        <sz val="12"/>
        <rFont val="Calibri"/>
        <family val="2"/>
        <scheme val="minor"/>
      </rPr>
      <t xml:space="preserve"> Número de propostas implementadas</t>
    </r>
    <r>
      <rPr>
        <sz val="12"/>
        <rFont val="Calibri"/>
        <family val="2"/>
        <scheme val="minor"/>
      </rPr>
      <t xml:space="preserve">. </t>
    </r>
    <r>
      <rPr>
        <sz val="12"/>
        <color theme="1"/>
        <rFont val="Calibri"/>
        <family val="2"/>
        <scheme val="minor"/>
      </rPr>
      <t>Consulta direta com projetos de ciência cidadã</t>
    </r>
  </si>
  <si>
    <t>Gabriela Moreira (Instituto de Ação Socioambiental)</t>
  </si>
  <si>
    <r>
      <rPr>
        <b/>
        <sz val="12"/>
        <rFont val="Calibri"/>
        <family val="2"/>
        <scheme val="minor"/>
      </rPr>
      <t>Alteração na Oficina de Meio Termo (2025):</t>
    </r>
    <r>
      <rPr>
        <sz val="12"/>
        <rFont val="Calibri"/>
        <family val="2"/>
        <scheme val="minor"/>
      </rPr>
      <t xml:space="preserve"> </t>
    </r>
    <r>
      <rPr>
        <strike/>
        <sz val="12"/>
        <rFont val="Calibri"/>
        <family val="2"/>
        <scheme val="minor"/>
      </rPr>
      <t>Jogos interativos, concurso de desenho, contação de histórias.
 Inspiração no aplicativo "Jornada em Movimento" para promover maior interação dos visitantes com o mundo digital.</t>
    </r>
    <r>
      <rPr>
        <sz val="12"/>
        <rFont val="Calibri"/>
        <family val="2"/>
        <scheme val="minor"/>
      </rPr>
      <t xml:space="preserve"> </t>
    </r>
    <r>
      <rPr>
        <sz val="12"/>
        <color theme="1"/>
        <rFont val="Calibri"/>
        <family val="2"/>
        <scheme val="minor"/>
      </rPr>
      <t>Considerar ações do Projeto Tuco-tuco;  e outras iniciativas de educação das espécies do PAN identificadas.</t>
    </r>
  </si>
  <si>
    <t>O indicador foi inicialmente pensado para contemplar o levantamento de diversas atividades específicas, como jogos interativos, concurso de desenho e contação de histórias. A proposta se inspirava no aplicativo “Jornada em Movimento”, buscando promover maior interação dos visitantes com o ambiente digital.
Entretanto, essas atividades não foram executadas durante o período de avaliação. Nesse contexto, foi mencionado o projeto Tuco-Tuco, desenvolvido na UFRGS pelo professor Thales de Freitas, como uma iniciativa relacionada ao objetivo do indicador. Assim, será realizado o levantamento do número de ações no escopo desse projeto e de outras iniciativas semelhantes das quais o grupo venha a ter conhecimento.</t>
  </si>
  <si>
    <t>Tatiane Rech (ICMBio/CENAP)</t>
  </si>
  <si>
    <r>
      <rPr>
        <b/>
        <sz val="12"/>
        <rFont val="Calibri"/>
        <family val="2"/>
        <scheme val="minor"/>
      </rPr>
      <t>Alteração na Oficina de Meio Termo (2025):</t>
    </r>
    <r>
      <rPr>
        <sz val="12"/>
        <rFont val="Calibri"/>
        <family val="2"/>
        <scheme val="minor"/>
      </rPr>
      <t xml:space="preserve"> 
Scopus, Google Scholar, repositório</t>
    </r>
    <r>
      <rPr>
        <sz val="12"/>
        <color theme="1"/>
        <rFont val="Calibri"/>
        <family val="2"/>
        <scheme val="minor"/>
      </rPr>
      <t>s e outros</t>
    </r>
  </si>
  <si>
    <t>Foi consultada a planilha construída durante a oficina de elaboração de indicadores e metas. As buscas para o resultado da oficina de meio termo foram realizadas entre junho de 2023 e agosto de 2025. As bases de dados utilizadas foram SciELO e Web of Science. As palavras-chave utilizadas corresponderam aos nomes das 18 espécies do PAN, sendo considerado qualquer estudo relacionado a essas espécies.</t>
  </si>
  <si>
    <t>Como resultado da implementação do OE 4, observou-se um avanço, embora ainda insuficiente. Há limitações de financiamento para estudos de longo prazo e baixas taxas de capturabilidade em razão do tamanho reduzido das populações. Embora o avanço seja limitado, ele é muito qualificado, gerando informações importantes sobre as espécies e sua conservação. O fato de não haver muitos novos registros não significa que esforços para a busca dessas espécies não estejam ocorrendo. Muitos projetos têm focado nas espécies-alvo do PAN, mas não obtiveram sucesso na captura. Por exemplo, o Projeto Temático da Joyce do Prado, do MZUSP, amostrou em 2025 em Brasília e na Chapada dos Guimarães, sem registrar as espécies-alvo do PAN. A Alexandra M. Bezerra também realizou coletas em Brasília e desenvolveu um projeto específico para Gyldelstolpia, sem registros recentes, mas conseguiu um registro novo para o Mato Grosso baseado em dados históricos. Já o monitoramento e coleta de Trinomys yonenagae em áreas de dunas e reacaatingamento obteve sucesso na captura em áreas ainda não amostradas. É preciso continuar com projetos focados na busca das espécies, tanto em áreas históricas de distribuição quanto em locais próximos. Também é importante dar publicidade a esses resultados, para ajudar na compreensão do estado das populações.</t>
  </si>
  <si>
    <t>De acordo com a verificação do SALVE, realizada em 04/09/2025, foram identificados dois registros a mais em relação à linha de base, totalizando 533 registros. São eles: Ctenomys minutus (20/06/2023) e Oligoryzomys rupestris (31/01/2024), ambos com referência de área amostrada e presença atual confirmada, porém ainda a confirmar. Também foram incluídos nos resultados oito novos registros de Trinomys yonenagae, gerados no projeto coordenado por Rebeca Barreto (UNIVASF), e 13 de Thalpomys cerradensis, provenientes da tese de doutorado de Marcos Brandão.</t>
  </si>
  <si>
    <t>Laís Barcellos (ICMBio/CENAP)</t>
  </si>
  <si>
    <t>A última avaliação do risco de extinção de roedores ocorreu em 2021, sem data prevista para a próxima. A metodologia de avaliação funciona por meio da abertura de consultas públicas e diretas a especialistas, que alimentam as fichas das espécies com novas informações. Assim, novos registros de ocorrência não costumam ser inseridos no sistema até a abertura de novas consultas.</t>
  </si>
  <si>
    <r>
      <t xml:space="preserve">Número de espécies-alvo do PAN com estudos de monitoramento de longa duração </t>
    </r>
    <r>
      <rPr>
        <i/>
        <sz val="12"/>
        <color rgb="FF000000"/>
        <rFont val="Calibri"/>
        <family val="2"/>
      </rPr>
      <t>in situ</t>
    </r>
  </si>
  <si>
    <r>
      <t xml:space="preserve">Linha de base: </t>
    </r>
    <r>
      <rPr>
        <i/>
        <sz val="12"/>
        <color rgb="FF000000"/>
        <rFont val="Calibri"/>
        <family val="2"/>
      </rPr>
      <t>Ctenomys lami</t>
    </r>
    <r>
      <rPr>
        <sz val="12"/>
        <color rgb="FF000000"/>
        <rFont val="Calibri"/>
        <family val="2"/>
      </rPr>
      <t xml:space="preserve">, </t>
    </r>
    <r>
      <rPr>
        <i/>
        <sz val="12"/>
        <color rgb="FF000000"/>
        <rFont val="Calibri"/>
        <family val="2"/>
      </rPr>
      <t>C. flamarioni</t>
    </r>
    <r>
      <rPr>
        <sz val="12"/>
        <color rgb="FF000000"/>
        <rFont val="Calibri"/>
        <family val="2"/>
      </rPr>
      <t xml:space="preserve"> e </t>
    </r>
    <r>
      <rPr>
        <i/>
        <sz val="12"/>
        <color rgb="FF000000"/>
        <rFont val="Calibri"/>
        <family val="2"/>
      </rPr>
      <t xml:space="preserve">C. minutus.
</t>
    </r>
    <r>
      <rPr>
        <sz val="12"/>
        <color rgb="FF000000"/>
        <rFont val="Calibri"/>
        <family val="2"/>
      </rPr>
      <t>Estudos de longa duração englobam estudos genéticos, demográficos, sanidade, etc.</t>
    </r>
  </si>
  <si>
    <t>Na consulta realizada, não foram identificados novos estudos de monitoramento de longa duração para as espécies-alvo do PAN. A linha de base permanece composta por Ctenomys lami, C. flamarioni e C. minutus. Consideram-se estudos de longa duração aqueles que envolvem abordagens genéticas, demográficas, sanitárias, entre outras.</t>
  </si>
  <si>
    <t>Indicador excluído na Avaliação de Meio Termo (2025).</t>
  </si>
  <si>
    <r>
      <rPr>
        <b/>
        <sz val="12"/>
        <rFont val="Calibri"/>
        <family val="2"/>
        <scheme val="minor"/>
      </rPr>
      <t>Justificativa para exclusão do indicador:</t>
    </r>
    <r>
      <rPr>
        <sz val="12"/>
        <rFont val="Calibri"/>
        <family val="2"/>
        <scheme val="minor"/>
      </rPr>
      <t xml:space="preserve">
Para a verificação dos impactos sobre as espécies-alvo do PAN, havia sido planejado avaliar os novos empreendimentos nas áreas de ocorrência dessas espécies. Para isso, foram escolhidos os empreendimentos de energia eólica e solar, por serem os de maior porte nas regiões de ocorrência e por exigirem licenciamento ambiental para sua instalação e operação. Entretanto, durante as buscas por informações, foram observadas diversas dificuldades que inviabilizaram a obtenção dos dados. Entre elas, destaca-se a dificuldade de acesso às informações junto aos órgãos licenciadores, uma vez que, devido à tipologia dos empreendimentos, o licenciamento é, em geral, de competência estadual. Nesse contexto, já se relatam dificuldades de acesso aos processos de licenciamento ambiental, bem como a ausência de retorno por parte desses órgãos aos ofícios encaminhados pelo ICMBio. Além disso, os planos de manejo das Unidades de Conservação nem sempre contemplam informações sobre empreendimentos licenciados dentro ou no entorno de suas jurisdições, tampouco questões específicas relacionadas aos impactos sobre as espécies-alvo do PAN, o que dificulta a obtenção dessas informações por esse método. Todos esses fatores, somados à baixa disponibilidade de informações sobre os impactos diretos nas espécies-alvo, reduzem a aplicabilidade do indicador, justificando sua exclusão.</t>
    </r>
  </si>
  <si>
    <t>Assegurar a viabilidade populacional por meio da manutenção dos habitats e ampliação do conhecimento biológico das espécies alvo do PAN</t>
  </si>
  <si>
    <t>Data da Avaliação Final</t>
  </si>
  <si>
    <t>DADOS DA AVALIAÇÃO FINAL</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</si>
  <si>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</si>
  <si>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</si>
  <si>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</si>
  <si>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</si>
  <si>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</si>
  <si>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</si>
  <si>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</si>
  <si>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</si>
  <si>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Promoção da manutenção e conectividade dos habitats das espécies-alvo em zonas de produção agrícola, pecuária e de silvicultura.</t>
  </si>
  <si>
    <t>Controle da expansão urbana e de empreendimentos e do impacto do turismo sobre as áreas estratégicas para a conservação das espécies-alvo.</t>
  </si>
  <si>
    <t>Difusão do conhecimento e sensibilização sobre as espécies alvo e suas áreas de ocorrência.</t>
  </si>
  <si>
    <t>Ampliação do conhecimento sobre biologia, distribuição e habitat das espécies e dos impactos a que estão sujeitos.</t>
  </si>
  <si>
    <t>Plano de Ação Nacional para a Conservação dos Pequenos Mamíferos de Áreas Abertas</t>
  </si>
  <si>
    <t>Rebeca Barreto (UNIVASF); Julia Coan Salvaro (Projeto Tuco-tuco)</t>
  </si>
  <si>
    <t>09/09/2025; 10/11/2025</t>
  </si>
  <si>
    <r>
      <t xml:space="preserve">Havia um projeto com recurso específico para trabalho sensibilização ambiental e articulação política para </t>
    </r>
    <r>
      <rPr>
        <i/>
        <sz val="12"/>
        <rFont val="Calibri"/>
        <family val="2"/>
        <scheme val="minor"/>
      </rPr>
      <t>Trinomys yonenagae</t>
    </r>
    <r>
      <rPr>
        <sz val="12"/>
        <rFont val="Calibri"/>
        <family val="2"/>
        <scheme val="minor"/>
      </rPr>
      <t>, mas houve corte do orçamento e o escopo do projeto precisou ser reduzido. As metas estavam vinculadas diretamente a essa iniciativa.  O Projeto Tuco-tuco, coordenado pelo Prof. Thales Freitas realizou campanhas de sensibilização para o  incentivo de envio de fotos e vídeos de tuco-tucos feito pela própria população, uma prática de ciência-cidadã, tendo um alcance de sete pessoas para</t>
    </r>
    <r>
      <rPr>
        <i/>
        <sz val="12"/>
        <rFont val="Calibri"/>
        <family val="2"/>
        <scheme val="minor"/>
      </rPr>
      <t xml:space="preserve"> Ctenomys flamarioni</t>
    </r>
    <r>
      <rPr>
        <sz val="12"/>
        <rFont val="Calibri"/>
        <family val="2"/>
        <scheme val="minor"/>
      </rPr>
      <t xml:space="preserve"> e seis pessoas para </t>
    </r>
    <r>
      <rPr>
        <i/>
        <sz val="12"/>
        <rFont val="Calibri"/>
        <family val="2"/>
        <scheme val="minor"/>
      </rPr>
      <t>Ctenomys minutus,</t>
    </r>
    <r>
      <rPr>
        <sz val="12"/>
        <rFont val="Calibri"/>
        <family val="2"/>
        <scheme val="minor"/>
      </rPr>
      <t xml:space="preserve"> totalizando 13. Além dessas iniciativas, o projeto também participou de atividades presenciais de educação e divulgação científica em diferentes eventos acadêmicos e institucionais, como o Portas Abertas da UFRGS, a Semana Acadêmica do Curso de Ciências Biológicas da Universidade de Caxias do Sul e a Semana do Meio Ambiente organizada pelo GEAS/UFRGS. No entanto, nessas atividades não houve contabilização sistemática do número de pessoas alcançadas.</t>
    </r>
  </si>
  <si>
    <r>
      <t>Foram analisados os dados de cada publicação associada às duas hashtags, contabilizando o número de interações (curtidas, compartilhamentos, comentários e salvamentos), além do total de contas alcançadas por post. Como resultado, o total de contas alcançadas para a hashtag #ratinhosemperigo foi de 3.258, e para #PANPMAA, de 2.458, totalizando 5.716. No caso da hashtag #ratinhosemperigo, observou-se que os posts datados de maio e junho de 2024 não apresentaram dados completos de insights, limitando-se apenas às informações de curtidas e interações gerais. Posts que utilizaram as duas hashtags foram contabilizados apenas uma vez para obter o resultado desta monitoria. As ações de divulgação realizadas no Instagram do Projeto Tuco-tuco, coordenado pelo Prof. Thales Freitas, contabilizaram interações em diferentes publicações ao longo do período avaliado. Em 18/07/2024, uma postagem de caráter geral registrou 336 interações, enquanto em 02/08/2024 outra publicação geral alcançou 509 interações. Em 16/08/2024, uma postagem específica sobre</t>
    </r>
    <r>
      <rPr>
        <i/>
        <sz val="12"/>
        <rFont val="Calibri"/>
        <family val="2"/>
        <scheme val="minor"/>
      </rPr>
      <t xml:space="preserve"> Ctenomys flamarioni</t>
    </r>
    <r>
      <rPr>
        <sz val="12"/>
        <rFont val="Calibri"/>
        <family val="2"/>
        <scheme val="minor"/>
      </rPr>
      <t xml:space="preserve"> obteve 654 interações. Posteriormente, em 21/12/2024, uma publicação de caráter geral registrou 799 interações, e em 11/03/2025 outra postagem geral alcançou 646 interações. Ao todo, essas publicações somaram 2.944 interações, considerando curtidas, compartilhamentos, comentários e salvamentos. Ressalta-se que as publicações não utilizaram as hashtags #PANPMAB e #RatinhosEmPerigo, uma vez que, à época, não havia orientação para o uso dessas identificações.</t>
    </r>
  </si>
  <si>
    <t>Aline Poscai (ICMBio/CENAP); Julia Coan Salvaro (Projeto Tuco-tuco)</t>
  </si>
  <si>
    <t>12/09/2025; 10/11/2025</t>
  </si>
  <si>
    <t>Aline Poscai (ICMBio/CENAP);  Bernardo Papi (Ecotrópica Ambiental);  Julia Coan Salvaro (Projeto Tuco-tuco)</t>
  </si>
  <si>
    <t>02/09/2025; 10/11/2025</t>
  </si>
  <si>
    <t>Até o momento, foram identificadas 20 publicações com a hashtag #RatinhosEmPerigo, sendo a mais antiga datada de 04/09/2023 e a mais recente de 16/05/2025. Destas, nove mencionam especificamente alguma espécie-alvo deste PAN. Com a hashtag #PANPMAA, foram contabilizadas sete publicações, publicadas entre 19/05/2023 e 11/06/2025. Além disso, uma busca no Google identificou 12 notícias veiculadas na mídia que citam ao menos uma das espécies do PAN, publicadas entre junho de 2023 e setembro de 2025. Também foram incluídas 12 inserções vinculadas ao Projeto Tuco-tuco (UFRGS), sendo três citações de espécies-alvo em notícias veiculadas na mídia, cinco postagens publicadas no Instagram do projeto (quatro de caráter geral e uma específica sobre Ctenomys flamarioni) e quatro divulgações em mídia social de atividades de educação realizadas presencialmente e registradas em redes sociais.
Somando todas as ocorrências, foram registradas 40 inserções no total.
Contagem:
9 publicações com espécies-alvo do PAN associadas à hashtag #RatinhosEmPerigo + 7 publicações com a hashtag #PANPMAA + 12 inserções vinculadas ao Projeto Tuco-tuco/UFRGS + 12 notícias online = 40 inserções.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</si>
</sst>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47" x14ac:knownFonts="1">
    <font>
      <sz val="10"/>
      <name val="Arial"/>
      <family val="2"/>
    </font>
    <font>
      <sz val="10"/>
      <name val="Arial"/>
      <family val="2"/>
    </font>
    <font>
      <sz val="20"/>
      <name val="Arial"/>
      <family val="2"/>
    </font>
    <font>
      <sz val="11"/>
      <color theme="1"/>
      <name val="Calibri"/>
      <family val="2"/>
      <scheme val="minor"/>
    </font>
    <font>
      <sz val="12"/>
      <name val="Calibri"/>
      <family val="2"/>
      <scheme val="minor"/>
    </font>
    <font>
      <sz val="14"/>
      <name val="Calibri"/>
      <family val="2"/>
      <scheme val="minor"/>
    </font>
    <font>
      <sz val="16"/>
      <name val="Calibri"/>
      <family val="2"/>
      <scheme val="minor"/>
    </font>
    <font>
      <b/>
      <sz val="18"/>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10"/>
      <name val="Arial"/>
      <family val="2"/>
    </font>
    <font>
      <sz val="20"/>
      <name val="Arial"/>
      <family val="2"/>
    </font>
    <font>
      <sz val="14"/>
      <name val="Calibri"/>
      <family val="2"/>
      <scheme val="minor"/>
    </font>
    <font>
      <sz val="10"/>
      <name val="Calibri"/>
      <family val="2"/>
      <scheme val="minor"/>
    </font>
    <font>
      <b/>
      <sz val="18"/>
      <color rgb="FF003366"/>
      <name val="Calibri"/>
      <family val="2"/>
    </font>
    <font>
      <b/>
      <sz val="14"/>
      <color rgb="FF003366"/>
      <name val="Calibri"/>
      <family val="2"/>
    </font>
    <font>
      <b/>
      <sz val="12"/>
      <color theme="0"/>
      <name val="Calibri"/>
      <family val="2"/>
      <scheme val="minor"/>
    </font>
    <font>
      <b/>
      <sz val="12"/>
      <color theme="1"/>
      <name val="Calibri"/>
      <family val="2"/>
      <scheme val="minor"/>
    </font>
    <font>
      <b/>
      <sz val="12"/>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sz val="12"/>
      <color theme="0"/>
      <name val="Calibri"/>
      <family val="2"/>
      <scheme val="minor"/>
    </font>
    <font>
      <b/>
      <sz val="14"/>
      <color theme="0"/>
      <name val="Calibri"/>
      <family val="2"/>
      <scheme val="minor"/>
    </font>
    <font>
      <b/>
      <sz val="12"/>
      <color rgb="FFFFFFFF"/>
      <name val="Calibri"/>
      <family val="2"/>
      <scheme val="minor"/>
    </font>
    <font>
      <sz val="12"/>
      <color rgb="FFFFFFFF"/>
      <name val="Calibri"/>
      <family val="2"/>
      <scheme val="minor"/>
    </font>
    <font>
      <b/>
      <sz val="16"/>
      <color theme="0"/>
      <name val="Calibri"/>
      <family val="2"/>
      <scheme val="minor"/>
    </font>
    <font>
      <sz val="20"/>
      <name val="Calibri"/>
      <family val="2"/>
      <scheme val="minor"/>
    </font>
    <font>
      <sz val="16"/>
      <name val="Calibri"/>
      <family val="2"/>
      <scheme val="minor"/>
    </font>
    <font>
      <sz val="10"/>
      <name val="Calibri"/>
      <family val="2"/>
      <scheme val="minor"/>
    </font>
    <font>
      <b/>
      <sz val="14"/>
      <color theme="0"/>
      <name val="Calibri"/>
      <family val="2"/>
      <scheme val="minor"/>
    </font>
    <font>
      <sz val="12"/>
      <color theme="1"/>
      <name val="Calibri"/>
      <family val="2"/>
      <scheme val="minor"/>
    </font>
    <font>
      <b/>
      <sz val="16"/>
      <color theme="1"/>
      <name val="Calibri"/>
      <family val="2"/>
      <scheme val="minor"/>
    </font>
    <font>
      <sz val="14"/>
      <name val="Arial"/>
      <family val="2"/>
    </font>
    <font>
      <b/>
      <sz val="16"/>
      <color theme="1"/>
      <name val="Calibri"/>
      <family val="2"/>
      <scheme val="minor"/>
    </font>
    <font>
      <b/>
      <sz val="12"/>
      <color theme="1"/>
      <name val="Calibri"/>
      <family val="2"/>
      <scheme val="minor"/>
    </font>
    <font>
      <b/>
      <sz val="14"/>
      <color rgb="FF242424"/>
      <name val="Aptos Narrow"/>
      <family val="2"/>
    </font>
    <font>
      <b/>
      <sz val="14"/>
      <color theme="1"/>
      <name val="Calibri"/>
      <family val="2"/>
      <scheme val="minor"/>
    </font>
    <font>
      <sz val="12"/>
      <color rgb="FF000000"/>
      <name val="Calibri"/>
      <family val="2"/>
    </font>
    <font>
      <sz val="12"/>
      <color rgb="FF000000"/>
      <name val="Calibri"/>
      <family val="2"/>
    </font>
    <font>
      <i/>
      <sz val="12"/>
      <color rgb="FF000000"/>
      <name val="Calibri"/>
      <family val="2"/>
    </font>
    <font>
      <strike/>
      <sz val="12"/>
      <name val="Calibri"/>
      <family val="2"/>
      <scheme val="minor"/>
    </font>
    <font>
      <i/>
      <sz val="12"/>
      <name val="Calibri"/>
      <family val="2"/>
      <scheme val="minor"/>
    </font>
    <font>
      <b/>
      <sz val="12"/>
      <color rgb="FF000000"/>
      <name val="Calibri"/>
      <family val="2"/>
      <scheme val="minor"/>
    </font>
  </fonts>
  <fills count="19">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3366"/>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rgb="FF000000"/>
      </patternFill>
    </fill>
    <fill>
      <patternFill patternType="solid">
        <fgColor theme="6" tint="-0.249977111117893"/>
        <bgColor rgb="FF93C47D"/>
      </patternFill>
    </fill>
    <fill>
      <patternFill patternType="solid">
        <fgColor theme="6" tint="0.59999389629810485"/>
        <bgColor rgb="FF93C47D"/>
      </patternFill>
    </fill>
    <fill>
      <patternFill patternType="solid">
        <fgColor rgb="FF0066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CC6C6A"/>
        <bgColor indexed="64"/>
      </patternFill>
    </fill>
    <fill>
      <patternFill patternType="solid">
        <fgColor rgb="FFFFFFFF"/>
        <bgColor rgb="FF000000"/>
      </patternFill>
    </fill>
  </fills>
  <borders count="19">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rgb="FFFFFFFF"/>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diagonal/>
    </border>
  </borders>
  <cellStyleXfs count="4">
    <xf numFmtId="0" fontId="0" fillId="0" borderId="0"/>
    <xf numFmtId="0" fontId="1" fillId="2" borderId="1">
      <alignment horizontal="center" vertical="center" wrapText="1"/>
    </xf>
    <xf numFmtId="0" fontId="3" fillId="0" borderId="0"/>
    <xf numFmtId="9" fontId="3" fillId="0" borderId="0" applyFont="0" applyFill="0" applyBorder="0" applyAlignment="0" applyProtection="0"/>
  </cellStyleXfs>
  <cellXfs count="186">
    <xf numFmtId="0" fontId="0" fillId="0" borderId="0" xfId="0"/>
    <xf numFmtId="0" fontId="5" fillId="3" borderId="0" xfId="0" applyFont="1" applyFill="1" applyAlignment="1">
      <alignment vertical="center"/>
    </xf>
    <xf numFmtId="0" fontId="4" fillId="0" borderId="2" xfId="0" applyFont="1" applyBorder="1" applyAlignment="1">
      <alignment vertical="center" wrapText="1"/>
    </xf>
    <xf numFmtId="0" fontId="4" fillId="0" borderId="2" xfId="0" applyFont="1" applyBorder="1" applyAlignment="1">
      <alignment vertical="center"/>
    </xf>
    <xf numFmtId="0" fontId="0" fillId="3" borderId="0" xfId="0" applyFill="1" applyAlignment="1">
      <alignment vertical="center"/>
    </xf>
    <xf numFmtId="0" fontId="8" fillId="0" borderId="2" xfId="0" applyFont="1" applyBorder="1" applyAlignment="1">
      <alignment vertical="center" wrapText="1"/>
    </xf>
    <xf numFmtId="0" fontId="5" fillId="3" borderId="2" xfId="0" applyFont="1" applyFill="1" applyBorder="1" applyAlignment="1">
      <alignment vertical="center"/>
    </xf>
    <xf numFmtId="0" fontId="13" fillId="3" borderId="0" xfId="0" applyFont="1" applyFill="1" applyAlignment="1">
      <alignment vertical="center"/>
    </xf>
    <xf numFmtId="0" fontId="14" fillId="3" borderId="0" xfId="0" applyFont="1" applyFill="1" applyAlignment="1">
      <alignment vertical="center"/>
    </xf>
    <xf numFmtId="0" fontId="15" fillId="3" borderId="0" xfId="0" applyFont="1" applyFill="1" applyAlignment="1">
      <alignment vertical="center"/>
    </xf>
    <xf numFmtId="0" fontId="0" fillId="6" borderId="0" xfId="0" applyFill="1" applyAlignment="1">
      <alignment vertical="center"/>
    </xf>
    <xf numFmtId="0" fontId="2" fillId="6" borderId="0" xfId="0" applyFont="1" applyFill="1" applyAlignment="1">
      <alignment vertical="center"/>
    </xf>
    <xf numFmtId="0" fontId="5" fillId="6" borderId="0" xfId="0" applyFont="1" applyFill="1" applyAlignment="1">
      <alignment vertical="center"/>
    </xf>
    <xf numFmtId="0" fontId="11" fillId="3" borderId="0" xfId="0" applyFont="1" applyFill="1" applyAlignment="1">
      <alignment vertical="center"/>
    </xf>
    <xf numFmtId="0" fontId="11" fillId="6" borderId="0" xfId="0" applyFont="1" applyFill="1" applyAlignment="1">
      <alignment vertical="center"/>
    </xf>
    <xf numFmtId="0" fontId="7" fillId="3" borderId="2" xfId="0" applyFont="1" applyFill="1" applyBorder="1" applyAlignment="1">
      <alignment horizontal="center" vertical="center" wrapText="1"/>
    </xf>
    <xf numFmtId="0" fontId="7" fillId="3" borderId="0" xfId="0" applyFont="1" applyFill="1" applyAlignment="1">
      <alignment horizontal="center" vertical="center"/>
    </xf>
    <xf numFmtId="0" fontId="16" fillId="3" borderId="0" xfId="0" applyFont="1" applyFill="1"/>
    <xf numFmtId="0" fontId="16" fillId="3" borderId="0" xfId="0" applyFont="1" applyFill="1" applyAlignment="1">
      <alignment wrapText="1"/>
    </xf>
    <xf numFmtId="0" fontId="16" fillId="6" borderId="0" xfId="0" applyFont="1" applyFill="1"/>
    <xf numFmtId="0" fontId="16" fillId="6" borderId="0" xfId="0" applyFont="1" applyFill="1" applyAlignment="1">
      <alignment wrapText="1"/>
    </xf>
    <xf numFmtId="0" fontId="6" fillId="3" borderId="2" xfId="0" applyFont="1" applyFill="1" applyBorder="1" applyAlignment="1">
      <alignment horizontal="left" vertical="center" wrapText="1" indent="2"/>
    </xf>
    <xf numFmtId="0" fontId="7" fillId="6" borderId="0" xfId="0" applyFont="1" applyFill="1" applyAlignment="1">
      <alignment horizontal="center" vertical="center"/>
    </xf>
    <xf numFmtId="0" fontId="0" fillId="3" borderId="0" xfId="0" applyFill="1"/>
    <xf numFmtId="0" fontId="20" fillId="10" borderId="12" xfId="0" applyFont="1" applyFill="1" applyBorder="1" applyAlignment="1">
      <alignment horizontal="center" vertical="center"/>
    </xf>
    <xf numFmtId="0" fontId="20" fillId="10" borderId="12" xfId="0" applyFont="1" applyFill="1" applyBorder="1" applyAlignment="1">
      <alignment horizontal="center" vertical="center" wrapText="1"/>
    </xf>
    <xf numFmtId="0" fontId="21" fillId="10" borderId="12" xfId="0" applyFont="1" applyFill="1" applyBorder="1" applyAlignment="1">
      <alignment horizontal="center" vertical="center"/>
    </xf>
    <xf numFmtId="0" fontId="20" fillId="7" borderId="12" xfId="0" applyFont="1" applyFill="1" applyBorder="1" applyAlignment="1">
      <alignment horizontal="center" vertical="center" wrapText="1"/>
    </xf>
    <xf numFmtId="0" fontId="23" fillId="7" borderId="12" xfId="0" applyFont="1" applyFill="1" applyBorder="1" applyAlignment="1">
      <alignment vertical="center" wrapText="1"/>
    </xf>
    <xf numFmtId="0" fontId="20" fillId="9" borderId="12" xfId="0" applyFont="1" applyFill="1" applyBorder="1" applyAlignment="1">
      <alignment horizontal="center" vertical="center" wrapText="1"/>
    </xf>
    <xf numFmtId="0" fontId="23" fillId="9" borderId="12" xfId="0" applyFont="1" applyFill="1" applyBorder="1" applyAlignment="1">
      <alignment vertical="center" wrapText="1"/>
    </xf>
    <xf numFmtId="0" fontId="23" fillId="15" borderId="12" xfId="0" applyFont="1" applyFill="1" applyBorder="1" applyAlignment="1">
      <alignment vertical="center" wrapText="1"/>
    </xf>
    <xf numFmtId="0" fontId="22" fillId="13" borderId="12" xfId="0" applyFont="1" applyFill="1" applyBorder="1" applyAlignment="1">
      <alignment horizontal="left" vertical="center" wrapText="1"/>
    </xf>
    <xf numFmtId="0" fontId="6" fillId="3" borderId="0" xfId="0" applyFont="1" applyFill="1" applyAlignment="1">
      <alignment vertical="center"/>
    </xf>
    <xf numFmtId="0" fontId="16" fillId="6" borderId="0" xfId="0" applyFont="1" applyFill="1" applyAlignment="1">
      <alignment vertical="center"/>
    </xf>
    <xf numFmtId="0" fontId="16" fillId="3" borderId="0" xfId="0" applyFont="1" applyFill="1" applyAlignment="1">
      <alignment vertical="center"/>
    </xf>
    <xf numFmtId="0" fontId="30" fillId="6" borderId="0" xfId="0" applyFont="1" applyFill="1" applyAlignment="1">
      <alignment vertical="center"/>
    </xf>
    <xf numFmtId="0" fontId="30" fillId="3" borderId="0" xfId="0" applyFont="1" applyFill="1" applyAlignment="1">
      <alignment vertical="center"/>
    </xf>
    <xf numFmtId="14" fontId="5" fillId="0" borderId="2" xfId="0" applyNumberFormat="1" applyFont="1" applyBorder="1" applyAlignment="1">
      <alignment horizontal="center" vertical="center"/>
    </xf>
    <xf numFmtId="0" fontId="21" fillId="3" borderId="0" xfId="0" applyFont="1" applyFill="1" applyAlignment="1">
      <alignment vertical="center"/>
    </xf>
    <xf numFmtId="0" fontId="4" fillId="6" borderId="0" xfId="0" applyFont="1" applyFill="1" applyAlignment="1">
      <alignment vertical="center"/>
    </xf>
    <xf numFmtId="0" fontId="4" fillId="3" borderId="0" xfId="0" applyFont="1" applyFill="1" applyAlignment="1">
      <alignment vertical="center"/>
    </xf>
    <xf numFmtId="0" fontId="23" fillId="10" borderId="14" xfId="0" applyFont="1" applyFill="1" applyBorder="1" applyAlignment="1">
      <alignment horizontal="center" vertical="center"/>
    </xf>
    <xf numFmtId="0" fontId="23" fillId="10" borderId="14"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4" xfId="0" applyFont="1" applyFill="1" applyBorder="1" applyAlignment="1">
      <alignment horizontal="center" vertical="center"/>
    </xf>
    <xf numFmtId="0" fontId="1" fillId="6" borderId="0" xfId="0" applyFont="1" applyFill="1" applyAlignment="1">
      <alignment vertical="center"/>
    </xf>
    <xf numFmtId="0" fontId="10" fillId="6" borderId="0" xfId="0" applyFont="1" applyFill="1" applyAlignment="1">
      <alignment vertical="center"/>
    </xf>
    <xf numFmtId="0" fontId="10" fillId="3" borderId="0" xfId="0" applyFont="1" applyFill="1" applyAlignment="1">
      <alignment vertical="center"/>
    </xf>
    <xf numFmtId="0" fontId="36" fillId="6" borderId="0" xfId="0" applyFont="1" applyFill="1" applyAlignment="1">
      <alignment vertical="center"/>
    </xf>
    <xf numFmtId="0" fontId="36" fillId="3" borderId="0" xfId="0" applyFont="1" applyFill="1" applyAlignment="1">
      <alignment vertical="center"/>
    </xf>
    <xf numFmtId="0" fontId="9" fillId="6" borderId="0" xfId="0" applyFont="1" applyFill="1" applyAlignment="1">
      <alignment vertical="center"/>
    </xf>
    <xf numFmtId="0" fontId="9" fillId="3" borderId="0" xfId="0" applyFont="1" applyFill="1" applyAlignment="1">
      <alignment vertical="center"/>
    </xf>
    <xf numFmtId="0" fontId="21" fillId="6" borderId="0" xfId="0" applyFont="1" applyFill="1" applyAlignment="1">
      <alignment vertical="center"/>
    </xf>
    <xf numFmtId="0" fontId="2" fillId="3" borderId="0" xfId="0" applyFont="1" applyFill="1" applyAlignment="1">
      <alignment vertical="center"/>
    </xf>
    <xf numFmtId="0" fontId="29" fillId="6" borderId="17" xfId="0" applyFont="1" applyFill="1" applyBorder="1" applyAlignment="1">
      <alignment vertical="center"/>
    </xf>
    <xf numFmtId="0" fontId="37" fillId="3" borderId="15" xfId="0" applyFont="1" applyFill="1" applyBorder="1" applyAlignment="1">
      <alignment vertical="center"/>
    </xf>
    <xf numFmtId="0" fontId="9" fillId="3" borderId="6" xfId="0" applyFont="1" applyFill="1" applyBorder="1" applyAlignment="1">
      <alignment vertical="center"/>
    </xf>
    <xf numFmtId="0" fontId="4" fillId="10" borderId="2" xfId="0" applyFont="1" applyFill="1" applyBorder="1" applyAlignment="1">
      <alignment horizontal="center" vertical="center" wrapText="1"/>
    </xf>
    <xf numFmtId="0" fontId="23" fillId="10" borderId="2" xfId="0" applyFont="1" applyFill="1" applyBorder="1" applyAlignment="1">
      <alignment horizontal="center" vertical="center"/>
    </xf>
    <xf numFmtId="0" fontId="23"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23" fillId="9" borderId="2"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4" fillId="17"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32" fillId="3" borderId="0" xfId="0" applyFont="1" applyFill="1" applyAlignment="1">
      <alignment wrapText="1"/>
    </xf>
    <xf numFmtId="0" fontId="32" fillId="3" borderId="0" xfId="0" applyFont="1" applyFill="1"/>
    <xf numFmtId="0" fontId="32" fillId="6" borderId="0" xfId="0" applyFont="1" applyFill="1"/>
    <xf numFmtId="0" fontId="32" fillId="6" borderId="0" xfId="0" applyFont="1" applyFill="1" applyAlignment="1">
      <alignment wrapText="1"/>
    </xf>
    <xf numFmtId="0" fontId="4"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6" fillId="0" borderId="2" xfId="0" applyFont="1" applyBorder="1" applyAlignment="1">
      <alignment horizontal="center" vertical="center" wrapText="1"/>
    </xf>
    <xf numFmtId="14" fontId="9" fillId="0" borderId="2" xfId="0" applyNumberFormat="1" applyFont="1" applyBorder="1" applyAlignment="1">
      <alignment horizontal="center" vertical="center"/>
    </xf>
    <xf numFmtId="10" fontId="8" fillId="18" borderId="2" xfId="0" applyNumberFormat="1" applyFont="1" applyFill="1" applyBorder="1" applyAlignment="1">
      <alignment horizontal="center" vertical="center" wrapText="1"/>
    </xf>
    <xf numFmtId="10" fontId="8" fillId="18"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0" fontId="4" fillId="3" borderId="2" xfId="0" applyFont="1" applyFill="1" applyBorder="1" applyAlignment="1">
      <alignment horizontal="center" vertical="center" wrapText="1"/>
    </xf>
    <xf numFmtId="164" fontId="22" fillId="3" borderId="2" xfId="0" applyNumberFormat="1" applyFont="1" applyFill="1" applyBorder="1" applyAlignment="1">
      <alignment horizontal="center" vertical="center" wrapText="1"/>
    </xf>
    <xf numFmtId="0" fontId="4" fillId="0" borderId="2" xfId="0" applyFont="1" applyBorder="1" applyAlignment="1">
      <alignment horizontal="center" vertical="top" wrapText="1"/>
    </xf>
    <xf numFmtId="0" fontId="23" fillId="3" borderId="2" xfId="0" applyFont="1" applyFill="1" applyBorder="1" applyAlignment="1">
      <alignment horizontal="center" vertical="center" wrapText="1"/>
    </xf>
    <xf numFmtId="10" fontId="22" fillId="3" borderId="2" xfId="0" applyNumberFormat="1" applyFont="1" applyFill="1" applyBorder="1" applyAlignment="1">
      <alignment horizontal="center" vertical="center" wrapText="1"/>
    </xf>
    <xf numFmtId="10" fontId="4" fillId="3" borderId="2" xfId="0" applyNumberFormat="1" applyFont="1" applyFill="1" applyBorder="1" applyAlignment="1">
      <alignment horizontal="center" vertical="center" wrapText="1"/>
    </xf>
    <xf numFmtId="10" fontId="41" fillId="18" borderId="2" xfId="0" applyNumberFormat="1" applyFont="1" applyFill="1" applyBorder="1" applyAlignment="1">
      <alignment horizontal="center" vertical="center" wrapText="1"/>
    </xf>
    <xf numFmtId="0" fontId="42" fillId="3" borderId="2" xfId="0"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29" fillId="6" borderId="17" xfId="0" applyFont="1" applyFill="1" applyBorder="1" applyAlignment="1">
      <alignment horizontal="center" vertical="center"/>
    </xf>
    <xf numFmtId="0" fontId="9" fillId="3" borderId="6" xfId="0" applyFont="1" applyFill="1" applyBorder="1" applyAlignment="1">
      <alignment horizontal="center" vertical="center"/>
    </xf>
    <xf numFmtId="0" fontId="37" fillId="3" borderId="15" xfId="0" applyFont="1" applyFill="1" applyBorder="1" applyAlignment="1">
      <alignment horizontal="center" vertical="center"/>
    </xf>
    <xf numFmtId="0" fontId="5" fillId="6" borderId="0" xfId="0" applyFont="1" applyFill="1" applyAlignment="1">
      <alignment horizontal="center" vertical="center"/>
    </xf>
    <xf numFmtId="0" fontId="5" fillId="3" borderId="0" xfId="0" applyFont="1" applyFill="1" applyAlignment="1">
      <alignment horizontal="center" vertical="center"/>
    </xf>
    <xf numFmtId="0" fontId="4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3" borderId="3" xfId="0" applyFont="1" applyFill="1" applyBorder="1" applyAlignment="1">
      <alignment horizontal="center" vertical="center"/>
    </xf>
    <xf numFmtId="0" fontId="4" fillId="3" borderId="3" xfId="0" applyFont="1" applyFill="1" applyBorder="1" applyAlignment="1">
      <alignment vertical="center" wrapText="1"/>
    </xf>
    <xf numFmtId="0" fontId="4" fillId="3" borderId="3" xfId="0" applyFont="1" applyFill="1" applyBorder="1" applyAlignment="1">
      <alignment vertical="center"/>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14" fontId="4" fillId="0" borderId="2" xfId="0" applyNumberFormat="1" applyFont="1" applyBorder="1" applyAlignment="1">
      <alignment horizontal="center" vertical="center" wrapText="1"/>
    </xf>
    <xf numFmtId="10" fontId="4" fillId="3" borderId="3" xfId="0" applyNumberFormat="1" applyFont="1" applyFill="1" applyBorder="1" applyAlignment="1">
      <alignment horizontal="center" vertical="center"/>
    </xf>
    <xf numFmtId="10" fontId="4" fillId="3" borderId="2" xfId="0" applyNumberFormat="1" applyFont="1" applyFill="1" applyBorder="1" applyAlignment="1">
      <alignment horizontal="center" vertical="center"/>
    </xf>
    <xf numFmtId="10" fontId="4" fillId="0" borderId="2" xfId="0" applyNumberFormat="1" applyFont="1" applyBorder="1" applyAlignment="1">
      <alignment horizontal="center" vertical="center"/>
    </xf>
    <xf numFmtId="0" fontId="21"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3" fontId="4" fillId="3" borderId="2"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3" fillId="0" borderId="2" xfId="0" applyFont="1" applyBorder="1" applyAlignment="1">
      <alignment vertical="center" wrapText="1"/>
    </xf>
    <xf numFmtId="0" fontId="22" fillId="14" borderId="12" xfId="0" applyFont="1" applyFill="1" applyBorder="1" applyAlignment="1">
      <alignment horizontal="center" vertical="center" wrapText="1"/>
    </xf>
    <xf numFmtId="0" fontId="21" fillId="15" borderId="13" xfId="0" applyFont="1" applyFill="1" applyBorder="1" applyAlignment="1">
      <alignment horizontal="center" vertical="center" wrapText="1"/>
    </xf>
    <xf numFmtId="0" fontId="21" fillId="15" borderId="0" xfId="0" applyFont="1" applyFill="1" applyAlignment="1">
      <alignment horizontal="center" vertical="center" wrapText="1"/>
    </xf>
    <xf numFmtId="0" fontId="17" fillId="11" borderId="0" xfId="0" applyFont="1" applyFill="1" applyAlignment="1">
      <alignment horizontal="center" vertical="center"/>
    </xf>
    <xf numFmtId="0" fontId="18" fillId="11" borderId="0" xfId="0" applyFont="1" applyFill="1" applyAlignment="1">
      <alignment horizontal="center" vertical="center"/>
    </xf>
    <xf numFmtId="0" fontId="18" fillId="11" borderId="11" xfId="0" applyFont="1" applyFill="1" applyBorder="1" applyAlignment="1">
      <alignment horizontal="center" vertical="center"/>
    </xf>
    <xf numFmtId="0" fontId="27" fillId="12" borderId="12" xfId="0" applyFont="1" applyFill="1" applyBorder="1" applyAlignment="1">
      <alignment horizontal="center" vertical="center" wrapText="1"/>
    </xf>
    <xf numFmtId="0" fontId="19" fillId="12" borderId="12"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16" fillId="0" borderId="8"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4" fontId="6" fillId="0" borderId="6" xfId="0" applyNumberFormat="1" applyFont="1" applyBorder="1" applyAlignment="1">
      <alignment horizontal="center" vertical="center"/>
    </xf>
    <xf numFmtId="14" fontId="6" fillId="0" borderId="5" xfId="0" applyNumberFormat="1" applyFont="1" applyBorder="1" applyAlignment="1">
      <alignment horizontal="center" vertical="center"/>
    </xf>
    <xf numFmtId="0" fontId="29" fillId="5" borderId="3" xfId="0" applyFont="1" applyFill="1" applyBorder="1" applyAlignment="1">
      <alignment horizontal="center" vertical="center"/>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35" fillId="0" borderId="2" xfId="0" applyFont="1" applyBorder="1" applyAlignment="1">
      <alignment horizontal="left" vertical="center"/>
    </xf>
    <xf numFmtId="0" fontId="26" fillId="6" borderId="4" xfId="0" applyFont="1" applyFill="1" applyBorder="1" applyAlignment="1">
      <alignment horizontal="right" vertical="center"/>
    </xf>
    <xf numFmtId="0" fontId="26" fillId="6" borderId="6" xfId="0" applyFont="1" applyFill="1" applyBorder="1" applyAlignment="1">
      <alignment horizontal="right" vertical="center"/>
    </xf>
    <xf numFmtId="0" fontId="33" fillId="5" borderId="2" xfId="0" applyFont="1" applyFill="1" applyBorder="1" applyAlignment="1">
      <alignment horizontal="right" vertical="center"/>
    </xf>
    <xf numFmtId="0" fontId="4" fillId="0" borderId="2" xfId="0" applyFont="1" applyBorder="1" applyAlignment="1">
      <alignment horizontal="center" vertical="center" wrapText="1"/>
    </xf>
    <xf numFmtId="0" fontId="7" fillId="0" borderId="2"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6" fillId="0" borderId="2" xfId="0" applyFont="1" applyBorder="1" applyAlignment="1">
      <alignment horizontal="center" vertical="center"/>
    </xf>
    <xf numFmtId="0" fontId="10" fillId="4" borderId="18"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horizontal="center" vertical="center"/>
    </xf>
    <xf numFmtId="0" fontId="10" fillId="5" borderId="9" xfId="0" applyFont="1" applyFill="1" applyBorder="1" applyAlignment="1">
      <alignment horizontal="center" vertical="center"/>
    </xf>
    <xf numFmtId="0" fontId="33" fillId="4" borderId="2" xfId="0" applyFont="1" applyFill="1" applyBorder="1" applyAlignment="1">
      <alignment horizontal="right" vertical="center"/>
    </xf>
    <xf numFmtId="0" fontId="33" fillId="6" borderId="4" xfId="0" applyFont="1" applyFill="1" applyBorder="1" applyAlignment="1">
      <alignment horizontal="right" vertical="center"/>
    </xf>
    <xf numFmtId="0" fontId="33" fillId="6" borderId="5" xfId="0" applyFont="1" applyFill="1" applyBorder="1" applyAlignment="1">
      <alignment horizontal="right" vertical="center"/>
    </xf>
    <xf numFmtId="0" fontId="0" fillId="0" borderId="3" xfId="0" applyBorder="1" applyAlignment="1">
      <alignment horizontal="center" vertical="center"/>
    </xf>
    <xf numFmtId="0" fontId="9" fillId="0" borderId="2" xfId="0" applyFont="1" applyBorder="1" applyAlignment="1">
      <alignment horizontal="center" vertical="center"/>
    </xf>
    <xf numFmtId="14" fontId="36" fillId="0" borderId="6" xfId="0" applyNumberFormat="1" applyFont="1" applyBorder="1" applyAlignment="1">
      <alignment horizontal="center" vertical="center"/>
    </xf>
    <xf numFmtId="14" fontId="36" fillId="0" borderId="5" xfId="0" applyNumberFormat="1" applyFont="1" applyBorder="1" applyAlignment="1">
      <alignment horizontal="center" vertical="center"/>
    </xf>
    <xf numFmtId="14" fontId="36" fillId="3" borderId="4" xfId="0" applyNumberFormat="1" applyFont="1" applyFill="1" applyBorder="1" applyAlignment="1">
      <alignment horizontal="center" vertical="center"/>
    </xf>
    <xf numFmtId="14" fontId="36" fillId="3" borderId="6" xfId="0" applyNumberFormat="1" applyFont="1" applyFill="1" applyBorder="1" applyAlignment="1">
      <alignment horizontal="center" vertical="center"/>
    </xf>
    <xf numFmtId="14" fontId="36" fillId="3" borderId="5" xfId="0" applyNumberFormat="1" applyFont="1" applyFill="1" applyBorder="1" applyAlignment="1">
      <alignment horizontal="center" vertical="center"/>
    </xf>
    <xf numFmtId="0" fontId="26" fillId="8" borderId="2" xfId="0" applyFont="1" applyFill="1" applyBorder="1" applyAlignment="1">
      <alignment horizontal="right" vertical="center"/>
    </xf>
    <xf numFmtId="0" fontId="36" fillId="0" borderId="3" xfId="0" applyFont="1" applyBorder="1" applyAlignment="1">
      <alignment horizontal="center" vertical="center"/>
    </xf>
    <xf numFmtId="0" fontId="10" fillId="6" borderId="7" xfId="0" applyFont="1" applyFill="1" applyBorder="1" applyAlignment="1">
      <alignment horizontal="left" vertical="center"/>
    </xf>
    <xf numFmtId="0" fontId="39" fillId="0" borderId="16" xfId="0" applyFont="1" applyBorder="1" applyAlignment="1">
      <alignment horizontal="left" vertical="center"/>
    </xf>
    <xf numFmtId="0" fontId="40" fillId="0" borderId="16" xfId="0" applyFont="1" applyBorder="1" applyAlignment="1">
      <alignment horizontal="left" vertical="center"/>
    </xf>
    <xf numFmtId="0" fontId="1" fillId="0" borderId="3" xfId="0" applyFont="1" applyBorder="1" applyAlignment="1">
      <alignment horizontal="center" vertical="center"/>
    </xf>
    <xf numFmtId="0" fontId="9" fillId="0" borderId="8" xfId="0" applyFont="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 xfId="0" applyFont="1" applyFill="1" applyBorder="1" applyAlignment="1">
      <alignment horizontal="center" vertical="center"/>
    </xf>
    <xf numFmtId="0" fontId="12" fillId="8" borderId="2" xfId="0" applyFont="1" applyFill="1" applyBorder="1" applyAlignment="1">
      <alignment horizontal="center" vertical="center" wrapText="1"/>
    </xf>
    <xf numFmtId="0" fontId="23" fillId="0" borderId="2" xfId="0" applyFont="1" applyBorder="1" applyAlignment="1">
      <alignment horizontal="left" vertical="center"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CC6C6A"/>
      <color rgb="FFC65D5A"/>
      <color rgb="FF006600"/>
      <color rgb="FF808080"/>
      <color rgb="FFD9D9D9"/>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4.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7.png"/><Relationship Id="rId5"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771525</xdr:colOff>
      <xdr:row>4</xdr:row>
      <xdr:rowOff>257175</xdr:rowOff>
    </xdr:to>
    <xdr:pic>
      <xdr:nvPicPr>
        <xdr:cNvPr id="6" name="Imagem 1">
          <a:extLst>
            <a:ext uri="{FF2B5EF4-FFF2-40B4-BE49-F238E27FC236}">
              <a16:creationId xmlns:a16="http://schemas.microsoft.com/office/drawing/2014/main" id="{9EFC227A-9549-408C-BCA4-233573E7A4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9525"/>
          <a:ext cx="3324225" cy="1314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xdr:colOff>
      <xdr:row>21</xdr:row>
      <xdr:rowOff>0</xdr:rowOff>
    </xdr:from>
    <xdr:to>
      <xdr:col>12</xdr:col>
      <xdr:colOff>1799999</xdr:colOff>
      <xdr:row>21</xdr:row>
      <xdr:rowOff>1805795</xdr:rowOff>
    </xdr:to>
    <xdr:pic>
      <xdr:nvPicPr>
        <xdr:cNvPr id="8" name="Imagem 7">
          <a:extLst>
            <a:ext uri="{FF2B5EF4-FFF2-40B4-BE49-F238E27FC236}">
              <a16:creationId xmlns:a16="http://schemas.microsoft.com/office/drawing/2014/main" id="{974A9A90-072D-4913-96F7-9C194B2D63AE}"/>
            </a:ext>
            <a:ext uri="{147F2762-F138-4A5C-976F-8EAC2B608ADB}">
              <a16:predDERef xmlns:a16="http://schemas.microsoft.com/office/drawing/2014/main" pred="{858AB952-CDA7-44A4-AA0B-E93FF4225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749" y="25193625"/>
          <a:ext cx="1800000" cy="1805795"/>
        </a:xfrm>
        <a:prstGeom prst="rect">
          <a:avLst/>
        </a:prstGeom>
      </xdr:spPr>
    </xdr:pic>
    <xdr:clientData/>
  </xdr:twoCellAnchor>
  <xdr:twoCellAnchor editAs="oneCell">
    <xdr:from>
      <xdr:col>12</xdr:col>
      <xdr:colOff>43655</xdr:colOff>
      <xdr:row>13</xdr:row>
      <xdr:rowOff>23812</xdr:rowOff>
    </xdr:from>
    <xdr:to>
      <xdr:col>12</xdr:col>
      <xdr:colOff>1843655</xdr:colOff>
      <xdr:row>13</xdr:row>
      <xdr:rowOff>1858154</xdr:rowOff>
    </xdr:to>
    <xdr:pic>
      <xdr:nvPicPr>
        <xdr:cNvPr id="10" name="Imagem 3">
          <a:extLst>
            <a:ext uri="{FF2B5EF4-FFF2-40B4-BE49-F238E27FC236}">
              <a16:creationId xmlns:a16="http://schemas.microsoft.com/office/drawing/2014/main" id="{CC0DF7B3-E117-4C38-9DAB-567F495792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427405" y="6596062"/>
          <a:ext cx="1800000" cy="1834342"/>
        </a:xfrm>
        <a:prstGeom prst="rect">
          <a:avLst/>
        </a:prstGeom>
      </xdr:spPr>
    </xdr:pic>
    <xdr:clientData/>
  </xdr:twoCellAnchor>
  <xdr:twoCellAnchor editAs="oneCell">
    <xdr:from>
      <xdr:col>12</xdr:col>
      <xdr:colOff>0</xdr:colOff>
      <xdr:row>12</xdr:row>
      <xdr:rowOff>0</xdr:rowOff>
    </xdr:from>
    <xdr:to>
      <xdr:col>12</xdr:col>
      <xdr:colOff>1800000</xdr:colOff>
      <xdr:row>12</xdr:row>
      <xdr:rowOff>2008366</xdr:rowOff>
    </xdr:to>
    <xdr:pic>
      <xdr:nvPicPr>
        <xdr:cNvPr id="12" name="Imagem 7">
          <a:extLst>
            <a:ext uri="{FF2B5EF4-FFF2-40B4-BE49-F238E27FC236}">
              <a16:creationId xmlns:a16="http://schemas.microsoft.com/office/drawing/2014/main" id="{D313A3D3-6EFE-4E68-89F3-68B97676C8DC}"/>
            </a:ext>
            <a:ext uri="{147F2762-F138-4A5C-976F-8EAC2B608ADB}">
              <a16:predDERef xmlns:a16="http://schemas.microsoft.com/office/drawing/2014/main" pred="{47697829-346B-4DC3-9767-7B19A32616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383750" y="4143375"/>
          <a:ext cx="1800000" cy="2008366"/>
        </a:xfrm>
        <a:prstGeom prst="rect">
          <a:avLst/>
        </a:prstGeom>
      </xdr:spPr>
    </xdr:pic>
    <xdr:clientData/>
  </xdr:twoCellAnchor>
  <xdr:twoCellAnchor editAs="oneCell">
    <xdr:from>
      <xdr:col>12</xdr:col>
      <xdr:colOff>0</xdr:colOff>
      <xdr:row>15</xdr:row>
      <xdr:rowOff>0</xdr:rowOff>
    </xdr:from>
    <xdr:to>
      <xdr:col>12</xdr:col>
      <xdr:colOff>1800000</xdr:colOff>
      <xdr:row>16</xdr:row>
      <xdr:rowOff>55741</xdr:rowOff>
    </xdr:to>
    <xdr:pic>
      <xdr:nvPicPr>
        <xdr:cNvPr id="15" name="Imagem 7">
          <a:extLst>
            <a:ext uri="{FF2B5EF4-FFF2-40B4-BE49-F238E27FC236}">
              <a16:creationId xmlns:a16="http://schemas.microsoft.com/office/drawing/2014/main" id="{6C2ACCA4-905D-4A4D-9FF6-6C05B28397BD}"/>
            </a:ext>
            <a:ext uri="{147F2762-F138-4A5C-976F-8EAC2B608ADB}">
              <a16:predDERef xmlns:a16="http://schemas.microsoft.com/office/drawing/2014/main" pred="{47697829-346B-4DC3-9767-7B19A32616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383750" y="11001375"/>
          <a:ext cx="1800000" cy="2008366"/>
        </a:xfrm>
        <a:prstGeom prst="rect">
          <a:avLst/>
        </a:prstGeom>
      </xdr:spPr>
    </xdr:pic>
    <xdr:clientData/>
  </xdr:twoCellAnchor>
  <xdr:twoCellAnchor editAs="oneCell">
    <xdr:from>
      <xdr:col>18</xdr:col>
      <xdr:colOff>0</xdr:colOff>
      <xdr:row>12</xdr:row>
      <xdr:rowOff>0</xdr:rowOff>
    </xdr:from>
    <xdr:to>
      <xdr:col>18</xdr:col>
      <xdr:colOff>1337688</xdr:colOff>
      <xdr:row>12</xdr:row>
      <xdr:rowOff>1244685</xdr:rowOff>
    </xdr:to>
    <xdr:pic>
      <xdr:nvPicPr>
        <xdr:cNvPr id="16" name="Imagem 15">
          <a:extLst>
            <a:ext uri="{FF2B5EF4-FFF2-40B4-BE49-F238E27FC236}">
              <a16:creationId xmlns:a16="http://schemas.microsoft.com/office/drawing/2014/main" id="{C029B79D-8E87-4991-9327-54C1F5EA0D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541857" y="1959429"/>
          <a:ext cx="1337688" cy="1244685"/>
        </a:xfrm>
        <a:prstGeom prst="rect">
          <a:avLst/>
        </a:prstGeom>
      </xdr:spPr>
    </xdr:pic>
    <xdr:clientData/>
  </xdr:twoCellAnchor>
  <xdr:twoCellAnchor editAs="oneCell">
    <xdr:from>
      <xdr:col>12</xdr:col>
      <xdr:colOff>0</xdr:colOff>
      <xdr:row>23</xdr:row>
      <xdr:rowOff>0</xdr:rowOff>
    </xdr:from>
    <xdr:to>
      <xdr:col>12</xdr:col>
      <xdr:colOff>1800000</xdr:colOff>
      <xdr:row>23</xdr:row>
      <xdr:rowOff>1666386</xdr:rowOff>
    </xdr:to>
    <xdr:pic>
      <xdr:nvPicPr>
        <xdr:cNvPr id="2" name="Imagem 1">
          <a:extLst>
            <a:ext uri="{FF2B5EF4-FFF2-40B4-BE49-F238E27FC236}">
              <a16:creationId xmlns:a16="http://schemas.microsoft.com/office/drawing/2014/main" id="{5CEFC3B9-3E6F-4473-87A5-E091C10ECDB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83750" y="31146750"/>
          <a:ext cx="1800000" cy="1666386"/>
        </a:xfrm>
        <a:prstGeom prst="rect">
          <a:avLst/>
        </a:prstGeom>
      </xdr:spPr>
    </xdr:pic>
    <xdr:clientData/>
  </xdr:twoCellAnchor>
  <xdr:twoCellAnchor editAs="oneCell">
    <xdr:from>
      <xdr:col>12</xdr:col>
      <xdr:colOff>-1</xdr:colOff>
      <xdr:row>24</xdr:row>
      <xdr:rowOff>0</xdr:rowOff>
    </xdr:from>
    <xdr:to>
      <xdr:col>12</xdr:col>
      <xdr:colOff>1799999</xdr:colOff>
      <xdr:row>24</xdr:row>
      <xdr:rowOff>1810307</xdr:rowOff>
    </xdr:to>
    <xdr:pic>
      <xdr:nvPicPr>
        <xdr:cNvPr id="3" name="Imagem 2">
          <a:extLst>
            <a:ext uri="{FF2B5EF4-FFF2-40B4-BE49-F238E27FC236}">
              <a16:creationId xmlns:a16="http://schemas.microsoft.com/office/drawing/2014/main" id="{36047B6C-A61D-4284-8CF2-C4123ACCC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749" y="33432750"/>
          <a:ext cx="1800000" cy="1810307"/>
        </a:xfrm>
        <a:prstGeom prst="rect">
          <a:avLst/>
        </a:prstGeom>
      </xdr:spPr>
    </xdr:pic>
    <xdr:clientData/>
  </xdr:twoCellAnchor>
  <xdr:twoCellAnchor editAs="oneCell">
    <xdr:from>
      <xdr:col>12</xdr:col>
      <xdr:colOff>-1</xdr:colOff>
      <xdr:row>25</xdr:row>
      <xdr:rowOff>-2</xdr:rowOff>
    </xdr:from>
    <xdr:to>
      <xdr:col>12</xdr:col>
      <xdr:colOff>1799999</xdr:colOff>
      <xdr:row>25</xdr:row>
      <xdr:rowOff>1668242</xdr:rowOff>
    </xdr:to>
    <xdr:pic>
      <xdr:nvPicPr>
        <xdr:cNvPr id="4" name="Imagem 3">
          <a:extLst>
            <a:ext uri="{FF2B5EF4-FFF2-40B4-BE49-F238E27FC236}">
              <a16:creationId xmlns:a16="http://schemas.microsoft.com/office/drawing/2014/main" id="{4BB2873F-2BF4-4275-9C7F-0A18900327C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383749" y="36861748"/>
          <a:ext cx="1800000" cy="1649194"/>
        </a:xfrm>
        <a:prstGeom prst="rect">
          <a:avLst/>
        </a:prstGeom>
      </xdr:spPr>
    </xdr:pic>
    <xdr:clientData/>
  </xdr:twoCellAnchor>
  <xdr:twoCellAnchor editAs="oneCell">
    <xdr:from>
      <xdr:col>12</xdr:col>
      <xdr:colOff>15875</xdr:colOff>
      <xdr:row>14</xdr:row>
      <xdr:rowOff>31749</xdr:rowOff>
    </xdr:from>
    <xdr:to>
      <xdr:col>12</xdr:col>
      <xdr:colOff>1629126</xdr:colOff>
      <xdr:row>14</xdr:row>
      <xdr:rowOff>1831749</xdr:rowOff>
    </xdr:to>
    <xdr:pic>
      <xdr:nvPicPr>
        <xdr:cNvPr id="5" name="Imagem 7">
          <a:extLst>
            <a:ext uri="{FF2B5EF4-FFF2-40B4-BE49-F238E27FC236}">
              <a16:creationId xmlns:a16="http://schemas.microsoft.com/office/drawing/2014/main" id="{8ACAF3D8-9E27-4296-8C53-303AA59367CE}"/>
            </a:ext>
            <a:ext uri="{147F2762-F138-4A5C-976F-8EAC2B608ADB}">
              <a16:predDERef xmlns:a16="http://schemas.microsoft.com/office/drawing/2014/main" pred="{47697829-346B-4DC3-9767-7B19A32616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352000" y="8889999"/>
          <a:ext cx="1613251" cy="1800000"/>
        </a:xfrm>
        <a:prstGeom prst="rect">
          <a:avLst/>
        </a:prstGeom>
      </xdr:spPr>
    </xdr:pic>
    <xdr:clientData/>
  </xdr:twoCellAnchor>
  <xdr:twoCellAnchor editAs="oneCell">
    <xdr:from>
      <xdr:col>18</xdr:col>
      <xdr:colOff>0</xdr:colOff>
      <xdr:row>23</xdr:row>
      <xdr:rowOff>0</xdr:rowOff>
    </xdr:from>
    <xdr:to>
      <xdr:col>18</xdr:col>
      <xdr:colOff>1357782</xdr:colOff>
      <xdr:row>23</xdr:row>
      <xdr:rowOff>1260000</xdr:rowOff>
    </xdr:to>
    <xdr:pic>
      <xdr:nvPicPr>
        <xdr:cNvPr id="14" name="Imagem 13">
          <a:extLst>
            <a:ext uri="{FF2B5EF4-FFF2-40B4-BE49-F238E27FC236}">
              <a16:creationId xmlns:a16="http://schemas.microsoft.com/office/drawing/2014/main" id="{1D5BB8C0-18A3-49C0-A220-FE274B8E864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968656" y="24634031"/>
          <a:ext cx="1357782" cy="1260000"/>
        </a:xfrm>
        <a:prstGeom prst="rect">
          <a:avLst/>
        </a:prstGeom>
      </xdr:spPr>
    </xdr:pic>
    <xdr:clientData/>
  </xdr:twoCellAnchor>
  <xdr:twoCellAnchor editAs="oneCell">
    <xdr:from>
      <xdr:col>12</xdr:col>
      <xdr:colOff>0</xdr:colOff>
      <xdr:row>22</xdr:row>
      <xdr:rowOff>0</xdr:rowOff>
    </xdr:from>
    <xdr:to>
      <xdr:col>12</xdr:col>
      <xdr:colOff>1800000</xdr:colOff>
      <xdr:row>22</xdr:row>
      <xdr:rowOff>1668722</xdr:rowOff>
    </xdr:to>
    <xdr:pic>
      <xdr:nvPicPr>
        <xdr:cNvPr id="6" name="Imagem 5">
          <a:extLst>
            <a:ext uri="{FF2B5EF4-FFF2-40B4-BE49-F238E27FC236}">
              <a16:creationId xmlns:a16="http://schemas.microsoft.com/office/drawing/2014/main" id="{5DF5B6A2-AB23-4FC0-91E9-74632A148F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83750" y="28765500"/>
          <a:ext cx="1800000" cy="1668722"/>
        </a:xfrm>
        <a:prstGeom prst="rect">
          <a:avLst/>
        </a:prstGeom>
      </xdr:spPr>
    </xdr:pic>
    <xdr:clientData/>
  </xdr:twoCellAnchor>
  <xdr:twoCellAnchor editAs="oneCell">
    <xdr:from>
      <xdr:col>18</xdr:col>
      <xdr:colOff>0</xdr:colOff>
      <xdr:row>18</xdr:row>
      <xdr:rowOff>0</xdr:rowOff>
    </xdr:from>
    <xdr:to>
      <xdr:col>18</xdr:col>
      <xdr:colOff>1359124</xdr:colOff>
      <xdr:row>18</xdr:row>
      <xdr:rowOff>1260000</xdr:rowOff>
    </xdr:to>
    <xdr:pic>
      <xdr:nvPicPr>
        <xdr:cNvPr id="9" name="Imagem 8">
          <a:extLst>
            <a:ext uri="{FF2B5EF4-FFF2-40B4-BE49-F238E27FC236}">
              <a16:creationId xmlns:a16="http://schemas.microsoft.com/office/drawing/2014/main" id="{414935F0-A727-4984-87FE-8134D4F870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205906" y="16061531"/>
          <a:ext cx="1359124" cy="1260000"/>
        </a:xfrm>
        <a:prstGeom prst="rect">
          <a:avLst/>
        </a:prstGeom>
      </xdr:spPr>
    </xdr:pic>
    <xdr:clientData/>
  </xdr:twoCellAnchor>
  <xdr:twoCellAnchor editAs="oneCell">
    <xdr:from>
      <xdr:col>12</xdr:col>
      <xdr:colOff>15874</xdr:colOff>
      <xdr:row>16</xdr:row>
      <xdr:rowOff>27781</xdr:rowOff>
    </xdr:from>
    <xdr:to>
      <xdr:col>12</xdr:col>
      <xdr:colOff>1815874</xdr:colOff>
      <xdr:row>16</xdr:row>
      <xdr:rowOff>1693116</xdr:rowOff>
    </xdr:to>
    <xdr:pic>
      <xdr:nvPicPr>
        <xdr:cNvPr id="11" name="Imagem 10">
          <a:extLst>
            <a:ext uri="{FF2B5EF4-FFF2-40B4-BE49-F238E27FC236}">
              <a16:creationId xmlns:a16="http://schemas.microsoft.com/office/drawing/2014/main" id="{908529E3-FF32-42AE-8BBF-ACDC70C2F4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99624" y="12981781"/>
          <a:ext cx="1800000" cy="1665335"/>
        </a:xfrm>
        <a:prstGeom prst="rect">
          <a:avLst/>
        </a:prstGeom>
      </xdr:spPr>
    </xdr:pic>
    <xdr:clientData/>
  </xdr:twoCellAnchor>
  <xdr:twoCellAnchor editAs="oneCell">
    <xdr:from>
      <xdr:col>11</xdr:col>
      <xdr:colOff>2140403</xdr:colOff>
      <xdr:row>16</xdr:row>
      <xdr:rowOff>2603498</xdr:rowOff>
    </xdr:from>
    <xdr:to>
      <xdr:col>12</xdr:col>
      <xdr:colOff>1797278</xdr:colOff>
      <xdr:row>17</xdr:row>
      <xdr:rowOff>1818590</xdr:rowOff>
    </xdr:to>
    <xdr:pic>
      <xdr:nvPicPr>
        <xdr:cNvPr id="17" name="Imagem 16">
          <a:extLst>
            <a:ext uri="{FF2B5EF4-FFF2-40B4-BE49-F238E27FC236}">
              <a16:creationId xmlns:a16="http://schemas.microsoft.com/office/drawing/2014/main" id="{CCB92B47-4A80-4D0C-845D-E3F83A184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1028" y="15557498"/>
          <a:ext cx="1800000" cy="1834467"/>
        </a:xfrm>
        <a:prstGeom prst="rect">
          <a:avLst/>
        </a:prstGeom>
      </xdr:spPr>
    </xdr:pic>
    <xdr:clientData/>
  </xdr:twoCellAnchor>
  <xdr:twoCellAnchor editAs="oneCell">
    <xdr:from>
      <xdr:col>18</xdr:col>
      <xdr:colOff>0</xdr:colOff>
      <xdr:row>15</xdr:row>
      <xdr:rowOff>0</xdr:rowOff>
    </xdr:from>
    <xdr:to>
      <xdr:col>18</xdr:col>
      <xdr:colOff>1337688</xdr:colOff>
      <xdr:row>15</xdr:row>
      <xdr:rowOff>1244685</xdr:rowOff>
    </xdr:to>
    <xdr:pic>
      <xdr:nvPicPr>
        <xdr:cNvPr id="19" name="Imagem 18">
          <a:extLst>
            <a:ext uri="{FF2B5EF4-FFF2-40B4-BE49-F238E27FC236}">
              <a16:creationId xmlns:a16="http://schemas.microsoft.com/office/drawing/2014/main" id="{87D16DC1-AE9A-4889-8251-FFEE2930C4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222214" y="10368643"/>
          <a:ext cx="1337688" cy="1244685"/>
        </a:xfrm>
        <a:prstGeom prst="rect">
          <a:avLst/>
        </a:prstGeom>
      </xdr:spPr>
    </xdr:pic>
    <xdr:clientData/>
  </xdr:twoCellAnchor>
  <xdr:twoCellAnchor editAs="oneCell">
    <xdr:from>
      <xdr:col>12</xdr:col>
      <xdr:colOff>-1</xdr:colOff>
      <xdr:row>20</xdr:row>
      <xdr:rowOff>0</xdr:rowOff>
    </xdr:from>
    <xdr:to>
      <xdr:col>12</xdr:col>
      <xdr:colOff>1799999</xdr:colOff>
      <xdr:row>20</xdr:row>
      <xdr:rowOff>1805795</xdr:rowOff>
    </xdr:to>
    <xdr:pic>
      <xdr:nvPicPr>
        <xdr:cNvPr id="20" name="Imagem 19">
          <a:extLst>
            <a:ext uri="{FF2B5EF4-FFF2-40B4-BE49-F238E27FC236}">
              <a16:creationId xmlns:a16="http://schemas.microsoft.com/office/drawing/2014/main" id="{53074D71-8BAB-4987-BA1F-E4DE871CFE2F}"/>
            </a:ext>
            <a:ext uri="{147F2762-F138-4A5C-976F-8EAC2B608ADB}">
              <a16:predDERef xmlns:a16="http://schemas.microsoft.com/office/drawing/2014/main" pred="{858AB952-CDA7-44A4-AA0B-E93FF42259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83749" y="22812375"/>
          <a:ext cx="1800000" cy="1805795"/>
        </a:xfrm>
        <a:prstGeom prst="rect">
          <a:avLst/>
        </a:prstGeom>
      </xdr:spPr>
    </xdr:pic>
    <xdr:clientData/>
  </xdr:twoCellAnchor>
  <xdr:twoCellAnchor editAs="oneCell">
    <xdr:from>
      <xdr:col>12</xdr:col>
      <xdr:colOff>0</xdr:colOff>
      <xdr:row>19</xdr:row>
      <xdr:rowOff>0</xdr:rowOff>
    </xdr:from>
    <xdr:to>
      <xdr:col>12</xdr:col>
      <xdr:colOff>1952625</xdr:colOff>
      <xdr:row>19</xdr:row>
      <xdr:rowOff>1809750</xdr:rowOff>
    </xdr:to>
    <xdr:pic>
      <xdr:nvPicPr>
        <xdr:cNvPr id="22" name="Imagem 17">
          <a:extLst>
            <a:ext uri="{FF2B5EF4-FFF2-40B4-BE49-F238E27FC236}">
              <a16:creationId xmlns:a16="http://schemas.microsoft.com/office/drawing/2014/main" id="{2EE182BE-BEAB-42E0-8699-55271C725A04}"/>
            </a:ext>
            <a:ext uri="{147F2762-F138-4A5C-976F-8EAC2B608ADB}">
              <a16:predDERef xmlns:a16="http://schemas.microsoft.com/office/drawing/2014/main" pred="{53074D71-8BAB-4987-BA1F-E4DE871CFE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45650" y="20754975"/>
          <a:ext cx="1952625" cy="1809750"/>
        </a:xfrm>
        <a:prstGeom prst="rect">
          <a:avLst/>
        </a:prstGeom>
      </xdr:spPr>
    </xdr:pic>
    <xdr:clientData/>
  </xdr:twoCellAnchor>
  <xdr:twoCellAnchor editAs="oneCell">
    <xdr:from>
      <xdr:col>12</xdr:col>
      <xdr:colOff>0</xdr:colOff>
      <xdr:row>18</xdr:row>
      <xdr:rowOff>0</xdr:rowOff>
    </xdr:from>
    <xdr:to>
      <xdr:col>12</xdr:col>
      <xdr:colOff>1952625</xdr:colOff>
      <xdr:row>18</xdr:row>
      <xdr:rowOff>1809750</xdr:rowOff>
    </xdr:to>
    <xdr:pic>
      <xdr:nvPicPr>
        <xdr:cNvPr id="13" name="Imagem 17">
          <a:extLst>
            <a:ext uri="{FF2B5EF4-FFF2-40B4-BE49-F238E27FC236}">
              <a16:creationId xmlns:a16="http://schemas.microsoft.com/office/drawing/2014/main" id="{DE24A669-E7F2-4EE9-935B-78410A0FF504}"/>
            </a:ext>
            <a:ext uri="{147F2762-F138-4A5C-976F-8EAC2B608ADB}">
              <a16:predDERef xmlns:a16="http://schemas.microsoft.com/office/drawing/2014/main" pred="{53074D71-8BAB-4987-BA1F-E4DE871CFE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62583" y="18817167"/>
          <a:ext cx="1952625" cy="1809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688563</xdr:rowOff>
    </xdr:to>
    <xdr:pic>
      <xdr:nvPicPr>
        <xdr:cNvPr id="19" name="Imagem 18">
          <a:extLst>
            <a:ext uri="{FF2B5EF4-FFF2-40B4-BE49-F238E27FC236}">
              <a16:creationId xmlns:a16="http://schemas.microsoft.com/office/drawing/2014/main" id="{E3C54158-0EB5-43C6-B8EF-0F333336DE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B153AD2E-F338-4F48-BD1B-499F4F3A2D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82D1B9A2-BA8D-494C-ABC8-64CF5CC114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989D0A59-A205-4A1D-8D2F-CE14F1BF0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E8A328D0-5791-48A2-9E1A-B671F908191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ABF0C079-F142-4F50-8F76-45D679750B4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D478BB6C-6F38-47C7-8D01-A4E57F46CCD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twoCellAnchor editAs="oneCell">
    <xdr:from>
      <xdr:col>12</xdr:col>
      <xdr:colOff>456384</xdr:colOff>
      <xdr:row>13</xdr:row>
      <xdr:rowOff>1170071</xdr:rowOff>
    </xdr:from>
    <xdr:to>
      <xdr:col>12</xdr:col>
      <xdr:colOff>1842726</xdr:colOff>
      <xdr:row>14</xdr:row>
      <xdr:rowOff>1411243</xdr:rowOff>
    </xdr:to>
    <xdr:pic>
      <xdr:nvPicPr>
        <xdr:cNvPr id="2" name="Imagem 1">
          <a:extLst>
            <a:ext uri="{FF2B5EF4-FFF2-40B4-BE49-F238E27FC236}">
              <a16:creationId xmlns:a16="http://schemas.microsoft.com/office/drawing/2014/main" id="{4465854E-9DF9-42F6-90FA-EAE1911CF36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40809" y="3713246"/>
          <a:ext cx="1386342" cy="14086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434389</xdr:colOff>
      <xdr:row>3</xdr:row>
      <xdr:rowOff>134609</xdr:rowOff>
    </xdr:from>
    <xdr:to>
      <xdr:col>2</xdr:col>
      <xdr:colOff>1719390</xdr:colOff>
      <xdr:row>3</xdr:row>
      <xdr:rowOff>1322609</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4603" y="2434216"/>
          <a:ext cx="1285001" cy="1188000"/>
        </a:xfrm>
        <a:prstGeom prst="rect">
          <a:avLst/>
        </a:prstGeom>
      </xdr:spPr>
    </xdr:pic>
    <xdr:clientData/>
  </xdr:twoCellAnchor>
  <xdr:twoCellAnchor editAs="oneCell">
    <xdr:from>
      <xdr:col>2</xdr:col>
      <xdr:colOff>356112</xdr:colOff>
      <xdr:row>4</xdr:row>
      <xdr:rowOff>33673</xdr:rowOff>
    </xdr:from>
    <xdr:to>
      <xdr:col>2</xdr:col>
      <xdr:colOff>1715236</xdr:colOff>
      <xdr:row>4</xdr:row>
      <xdr:rowOff>1293673</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326" y="3721209"/>
          <a:ext cx="1359124" cy="1260000"/>
        </a:xfrm>
        <a:prstGeom prst="rect">
          <a:avLst/>
        </a:prstGeom>
      </xdr:spPr>
    </xdr:pic>
    <xdr:clientData/>
  </xdr:twoCellAnchor>
  <xdr:twoCellAnchor editAs="oneCell">
    <xdr:from>
      <xdr:col>2</xdr:col>
      <xdr:colOff>381002</xdr:colOff>
      <xdr:row>5</xdr:row>
      <xdr:rowOff>61601</xdr:rowOff>
    </xdr:from>
    <xdr:to>
      <xdr:col>2</xdr:col>
      <xdr:colOff>1718690</xdr:colOff>
      <xdr:row>5</xdr:row>
      <xdr:rowOff>1306286</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6" y="5014601"/>
          <a:ext cx="1337688" cy="1244685"/>
        </a:xfrm>
        <a:prstGeom prst="rect">
          <a:avLst/>
        </a:prstGeom>
      </xdr:spPr>
    </xdr:pic>
    <xdr:clientData/>
  </xdr:twoCellAnchor>
  <xdr:twoCellAnchor editAs="oneCell">
    <xdr:from>
      <xdr:col>2</xdr:col>
      <xdr:colOff>626296</xdr:colOff>
      <xdr:row>6</xdr:row>
      <xdr:rowOff>95249</xdr:rowOff>
    </xdr:from>
    <xdr:to>
      <xdr:col>2</xdr:col>
      <xdr:colOff>1694918</xdr:colOff>
      <xdr:row>6</xdr:row>
      <xdr:rowOff>1279072</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6510" y="6395356"/>
          <a:ext cx="1068622" cy="1183823"/>
        </a:xfrm>
        <a:prstGeom prst="rect">
          <a:avLst/>
        </a:prstGeom>
      </xdr:spPr>
    </xdr:pic>
    <xdr:clientData/>
  </xdr:twoCellAnchor>
  <xdr:twoCellAnchor editAs="oneCell">
    <xdr:from>
      <xdr:col>2</xdr:col>
      <xdr:colOff>462642</xdr:colOff>
      <xdr:row>2</xdr:row>
      <xdr:rowOff>31775</xdr:rowOff>
    </xdr:from>
    <xdr:to>
      <xdr:col>2</xdr:col>
      <xdr:colOff>1780367</xdr:colOff>
      <xdr:row>3</xdr:row>
      <xdr:rowOff>12659</xdr:rowOff>
    </xdr:to>
    <xdr:pic>
      <xdr:nvPicPr>
        <xdr:cNvPr id="7" name="Imagem 6">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05717" y="1098575"/>
          <a:ext cx="1317725" cy="133343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BC75-7D35-4735-A04F-606C33290C1E}">
  <dimension ref="A1:CL128"/>
  <sheetViews>
    <sheetView workbookViewId="0">
      <selection activeCell="C9" sqref="C9"/>
    </sheetView>
  </sheetViews>
  <sheetFormatPr defaultRowHeight="12.75" x14ac:dyDescent="0.2"/>
  <cols>
    <col min="1" max="1" width="38.42578125" bestFit="1" customWidth="1"/>
    <col min="2" max="2" width="136.28515625" customWidth="1"/>
    <col min="3" max="90" width="9.140625" style="23"/>
  </cols>
  <sheetData>
    <row r="1" spans="1:2" ht="21" customHeight="1" x14ac:dyDescent="0.2">
      <c r="A1" s="122" t="s">
        <v>0</v>
      </c>
      <c r="B1" s="123"/>
    </row>
    <row r="2" spans="1:2" ht="21" customHeight="1" x14ac:dyDescent="0.2">
      <c r="A2" s="123"/>
      <c r="B2" s="123"/>
    </row>
    <row r="3" spans="1:2" ht="21" customHeight="1" x14ac:dyDescent="0.2">
      <c r="A3" s="123"/>
      <c r="B3" s="123"/>
    </row>
    <row r="4" spans="1:2" ht="21" customHeight="1" x14ac:dyDescent="0.2">
      <c r="A4" s="123"/>
      <c r="B4" s="123"/>
    </row>
    <row r="5" spans="1:2" ht="21" customHeight="1" x14ac:dyDescent="0.2">
      <c r="A5" s="124"/>
      <c r="B5" s="124"/>
    </row>
    <row r="6" spans="1:2" ht="54.75" customHeight="1" x14ac:dyDescent="0.2">
      <c r="A6" s="125" t="s">
        <v>1</v>
      </c>
      <c r="B6" s="126"/>
    </row>
    <row r="7" spans="1:2" ht="19.5" customHeight="1" x14ac:dyDescent="0.2">
      <c r="A7" s="24" t="s">
        <v>2</v>
      </c>
      <c r="B7" s="32" t="s">
        <v>3</v>
      </c>
    </row>
    <row r="8" spans="1:2" ht="20.25" customHeight="1" x14ac:dyDescent="0.2">
      <c r="A8" s="24" t="s">
        <v>4</v>
      </c>
      <c r="B8" s="32" t="s">
        <v>5</v>
      </c>
    </row>
    <row r="9" spans="1:2" ht="30" customHeight="1" x14ac:dyDescent="0.2">
      <c r="A9" s="25" t="s">
        <v>6</v>
      </c>
      <c r="B9" s="32" t="s">
        <v>7</v>
      </c>
    </row>
    <row r="10" spans="1:2" ht="18.75" customHeight="1" x14ac:dyDescent="0.2">
      <c r="A10" s="24" t="s">
        <v>8</v>
      </c>
      <c r="B10" s="32" t="s">
        <v>9</v>
      </c>
    </row>
    <row r="11" spans="1:2" ht="19.5" customHeight="1" x14ac:dyDescent="0.2">
      <c r="A11" s="24" t="s">
        <v>10</v>
      </c>
      <c r="B11" s="32" t="s">
        <v>11</v>
      </c>
    </row>
    <row r="12" spans="1:2" ht="18.75" customHeight="1" x14ac:dyDescent="0.2">
      <c r="A12" s="24" t="s">
        <v>12</v>
      </c>
      <c r="B12" s="32" t="s">
        <v>13</v>
      </c>
    </row>
    <row r="13" spans="1:2" ht="15.75" x14ac:dyDescent="0.2">
      <c r="A13" s="24" t="s">
        <v>14</v>
      </c>
      <c r="B13" s="32" t="s">
        <v>15</v>
      </c>
    </row>
    <row r="14" spans="1:2" ht="15.75" x14ac:dyDescent="0.2">
      <c r="A14" s="26" t="s">
        <v>16</v>
      </c>
      <c r="B14" s="32" t="s">
        <v>17</v>
      </c>
    </row>
    <row r="15" spans="1:2" ht="31.5" x14ac:dyDescent="0.2">
      <c r="A15" s="26" t="s">
        <v>18</v>
      </c>
      <c r="B15" s="32" t="s">
        <v>19</v>
      </c>
    </row>
    <row r="16" spans="1:2" ht="23.25" customHeight="1" x14ac:dyDescent="0.2">
      <c r="A16" s="24" t="s">
        <v>20</v>
      </c>
      <c r="B16" s="32" t="s">
        <v>21</v>
      </c>
    </row>
    <row r="17" spans="1:2" ht="23.25" customHeight="1" x14ac:dyDescent="0.2">
      <c r="A17" s="24" t="s">
        <v>22</v>
      </c>
      <c r="B17" s="32" t="s">
        <v>23</v>
      </c>
    </row>
    <row r="18" spans="1:2" ht="69" customHeight="1" x14ac:dyDescent="0.2">
      <c r="A18" s="127" t="s">
        <v>24</v>
      </c>
      <c r="B18" s="127"/>
    </row>
    <row r="19" spans="1:2" ht="15.75" x14ac:dyDescent="0.2">
      <c r="A19" s="27" t="s">
        <v>25</v>
      </c>
      <c r="B19" s="28" t="s">
        <v>26</v>
      </c>
    </row>
    <row r="20" spans="1:2" ht="31.5" x14ac:dyDescent="0.2">
      <c r="A20" s="27" t="s">
        <v>27</v>
      </c>
      <c r="B20" s="28" t="s">
        <v>28</v>
      </c>
    </row>
    <row r="21" spans="1:2" ht="15.75" x14ac:dyDescent="0.2">
      <c r="A21" s="27" t="s">
        <v>29</v>
      </c>
      <c r="B21" s="28" t="s">
        <v>30</v>
      </c>
    </row>
    <row r="22" spans="1:2" ht="15.75" x14ac:dyDescent="0.2">
      <c r="A22" s="27" t="s">
        <v>31</v>
      </c>
      <c r="B22" s="28" t="s">
        <v>32</v>
      </c>
    </row>
    <row r="23" spans="1:2" ht="15.75" x14ac:dyDescent="0.2">
      <c r="A23" s="27" t="s">
        <v>33</v>
      </c>
      <c r="B23" s="28" t="s">
        <v>34</v>
      </c>
    </row>
    <row r="24" spans="1:2" ht="15.75" x14ac:dyDescent="0.2">
      <c r="A24" s="27" t="s">
        <v>20</v>
      </c>
      <c r="B24" s="28" t="s">
        <v>35</v>
      </c>
    </row>
    <row r="25" spans="1:2" ht="15.75" x14ac:dyDescent="0.2">
      <c r="A25" s="27" t="s">
        <v>22</v>
      </c>
      <c r="B25" s="28" t="s">
        <v>36</v>
      </c>
    </row>
    <row r="26" spans="1:2" ht="18" customHeight="1" x14ac:dyDescent="0.2">
      <c r="A26" s="27" t="s">
        <v>37</v>
      </c>
      <c r="B26" s="28" t="s">
        <v>38</v>
      </c>
    </row>
    <row r="27" spans="1:2" ht="15.75" x14ac:dyDescent="0.2">
      <c r="A27" s="27" t="s">
        <v>29</v>
      </c>
      <c r="B27" s="28" t="s">
        <v>30</v>
      </c>
    </row>
    <row r="28" spans="1:2" ht="31.5" x14ac:dyDescent="0.2">
      <c r="A28" s="65" t="s">
        <v>39</v>
      </c>
      <c r="B28" s="28" t="s">
        <v>40</v>
      </c>
    </row>
    <row r="29" spans="1:2" ht="73.5" customHeight="1" x14ac:dyDescent="0.2">
      <c r="A29" s="128" t="s">
        <v>41</v>
      </c>
      <c r="B29" s="128"/>
    </row>
    <row r="30" spans="1:2" ht="19.5" customHeight="1" x14ac:dyDescent="0.2">
      <c r="A30" s="29" t="s">
        <v>25</v>
      </c>
      <c r="B30" s="30" t="s">
        <v>42</v>
      </c>
    </row>
    <row r="31" spans="1:2" ht="19.5" customHeight="1" x14ac:dyDescent="0.2">
      <c r="A31" s="29" t="s">
        <v>27</v>
      </c>
      <c r="B31" s="30" t="s">
        <v>28</v>
      </c>
    </row>
    <row r="32" spans="1:2" ht="19.5" customHeight="1" x14ac:dyDescent="0.2">
      <c r="A32" s="29" t="s">
        <v>29</v>
      </c>
      <c r="B32" s="30" t="s">
        <v>30</v>
      </c>
    </row>
    <row r="33" spans="1:2" ht="19.5" customHeight="1" x14ac:dyDescent="0.2">
      <c r="A33" s="29" t="s">
        <v>31</v>
      </c>
      <c r="B33" s="30" t="s">
        <v>32</v>
      </c>
    </row>
    <row r="34" spans="1:2" ht="19.5" customHeight="1" x14ac:dyDescent="0.2">
      <c r="A34" s="29" t="s">
        <v>33</v>
      </c>
      <c r="B34" s="30" t="s">
        <v>34</v>
      </c>
    </row>
    <row r="35" spans="1:2" ht="19.5" customHeight="1" x14ac:dyDescent="0.2">
      <c r="A35" s="29" t="s">
        <v>20</v>
      </c>
      <c r="B35" s="30" t="s">
        <v>35</v>
      </c>
    </row>
    <row r="36" spans="1:2" ht="19.5" customHeight="1" x14ac:dyDescent="0.2">
      <c r="A36" s="29" t="s">
        <v>22</v>
      </c>
      <c r="B36" s="30" t="s">
        <v>36</v>
      </c>
    </row>
    <row r="37" spans="1:2" ht="19.5" customHeight="1" x14ac:dyDescent="0.2">
      <c r="A37" s="29" t="s">
        <v>37</v>
      </c>
      <c r="B37" s="30" t="s">
        <v>38</v>
      </c>
    </row>
    <row r="38" spans="1:2" ht="19.5" customHeight="1" x14ac:dyDescent="0.2">
      <c r="A38" s="29" t="s">
        <v>29</v>
      </c>
      <c r="B38" s="30" t="s">
        <v>30</v>
      </c>
    </row>
    <row r="39" spans="1:2" ht="45" customHeight="1" x14ac:dyDescent="0.2">
      <c r="A39" s="29" t="s">
        <v>39</v>
      </c>
      <c r="B39" s="30" t="s">
        <v>43</v>
      </c>
    </row>
    <row r="40" spans="1:2" s="23" customFormat="1" ht="53.25" customHeight="1" x14ac:dyDescent="0.2">
      <c r="A40" s="119" t="s">
        <v>44</v>
      </c>
      <c r="B40" s="119"/>
    </row>
    <row r="41" spans="1:2" s="23" customFormat="1" ht="21" customHeight="1" x14ac:dyDescent="0.2">
      <c r="A41" s="120" t="s">
        <v>45</v>
      </c>
      <c r="B41" s="31" t="s">
        <v>46</v>
      </c>
    </row>
    <row r="42" spans="1:2" s="23" customFormat="1" ht="20.25" customHeight="1" x14ac:dyDescent="0.2">
      <c r="A42" s="121"/>
      <c r="B42" s="31" t="s">
        <v>47</v>
      </c>
    </row>
    <row r="43" spans="1:2" s="23" customFormat="1" ht="18" customHeight="1" x14ac:dyDescent="0.2">
      <c r="A43" s="121"/>
      <c r="B43" s="31" t="s">
        <v>48</v>
      </c>
    </row>
    <row r="44" spans="1:2" s="23" customFormat="1" ht="27" customHeight="1" x14ac:dyDescent="0.2">
      <c r="A44" s="120" t="s">
        <v>49</v>
      </c>
      <c r="B44" s="31" t="s">
        <v>50</v>
      </c>
    </row>
    <row r="45" spans="1:2" s="23" customFormat="1" ht="36" customHeight="1" x14ac:dyDescent="0.2">
      <c r="A45" s="121"/>
      <c r="B45" s="31" t="s">
        <v>51</v>
      </c>
    </row>
    <row r="46" spans="1:2" s="23" customFormat="1" x14ac:dyDescent="0.2"/>
    <row r="47" spans="1:2" s="23" customFormat="1" x14ac:dyDescent="0.2"/>
    <row r="48" spans="1:2" s="23" customFormat="1" x14ac:dyDescent="0.2"/>
    <row r="49" s="23" customFormat="1" x14ac:dyDescent="0.2"/>
    <row r="50" s="23" customFormat="1" x14ac:dyDescent="0.2"/>
    <row r="51" s="23" customFormat="1" x14ac:dyDescent="0.2"/>
    <row r="52" s="23" customFormat="1" x14ac:dyDescent="0.2"/>
    <row r="53" s="23" customFormat="1" x14ac:dyDescent="0.2"/>
    <row r="54" s="23" customFormat="1" x14ac:dyDescent="0.2"/>
    <row r="55" s="23" customFormat="1" x14ac:dyDescent="0.2"/>
    <row r="56" s="23" customFormat="1" x14ac:dyDescent="0.2"/>
    <row r="57" s="23" customFormat="1" x14ac:dyDescent="0.2"/>
    <row r="58" s="23" customFormat="1" x14ac:dyDescent="0.2"/>
    <row r="59" s="23" customFormat="1" x14ac:dyDescent="0.2"/>
    <row r="60" s="23" customFormat="1" x14ac:dyDescent="0.2"/>
    <row r="61" s="23" customFormat="1" x14ac:dyDescent="0.2"/>
    <row r="62" s="23" customFormat="1" x14ac:dyDescent="0.2"/>
    <row r="63" s="23" customFormat="1" x14ac:dyDescent="0.2"/>
    <row r="64" s="23" customFormat="1" x14ac:dyDescent="0.2"/>
    <row r="65" s="23" customFormat="1" x14ac:dyDescent="0.2"/>
    <row r="66" s="23" customFormat="1" x14ac:dyDescent="0.2"/>
    <row r="67" s="23" customFormat="1" x14ac:dyDescent="0.2"/>
    <row r="68" s="23" customFormat="1" x14ac:dyDescent="0.2"/>
    <row r="69" s="23" customFormat="1" x14ac:dyDescent="0.2"/>
    <row r="70" s="23" customFormat="1" x14ac:dyDescent="0.2"/>
    <row r="71" s="23" customFormat="1" x14ac:dyDescent="0.2"/>
    <row r="72" s="23" customFormat="1" x14ac:dyDescent="0.2"/>
    <row r="73" s="23" customFormat="1" x14ac:dyDescent="0.2"/>
    <row r="74" s="23" customFormat="1" x14ac:dyDescent="0.2"/>
    <row r="75" s="23" customFormat="1" x14ac:dyDescent="0.2"/>
    <row r="76" s="23" customFormat="1" x14ac:dyDescent="0.2"/>
    <row r="77" s="23" customFormat="1" x14ac:dyDescent="0.2"/>
    <row r="78" s="23" customFormat="1" x14ac:dyDescent="0.2"/>
    <row r="79" s="23" customFormat="1" x14ac:dyDescent="0.2"/>
    <row r="80" s="23" customFormat="1" x14ac:dyDescent="0.2"/>
    <row r="81" s="23" customFormat="1" x14ac:dyDescent="0.2"/>
    <row r="82" s="23" customFormat="1" x14ac:dyDescent="0.2"/>
    <row r="83" s="23" customFormat="1" x14ac:dyDescent="0.2"/>
    <row r="84" s="23" customFormat="1" x14ac:dyDescent="0.2"/>
    <row r="85" s="23" customFormat="1" x14ac:dyDescent="0.2"/>
    <row r="86" s="23" customFormat="1" x14ac:dyDescent="0.2"/>
    <row r="87" s="23" customFormat="1" x14ac:dyDescent="0.2"/>
    <row r="88" s="23" customFormat="1" x14ac:dyDescent="0.2"/>
    <row r="89" s="23" customFormat="1" x14ac:dyDescent="0.2"/>
    <row r="90" s="23" customFormat="1" x14ac:dyDescent="0.2"/>
    <row r="91" s="23" customFormat="1" x14ac:dyDescent="0.2"/>
    <row r="92" s="23" customFormat="1" x14ac:dyDescent="0.2"/>
    <row r="93" s="23" customFormat="1" x14ac:dyDescent="0.2"/>
    <row r="94" s="23" customFormat="1" x14ac:dyDescent="0.2"/>
    <row r="95" s="23" customFormat="1" x14ac:dyDescent="0.2"/>
    <row r="96" s="23" customFormat="1" x14ac:dyDescent="0.2"/>
    <row r="97" s="23" customFormat="1" x14ac:dyDescent="0.2"/>
    <row r="98" s="23" customFormat="1" x14ac:dyDescent="0.2"/>
    <row r="99" s="23" customFormat="1" x14ac:dyDescent="0.2"/>
    <row r="100" s="23" customFormat="1" x14ac:dyDescent="0.2"/>
    <row r="101" s="23" customFormat="1" x14ac:dyDescent="0.2"/>
    <row r="102" s="23" customFormat="1" x14ac:dyDescent="0.2"/>
    <row r="103" s="23" customFormat="1" x14ac:dyDescent="0.2"/>
    <row r="104" s="23" customFormat="1" x14ac:dyDescent="0.2"/>
    <row r="105" s="23" customFormat="1" x14ac:dyDescent="0.2"/>
    <row r="106" s="23" customFormat="1" x14ac:dyDescent="0.2"/>
    <row r="107" s="23" customFormat="1" x14ac:dyDescent="0.2"/>
    <row r="108" s="23" customFormat="1" x14ac:dyDescent="0.2"/>
    <row r="109" s="23" customFormat="1" x14ac:dyDescent="0.2"/>
    <row r="110" s="23" customFormat="1" x14ac:dyDescent="0.2"/>
    <row r="111" s="23" customFormat="1" x14ac:dyDescent="0.2"/>
    <row r="112"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sheetData>
  <mergeCells count="7">
    <mergeCell ref="A40:B40"/>
    <mergeCell ref="A41:A43"/>
    <mergeCell ref="A44:A45"/>
    <mergeCell ref="A1:B5"/>
    <mergeCell ref="A6:B6"/>
    <mergeCell ref="A18:B18"/>
    <mergeCell ref="A29:B29"/>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J26"/>
  <sheetViews>
    <sheetView zoomScale="70" zoomScaleNormal="70" workbookViewId="0">
      <selection activeCell="C5" sqref="C5:K5"/>
    </sheetView>
  </sheetViews>
  <sheetFormatPr defaultColWidth="9.140625" defaultRowHeight="18.75" x14ac:dyDescent="0.2"/>
  <cols>
    <col min="1" max="1" width="8" style="1" customWidth="1"/>
    <col min="2" max="2" width="59.7109375" style="1" customWidth="1"/>
    <col min="3" max="3" width="46.85546875" style="1" customWidth="1"/>
    <col min="4" max="4" width="32.140625" style="1" customWidth="1"/>
    <col min="5" max="7" width="40.85546875" style="1" customWidth="1"/>
    <col min="8" max="8" width="27.7109375" style="1" customWidth="1"/>
    <col min="9" max="10" width="34.5703125" style="1" customWidth="1"/>
    <col min="11" max="11" width="33.28515625" style="1" customWidth="1"/>
    <col min="12" max="12" width="5.7109375" style="1" customWidth="1"/>
    <col min="13" max="16384" width="9.140625" style="1"/>
  </cols>
  <sheetData>
    <row r="1" spans="1:36" s="33" customFormat="1" ht="39" customHeight="1" x14ac:dyDescent="0.2">
      <c r="A1" s="47" t="s">
        <v>52</v>
      </c>
      <c r="B1" s="47"/>
      <c r="C1" s="47"/>
      <c r="D1" s="47"/>
      <c r="E1" s="47"/>
      <c r="F1" s="47"/>
      <c r="G1" s="47"/>
      <c r="H1" s="47"/>
      <c r="I1" s="47"/>
      <c r="J1" s="47"/>
      <c r="K1" s="47"/>
      <c r="L1" s="47"/>
      <c r="M1" s="48"/>
      <c r="N1" s="48"/>
      <c r="O1" s="48"/>
      <c r="P1" s="48"/>
      <c r="Q1" s="48"/>
      <c r="R1" s="48"/>
      <c r="S1" s="48"/>
      <c r="T1" s="48"/>
      <c r="U1" s="48"/>
      <c r="V1" s="48"/>
      <c r="W1" s="48"/>
      <c r="X1" s="48"/>
      <c r="Y1" s="48"/>
      <c r="Z1" s="48"/>
      <c r="AA1" s="48"/>
      <c r="AB1" s="48"/>
      <c r="AC1" s="48"/>
      <c r="AD1" s="48"/>
      <c r="AE1" s="48"/>
      <c r="AF1" s="48"/>
      <c r="AG1" s="48"/>
      <c r="AH1" s="48"/>
      <c r="AI1" s="48"/>
      <c r="AJ1" s="48"/>
    </row>
    <row r="2" spans="1:36" s="35" customFormat="1" ht="8.25" customHeight="1" x14ac:dyDescent="0.2">
      <c r="A2" s="129"/>
      <c r="B2" s="129"/>
      <c r="C2" s="129"/>
      <c r="D2" s="129"/>
      <c r="E2" s="129"/>
      <c r="F2" s="129"/>
      <c r="G2" s="129"/>
      <c r="H2" s="129"/>
      <c r="I2" s="129"/>
      <c r="J2" s="129"/>
      <c r="K2" s="129"/>
      <c r="L2" s="34"/>
    </row>
    <row r="3" spans="1:36" s="35" customFormat="1" ht="34.5" customHeight="1" x14ac:dyDescent="0.2">
      <c r="A3" s="140" t="s">
        <v>53</v>
      </c>
      <c r="B3" s="140"/>
      <c r="C3" s="140"/>
      <c r="D3" s="140"/>
      <c r="E3" s="140"/>
      <c r="F3" s="140"/>
      <c r="G3" s="140"/>
      <c r="H3" s="140"/>
      <c r="I3" s="140"/>
      <c r="J3" s="140"/>
      <c r="K3" s="140"/>
      <c r="L3" s="34"/>
    </row>
    <row r="4" spans="1:36" s="35" customFormat="1" ht="15.75" customHeight="1" x14ac:dyDescent="0.2">
      <c r="A4" s="130"/>
      <c r="B4" s="130"/>
      <c r="C4" s="131"/>
      <c r="D4" s="130"/>
      <c r="E4" s="130"/>
      <c r="F4" s="130"/>
      <c r="G4" s="130"/>
      <c r="H4" s="130"/>
      <c r="I4" s="130"/>
      <c r="J4" s="130"/>
      <c r="K4" s="130"/>
      <c r="L4" s="34"/>
    </row>
    <row r="5" spans="1:36" s="37" customFormat="1" ht="30.75" customHeight="1" x14ac:dyDescent="0.2">
      <c r="A5" s="141" t="s">
        <v>54</v>
      </c>
      <c r="B5" s="142"/>
      <c r="C5" s="137" t="s">
        <v>55</v>
      </c>
      <c r="D5" s="138"/>
      <c r="E5" s="138"/>
      <c r="F5" s="138"/>
      <c r="G5" s="138"/>
      <c r="H5" s="138"/>
      <c r="I5" s="138"/>
      <c r="J5" s="138"/>
      <c r="K5" s="139"/>
      <c r="L5" s="36"/>
    </row>
    <row r="6" spans="1:36" s="37" customFormat="1" ht="11.25" customHeight="1" x14ac:dyDescent="0.2">
      <c r="A6" s="132"/>
      <c r="B6" s="132"/>
      <c r="C6" s="133"/>
      <c r="D6" s="132"/>
      <c r="E6" s="132"/>
      <c r="F6" s="132"/>
      <c r="G6" s="132"/>
      <c r="H6" s="132"/>
      <c r="I6" s="132"/>
      <c r="J6" s="132"/>
      <c r="K6" s="132"/>
      <c r="L6" s="36"/>
    </row>
    <row r="7" spans="1:36" s="37" customFormat="1" ht="31.5" customHeight="1" x14ac:dyDescent="0.2">
      <c r="A7" s="143" t="s">
        <v>56</v>
      </c>
      <c r="B7" s="143"/>
      <c r="C7" s="76" t="s">
        <v>57</v>
      </c>
      <c r="D7" s="134"/>
      <c r="E7" s="134"/>
      <c r="F7" s="134"/>
      <c r="G7" s="134"/>
      <c r="H7" s="134"/>
      <c r="I7" s="134"/>
      <c r="J7" s="134"/>
      <c r="K7" s="135"/>
      <c r="L7" s="36"/>
    </row>
    <row r="8" spans="1:36" ht="16.5" customHeight="1" x14ac:dyDescent="0.2">
      <c r="A8" s="145"/>
      <c r="B8" s="145"/>
      <c r="C8" s="145"/>
      <c r="D8" s="145"/>
      <c r="E8" s="145"/>
      <c r="F8" s="145"/>
      <c r="G8" s="145"/>
      <c r="H8" s="145"/>
      <c r="I8" s="145"/>
      <c r="J8" s="145"/>
      <c r="K8" s="145"/>
      <c r="L8" s="12"/>
    </row>
    <row r="9" spans="1:36" ht="30.75" customHeight="1" x14ac:dyDescent="0.2">
      <c r="A9" s="136" t="s">
        <v>58</v>
      </c>
      <c r="B9" s="136"/>
      <c r="C9" s="136"/>
      <c r="D9" s="136"/>
      <c r="E9" s="136"/>
      <c r="F9" s="136"/>
      <c r="G9" s="136"/>
      <c r="H9" s="136"/>
      <c r="I9" s="136"/>
      <c r="J9" s="136"/>
      <c r="K9" s="136"/>
      <c r="L9" s="12"/>
    </row>
    <row r="10" spans="1:36" s="41" customFormat="1" ht="39.75" customHeight="1" x14ac:dyDescent="0.2">
      <c r="A10" s="44" t="s">
        <v>2</v>
      </c>
      <c r="B10" s="42" t="s">
        <v>59</v>
      </c>
      <c r="C10" s="43" t="s">
        <v>6</v>
      </c>
      <c r="D10" s="42" t="s">
        <v>8</v>
      </c>
      <c r="E10" s="42" t="s">
        <v>10</v>
      </c>
      <c r="F10" s="42" t="s">
        <v>12</v>
      </c>
      <c r="G10" s="42" t="s">
        <v>60</v>
      </c>
      <c r="H10" s="45" t="s">
        <v>16</v>
      </c>
      <c r="I10" s="45" t="s">
        <v>18</v>
      </c>
      <c r="J10" s="42" t="s">
        <v>20</v>
      </c>
      <c r="K10" s="42" t="s">
        <v>22</v>
      </c>
      <c r="L10" s="40"/>
    </row>
    <row r="11" spans="1:36" ht="141.75" x14ac:dyDescent="0.2">
      <c r="A11" s="144">
        <v>1</v>
      </c>
      <c r="B11" s="146" t="s">
        <v>61</v>
      </c>
      <c r="C11" s="73" t="s">
        <v>62</v>
      </c>
      <c r="D11" s="77">
        <v>5.1000000000000004E-3</v>
      </c>
      <c r="E11" s="78">
        <f>D11*0.95</f>
        <v>4.8450000000000003E-3</v>
      </c>
      <c r="F11" s="78">
        <f>D11*0.9</f>
        <v>4.5900000000000003E-3</v>
      </c>
      <c r="G11" s="79" t="s">
        <v>63</v>
      </c>
      <c r="H11" s="79" t="s">
        <v>64</v>
      </c>
      <c r="I11" s="79" t="s">
        <v>65</v>
      </c>
      <c r="J11" s="79" t="s">
        <v>66</v>
      </c>
      <c r="K11" s="79" t="s">
        <v>67</v>
      </c>
      <c r="L11" s="12"/>
    </row>
    <row r="12" spans="1:36" ht="110.25" x14ac:dyDescent="0.2">
      <c r="A12" s="144"/>
      <c r="B12" s="147"/>
      <c r="C12" s="80" t="s">
        <v>68</v>
      </c>
      <c r="D12" s="81">
        <f>(3615.6115+0.05137)/(1966645)</f>
        <v>1.8384929003455123E-3</v>
      </c>
      <c r="E12" s="81">
        <f>D12*1.1</f>
        <v>2.0223421903800636E-3</v>
      </c>
      <c r="F12" s="81">
        <f>D12*1.5</f>
        <v>2.7577393505182684E-3</v>
      </c>
      <c r="G12" s="73" t="s">
        <v>69</v>
      </c>
      <c r="H12" s="73" t="s">
        <v>70</v>
      </c>
      <c r="I12" s="73" t="s">
        <v>71</v>
      </c>
      <c r="J12" s="73" t="s">
        <v>66</v>
      </c>
      <c r="K12" s="82" t="s">
        <v>72</v>
      </c>
      <c r="L12" s="12"/>
    </row>
    <row r="13" spans="1:36" ht="110.25" x14ac:dyDescent="0.2">
      <c r="A13" s="144"/>
      <c r="B13" s="148"/>
      <c r="C13" s="83" t="s">
        <v>73</v>
      </c>
      <c r="D13" s="84">
        <v>0.63919999999999999</v>
      </c>
      <c r="E13" s="85">
        <f>D13*1.05</f>
        <v>0.67115999999999998</v>
      </c>
      <c r="F13" s="85">
        <f>1.1*D13</f>
        <v>0.70312000000000008</v>
      </c>
      <c r="G13" s="73" t="s">
        <v>69</v>
      </c>
      <c r="H13" s="73" t="s">
        <v>74</v>
      </c>
      <c r="I13" s="73" t="s">
        <v>71</v>
      </c>
      <c r="J13" s="73" t="s">
        <v>66</v>
      </c>
      <c r="K13" s="73" t="s">
        <v>75</v>
      </c>
      <c r="L13" s="12"/>
    </row>
    <row r="14" spans="1:36" ht="141.75" x14ac:dyDescent="0.2">
      <c r="A14" s="144">
        <v>2</v>
      </c>
      <c r="B14" s="146" t="s">
        <v>76</v>
      </c>
      <c r="C14" s="73" t="s">
        <v>77</v>
      </c>
      <c r="D14" s="86">
        <v>2.75E-2</v>
      </c>
      <c r="E14" s="78">
        <v>2.681E-2</v>
      </c>
      <c r="F14" s="78">
        <v>2.613E-2</v>
      </c>
      <c r="G14" s="79" t="s">
        <v>78</v>
      </c>
      <c r="H14" s="79" t="s">
        <v>79</v>
      </c>
      <c r="I14" s="79" t="s">
        <v>65</v>
      </c>
      <c r="J14" s="79" t="s">
        <v>66</v>
      </c>
      <c r="K14" s="79" t="s">
        <v>80</v>
      </c>
      <c r="L14" s="12"/>
    </row>
    <row r="15" spans="1:36" ht="173.25" x14ac:dyDescent="0.2">
      <c r="A15" s="144"/>
      <c r="B15" s="147"/>
      <c r="C15" s="80" t="s">
        <v>81</v>
      </c>
      <c r="D15" s="80">
        <v>30</v>
      </c>
      <c r="E15" s="80">
        <v>34</v>
      </c>
      <c r="F15" s="80">
        <v>38</v>
      </c>
      <c r="G15" s="73" t="s">
        <v>69</v>
      </c>
      <c r="H15" s="73" t="s">
        <v>82</v>
      </c>
      <c r="I15" s="73" t="s">
        <v>65</v>
      </c>
      <c r="J15" s="73" t="s">
        <v>83</v>
      </c>
      <c r="K15" s="73" t="s">
        <v>84</v>
      </c>
      <c r="L15" s="12"/>
    </row>
    <row r="16" spans="1:36" ht="94.5" x14ac:dyDescent="0.2">
      <c r="A16" s="144"/>
      <c r="B16" s="148"/>
      <c r="C16" s="87" t="s">
        <v>85</v>
      </c>
      <c r="D16" s="80">
        <v>18</v>
      </c>
      <c r="E16" s="80">
        <v>20</v>
      </c>
      <c r="F16" s="80">
        <v>23</v>
      </c>
      <c r="G16" s="73" t="s">
        <v>69</v>
      </c>
      <c r="H16" s="73" t="s">
        <v>86</v>
      </c>
      <c r="I16" s="73" t="s">
        <v>71</v>
      </c>
      <c r="J16" s="73" t="s">
        <v>87</v>
      </c>
      <c r="K16" s="73" t="s">
        <v>88</v>
      </c>
      <c r="L16" s="12"/>
    </row>
    <row r="17" spans="1:12" ht="47.25" x14ac:dyDescent="0.2">
      <c r="A17" s="146">
        <v>3</v>
      </c>
      <c r="B17" s="146" t="s">
        <v>89</v>
      </c>
      <c r="C17" s="73" t="s">
        <v>90</v>
      </c>
      <c r="D17" s="80">
        <v>0</v>
      </c>
      <c r="E17" s="80">
        <v>500</v>
      </c>
      <c r="F17" s="88">
        <v>2000</v>
      </c>
      <c r="G17" s="73" t="s">
        <v>69</v>
      </c>
      <c r="H17" s="73" t="s">
        <v>91</v>
      </c>
      <c r="I17" s="73" t="s">
        <v>71</v>
      </c>
      <c r="J17" s="73" t="s">
        <v>83</v>
      </c>
      <c r="K17" s="73" t="s">
        <v>92</v>
      </c>
      <c r="L17" s="12"/>
    </row>
    <row r="18" spans="1:12" ht="141.75" x14ac:dyDescent="0.2">
      <c r="A18" s="147"/>
      <c r="B18" s="147"/>
      <c r="C18" s="73" t="s">
        <v>93</v>
      </c>
      <c r="D18" s="80">
        <v>0</v>
      </c>
      <c r="E18" s="88">
        <v>10000</v>
      </c>
      <c r="F18" s="88">
        <v>20000</v>
      </c>
      <c r="G18" s="73" t="s">
        <v>69</v>
      </c>
      <c r="H18" s="73" t="s">
        <v>94</v>
      </c>
      <c r="I18" s="73" t="s">
        <v>95</v>
      </c>
      <c r="J18" s="73" t="s">
        <v>96</v>
      </c>
      <c r="K18" s="73" t="s">
        <v>97</v>
      </c>
      <c r="L18" s="12"/>
    </row>
    <row r="19" spans="1:12" ht="63" x14ac:dyDescent="0.2">
      <c r="A19" s="147"/>
      <c r="B19" s="147"/>
      <c r="C19" s="73" t="s">
        <v>98</v>
      </c>
      <c r="D19" s="80">
        <v>0</v>
      </c>
      <c r="E19" s="89">
        <v>0.1</v>
      </c>
      <c r="F19" s="89">
        <v>0.5</v>
      </c>
      <c r="G19" s="73" t="s">
        <v>69</v>
      </c>
      <c r="H19" s="73" t="s">
        <v>99</v>
      </c>
      <c r="I19" s="73" t="s">
        <v>71</v>
      </c>
      <c r="J19" s="73" t="s">
        <v>100</v>
      </c>
      <c r="K19" s="73" t="s">
        <v>101</v>
      </c>
      <c r="L19" s="12"/>
    </row>
    <row r="20" spans="1:12" ht="94.5" x14ac:dyDescent="0.2">
      <c r="A20" s="147"/>
      <c r="B20" s="147"/>
      <c r="C20" s="73" t="s">
        <v>102</v>
      </c>
      <c r="D20" s="80">
        <v>0</v>
      </c>
      <c r="E20" s="80">
        <v>10</v>
      </c>
      <c r="F20" s="80">
        <v>20</v>
      </c>
      <c r="G20" s="73" t="s">
        <v>69</v>
      </c>
      <c r="H20" s="73" t="s">
        <v>103</v>
      </c>
      <c r="I20" s="73" t="s">
        <v>65</v>
      </c>
      <c r="J20" s="73" t="s">
        <v>104</v>
      </c>
      <c r="K20" s="73" t="s">
        <v>105</v>
      </c>
      <c r="L20" s="12"/>
    </row>
    <row r="21" spans="1:12" ht="94.5" x14ac:dyDescent="0.2">
      <c r="A21" s="148"/>
      <c r="B21" s="148"/>
      <c r="C21" s="73" t="s">
        <v>106</v>
      </c>
      <c r="D21" s="73">
        <v>0</v>
      </c>
      <c r="E21" s="73">
        <v>5</v>
      </c>
      <c r="F21" s="73">
        <v>10</v>
      </c>
      <c r="G21" s="73" t="s">
        <v>69</v>
      </c>
      <c r="H21" s="73" t="s">
        <v>107</v>
      </c>
      <c r="I21" s="73" t="s">
        <v>108</v>
      </c>
      <c r="J21" s="73" t="s">
        <v>96</v>
      </c>
      <c r="K21" s="73" t="s">
        <v>109</v>
      </c>
      <c r="L21" s="12"/>
    </row>
    <row r="22" spans="1:12" ht="31.5" x14ac:dyDescent="0.2">
      <c r="A22" s="144">
        <v>4</v>
      </c>
      <c r="B22" s="144" t="s">
        <v>110</v>
      </c>
      <c r="C22" s="73" t="s">
        <v>111</v>
      </c>
      <c r="D22" s="73">
        <v>0</v>
      </c>
      <c r="E22" s="73">
        <v>20</v>
      </c>
      <c r="F22" s="73">
        <v>40</v>
      </c>
      <c r="G22" s="73" t="s">
        <v>69</v>
      </c>
      <c r="H22" s="73" t="s">
        <v>112</v>
      </c>
      <c r="I22" s="73" t="s">
        <v>65</v>
      </c>
      <c r="J22" s="73" t="s">
        <v>100</v>
      </c>
      <c r="K22" s="73" t="s">
        <v>113</v>
      </c>
      <c r="L22" s="12"/>
    </row>
    <row r="23" spans="1:12" ht="47.25" x14ac:dyDescent="0.2">
      <c r="A23" s="144"/>
      <c r="B23" s="144"/>
      <c r="C23" s="73" t="s">
        <v>114</v>
      </c>
      <c r="D23" s="73">
        <v>531</v>
      </c>
      <c r="E23" s="73">
        <v>541</v>
      </c>
      <c r="F23" s="73">
        <v>561</v>
      </c>
      <c r="G23" s="73" t="s">
        <v>69</v>
      </c>
      <c r="H23" s="73" t="s">
        <v>115</v>
      </c>
      <c r="I23" s="73" t="s">
        <v>71</v>
      </c>
      <c r="J23" s="73" t="s">
        <v>100</v>
      </c>
      <c r="K23" s="73" t="s">
        <v>116</v>
      </c>
      <c r="L23" s="12"/>
    </row>
    <row r="24" spans="1:12" ht="78.75" x14ac:dyDescent="0.2">
      <c r="A24" s="144"/>
      <c r="B24" s="144"/>
      <c r="C24" s="90" t="s">
        <v>117</v>
      </c>
      <c r="D24" s="73">
        <v>3</v>
      </c>
      <c r="E24" s="73">
        <v>5</v>
      </c>
      <c r="F24" s="73">
        <v>7</v>
      </c>
      <c r="G24" s="73" t="s">
        <v>69</v>
      </c>
      <c r="H24" s="73" t="s">
        <v>118</v>
      </c>
      <c r="I24" s="73" t="s">
        <v>65</v>
      </c>
      <c r="J24" s="73" t="s">
        <v>100</v>
      </c>
      <c r="K24" s="90" t="s">
        <v>119</v>
      </c>
      <c r="L24" s="12"/>
    </row>
    <row r="25" spans="1:12" ht="110.25" x14ac:dyDescent="0.2">
      <c r="A25" s="144"/>
      <c r="B25" s="144"/>
      <c r="C25" s="73" t="s">
        <v>120</v>
      </c>
      <c r="D25" s="73">
        <v>0</v>
      </c>
      <c r="E25" s="73">
        <v>5</v>
      </c>
      <c r="F25" s="73">
        <v>10</v>
      </c>
      <c r="G25" s="73" t="s">
        <v>69</v>
      </c>
      <c r="H25" s="73" t="s">
        <v>121</v>
      </c>
      <c r="I25" s="73" t="s">
        <v>71</v>
      </c>
      <c r="J25" s="73" t="s">
        <v>104</v>
      </c>
      <c r="K25" s="73" t="s">
        <v>122</v>
      </c>
      <c r="L25" s="12"/>
    </row>
    <row r="26" spans="1:12" ht="30" customHeight="1" x14ac:dyDescent="0.2">
      <c r="A26" s="12"/>
      <c r="B26" s="12"/>
      <c r="C26" s="12"/>
      <c r="D26" s="12"/>
      <c r="E26" s="12"/>
      <c r="F26" s="12"/>
      <c r="G26" s="12"/>
      <c r="H26" s="12"/>
      <c r="I26" s="12"/>
      <c r="J26" s="12"/>
      <c r="K26" s="12"/>
      <c r="L26" s="12"/>
    </row>
  </sheetData>
  <mergeCells count="18">
    <mergeCell ref="A22:A25"/>
    <mergeCell ref="B22:B25"/>
    <mergeCell ref="A8:K8"/>
    <mergeCell ref="A11:A13"/>
    <mergeCell ref="B11:B13"/>
    <mergeCell ref="A14:A16"/>
    <mergeCell ref="B14:B16"/>
    <mergeCell ref="A17:A21"/>
    <mergeCell ref="B17:B21"/>
    <mergeCell ref="A2:K2"/>
    <mergeCell ref="A4:K4"/>
    <mergeCell ref="A6:K6"/>
    <mergeCell ref="D7:K7"/>
    <mergeCell ref="A9:K9"/>
    <mergeCell ref="C5:K5"/>
    <mergeCell ref="A3:K3"/>
    <mergeCell ref="A5:B5"/>
    <mergeCell ref="A7:B7"/>
  </mergeCells>
  <dataValidations count="1">
    <dataValidation type="list" allowBlank="1" showInputMessage="1" showErrorMessage="1" sqref="G12:G13 G15: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V28"/>
  <sheetViews>
    <sheetView tabSelected="1" zoomScale="90" zoomScaleNormal="90" workbookViewId="0">
      <selection activeCell="O23" sqref="O23"/>
    </sheetView>
  </sheetViews>
  <sheetFormatPr defaultColWidth="9.140625" defaultRowHeight="18.75" x14ac:dyDescent="0.2"/>
  <cols>
    <col min="1" max="1" width="8" style="1" customWidth="1"/>
    <col min="2" max="2" width="48.140625" style="1" customWidth="1"/>
    <col min="3" max="3" width="46.85546875" style="1" customWidth="1"/>
    <col min="4" max="4" width="17.7109375" style="1" customWidth="1"/>
    <col min="5" max="5" width="19" style="1" customWidth="1"/>
    <col min="6" max="6" width="19.140625" style="1" customWidth="1"/>
    <col min="7" max="7" width="17.140625" style="1" customWidth="1"/>
    <col min="8" max="8" width="33.5703125" style="1" customWidth="1"/>
    <col min="9" max="9" width="18.42578125" style="1" customWidth="1"/>
    <col min="10" max="10" width="21.42578125" style="1" customWidth="1"/>
    <col min="11" max="11" width="53.5703125" style="1" customWidth="1"/>
    <col min="12" max="12" width="32.140625" style="97" customWidth="1"/>
    <col min="13" max="13" width="33.5703125" style="1" customWidth="1"/>
    <col min="14" max="14" width="26.42578125" style="97" customWidth="1"/>
    <col min="15" max="15" width="84.42578125" style="1" customWidth="1"/>
    <col min="16" max="17" width="33.5703125" style="97" customWidth="1"/>
    <col min="18" max="18" width="58.42578125" style="1" customWidth="1"/>
    <col min="19" max="19" width="56.140625" style="1" customWidth="1"/>
    <col min="20" max="20" width="21.85546875" style="1" customWidth="1"/>
    <col min="21" max="21" width="68.7109375" style="1" customWidth="1"/>
    <col min="22" max="22" width="5.7109375" style="1" customWidth="1"/>
    <col min="23" max="16384" width="9.140625" style="1"/>
  </cols>
  <sheetData>
    <row r="1" spans="1:22" s="52" customFormat="1" ht="39" customHeight="1" x14ac:dyDescent="0.2">
      <c r="A1" s="55" t="s">
        <v>52</v>
      </c>
      <c r="B1" s="55"/>
      <c r="C1" s="55"/>
      <c r="D1" s="55"/>
      <c r="E1" s="55"/>
      <c r="F1" s="55"/>
      <c r="G1" s="55"/>
      <c r="H1" s="55"/>
      <c r="I1" s="55"/>
      <c r="J1" s="55"/>
      <c r="K1" s="55"/>
      <c r="L1" s="93"/>
      <c r="M1" s="55"/>
      <c r="N1" s="93"/>
      <c r="O1" s="55"/>
      <c r="P1" s="93"/>
      <c r="Q1" s="93"/>
      <c r="R1" s="55"/>
      <c r="S1" s="55"/>
      <c r="T1" s="55"/>
      <c r="U1" s="55"/>
      <c r="V1" s="51"/>
    </row>
    <row r="2" spans="1:22" s="52" customFormat="1" ht="8.25" customHeight="1" x14ac:dyDescent="0.2">
      <c r="A2" s="57"/>
      <c r="B2" s="57"/>
      <c r="C2" s="57"/>
      <c r="D2" s="57"/>
      <c r="E2" s="57"/>
      <c r="F2" s="57"/>
      <c r="G2" s="57"/>
      <c r="H2" s="57"/>
      <c r="I2" s="57"/>
      <c r="J2" s="57"/>
      <c r="K2" s="57"/>
      <c r="L2" s="94"/>
      <c r="M2" s="57"/>
      <c r="N2" s="94"/>
      <c r="O2" s="57"/>
      <c r="P2" s="94"/>
      <c r="Q2" s="94"/>
      <c r="R2" s="57"/>
      <c r="S2" s="57"/>
      <c r="T2" s="57"/>
      <c r="U2" s="57"/>
      <c r="V2" s="51"/>
    </row>
    <row r="3" spans="1:22" s="52" customFormat="1" ht="33.75" customHeight="1" x14ac:dyDescent="0.2">
      <c r="A3" s="140" t="s">
        <v>183</v>
      </c>
      <c r="B3" s="140"/>
      <c r="C3" s="140"/>
      <c r="D3" s="140"/>
      <c r="E3" s="140"/>
      <c r="F3" s="140"/>
      <c r="G3" s="140"/>
      <c r="H3" s="140"/>
      <c r="I3" s="140"/>
      <c r="J3" s="140"/>
      <c r="K3" s="140"/>
      <c r="L3" s="95"/>
      <c r="M3" s="56"/>
      <c r="N3" s="95"/>
      <c r="O3" s="56"/>
      <c r="P3" s="95"/>
      <c r="Q3" s="95"/>
      <c r="R3" s="56"/>
      <c r="S3" s="56"/>
      <c r="T3" s="56"/>
      <c r="U3" s="56"/>
      <c r="V3" s="51"/>
    </row>
    <row r="4" spans="1:22" s="4" customFormat="1" ht="15.75" customHeight="1" x14ac:dyDescent="0.2">
      <c r="A4" s="163"/>
      <c r="B4" s="163"/>
      <c r="C4" s="163"/>
      <c r="D4" s="163"/>
      <c r="E4" s="163"/>
      <c r="F4" s="163"/>
      <c r="G4" s="163"/>
      <c r="H4" s="163"/>
      <c r="I4" s="163"/>
      <c r="J4" s="163"/>
      <c r="K4" s="163"/>
      <c r="L4" s="163"/>
      <c r="M4" s="163"/>
      <c r="N4" s="163"/>
      <c r="O4" s="163"/>
      <c r="P4" s="163"/>
      <c r="Q4" s="163"/>
      <c r="R4" s="163"/>
      <c r="S4" s="163"/>
      <c r="T4" s="163"/>
      <c r="U4" s="163"/>
      <c r="V4" s="10"/>
    </row>
    <row r="5" spans="1:22" s="54" customFormat="1" ht="31.5" customHeight="1" x14ac:dyDescent="0.2">
      <c r="A5" s="161" t="s">
        <v>54</v>
      </c>
      <c r="B5" s="162"/>
      <c r="C5" s="137" t="s">
        <v>123</v>
      </c>
      <c r="D5" s="138"/>
      <c r="E5" s="138"/>
      <c r="F5" s="138"/>
      <c r="G5" s="138"/>
      <c r="H5" s="138"/>
      <c r="I5" s="138"/>
      <c r="J5" s="138"/>
      <c r="K5" s="139"/>
      <c r="L5" s="74"/>
      <c r="M5" s="74"/>
      <c r="N5" s="74"/>
      <c r="O5" s="74"/>
      <c r="P5" s="74"/>
      <c r="Q5" s="74"/>
      <c r="R5" s="74"/>
      <c r="S5" s="74"/>
      <c r="T5" s="74"/>
      <c r="U5" s="74"/>
      <c r="V5" s="11"/>
    </row>
    <row r="6" spans="1:22" s="54" customFormat="1" ht="11.25" customHeight="1" x14ac:dyDescent="0.2">
      <c r="A6" s="164"/>
      <c r="B6" s="164"/>
      <c r="C6" s="164"/>
      <c r="D6" s="164"/>
      <c r="E6" s="164"/>
      <c r="F6" s="164"/>
      <c r="G6" s="164"/>
      <c r="H6" s="164"/>
      <c r="I6" s="164"/>
      <c r="J6" s="164"/>
      <c r="K6" s="164"/>
      <c r="L6" s="164"/>
      <c r="M6" s="164"/>
      <c r="N6" s="164"/>
      <c r="O6" s="164"/>
      <c r="P6" s="164"/>
      <c r="Q6" s="164"/>
      <c r="R6" s="164"/>
      <c r="S6" s="164"/>
      <c r="T6" s="164"/>
      <c r="U6" s="164"/>
      <c r="V6" s="11"/>
    </row>
    <row r="7" spans="1:22" s="50" customFormat="1" ht="31.5" customHeight="1" x14ac:dyDescent="0.2">
      <c r="A7" s="143" t="s">
        <v>56</v>
      </c>
      <c r="B7" s="143"/>
      <c r="C7" s="38" t="s">
        <v>57</v>
      </c>
      <c r="D7" s="165"/>
      <c r="E7" s="165"/>
      <c r="F7" s="165"/>
      <c r="G7" s="165"/>
      <c r="H7" s="165"/>
      <c r="I7" s="165"/>
      <c r="J7" s="165"/>
      <c r="K7" s="165"/>
      <c r="L7" s="165"/>
      <c r="M7" s="165"/>
      <c r="N7" s="165"/>
      <c r="O7" s="165"/>
      <c r="P7" s="165"/>
      <c r="Q7" s="165"/>
      <c r="R7" s="165"/>
      <c r="S7" s="165"/>
      <c r="T7" s="165"/>
      <c r="U7" s="166"/>
      <c r="V7" s="49"/>
    </row>
    <row r="8" spans="1:22" s="50" customFormat="1" ht="11.25" customHeight="1" x14ac:dyDescent="0.2">
      <c r="A8" s="155"/>
      <c r="B8" s="155"/>
      <c r="C8" s="155"/>
      <c r="D8" s="155"/>
      <c r="E8" s="155"/>
      <c r="F8" s="155"/>
      <c r="G8" s="155"/>
      <c r="H8" s="155"/>
      <c r="I8" s="155"/>
      <c r="J8" s="155"/>
      <c r="K8" s="155"/>
      <c r="L8" s="155"/>
      <c r="M8" s="155"/>
      <c r="N8" s="155"/>
      <c r="O8" s="155"/>
      <c r="P8" s="155"/>
      <c r="Q8" s="155"/>
      <c r="R8" s="155"/>
      <c r="S8" s="155"/>
      <c r="T8" s="155"/>
      <c r="U8" s="155"/>
      <c r="V8" s="49"/>
    </row>
    <row r="9" spans="1:22" s="50" customFormat="1" ht="31.5" customHeight="1" x14ac:dyDescent="0.2">
      <c r="A9" s="160" t="s">
        <v>124</v>
      </c>
      <c r="B9" s="160"/>
      <c r="C9" s="38" t="s">
        <v>125</v>
      </c>
      <c r="D9" s="165"/>
      <c r="E9" s="165"/>
      <c r="F9" s="165"/>
      <c r="G9" s="165"/>
      <c r="H9" s="165"/>
      <c r="I9" s="165"/>
      <c r="J9" s="165"/>
      <c r="K9" s="165"/>
      <c r="L9" s="165"/>
      <c r="M9" s="165"/>
      <c r="N9" s="165"/>
      <c r="O9" s="165"/>
      <c r="P9" s="165"/>
      <c r="Q9" s="165"/>
      <c r="R9" s="165"/>
      <c r="S9" s="165"/>
      <c r="T9" s="165"/>
      <c r="U9" s="166"/>
      <c r="V9" s="49"/>
    </row>
    <row r="10" spans="1:22" ht="16.5" customHeight="1" x14ac:dyDescent="0.2">
      <c r="A10" s="158"/>
      <c r="B10" s="158"/>
      <c r="C10" s="158"/>
      <c r="D10" s="158"/>
      <c r="E10" s="158"/>
      <c r="F10" s="158"/>
      <c r="G10" s="158"/>
      <c r="H10" s="158"/>
      <c r="I10" s="158"/>
      <c r="J10" s="158"/>
      <c r="K10" s="158"/>
      <c r="L10" s="158"/>
      <c r="M10" s="158"/>
      <c r="N10" s="158"/>
      <c r="O10" s="158"/>
      <c r="P10" s="158"/>
      <c r="Q10" s="158"/>
      <c r="R10" s="158"/>
      <c r="S10" s="158"/>
      <c r="T10" s="158"/>
      <c r="U10" s="158"/>
      <c r="V10" s="12"/>
    </row>
    <row r="11" spans="1:22" s="41" customFormat="1" ht="30" customHeight="1" x14ac:dyDescent="0.2">
      <c r="A11" s="159" t="s">
        <v>58</v>
      </c>
      <c r="B11" s="159"/>
      <c r="C11" s="159"/>
      <c r="D11" s="159"/>
      <c r="E11" s="159"/>
      <c r="F11" s="159"/>
      <c r="G11" s="159"/>
      <c r="H11" s="159"/>
      <c r="I11" s="159"/>
      <c r="J11" s="159"/>
      <c r="K11" s="159"/>
      <c r="L11" s="156" t="s">
        <v>126</v>
      </c>
      <c r="M11" s="157"/>
      <c r="N11" s="157"/>
      <c r="O11" s="157"/>
      <c r="P11" s="157"/>
      <c r="Q11" s="157"/>
      <c r="R11" s="157"/>
      <c r="S11" s="157"/>
      <c r="T11" s="157"/>
      <c r="U11" s="157"/>
      <c r="V11" s="40"/>
    </row>
    <row r="12" spans="1:22" s="39" customFormat="1" ht="74.25" customHeight="1" x14ac:dyDescent="0.2">
      <c r="A12" s="58" t="s">
        <v>2</v>
      </c>
      <c r="B12" s="59" t="s">
        <v>59</v>
      </c>
      <c r="C12" s="60" t="s">
        <v>6</v>
      </c>
      <c r="D12" s="60" t="s">
        <v>8</v>
      </c>
      <c r="E12" s="60" t="s">
        <v>10</v>
      </c>
      <c r="F12" s="59" t="s">
        <v>12</v>
      </c>
      <c r="G12" s="60" t="s">
        <v>127</v>
      </c>
      <c r="H12" s="61" t="s">
        <v>16</v>
      </c>
      <c r="I12" s="61" t="s">
        <v>18</v>
      </c>
      <c r="J12" s="59" t="s">
        <v>20</v>
      </c>
      <c r="K12" s="59" t="s">
        <v>22</v>
      </c>
      <c r="L12" s="63" t="s">
        <v>25</v>
      </c>
      <c r="M12" s="63" t="s">
        <v>27</v>
      </c>
      <c r="N12" s="63" t="s">
        <v>29</v>
      </c>
      <c r="O12" s="63" t="s">
        <v>31</v>
      </c>
      <c r="P12" s="63" t="s">
        <v>33</v>
      </c>
      <c r="Q12" s="63" t="s">
        <v>20</v>
      </c>
      <c r="R12" s="63" t="s">
        <v>22</v>
      </c>
      <c r="S12" s="66" t="s">
        <v>37</v>
      </c>
      <c r="T12" s="66" t="s">
        <v>29</v>
      </c>
      <c r="U12" s="66" t="s">
        <v>39</v>
      </c>
      <c r="V12" s="53"/>
    </row>
    <row r="13" spans="1:22" ht="190.5" customHeight="1" x14ac:dyDescent="0.2">
      <c r="A13" s="144">
        <v>1</v>
      </c>
      <c r="B13" s="146" t="s">
        <v>179</v>
      </c>
      <c r="C13" s="73" t="s">
        <v>62</v>
      </c>
      <c r="D13" s="77">
        <v>6.0000000000000001E-3</v>
      </c>
      <c r="E13" s="78">
        <f>D13*0.95</f>
        <v>5.7000000000000002E-3</v>
      </c>
      <c r="F13" s="78">
        <f>D13*0.9</f>
        <v>5.4000000000000003E-3</v>
      </c>
      <c r="G13" s="79" t="s">
        <v>63</v>
      </c>
      <c r="H13" s="79" t="s">
        <v>64</v>
      </c>
      <c r="I13" s="79" t="s">
        <v>65</v>
      </c>
      <c r="J13" s="79" t="s">
        <v>128</v>
      </c>
      <c r="K13" s="79" t="s">
        <v>67</v>
      </c>
      <c r="L13" s="110">
        <v>7.6E-3</v>
      </c>
      <c r="M13" s="104"/>
      <c r="N13" s="102" t="s">
        <v>129</v>
      </c>
      <c r="O13" s="103" t="s">
        <v>130</v>
      </c>
      <c r="P13" s="91">
        <v>45908</v>
      </c>
      <c r="Q13" s="102" t="s">
        <v>128</v>
      </c>
      <c r="R13" s="104"/>
      <c r="S13" s="149"/>
      <c r="T13" s="150" t="s">
        <v>131</v>
      </c>
      <c r="U13" s="153" t="s">
        <v>132</v>
      </c>
      <c r="V13" s="12"/>
    </row>
    <row r="14" spans="1:22" ht="174" customHeight="1" x14ac:dyDescent="0.2">
      <c r="A14" s="144"/>
      <c r="B14" s="147"/>
      <c r="C14" s="73" t="s">
        <v>68</v>
      </c>
      <c r="D14" s="81">
        <v>1.8E-3</v>
      </c>
      <c r="E14" s="81">
        <f>D14*1.1</f>
        <v>1.98E-3</v>
      </c>
      <c r="F14" s="81">
        <f>D14*1.5</f>
        <v>2.7000000000000001E-3</v>
      </c>
      <c r="G14" s="73" t="s">
        <v>69</v>
      </c>
      <c r="H14" s="73" t="s">
        <v>70</v>
      </c>
      <c r="I14" s="73" t="s">
        <v>71</v>
      </c>
      <c r="J14" s="79" t="s">
        <v>128</v>
      </c>
      <c r="K14" s="82" t="s">
        <v>72</v>
      </c>
      <c r="L14" s="111">
        <v>4.4000000000000003E-3</v>
      </c>
      <c r="M14" s="106"/>
      <c r="N14" s="92" t="s">
        <v>129</v>
      </c>
      <c r="O14" s="105" t="s">
        <v>133</v>
      </c>
      <c r="P14" s="91">
        <v>45907</v>
      </c>
      <c r="Q14" s="102" t="s">
        <v>128</v>
      </c>
      <c r="R14" s="106"/>
      <c r="S14" s="150"/>
      <c r="T14" s="150"/>
      <c r="U14" s="153"/>
      <c r="V14" s="12"/>
    </row>
    <row r="15" spans="1:22" ht="174.75" customHeight="1" x14ac:dyDescent="0.2">
      <c r="A15" s="144"/>
      <c r="B15" s="148"/>
      <c r="C15" s="99" t="s">
        <v>73</v>
      </c>
      <c r="D15" s="85">
        <v>0.66479999999999995</v>
      </c>
      <c r="E15" s="85">
        <f>D15*1.05</f>
        <v>0.69803999999999999</v>
      </c>
      <c r="F15" s="85">
        <f>1.1*D15</f>
        <v>0.73128000000000004</v>
      </c>
      <c r="G15" s="73" t="s">
        <v>69</v>
      </c>
      <c r="H15" s="73" t="s">
        <v>74</v>
      </c>
      <c r="I15" s="73" t="s">
        <v>71</v>
      </c>
      <c r="J15" s="79" t="s">
        <v>128</v>
      </c>
      <c r="K15" s="73" t="s">
        <v>75</v>
      </c>
      <c r="L15" s="112">
        <v>0.55069999999999997</v>
      </c>
      <c r="M15" s="106"/>
      <c r="N15" s="92" t="s">
        <v>129</v>
      </c>
      <c r="O15" s="105" t="s">
        <v>134</v>
      </c>
      <c r="P15" s="91">
        <v>45908</v>
      </c>
      <c r="Q15" s="102" t="s">
        <v>128</v>
      </c>
      <c r="R15" s="106"/>
      <c r="S15" s="151"/>
      <c r="T15" s="150"/>
      <c r="U15" s="153"/>
      <c r="V15" s="12"/>
    </row>
    <row r="16" spans="1:22" ht="153" customHeight="1" x14ac:dyDescent="0.2">
      <c r="A16" s="144">
        <v>2</v>
      </c>
      <c r="B16" s="146" t="s">
        <v>180</v>
      </c>
      <c r="C16" s="73" t="s">
        <v>77</v>
      </c>
      <c r="D16" s="86">
        <v>9.1999999999999998E-3</v>
      </c>
      <c r="E16" s="78">
        <f>D16*0.975</f>
        <v>8.9699999999999988E-3</v>
      </c>
      <c r="F16" s="78">
        <f>D16*0.95</f>
        <v>8.7399999999999995E-3</v>
      </c>
      <c r="G16" s="79" t="s">
        <v>78</v>
      </c>
      <c r="H16" s="79" t="s">
        <v>79</v>
      </c>
      <c r="I16" s="79" t="s">
        <v>65</v>
      </c>
      <c r="J16" s="79" t="s">
        <v>128</v>
      </c>
      <c r="K16" s="79" t="s">
        <v>80</v>
      </c>
      <c r="L16" s="111">
        <v>9.5999999999999992E-3</v>
      </c>
      <c r="M16" s="106"/>
      <c r="N16" s="92" t="s">
        <v>129</v>
      </c>
      <c r="O16" s="2" t="s">
        <v>135</v>
      </c>
      <c r="P16" s="91">
        <v>45908</v>
      </c>
      <c r="Q16" s="102" t="s">
        <v>128</v>
      </c>
      <c r="R16" s="106"/>
      <c r="S16" s="149"/>
      <c r="T16" s="149" t="s">
        <v>131</v>
      </c>
      <c r="U16" s="146" t="s">
        <v>136</v>
      </c>
      <c r="V16" s="12"/>
    </row>
    <row r="17" spans="1:22" ht="204.75" customHeight="1" x14ac:dyDescent="0.2">
      <c r="A17" s="144"/>
      <c r="B17" s="147"/>
      <c r="C17" s="73" t="s">
        <v>81</v>
      </c>
      <c r="D17" s="80">
        <v>30</v>
      </c>
      <c r="E17" s="80">
        <v>34</v>
      </c>
      <c r="F17" s="80">
        <v>38</v>
      </c>
      <c r="G17" s="73" t="s">
        <v>69</v>
      </c>
      <c r="H17" s="73" t="s">
        <v>137</v>
      </c>
      <c r="I17" s="73" t="s">
        <v>65</v>
      </c>
      <c r="J17" s="73" t="s">
        <v>83</v>
      </c>
      <c r="K17" s="73" t="s">
        <v>84</v>
      </c>
      <c r="L17" s="107">
        <v>32</v>
      </c>
      <c r="M17" s="3"/>
      <c r="N17" s="107" t="s">
        <v>129</v>
      </c>
      <c r="O17" s="2" t="s">
        <v>138</v>
      </c>
      <c r="P17" s="108">
        <v>45910</v>
      </c>
      <c r="Q17" s="92" t="s">
        <v>139</v>
      </c>
      <c r="R17" s="106"/>
      <c r="S17" s="150"/>
      <c r="T17" s="150"/>
      <c r="U17" s="147"/>
      <c r="V17" s="12"/>
    </row>
    <row r="18" spans="1:22" ht="246.75" customHeight="1" x14ac:dyDescent="0.2">
      <c r="A18" s="144"/>
      <c r="B18" s="148"/>
      <c r="C18" s="100" t="s">
        <v>140</v>
      </c>
      <c r="D18" s="73">
        <v>17</v>
      </c>
      <c r="E18" s="80">
        <v>20</v>
      </c>
      <c r="F18" s="80">
        <v>23</v>
      </c>
      <c r="G18" s="73" t="s">
        <v>69</v>
      </c>
      <c r="H18" s="73" t="s">
        <v>86</v>
      </c>
      <c r="I18" s="73" t="s">
        <v>71</v>
      </c>
      <c r="J18" s="73" t="s">
        <v>141</v>
      </c>
      <c r="K18" s="73" t="s">
        <v>88</v>
      </c>
      <c r="L18" s="107">
        <v>22</v>
      </c>
      <c r="M18" s="3"/>
      <c r="N18" s="107" t="s">
        <v>129</v>
      </c>
      <c r="O18" s="2" t="s">
        <v>142</v>
      </c>
      <c r="P18" s="109">
        <v>45910</v>
      </c>
      <c r="Q18" s="80" t="s">
        <v>83</v>
      </c>
      <c r="R18" s="105" t="s">
        <v>143</v>
      </c>
      <c r="S18" s="150"/>
      <c r="T18" s="150"/>
      <c r="U18" s="147"/>
      <c r="V18" s="12"/>
    </row>
    <row r="19" spans="1:22" ht="202.5" customHeight="1" x14ac:dyDescent="0.2">
      <c r="A19" s="146">
        <v>3</v>
      </c>
      <c r="B19" s="146" t="s">
        <v>181</v>
      </c>
      <c r="C19" s="73" t="s">
        <v>90</v>
      </c>
      <c r="D19" s="80">
        <v>0</v>
      </c>
      <c r="E19" s="80">
        <v>500</v>
      </c>
      <c r="F19" s="88">
        <v>2000</v>
      </c>
      <c r="G19" s="73" t="s">
        <v>69</v>
      </c>
      <c r="H19" s="73" t="s">
        <v>91</v>
      </c>
      <c r="I19" s="73" t="s">
        <v>71</v>
      </c>
      <c r="J19" s="73" t="s">
        <v>83</v>
      </c>
      <c r="K19" s="73" t="s">
        <v>92</v>
      </c>
      <c r="L19" s="73">
        <v>13</v>
      </c>
      <c r="M19" s="106"/>
      <c r="N19" s="92" t="s">
        <v>129</v>
      </c>
      <c r="O19" s="101" t="s">
        <v>186</v>
      </c>
      <c r="P19" s="91" t="s">
        <v>185</v>
      </c>
      <c r="Q19" s="80" t="s">
        <v>184</v>
      </c>
      <c r="R19" s="106"/>
      <c r="S19" s="149"/>
      <c r="T19" s="149" t="s">
        <v>131</v>
      </c>
      <c r="U19" s="152" t="s">
        <v>144</v>
      </c>
      <c r="V19" s="12"/>
    </row>
    <row r="20" spans="1:22" ht="315" customHeight="1" x14ac:dyDescent="0.2">
      <c r="A20" s="147"/>
      <c r="B20" s="147"/>
      <c r="C20" s="73" t="s">
        <v>93</v>
      </c>
      <c r="D20" s="80">
        <v>0</v>
      </c>
      <c r="E20" s="88">
        <v>10000</v>
      </c>
      <c r="F20" s="88">
        <v>20000</v>
      </c>
      <c r="G20" s="73" t="s">
        <v>69</v>
      </c>
      <c r="H20" s="73" t="s">
        <v>94</v>
      </c>
      <c r="I20" s="73" t="s">
        <v>95</v>
      </c>
      <c r="J20" s="73" t="s">
        <v>145</v>
      </c>
      <c r="K20" s="114" t="s">
        <v>146</v>
      </c>
      <c r="L20" s="115">
        <v>8660</v>
      </c>
      <c r="M20" s="106"/>
      <c r="N20" s="92" t="s">
        <v>131</v>
      </c>
      <c r="O20" s="116" t="s">
        <v>187</v>
      </c>
      <c r="P20" s="108" t="s">
        <v>189</v>
      </c>
      <c r="Q20" s="80" t="s">
        <v>188</v>
      </c>
      <c r="R20" s="117" t="s">
        <v>147</v>
      </c>
      <c r="S20" s="150"/>
      <c r="T20" s="150"/>
      <c r="U20" s="153"/>
      <c r="V20" s="12"/>
    </row>
    <row r="21" spans="1:22" ht="186.75" customHeight="1" x14ac:dyDescent="0.2">
      <c r="A21" s="147"/>
      <c r="B21" s="147"/>
      <c r="C21" s="73" t="s">
        <v>148</v>
      </c>
      <c r="D21" s="80">
        <v>0</v>
      </c>
      <c r="E21" s="89">
        <v>0.1</v>
      </c>
      <c r="F21" s="89">
        <v>0.5</v>
      </c>
      <c r="G21" s="73" t="s">
        <v>69</v>
      </c>
      <c r="H21" s="73" t="s">
        <v>149</v>
      </c>
      <c r="I21" s="73" t="s">
        <v>71</v>
      </c>
      <c r="J21" s="73" t="s">
        <v>100</v>
      </c>
      <c r="K21" s="73" t="s">
        <v>101</v>
      </c>
      <c r="L21" s="112">
        <v>0.112</v>
      </c>
      <c r="M21" s="3"/>
      <c r="N21" s="107" t="s">
        <v>150</v>
      </c>
      <c r="O21" s="2" t="s">
        <v>151</v>
      </c>
      <c r="P21" s="108">
        <v>45912</v>
      </c>
      <c r="Q21" s="80" t="s">
        <v>100</v>
      </c>
      <c r="R21" s="106"/>
      <c r="S21" s="150"/>
      <c r="T21" s="150"/>
      <c r="U21" s="153"/>
      <c r="V21" s="12"/>
    </row>
    <row r="22" spans="1:22" ht="282" customHeight="1" x14ac:dyDescent="0.2">
      <c r="A22" s="147"/>
      <c r="B22" s="147"/>
      <c r="C22" s="73" t="s">
        <v>102</v>
      </c>
      <c r="D22" s="80">
        <v>0</v>
      </c>
      <c r="E22" s="80">
        <v>10</v>
      </c>
      <c r="F22" s="80">
        <v>20</v>
      </c>
      <c r="G22" s="73" t="s">
        <v>69</v>
      </c>
      <c r="H22" s="73" t="s">
        <v>103</v>
      </c>
      <c r="I22" s="73" t="s">
        <v>65</v>
      </c>
      <c r="J22" s="73" t="s">
        <v>104</v>
      </c>
      <c r="K22" s="73" t="s">
        <v>105</v>
      </c>
      <c r="L22" s="99">
        <v>40</v>
      </c>
      <c r="M22" s="106"/>
      <c r="N22" s="92" t="s">
        <v>150</v>
      </c>
      <c r="O22" s="185" t="s">
        <v>192</v>
      </c>
      <c r="P22" s="91" t="s">
        <v>191</v>
      </c>
      <c r="Q22" s="80" t="s">
        <v>190</v>
      </c>
      <c r="R22" s="80"/>
      <c r="S22" s="150"/>
      <c r="T22" s="150"/>
      <c r="U22" s="153"/>
      <c r="V22" s="12"/>
    </row>
    <row r="23" spans="1:22" ht="186" customHeight="1" x14ac:dyDescent="0.2">
      <c r="A23" s="148"/>
      <c r="B23" s="148"/>
      <c r="C23" s="73" t="s">
        <v>106</v>
      </c>
      <c r="D23" s="73">
        <v>0</v>
      </c>
      <c r="E23" s="73">
        <v>5</v>
      </c>
      <c r="F23" s="73">
        <v>10</v>
      </c>
      <c r="G23" s="73" t="s">
        <v>69</v>
      </c>
      <c r="H23" s="73" t="s">
        <v>152</v>
      </c>
      <c r="I23" s="73" t="s">
        <v>108</v>
      </c>
      <c r="J23" s="73" t="s">
        <v>153</v>
      </c>
      <c r="K23" s="73" t="s">
        <v>154</v>
      </c>
      <c r="L23" s="99">
        <v>1</v>
      </c>
      <c r="M23" s="3"/>
      <c r="N23" s="107" t="s">
        <v>131</v>
      </c>
      <c r="O23" s="118" t="s">
        <v>155</v>
      </c>
      <c r="P23" s="108">
        <v>45912</v>
      </c>
      <c r="Q23" s="80" t="s">
        <v>156</v>
      </c>
      <c r="R23" s="106"/>
      <c r="S23" s="151"/>
      <c r="T23" s="151"/>
      <c r="U23" s="154"/>
      <c r="V23" s="12"/>
    </row>
    <row r="24" spans="1:22" ht="180.75" customHeight="1" x14ac:dyDescent="0.2">
      <c r="A24" s="144">
        <v>4</v>
      </c>
      <c r="B24" s="144" t="s">
        <v>182</v>
      </c>
      <c r="C24" s="73" t="s">
        <v>111</v>
      </c>
      <c r="D24" s="73">
        <v>0</v>
      </c>
      <c r="E24" s="73">
        <v>20</v>
      </c>
      <c r="F24" s="73">
        <v>40</v>
      </c>
      <c r="G24" s="73" t="s">
        <v>69</v>
      </c>
      <c r="H24" s="73" t="s">
        <v>157</v>
      </c>
      <c r="I24" s="73" t="s">
        <v>65</v>
      </c>
      <c r="J24" s="73" t="s">
        <v>100</v>
      </c>
      <c r="K24" s="73" t="s">
        <v>113</v>
      </c>
      <c r="L24" s="107">
        <v>18</v>
      </c>
      <c r="M24" s="106"/>
      <c r="N24" s="92" t="s">
        <v>131</v>
      </c>
      <c r="O24" s="2" t="s">
        <v>158</v>
      </c>
      <c r="P24" s="108">
        <v>45910</v>
      </c>
      <c r="Q24" s="80" t="s">
        <v>100</v>
      </c>
      <c r="R24" s="106"/>
      <c r="S24" s="149"/>
      <c r="T24" s="149" t="s">
        <v>129</v>
      </c>
      <c r="U24" s="152" t="s">
        <v>159</v>
      </c>
      <c r="V24" s="12"/>
    </row>
    <row r="25" spans="1:22" ht="270" customHeight="1" x14ac:dyDescent="0.2">
      <c r="A25" s="144"/>
      <c r="B25" s="144"/>
      <c r="C25" s="73" t="s">
        <v>114</v>
      </c>
      <c r="D25" s="73">
        <v>531</v>
      </c>
      <c r="E25" s="73">
        <v>541</v>
      </c>
      <c r="F25" s="73">
        <v>561</v>
      </c>
      <c r="G25" s="73" t="s">
        <v>69</v>
      </c>
      <c r="H25" s="73" t="s">
        <v>115</v>
      </c>
      <c r="I25" s="73" t="s">
        <v>71</v>
      </c>
      <c r="J25" s="73" t="s">
        <v>100</v>
      </c>
      <c r="K25" s="73" t="s">
        <v>116</v>
      </c>
      <c r="L25" s="99">
        <v>554</v>
      </c>
      <c r="M25" s="106"/>
      <c r="N25" s="92" t="s">
        <v>131</v>
      </c>
      <c r="O25" s="105" t="s">
        <v>160</v>
      </c>
      <c r="P25" s="91">
        <v>45904</v>
      </c>
      <c r="Q25" s="80" t="s">
        <v>161</v>
      </c>
      <c r="R25" s="105" t="s">
        <v>162</v>
      </c>
      <c r="S25" s="150"/>
      <c r="T25" s="150"/>
      <c r="U25" s="153"/>
      <c r="V25" s="12"/>
    </row>
    <row r="26" spans="1:22" ht="165.75" customHeight="1" x14ac:dyDescent="0.2">
      <c r="A26" s="144"/>
      <c r="B26" s="144"/>
      <c r="C26" s="100" t="s">
        <v>163</v>
      </c>
      <c r="D26" s="73">
        <v>3</v>
      </c>
      <c r="E26" s="73">
        <v>5</v>
      </c>
      <c r="F26" s="73">
        <v>7</v>
      </c>
      <c r="G26" s="73" t="s">
        <v>69</v>
      </c>
      <c r="H26" s="73" t="s">
        <v>118</v>
      </c>
      <c r="I26" s="73" t="s">
        <v>65</v>
      </c>
      <c r="J26" s="73" t="s">
        <v>100</v>
      </c>
      <c r="K26" s="100" t="s">
        <v>164</v>
      </c>
      <c r="L26" s="73">
        <v>0</v>
      </c>
      <c r="M26" s="106"/>
      <c r="N26" s="92" t="s">
        <v>129</v>
      </c>
      <c r="O26" s="2" t="s">
        <v>165</v>
      </c>
      <c r="P26" s="109">
        <v>45910</v>
      </c>
      <c r="Q26" s="73" t="s">
        <v>100</v>
      </c>
      <c r="R26" s="106"/>
      <c r="S26" s="150"/>
      <c r="T26" s="150"/>
      <c r="U26" s="153"/>
      <c r="V26" s="12"/>
    </row>
    <row r="27" spans="1:22" ht="409.5" customHeight="1" x14ac:dyDescent="0.2">
      <c r="A27" s="144"/>
      <c r="B27" s="144"/>
      <c r="C27" s="98" t="s">
        <v>120</v>
      </c>
      <c r="D27" s="98">
        <v>0</v>
      </c>
      <c r="E27" s="98">
        <v>5</v>
      </c>
      <c r="F27" s="98">
        <v>10</v>
      </c>
      <c r="G27" s="98" t="s">
        <v>69</v>
      </c>
      <c r="H27" s="98" t="s">
        <v>121</v>
      </c>
      <c r="I27" s="98" t="s">
        <v>71</v>
      </c>
      <c r="J27" s="98" t="s">
        <v>104</v>
      </c>
      <c r="K27" s="98" t="s">
        <v>122</v>
      </c>
      <c r="L27" s="113" t="s">
        <v>166</v>
      </c>
      <c r="M27" s="106"/>
      <c r="N27" s="92"/>
      <c r="O27" s="105" t="s">
        <v>167</v>
      </c>
      <c r="P27" s="91">
        <v>45909</v>
      </c>
      <c r="Q27" s="92"/>
      <c r="R27" s="106"/>
      <c r="S27" s="151"/>
      <c r="T27" s="151"/>
      <c r="U27" s="154"/>
      <c r="V27" s="12"/>
    </row>
    <row r="28" spans="1:22" ht="30" customHeight="1" x14ac:dyDescent="0.2">
      <c r="A28" s="12"/>
      <c r="B28" s="12"/>
      <c r="C28" s="12"/>
      <c r="D28" s="12"/>
      <c r="E28" s="12"/>
      <c r="F28" s="12"/>
      <c r="G28" s="12"/>
      <c r="H28" s="12"/>
      <c r="I28" s="12"/>
      <c r="J28" s="12"/>
      <c r="K28" s="12"/>
      <c r="L28" s="96"/>
      <c r="M28" s="12"/>
      <c r="N28" s="96"/>
      <c r="O28" s="12"/>
      <c r="P28" s="96"/>
      <c r="Q28" s="96"/>
      <c r="R28" s="12"/>
      <c r="S28" s="12"/>
      <c r="T28" s="12"/>
      <c r="U28" s="12"/>
      <c r="V28" s="12"/>
    </row>
  </sheetData>
  <mergeCells count="33">
    <mergeCell ref="A24:A27"/>
    <mergeCell ref="B24:B27"/>
    <mergeCell ref="A3:K3"/>
    <mergeCell ref="C5:K5"/>
    <mergeCell ref="A13:A15"/>
    <mergeCell ref="B13:B15"/>
    <mergeCell ref="A16:A18"/>
    <mergeCell ref="B16:B18"/>
    <mergeCell ref="A7:B7"/>
    <mergeCell ref="A5:B5"/>
    <mergeCell ref="A4:U4"/>
    <mergeCell ref="A6:U6"/>
    <mergeCell ref="D7:U7"/>
    <mergeCell ref="D9:U9"/>
    <mergeCell ref="T13:T15"/>
    <mergeCell ref="A19:A23"/>
    <mergeCell ref="B19:B23"/>
    <mergeCell ref="A8:U8"/>
    <mergeCell ref="L11:U11"/>
    <mergeCell ref="A10:U10"/>
    <mergeCell ref="A11:K11"/>
    <mergeCell ref="A9:B9"/>
    <mergeCell ref="U13:U15"/>
    <mergeCell ref="S13:S15"/>
    <mergeCell ref="S24:S27"/>
    <mergeCell ref="T24:T27"/>
    <mergeCell ref="U24:U27"/>
    <mergeCell ref="S16:S18"/>
    <mergeCell ref="T16:T18"/>
    <mergeCell ref="U16:U18"/>
    <mergeCell ref="S19:S23"/>
    <mergeCell ref="T19:T23"/>
    <mergeCell ref="U19:U23"/>
  </mergeCells>
  <dataValidations count="2">
    <dataValidation type="list" allowBlank="1" showInputMessage="1" showErrorMessage="1" sqref="T13 T16 T19 T24 N13:N1048576 T28:T1048576" xr:uid="{00000000-0002-0000-0100-000000000000}">
      <formula1>"Baixa, Média, Alta"</formula1>
    </dataValidation>
    <dataValidation type="list" allowBlank="1" showInputMessage="1" showErrorMessage="1" sqref="G14:G15 G17:G27" xr:uid="{59AB0189-F5F8-4ACC-9E7C-084CAD8323DD}">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V55"/>
  <sheetViews>
    <sheetView zoomScale="70" zoomScaleNormal="70" workbookViewId="0">
      <selection activeCell="E15" sqref="E15"/>
    </sheetView>
  </sheetViews>
  <sheetFormatPr defaultColWidth="9.140625" defaultRowHeight="18.75" x14ac:dyDescent="0.2"/>
  <cols>
    <col min="1" max="1" width="8" style="9" customWidth="1"/>
    <col min="2" max="2" width="59.5703125" style="9" customWidth="1"/>
    <col min="3" max="3" width="46.85546875" style="9" customWidth="1"/>
    <col min="4" max="21" width="33.5703125" style="9" customWidth="1"/>
    <col min="22" max="22" width="9.140625" style="9" bestFit="1" customWidth="1"/>
    <col min="23" max="16384" width="9.140625" style="9"/>
  </cols>
  <sheetData>
    <row r="1" spans="1:22" s="52" customFormat="1" ht="39" customHeight="1" x14ac:dyDescent="0.2">
      <c r="A1" s="172" t="s">
        <v>52</v>
      </c>
      <c r="B1" s="172"/>
      <c r="C1" s="172"/>
      <c r="D1" s="172"/>
      <c r="E1" s="172"/>
      <c r="F1" s="172"/>
      <c r="G1" s="172"/>
      <c r="H1" s="172"/>
      <c r="I1" s="172"/>
      <c r="J1" s="172"/>
      <c r="K1" s="172"/>
      <c r="L1" s="172"/>
      <c r="M1" s="172"/>
      <c r="N1" s="172"/>
      <c r="O1" s="172"/>
      <c r="P1" s="172"/>
      <c r="Q1" s="172"/>
      <c r="R1" s="172"/>
      <c r="S1" s="172"/>
      <c r="T1" s="172"/>
      <c r="U1" s="172"/>
      <c r="V1" s="51"/>
    </row>
    <row r="2" spans="1:22" s="52" customFormat="1" ht="8.25" customHeight="1" x14ac:dyDescent="0.2">
      <c r="A2" s="164"/>
      <c r="B2" s="164"/>
      <c r="C2" s="164"/>
      <c r="D2" s="164"/>
      <c r="E2" s="164"/>
      <c r="F2" s="164"/>
      <c r="G2" s="164"/>
      <c r="H2" s="164"/>
      <c r="I2" s="164"/>
      <c r="J2" s="164"/>
      <c r="K2" s="164"/>
      <c r="L2" s="164"/>
      <c r="M2" s="164"/>
      <c r="N2" s="164"/>
      <c r="O2" s="164"/>
      <c r="P2" s="164"/>
      <c r="Q2" s="164"/>
      <c r="R2" s="164"/>
      <c r="S2" s="164"/>
      <c r="T2" s="164"/>
      <c r="U2" s="164"/>
      <c r="V2" s="51"/>
    </row>
    <row r="3" spans="1:22" s="52" customFormat="1" ht="34.5" customHeight="1" x14ac:dyDescent="0.2">
      <c r="A3" s="173" t="s">
        <v>53</v>
      </c>
      <c r="B3" s="174"/>
      <c r="C3" s="174"/>
      <c r="D3" s="174"/>
      <c r="E3" s="174"/>
      <c r="F3" s="174"/>
      <c r="G3" s="174"/>
      <c r="H3" s="174"/>
      <c r="I3" s="174"/>
      <c r="J3" s="174"/>
      <c r="K3" s="174"/>
      <c r="L3" s="174"/>
      <c r="M3" s="174"/>
      <c r="N3" s="174"/>
      <c r="O3" s="174"/>
      <c r="P3" s="174"/>
      <c r="Q3" s="174"/>
      <c r="R3" s="174"/>
      <c r="S3" s="174"/>
      <c r="T3" s="174"/>
      <c r="U3" s="174"/>
      <c r="V3" s="51"/>
    </row>
    <row r="4" spans="1:22" s="7" customFormat="1" ht="15.75" customHeight="1" x14ac:dyDescent="0.2">
      <c r="A4" s="175"/>
      <c r="B4" s="175"/>
      <c r="C4" s="175"/>
      <c r="D4" s="175"/>
      <c r="E4" s="175"/>
      <c r="F4" s="175"/>
      <c r="G4" s="175"/>
      <c r="H4" s="175"/>
      <c r="I4" s="175"/>
      <c r="J4" s="175"/>
      <c r="K4" s="175"/>
      <c r="L4" s="175"/>
      <c r="M4" s="175"/>
      <c r="N4" s="175"/>
      <c r="O4" s="175"/>
      <c r="P4" s="175"/>
      <c r="Q4" s="175"/>
      <c r="R4" s="175"/>
      <c r="S4" s="175"/>
      <c r="T4" s="175"/>
      <c r="U4" s="175"/>
      <c r="V4" s="46"/>
    </row>
    <row r="5" spans="1:22" s="8" customFormat="1" ht="32.25" customHeight="1" x14ac:dyDescent="0.2">
      <c r="A5" s="161" t="s">
        <v>54</v>
      </c>
      <c r="B5" s="162"/>
      <c r="C5" s="137" t="s">
        <v>168</v>
      </c>
      <c r="D5" s="138"/>
      <c r="E5" s="138"/>
      <c r="F5" s="138"/>
      <c r="G5" s="138"/>
      <c r="H5" s="138"/>
      <c r="I5" s="138"/>
      <c r="J5" s="138"/>
      <c r="K5" s="139"/>
      <c r="L5" s="75"/>
      <c r="M5" s="75"/>
      <c r="N5" s="75"/>
      <c r="O5" s="75"/>
      <c r="P5" s="75"/>
      <c r="Q5" s="75"/>
      <c r="R5" s="75"/>
      <c r="S5" s="75"/>
      <c r="T5" s="75"/>
      <c r="U5" s="75"/>
      <c r="V5" s="11"/>
    </row>
    <row r="6" spans="1:22" s="8" customFormat="1" ht="11.25" customHeight="1" x14ac:dyDescent="0.2">
      <c r="A6" s="164"/>
      <c r="B6" s="164"/>
      <c r="C6" s="164"/>
      <c r="D6" s="176"/>
      <c r="E6" s="176"/>
      <c r="F6" s="176"/>
      <c r="G6" s="176"/>
      <c r="H6" s="176"/>
      <c r="I6" s="176"/>
      <c r="J6" s="176"/>
      <c r="K6" s="176"/>
      <c r="L6" s="176"/>
      <c r="M6" s="176"/>
      <c r="N6" s="176"/>
      <c r="O6" s="176"/>
      <c r="P6" s="176"/>
      <c r="Q6" s="176"/>
      <c r="R6" s="176"/>
      <c r="S6" s="176"/>
      <c r="T6" s="176"/>
      <c r="U6" s="176"/>
      <c r="V6" s="11"/>
    </row>
    <row r="7" spans="1:22" s="50" customFormat="1" ht="31.5" customHeight="1" x14ac:dyDescent="0.2">
      <c r="A7" s="143" t="s">
        <v>56</v>
      </c>
      <c r="B7" s="143"/>
      <c r="C7" s="76" t="s">
        <v>57</v>
      </c>
      <c r="D7" s="167"/>
      <c r="E7" s="168"/>
      <c r="F7" s="168"/>
      <c r="G7" s="168"/>
      <c r="H7" s="168"/>
      <c r="I7" s="168"/>
      <c r="J7" s="168"/>
      <c r="K7" s="168"/>
      <c r="L7" s="168"/>
      <c r="M7" s="168"/>
      <c r="N7" s="168"/>
      <c r="O7" s="168"/>
      <c r="P7" s="168"/>
      <c r="Q7" s="168"/>
      <c r="R7" s="168"/>
      <c r="S7" s="168"/>
      <c r="T7" s="168"/>
      <c r="U7" s="169"/>
      <c r="V7" s="49"/>
    </row>
    <row r="8" spans="1:22" s="50" customFormat="1" ht="11.25" customHeight="1" x14ac:dyDescent="0.2">
      <c r="A8" s="155"/>
      <c r="B8" s="155"/>
      <c r="C8" s="155"/>
      <c r="D8" s="171"/>
      <c r="E8" s="171"/>
      <c r="F8" s="171"/>
      <c r="G8" s="171"/>
      <c r="H8" s="171"/>
      <c r="I8" s="171"/>
      <c r="J8" s="171"/>
      <c r="K8" s="171"/>
      <c r="L8" s="171"/>
      <c r="M8" s="171"/>
      <c r="N8" s="171"/>
      <c r="O8" s="171"/>
      <c r="P8" s="171"/>
      <c r="Q8" s="171"/>
      <c r="R8" s="171"/>
      <c r="S8" s="171"/>
      <c r="T8" s="171"/>
      <c r="U8" s="171"/>
      <c r="V8" s="49"/>
    </row>
    <row r="9" spans="1:22" s="50" customFormat="1" ht="31.5" customHeight="1" x14ac:dyDescent="0.2">
      <c r="A9" s="160" t="s">
        <v>124</v>
      </c>
      <c r="B9" s="160"/>
      <c r="C9" s="38" t="str">
        <f>'AVALIACAO MEIO TERMO'!C9</f>
        <v>08/09/2025 a 12/09/2025</v>
      </c>
      <c r="D9" s="167"/>
      <c r="E9" s="168"/>
      <c r="F9" s="168"/>
      <c r="G9" s="168"/>
      <c r="H9" s="168"/>
      <c r="I9" s="168"/>
      <c r="J9" s="168"/>
      <c r="K9" s="168"/>
      <c r="L9" s="168"/>
      <c r="M9" s="168"/>
      <c r="N9" s="168"/>
      <c r="O9" s="168"/>
      <c r="P9" s="168"/>
      <c r="Q9" s="168"/>
      <c r="R9" s="168"/>
      <c r="S9" s="168"/>
      <c r="T9" s="168"/>
      <c r="U9" s="169"/>
      <c r="V9" s="49"/>
    </row>
    <row r="10" spans="1:22" s="50" customFormat="1" ht="11.25" customHeight="1" x14ac:dyDescent="0.2">
      <c r="A10" s="155"/>
      <c r="B10" s="155"/>
      <c r="C10" s="155"/>
      <c r="D10" s="155"/>
      <c r="E10" s="155"/>
      <c r="F10" s="155"/>
      <c r="G10" s="155"/>
      <c r="H10" s="155"/>
      <c r="I10" s="155"/>
      <c r="J10" s="155"/>
      <c r="K10" s="155"/>
      <c r="L10" s="155"/>
      <c r="M10" s="155"/>
      <c r="N10" s="155"/>
      <c r="O10" s="155"/>
      <c r="P10" s="155"/>
      <c r="Q10" s="155"/>
      <c r="R10" s="155"/>
      <c r="S10" s="155"/>
      <c r="T10" s="155"/>
      <c r="U10" s="155"/>
      <c r="V10" s="49"/>
    </row>
    <row r="11" spans="1:22" s="50" customFormat="1" ht="31.5" customHeight="1" x14ac:dyDescent="0.2">
      <c r="A11" s="170" t="s">
        <v>169</v>
      </c>
      <c r="B11" s="170"/>
      <c r="C11" s="38"/>
      <c r="D11" s="167"/>
      <c r="E11" s="168"/>
      <c r="F11" s="168"/>
      <c r="G11" s="168"/>
      <c r="H11" s="168"/>
      <c r="I11" s="168"/>
      <c r="J11" s="168"/>
      <c r="K11" s="168"/>
      <c r="L11" s="168"/>
      <c r="M11" s="168"/>
      <c r="N11" s="168"/>
      <c r="O11" s="168"/>
      <c r="P11" s="168"/>
      <c r="Q11" s="168"/>
      <c r="R11" s="168"/>
      <c r="S11" s="168"/>
      <c r="T11" s="168"/>
      <c r="U11" s="169"/>
      <c r="V11" s="49"/>
    </row>
    <row r="12" spans="1:22" ht="16.5" customHeight="1" x14ac:dyDescent="0.2">
      <c r="A12" s="145"/>
      <c r="B12" s="145"/>
      <c r="C12" s="145"/>
      <c r="D12" s="145"/>
      <c r="E12" s="145"/>
      <c r="F12" s="145"/>
      <c r="G12" s="145"/>
      <c r="H12" s="145"/>
      <c r="I12" s="145"/>
      <c r="J12" s="145"/>
      <c r="K12" s="145"/>
      <c r="L12" s="145"/>
      <c r="M12" s="145"/>
      <c r="N12" s="145"/>
      <c r="O12" s="145"/>
      <c r="P12" s="145"/>
      <c r="Q12" s="145"/>
      <c r="R12" s="145"/>
      <c r="S12" s="145"/>
      <c r="T12" s="145"/>
      <c r="U12" s="145"/>
      <c r="V12" s="12"/>
    </row>
    <row r="13" spans="1:22" ht="30" customHeight="1" x14ac:dyDescent="0.2">
      <c r="A13" s="181" t="s">
        <v>58</v>
      </c>
      <c r="B13" s="182"/>
      <c r="C13" s="182"/>
      <c r="D13" s="182"/>
      <c r="E13" s="182"/>
      <c r="F13" s="182"/>
      <c r="G13" s="182"/>
      <c r="H13" s="182"/>
      <c r="I13" s="182"/>
      <c r="J13" s="182"/>
      <c r="K13" s="183"/>
      <c r="L13" s="184" t="s">
        <v>170</v>
      </c>
      <c r="M13" s="184"/>
      <c r="N13" s="184"/>
      <c r="O13" s="184"/>
      <c r="P13" s="184"/>
      <c r="Q13" s="184"/>
      <c r="R13" s="184"/>
      <c r="S13" s="184"/>
      <c r="T13" s="184"/>
      <c r="U13" s="184"/>
      <c r="V13" s="12"/>
    </row>
    <row r="14" spans="1:22" s="13" customFormat="1" ht="40.5" customHeight="1" x14ac:dyDescent="0.2">
      <c r="A14" s="58" t="s">
        <v>2</v>
      </c>
      <c r="B14" s="59" t="s">
        <v>59</v>
      </c>
      <c r="C14" s="60" t="s">
        <v>6</v>
      </c>
      <c r="D14" s="59" t="s">
        <v>8</v>
      </c>
      <c r="E14" s="59" t="s">
        <v>10</v>
      </c>
      <c r="F14" s="59" t="s">
        <v>12</v>
      </c>
      <c r="G14" s="60" t="s">
        <v>127</v>
      </c>
      <c r="H14" s="61" t="s">
        <v>16</v>
      </c>
      <c r="I14" s="61" t="s">
        <v>18</v>
      </c>
      <c r="J14" s="59" t="s">
        <v>20</v>
      </c>
      <c r="K14" s="59" t="s">
        <v>22</v>
      </c>
      <c r="L14" s="62" t="s">
        <v>25</v>
      </c>
      <c r="M14" s="62" t="s">
        <v>27</v>
      </c>
      <c r="N14" s="62" t="s">
        <v>29</v>
      </c>
      <c r="O14" s="62" t="s">
        <v>31</v>
      </c>
      <c r="P14" s="62" t="s">
        <v>33</v>
      </c>
      <c r="Q14" s="62" t="s">
        <v>20</v>
      </c>
      <c r="R14" s="62" t="s">
        <v>22</v>
      </c>
      <c r="S14" s="64" t="s">
        <v>37</v>
      </c>
      <c r="T14" s="64" t="s">
        <v>29</v>
      </c>
      <c r="U14" s="64" t="s">
        <v>39</v>
      </c>
      <c r="V14" s="14"/>
    </row>
    <row r="15" spans="1:22" ht="159.75" customHeight="1" x14ac:dyDescent="0.2">
      <c r="A15" s="144">
        <v>1</v>
      </c>
      <c r="B15" s="144"/>
      <c r="C15" s="2"/>
      <c r="D15" s="2"/>
      <c r="E15" s="2"/>
      <c r="F15" s="2"/>
      <c r="G15" s="2"/>
      <c r="H15" s="2"/>
      <c r="I15" s="2"/>
      <c r="J15" s="2"/>
      <c r="K15" s="2"/>
      <c r="L15" s="6"/>
      <c r="M15" s="6"/>
      <c r="N15" s="6"/>
      <c r="O15" s="6"/>
      <c r="P15" s="6"/>
      <c r="Q15" s="6"/>
      <c r="R15" s="6"/>
      <c r="S15" s="177"/>
      <c r="T15" s="177" t="s">
        <v>131</v>
      </c>
      <c r="U15" s="180"/>
      <c r="V15" s="12"/>
    </row>
    <row r="16" spans="1:22" ht="159.75" customHeight="1" x14ac:dyDescent="0.2">
      <c r="A16" s="144"/>
      <c r="B16" s="144"/>
      <c r="C16" s="2"/>
      <c r="D16" s="2"/>
      <c r="E16" s="2"/>
      <c r="F16" s="2"/>
      <c r="G16" s="2"/>
      <c r="H16" s="2"/>
      <c r="I16" s="2"/>
      <c r="J16" s="2"/>
      <c r="K16" s="2"/>
      <c r="L16" s="6"/>
      <c r="M16" s="6"/>
      <c r="N16" s="6"/>
      <c r="O16" s="6"/>
      <c r="P16" s="6"/>
      <c r="Q16" s="6"/>
      <c r="R16" s="6"/>
      <c r="S16" s="178"/>
      <c r="T16" s="178"/>
      <c r="U16" s="178"/>
      <c r="V16" s="12"/>
    </row>
    <row r="17" spans="1:22" ht="159.75" customHeight="1" x14ac:dyDescent="0.2">
      <c r="A17" s="144"/>
      <c r="B17" s="144"/>
      <c r="C17" s="2"/>
      <c r="D17" s="2"/>
      <c r="E17" s="2"/>
      <c r="F17" s="2"/>
      <c r="G17" s="2"/>
      <c r="H17" s="2"/>
      <c r="I17" s="2"/>
      <c r="J17" s="2"/>
      <c r="K17" s="2"/>
      <c r="L17" s="6"/>
      <c r="M17" s="6"/>
      <c r="N17" s="6"/>
      <c r="O17" s="6"/>
      <c r="P17" s="6"/>
      <c r="Q17" s="6"/>
      <c r="R17" s="6"/>
      <c r="S17" s="178"/>
      <c r="T17" s="178"/>
      <c r="U17" s="178"/>
      <c r="V17" s="12"/>
    </row>
    <row r="18" spans="1:22" ht="159.75" customHeight="1" x14ac:dyDescent="0.2">
      <c r="A18" s="144"/>
      <c r="B18" s="144"/>
      <c r="C18" s="2"/>
      <c r="D18" s="2"/>
      <c r="E18" s="2"/>
      <c r="F18" s="2"/>
      <c r="G18" s="2"/>
      <c r="H18" s="2"/>
      <c r="I18" s="2"/>
      <c r="J18" s="2"/>
      <c r="K18" s="2"/>
      <c r="L18" s="6"/>
      <c r="M18" s="6"/>
      <c r="N18" s="6"/>
      <c r="O18" s="6"/>
      <c r="P18" s="6"/>
      <c r="Q18" s="6"/>
      <c r="R18" s="6"/>
      <c r="S18" s="179"/>
      <c r="T18" s="179"/>
      <c r="U18" s="179"/>
      <c r="V18" s="12"/>
    </row>
    <row r="19" spans="1:22" ht="159.75" customHeight="1" x14ac:dyDescent="0.2">
      <c r="A19" s="144">
        <v>2</v>
      </c>
      <c r="B19" s="144"/>
      <c r="C19" s="2"/>
      <c r="D19" s="2"/>
      <c r="E19" s="2"/>
      <c r="F19" s="2"/>
      <c r="G19" s="2"/>
      <c r="H19" s="2"/>
      <c r="I19" s="2"/>
      <c r="J19" s="2"/>
      <c r="K19" s="2"/>
      <c r="L19" s="6"/>
      <c r="M19" s="6"/>
      <c r="N19" s="6"/>
      <c r="O19" s="6"/>
      <c r="P19" s="6"/>
      <c r="Q19" s="6"/>
      <c r="R19" s="6"/>
      <c r="S19" s="6"/>
      <c r="T19" s="6"/>
      <c r="U19" s="6"/>
      <c r="V19" s="12"/>
    </row>
    <row r="20" spans="1:22" ht="159.75" customHeight="1" x14ac:dyDescent="0.2">
      <c r="A20" s="144"/>
      <c r="B20" s="144"/>
      <c r="C20" s="2"/>
      <c r="D20" s="2"/>
      <c r="E20" s="2"/>
      <c r="F20" s="2"/>
      <c r="G20" s="2"/>
      <c r="H20" s="2"/>
      <c r="I20" s="2"/>
      <c r="J20" s="2"/>
      <c r="K20" s="2"/>
      <c r="L20" s="6"/>
      <c r="M20" s="6"/>
      <c r="N20" s="6"/>
      <c r="O20" s="6"/>
      <c r="P20" s="6"/>
      <c r="Q20" s="6"/>
      <c r="R20" s="6"/>
      <c r="S20" s="6"/>
      <c r="T20" s="6"/>
      <c r="U20" s="6"/>
      <c r="V20" s="12"/>
    </row>
    <row r="21" spans="1:22" ht="159.75" customHeight="1" x14ac:dyDescent="0.2">
      <c r="A21" s="144"/>
      <c r="B21" s="144"/>
      <c r="C21" s="5"/>
      <c r="D21" s="2"/>
      <c r="E21" s="2"/>
      <c r="F21" s="2"/>
      <c r="G21" s="2"/>
      <c r="H21" s="2"/>
      <c r="I21" s="2"/>
      <c r="J21" s="2"/>
      <c r="K21" s="2"/>
      <c r="L21" s="6"/>
      <c r="M21" s="6"/>
      <c r="N21" s="6"/>
      <c r="O21" s="6"/>
      <c r="P21" s="6"/>
      <c r="Q21" s="6"/>
      <c r="R21" s="6"/>
      <c r="S21" s="6"/>
      <c r="T21" s="6"/>
      <c r="U21" s="6"/>
      <c r="V21" s="12"/>
    </row>
    <row r="22" spans="1:22" ht="159.75" customHeight="1" x14ac:dyDescent="0.2">
      <c r="A22" s="144"/>
      <c r="B22" s="144"/>
      <c r="C22" s="5"/>
      <c r="D22" s="2"/>
      <c r="E22" s="3"/>
      <c r="F22" s="3"/>
      <c r="G22" s="2"/>
      <c r="H22" s="2"/>
      <c r="I22" s="2"/>
      <c r="J22" s="2"/>
      <c r="K22" s="3"/>
      <c r="L22" s="6"/>
      <c r="M22" s="6"/>
      <c r="N22" s="6"/>
      <c r="O22" s="6"/>
      <c r="P22" s="6"/>
      <c r="Q22" s="6"/>
      <c r="R22" s="6"/>
      <c r="S22" s="6"/>
      <c r="T22" s="6"/>
      <c r="U22" s="6"/>
      <c r="V22" s="12"/>
    </row>
    <row r="23" spans="1:22" ht="159.75" customHeight="1" x14ac:dyDescent="0.2">
      <c r="A23" s="144">
        <v>3</v>
      </c>
      <c r="B23" s="144"/>
      <c r="C23" s="2"/>
      <c r="D23" s="2"/>
      <c r="E23" s="2"/>
      <c r="F23" s="2"/>
      <c r="G23" s="2"/>
      <c r="H23" s="2"/>
      <c r="I23" s="2"/>
      <c r="J23" s="2"/>
      <c r="K23" s="2"/>
      <c r="L23" s="6"/>
      <c r="M23" s="6"/>
      <c r="N23" s="6"/>
      <c r="O23" s="6"/>
      <c r="P23" s="6"/>
      <c r="Q23" s="6"/>
      <c r="R23" s="6"/>
      <c r="S23" s="6"/>
      <c r="T23" s="6"/>
      <c r="U23" s="6"/>
      <c r="V23" s="12"/>
    </row>
    <row r="24" spans="1:22" ht="159.75" customHeight="1" x14ac:dyDescent="0.2">
      <c r="A24" s="144"/>
      <c r="B24" s="144"/>
      <c r="C24" s="2"/>
      <c r="D24" s="2"/>
      <c r="E24" s="2"/>
      <c r="F24" s="2"/>
      <c r="G24" s="2"/>
      <c r="H24" s="2"/>
      <c r="I24" s="2"/>
      <c r="J24" s="2"/>
      <c r="K24" s="2"/>
      <c r="L24" s="6"/>
      <c r="M24" s="6"/>
      <c r="N24" s="6"/>
      <c r="O24" s="6"/>
      <c r="P24" s="6"/>
      <c r="Q24" s="6"/>
      <c r="R24" s="6"/>
      <c r="S24" s="6"/>
      <c r="T24" s="6"/>
      <c r="U24" s="6"/>
      <c r="V24" s="12"/>
    </row>
    <row r="25" spans="1:22" ht="159.75" customHeight="1" x14ac:dyDescent="0.2">
      <c r="A25" s="144"/>
      <c r="B25" s="144"/>
      <c r="C25" s="2"/>
      <c r="D25" s="2"/>
      <c r="E25" s="2"/>
      <c r="F25" s="2"/>
      <c r="G25" s="2"/>
      <c r="H25" s="2"/>
      <c r="I25" s="2"/>
      <c r="J25" s="2"/>
      <c r="K25" s="2"/>
      <c r="L25" s="6"/>
      <c r="M25" s="6"/>
      <c r="N25" s="6"/>
      <c r="O25" s="6"/>
      <c r="P25" s="6"/>
      <c r="Q25" s="6"/>
      <c r="R25" s="6"/>
      <c r="S25" s="6"/>
      <c r="T25" s="6"/>
      <c r="U25" s="6"/>
      <c r="V25" s="12"/>
    </row>
    <row r="26" spans="1:22" ht="159.75" customHeight="1" x14ac:dyDescent="0.2">
      <c r="A26" s="144"/>
      <c r="B26" s="144"/>
      <c r="C26" s="2"/>
      <c r="D26" s="2"/>
      <c r="E26" s="2"/>
      <c r="F26" s="2"/>
      <c r="G26" s="2"/>
      <c r="H26" s="2"/>
      <c r="I26" s="2"/>
      <c r="J26" s="2"/>
      <c r="K26" s="2"/>
      <c r="L26" s="6"/>
      <c r="M26" s="6"/>
      <c r="N26" s="6"/>
      <c r="O26" s="6"/>
      <c r="P26" s="6"/>
      <c r="Q26" s="6"/>
      <c r="R26" s="6"/>
      <c r="S26" s="6"/>
      <c r="T26" s="6"/>
      <c r="U26" s="6"/>
      <c r="V26" s="12"/>
    </row>
    <row r="27" spans="1:22" ht="159.75" customHeight="1" x14ac:dyDescent="0.2">
      <c r="A27" s="144">
        <v>4</v>
      </c>
      <c r="B27" s="144"/>
      <c r="C27" s="2"/>
      <c r="D27" s="2"/>
      <c r="E27" s="2"/>
      <c r="F27" s="2"/>
      <c r="G27" s="2"/>
      <c r="H27" s="2"/>
      <c r="I27" s="2"/>
      <c r="J27" s="2"/>
      <c r="K27" s="2"/>
      <c r="L27" s="6"/>
      <c r="M27" s="6"/>
      <c r="N27" s="6"/>
      <c r="O27" s="6"/>
      <c r="P27" s="6"/>
      <c r="Q27" s="6"/>
      <c r="R27" s="6"/>
      <c r="S27" s="6"/>
      <c r="T27" s="6"/>
      <c r="U27" s="6"/>
      <c r="V27" s="12"/>
    </row>
    <row r="28" spans="1:22" ht="159.75" customHeight="1" x14ac:dyDescent="0.2">
      <c r="A28" s="144"/>
      <c r="B28" s="144"/>
      <c r="C28" s="2"/>
      <c r="D28" s="2"/>
      <c r="E28" s="2"/>
      <c r="F28" s="2"/>
      <c r="G28" s="2"/>
      <c r="H28" s="2"/>
      <c r="I28" s="2"/>
      <c r="J28" s="2"/>
      <c r="K28" s="2"/>
      <c r="L28" s="6"/>
      <c r="M28" s="6"/>
      <c r="N28" s="6"/>
      <c r="O28" s="6"/>
      <c r="P28" s="6"/>
      <c r="Q28" s="6"/>
      <c r="R28" s="6"/>
      <c r="S28" s="6"/>
      <c r="T28" s="6"/>
      <c r="U28" s="6"/>
      <c r="V28" s="12"/>
    </row>
    <row r="29" spans="1:22" ht="159.75" customHeight="1" x14ac:dyDescent="0.2">
      <c r="A29" s="144"/>
      <c r="B29" s="144"/>
      <c r="C29" s="2"/>
      <c r="D29" s="2"/>
      <c r="E29" s="2"/>
      <c r="F29" s="2"/>
      <c r="G29" s="2"/>
      <c r="H29" s="2"/>
      <c r="I29" s="2"/>
      <c r="J29" s="2"/>
      <c r="K29" s="2"/>
      <c r="L29" s="6"/>
      <c r="M29" s="6"/>
      <c r="N29" s="6"/>
      <c r="O29" s="6"/>
      <c r="P29" s="6"/>
      <c r="Q29" s="6"/>
      <c r="R29" s="6"/>
      <c r="S29" s="6"/>
      <c r="T29" s="6"/>
      <c r="U29" s="6"/>
      <c r="V29" s="12"/>
    </row>
    <row r="30" spans="1:22" ht="159.75" customHeight="1" x14ac:dyDescent="0.2">
      <c r="A30" s="144"/>
      <c r="B30" s="144"/>
      <c r="C30" s="2"/>
      <c r="D30" s="2"/>
      <c r="E30" s="2"/>
      <c r="F30" s="2"/>
      <c r="G30" s="2"/>
      <c r="H30" s="2"/>
      <c r="I30" s="2"/>
      <c r="J30" s="2"/>
      <c r="K30" s="2"/>
      <c r="L30" s="6"/>
      <c r="M30" s="6"/>
      <c r="N30" s="6"/>
      <c r="O30" s="6"/>
      <c r="P30" s="6"/>
      <c r="Q30" s="6"/>
      <c r="R30" s="6"/>
      <c r="S30" s="6"/>
      <c r="T30" s="6"/>
      <c r="U30" s="6"/>
      <c r="V30" s="12"/>
    </row>
    <row r="31" spans="1:22" ht="159.75" customHeight="1" x14ac:dyDescent="0.2">
      <c r="A31" s="144">
        <v>5</v>
      </c>
      <c r="B31" s="144"/>
      <c r="C31" s="2"/>
      <c r="D31" s="2"/>
      <c r="E31" s="2"/>
      <c r="F31" s="2"/>
      <c r="G31" s="2"/>
      <c r="H31" s="2"/>
      <c r="I31" s="2"/>
      <c r="J31" s="2"/>
      <c r="K31" s="2"/>
      <c r="L31" s="6"/>
      <c r="M31" s="6"/>
      <c r="N31" s="6"/>
      <c r="O31" s="6"/>
      <c r="P31" s="6"/>
      <c r="Q31" s="6"/>
      <c r="R31" s="6"/>
      <c r="S31" s="6"/>
      <c r="T31" s="6"/>
      <c r="U31" s="6"/>
      <c r="V31" s="12"/>
    </row>
    <row r="32" spans="1:22" ht="159.75" customHeight="1" x14ac:dyDescent="0.2">
      <c r="A32" s="144"/>
      <c r="B32" s="144"/>
      <c r="C32" s="2"/>
      <c r="D32" s="2"/>
      <c r="E32" s="2"/>
      <c r="F32" s="2"/>
      <c r="G32" s="2"/>
      <c r="H32" s="2"/>
      <c r="I32" s="2"/>
      <c r="J32" s="2"/>
      <c r="K32" s="2"/>
      <c r="L32" s="6"/>
      <c r="M32" s="6"/>
      <c r="N32" s="6"/>
      <c r="O32" s="6"/>
      <c r="P32" s="6"/>
      <c r="Q32" s="6"/>
      <c r="R32" s="6"/>
      <c r="S32" s="6"/>
      <c r="T32" s="6"/>
      <c r="U32" s="6"/>
      <c r="V32" s="12"/>
    </row>
    <row r="33" spans="1:22" ht="159.75" customHeight="1" x14ac:dyDescent="0.2">
      <c r="A33" s="144"/>
      <c r="B33" s="144"/>
      <c r="C33" s="2"/>
      <c r="D33" s="2"/>
      <c r="E33" s="2"/>
      <c r="F33" s="2"/>
      <c r="G33" s="2"/>
      <c r="H33" s="2"/>
      <c r="I33" s="2"/>
      <c r="J33" s="2"/>
      <c r="K33" s="2"/>
      <c r="L33" s="6"/>
      <c r="M33" s="6"/>
      <c r="N33" s="6"/>
      <c r="O33" s="6"/>
      <c r="P33" s="6"/>
      <c r="Q33" s="6"/>
      <c r="R33" s="6"/>
      <c r="S33" s="6"/>
      <c r="T33" s="6"/>
      <c r="U33" s="6"/>
      <c r="V33" s="12"/>
    </row>
    <row r="34" spans="1:22" ht="159.75" customHeight="1" x14ac:dyDescent="0.2">
      <c r="A34" s="144"/>
      <c r="B34" s="144"/>
      <c r="C34" s="2"/>
      <c r="D34" s="2"/>
      <c r="E34" s="2"/>
      <c r="F34" s="2"/>
      <c r="G34" s="2"/>
      <c r="H34" s="2"/>
      <c r="I34" s="2"/>
      <c r="J34" s="2"/>
      <c r="K34" s="2"/>
      <c r="L34" s="6"/>
      <c r="M34" s="6"/>
      <c r="N34" s="6"/>
      <c r="O34" s="6"/>
      <c r="P34" s="6"/>
      <c r="Q34" s="6"/>
      <c r="R34" s="6"/>
      <c r="S34" s="6"/>
      <c r="T34" s="6"/>
      <c r="U34" s="6"/>
      <c r="V34" s="12"/>
    </row>
    <row r="35" spans="1:22" ht="159.75" customHeight="1" x14ac:dyDescent="0.2">
      <c r="A35" s="144">
        <v>6</v>
      </c>
      <c r="B35" s="144"/>
      <c r="C35" s="2"/>
      <c r="D35" s="2"/>
      <c r="E35" s="2"/>
      <c r="F35" s="2"/>
      <c r="G35" s="2"/>
      <c r="H35" s="2"/>
      <c r="I35" s="2"/>
      <c r="J35" s="2"/>
      <c r="K35" s="2"/>
      <c r="L35" s="6"/>
      <c r="M35" s="6"/>
      <c r="N35" s="6"/>
      <c r="O35" s="6"/>
      <c r="P35" s="6"/>
      <c r="Q35" s="6"/>
      <c r="R35" s="6"/>
      <c r="S35" s="6"/>
      <c r="T35" s="6"/>
      <c r="U35" s="6"/>
      <c r="V35" s="12"/>
    </row>
    <row r="36" spans="1:22" ht="159.75" customHeight="1" x14ac:dyDescent="0.2">
      <c r="A36" s="144"/>
      <c r="B36" s="144"/>
      <c r="C36" s="2"/>
      <c r="D36" s="2"/>
      <c r="E36" s="2"/>
      <c r="F36" s="2"/>
      <c r="G36" s="2"/>
      <c r="H36" s="2"/>
      <c r="I36" s="2"/>
      <c r="J36" s="2"/>
      <c r="K36" s="2"/>
      <c r="L36" s="6"/>
      <c r="M36" s="6"/>
      <c r="N36" s="6"/>
      <c r="O36" s="6"/>
      <c r="P36" s="6"/>
      <c r="Q36" s="6"/>
      <c r="R36" s="6"/>
      <c r="S36" s="6"/>
      <c r="T36" s="6"/>
      <c r="U36" s="6"/>
      <c r="V36" s="12"/>
    </row>
    <row r="37" spans="1:22" ht="159.75" customHeight="1" x14ac:dyDescent="0.2">
      <c r="A37" s="144"/>
      <c r="B37" s="144"/>
      <c r="C37" s="2"/>
      <c r="D37" s="2"/>
      <c r="E37" s="2"/>
      <c r="F37" s="2"/>
      <c r="G37" s="2"/>
      <c r="H37" s="2"/>
      <c r="I37" s="2"/>
      <c r="J37" s="2"/>
      <c r="K37" s="2"/>
      <c r="L37" s="6"/>
      <c r="M37" s="6"/>
      <c r="N37" s="6"/>
      <c r="O37" s="6"/>
      <c r="P37" s="6"/>
      <c r="Q37" s="6"/>
      <c r="R37" s="6"/>
      <c r="S37" s="6"/>
      <c r="T37" s="6"/>
      <c r="U37" s="6"/>
      <c r="V37" s="12"/>
    </row>
    <row r="38" spans="1:22" ht="159.75" customHeight="1" x14ac:dyDescent="0.2">
      <c r="A38" s="144"/>
      <c r="B38" s="144"/>
      <c r="C38" s="2"/>
      <c r="D38" s="2"/>
      <c r="E38" s="2"/>
      <c r="F38" s="2"/>
      <c r="G38" s="2"/>
      <c r="H38" s="2"/>
      <c r="I38" s="2"/>
      <c r="J38" s="2"/>
      <c r="K38" s="2"/>
      <c r="L38" s="6"/>
      <c r="M38" s="6"/>
      <c r="N38" s="6"/>
      <c r="O38" s="6"/>
      <c r="P38" s="6"/>
      <c r="Q38" s="6"/>
      <c r="R38" s="6"/>
      <c r="S38" s="6"/>
      <c r="T38" s="6"/>
      <c r="U38" s="6"/>
      <c r="V38" s="12"/>
    </row>
    <row r="39" spans="1:22" ht="159.75" customHeight="1" x14ac:dyDescent="0.2">
      <c r="A39" s="144">
        <v>7</v>
      </c>
      <c r="B39" s="144"/>
      <c r="C39" s="2"/>
      <c r="D39" s="2"/>
      <c r="E39" s="2"/>
      <c r="F39" s="2"/>
      <c r="G39" s="2"/>
      <c r="H39" s="2"/>
      <c r="I39" s="2"/>
      <c r="J39" s="2"/>
      <c r="K39" s="2"/>
      <c r="L39" s="6"/>
      <c r="M39" s="6"/>
      <c r="N39" s="6"/>
      <c r="O39" s="6"/>
      <c r="P39" s="6"/>
      <c r="Q39" s="6"/>
      <c r="R39" s="6"/>
      <c r="S39" s="6"/>
      <c r="T39" s="6"/>
      <c r="U39" s="6"/>
      <c r="V39" s="12"/>
    </row>
    <row r="40" spans="1:22" ht="159.75" customHeight="1" x14ac:dyDescent="0.2">
      <c r="A40" s="144"/>
      <c r="B40" s="144"/>
      <c r="C40" s="2"/>
      <c r="D40" s="2"/>
      <c r="E40" s="2"/>
      <c r="F40" s="2"/>
      <c r="G40" s="2"/>
      <c r="H40" s="2"/>
      <c r="I40" s="2"/>
      <c r="J40" s="2"/>
      <c r="K40" s="2"/>
      <c r="L40" s="6"/>
      <c r="M40" s="6"/>
      <c r="N40" s="6"/>
      <c r="O40" s="6"/>
      <c r="P40" s="6"/>
      <c r="Q40" s="6"/>
      <c r="R40" s="6"/>
      <c r="S40" s="6"/>
      <c r="T40" s="6"/>
      <c r="U40" s="6"/>
      <c r="V40" s="12"/>
    </row>
    <row r="41" spans="1:22" ht="159.75" customHeight="1" x14ac:dyDescent="0.2">
      <c r="A41" s="144"/>
      <c r="B41" s="144"/>
      <c r="C41" s="2"/>
      <c r="D41" s="2"/>
      <c r="E41" s="2"/>
      <c r="F41" s="2"/>
      <c r="G41" s="2"/>
      <c r="H41" s="2"/>
      <c r="I41" s="2"/>
      <c r="J41" s="2"/>
      <c r="K41" s="2"/>
      <c r="L41" s="6"/>
      <c r="M41" s="6"/>
      <c r="N41" s="6"/>
      <c r="O41" s="6"/>
      <c r="P41" s="6"/>
      <c r="Q41" s="6"/>
      <c r="R41" s="6"/>
      <c r="S41" s="6"/>
      <c r="T41" s="6"/>
      <c r="U41" s="6"/>
      <c r="V41" s="12"/>
    </row>
    <row r="42" spans="1:22" ht="159.75" customHeight="1" x14ac:dyDescent="0.2">
      <c r="A42" s="144"/>
      <c r="B42" s="144"/>
      <c r="C42" s="2"/>
      <c r="D42" s="2"/>
      <c r="E42" s="2"/>
      <c r="F42" s="2"/>
      <c r="G42" s="2"/>
      <c r="H42" s="2"/>
      <c r="I42" s="2"/>
      <c r="J42" s="2"/>
      <c r="K42" s="2"/>
      <c r="L42" s="6"/>
      <c r="M42" s="6"/>
      <c r="N42" s="6"/>
      <c r="O42" s="6"/>
      <c r="P42" s="6"/>
      <c r="Q42" s="6"/>
      <c r="R42" s="6"/>
      <c r="S42" s="6"/>
      <c r="T42" s="6"/>
      <c r="U42" s="6"/>
      <c r="V42" s="12"/>
    </row>
    <row r="43" spans="1:22" ht="159.75" customHeight="1" x14ac:dyDescent="0.2">
      <c r="A43" s="144">
        <v>8</v>
      </c>
      <c r="B43" s="144"/>
      <c r="C43" s="2"/>
      <c r="D43" s="2"/>
      <c r="E43" s="2"/>
      <c r="F43" s="2"/>
      <c r="G43" s="2"/>
      <c r="H43" s="2"/>
      <c r="I43" s="2"/>
      <c r="J43" s="2"/>
      <c r="K43" s="2"/>
      <c r="L43" s="6"/>
      <c r="M43" s="6"/>
      <c r="N43" s="6"/>
      <c r="O43" s="6"/>
      <c r="P43" s="6"/>
      <c r="Q43" s="6"/>
      <c r="R43" s="6"/>
      <c r="S43" s="6"/>
      <c r="T43" s="6"/>
      <c r="U43" s="6"/>
      <c r="V43" s="12"/>
    </row>
    <row r="44" spans="1:22" ht="159.75" customHeight="1" x14ac:dyDescent="0.2">
      <c r="A44" s="144"/>
      <c r="B44" s="144"/>
      <c r="C44" s="2"/>
      <c r="D44" s="2"/>
      <c r="E44" s="2"/>
      <c r="F44" s="2"/>
      <c r="G44" s="2"/>
      <c r="H44" s="2"/>
      <c r="I44" s="2"/>
      <c r="J44" s="2"/>
      <c r="K44" s="2"/>
      <c r="L44" s="6"/>
      <c r="M44" s="6"/>
      <c r="N44" s="6"/>
      <c r="O44" s="6"/>
      <c r="P44" s="6"/>
      <c r="Q44" s="6"/>
      <c r="R44" s="6"/>
      <c r="S44" s="6"/>
      <c r="T44" s="6"/>
      <c r="U44" s="6"/>
      <c r="V44" s="12"/>
    </row>
    <row r="45" spans="1:22" ht="159.75" customHeight="1" x14ac:dyDescent="0.2">
      <c r="A45" s="144"/>
      <c r="B45" s="144"/>
      <c r="C45" s="2"/>
      <c r="D45" s="2"/>
      <c r="E45" s="2"/>
      <c r="F45" s="2"/>
      <c r="G45" s="2"/>
      <c r="H45" s="2"/>
      <c r="I45" s="2"/>
      <c r="J45" s="2"/>
      <c r="K45" s="2"/>
      <c r="L45" s="6"/>
      <c r="M45" s="6"/>
      <c r="N45" s="6"/>
      <c r="O45" s="6"/>
      <c r="P45" s="6"/>
      <c r="Q45" s="6"/>
      <c r="R45" s="6"/>
      <c r="S45" s="6"/>
      <c r="T45" s="6"/>
      <c r="U45" s="6"/>
      <c r="V45" s="12"/>
    </row>
    <row r="46" spans="1:22" ht="159.75" customHeight="1" x14ac:dyDescent="0.2">
      <c r="A46" s="144"/>
      <c r="B46" s="144"/>
      <c r="C46" s="2"/>
      <c r="D46" s="2"/>
      <c r="E46" s="2"/>
      <c r="F46" s="2"/>
      <c r="G46" s="2"/>
      <c r="H46" s="2"/>
      <c r="I46" s="2"/>
      <c r="J46" s="2"/>
      <c r="K46" s="2"/>
      <c r="L46" s="6"/>
      <c r="M46" s="6"/>
      <c r="N46" s="6"/>
      <c r="O46" s="6"/>
      <c r="P46" s="6"/>
      <c r="Q46" s="6"/>
      <c r="R46" s="6"/>
      <c r="S46" s="6"/>
      <c r="T46" s="6"/>
      <c r="U46" s="6"/>
      <c r="V46" s="12"/>
    </row>
    <row r="47" spans="1:22" ht="159.75" customHeight="1" x14ac:dyDescent="0.2">
      <c r="A47" s="144">
        <v>9</v>
      </c>
      <c r="B47" s="144"/>
      <c r="C47" s="2"/>
      <c r="D47" s="2"/>
      <c r="E47" s="2"/>
      <c r="F47" s="2"/>
      <c r="G47" s="2"/>
      <c r="H47" s="2"/>
      <c r="I47" s="2"/>
      <c r="J47" s="2"/>
      <c r="K47" s="2"/>
      <c r="L47" s="6"/>
      <c r="M47" s="6"/>
      <c r="N47" s="6"/>
      <c r="O47" s="6"/>
      <c r="P47" s="6"/>
      <c r="Q47" s="6"/>
      <c r="R47" s="6"/>
      <c r="S47" s="6"/>
      <c r="T47" s="6"/>
      <c r="U47" s="6"/>
      <c r="V47" s="12"/>
    </row>
    <row r="48" spans="1:22" ht="159.75" customHeight="1" x14ac:dyDescent="0.2">
      <c r="A48" s="144"/>
      <c r="B48" s="144"/>
      <c r="C48" s="2"/>
      <c r="D48" s="2"/>
      <c r="E48" s="2"/>
      <c r="F48" s="2"/>
      <c r="G48" s="2"/>
      <c r="H48" s="2"/>
      <c r="I48" s="2"/>
      <c r="J48" s="2"/>
      <c r="K48" s="2"/>
      <c r="L48" s="6"/>
      <c r="M48" s="6"/>
      <c r="N48" s="6"/>
      <c r="O48" s="6"/>
      <c r="P48" s="6"/>
      <c r="Q48" s="6"/>
      <c r="R48" s="6"/>
      <c r="S48" s="6"/>
      <c r="T48" s="6"/>
      <c r="U48" s="6"/>
      <c r="V48" s="12"/>
    </row>
    <row r="49" spans="1:22" ht="159.75" customHeight="1" x14ac:dyDescent="0.2">
      <c r="A49" s="144"/>
      <c r="B49" s="144"/>
      <c r="C49" s="2"/>
      <c r="D49" s="2"/>
      <c r="E49" s="2"/>
      <c r="F49" s="2"/>
      <c r="G49" s="2"/>
      <c r="H49" s="2"/>
      <c r="I49" s="2"/>
      <c r="J49" s="2"/>
      <c r="K49" s="2"/>
      <c r="L49" s="6"/>
      <c r="M49" s="6"/>
      <c r="N49" s="6"/>
      <c r="O49" s="6"/>
      <c r="P49" s="6"/>
      <c r="Q49" s="6"/>
      <c r="R49" s="6"/>
      <c r="S49" s="6"/>
      <c r="T49" s="6"/>
      <c r="U49" s="6"/>
      <c r="V49" s="12"/>
    </row>
    <row r="50" spans="1:22" ht="159.75" customHeight="1" x14ac:dyDescent="0.2">
      <c r="A50" s="144"/>
      <c r="B50" s="144"/>
      <c r="C50" s="2"/>
      <c r="D50" s="2"/>
      <c r="E50" s="2"/>
      <c r="F50" s="2"/>
      <c r="G50" s="2"/>
      <c r="H50" s="2"/>
      <c r="I50" s="2"/>
      <c r="J50" s="2"/>
      <c r="K50" s="2"/>
      <c r="L50" s="6"/>
      <c r="M50" s="6"/>
      <c r="N50" s="6"/>
      <c r="O50" s="6"/>
      <c r="P50" s="6"/>
      <c r="Q50" s="6"/>
      <c r="R50" s="6"/>
      <c r="S50" s="6"/>
      <c r="T50" s="6"/>
      <c r="U50" s="6"/>
      <c r="V50" s="12"/>
    </row>
    <row r="51" spans="1:22" ht="159.75" customHeight="1" x14ac:dyDescent="0.2">
      <c r="A51" s="144">
        <v>10</v>
      </c>
      <c r="B51" s="144"/>
      <c r="C51" s="2"/>
      <c r="D51" s="2"/>
      <c r="E51" s="2"/>
      <c r="F51" s="2"/>
      <c r="G51" s="2"/>
      <c r="H51" s="2"/>
      <c r="I51" s="2"/>
      <c r="J51" s="2"/>
      <c r="K51" s="2"/>
      <c r="L51" s="6"/>
      <c r="M51" s="6"/>
      <c r="N51" s="6"/>
      <c r="O51" s="6"/>
      <c r="P51" s="6"/>
      <c r="Q51" s="6"/>
      <c r="R51" s="6"/>
      <c r="S51" s="6"/>
      <c r="T51" s="6"/>
      <c r="U51" s="6"/>
      <c r="V51" s="12"/>
    </row>
    <row r="52" spans="1:22" ht="159.75" customHeight="1" x14ac:dyDescent="0.2">
      <c r="A52" s="144"/>
      <c r="B52" s="144"/>
      <c r="C52" s="2"/>
      <c r="D52" s="2"/>
      <c r="E52" s="2"/>
      <c r="F52" s="2"/>
      <c r="G52" s="2"/>
      <c r="H52" s="2"/>
      <c r="I52" s="2"/>
      <c r="J52" s="2"/>
      <c r="K52" s="2"/>
      <c r="L52" s="6"/>
      <c r="M52" s="6"/>
      <c r="N52" s="6"/>
      <c r="O52" s="6"/>
      <c r="P52" s="6"/>
      <c r="Q52" s="6"/>
      <c r="R52" s="6"/>
      <c r="S52" s="6"/>
      <c r="T52" s="6"/>
      <c r="U52" s="6"/>
      <c r="V52" s="12"/>
    </row>
    <row r="53" spans="1:22" ht="159.75" customHeight="1" x14ac:dyDescent="0.2">
      <c r="A53" s="144"/>
      <c r="B53" s="144"/>
      <c r="C53" s="2"/>
      <c r="D53" s="2"/>
      <c r="E53" s="2"/>
      <c r="F53" s="2"/>
      <c r="G53" s="2"/>
      <c r="H53" s="2"/>
      <c r="I53" s="2"/>
      <c r="J53" s="2"/>
      <c r="K53" s="2"/>
      <c r="L53" s="6"/>
      <c r="M53" s="6"/>
      <c r="N53" s="6"/>
      <c r="O53" s="6"/>
      <c r="P53" s="6"/>
      <c r="Q53" s="6"/>
      <c r="R53" s="6"/>
      <c r="S53" s="6"/>
      <c r="T53" s="6"/>
      <c r="U53" s="6"/>
      <c r="V53" s="12"/>
    </row>
    <row r="54" spans="1:22" ht="159.75" customHeight="1" x14ac:dyDescent="0.2">
      <c r="A54" s="144"/>
      <c r="B54" s="144"/>
      <c r="C54" s="2"/>
      <c r="D54" s="2"/>
      <c r="E54" s="2"/>
      <c r="F54" s="2"/>
      <c r="G54" s="2"/>
      <c r="H54" s="2"/>
      <c r="I54" s="2"/>
      <c r="J54" s="2"/>
      <c r="K54" s="2"/>
      <c r="L54" s="6"/>
      <c r="M54" s="6"/>
      <c r="N54" s="6"/>
      <c r="O54" s="6"/>
      <c r="P54" s="6"/>
      <c r="Q54" s="6"/>
      <c r="R54" s="6"/>
      <c r="S54" s="6"/>
      <c r="T54" s="6"/>
      <c r="U54" s="6"/>
      <c r="V54" s="12"/>
    </row>
    <row r="55" spans="1:22" ht="42.75" customHeight="1" x14ac:dyDescent="0.2">
      <c r="A55" s="12"/>
      <c r="B55" s="12"/>
      <c r="C55" s="12"/>
      <c r="D55" s="12"/>
      <c r="E55" s="12"/>
      <c r="F55" s="12"/>
      <c r="G55" s="12"/>
      <c r="H55" s="12"/>
      <c r="I55" s="12"/>
      <c r="J55" s="12"/>
      <c r="K55" s="12"/>
      <c r="L55" s="12"/>
      <c r="M55" s="12"/>
      <c r="N55" s="12"/>
      <c r="O55" s="12"/>
      <c r="P55" s="12"/>
      <c r="Q55" s="12"/>
      <c r="R55" s="12"/>
      <c r="S55" s="12"/>
      <c r="T55" s="12"/>
      <c r="U55" s="12"/>
      <c r="V55" s="12"/>
    </row>
  </sheetData>
  <mergeCells count="41">
    <mergeCell ref="A15:A18"/>
    <mergeCell ref="B15:B18"/>
    <mergeCell ref="A19:A22"/>
    <mergeCell ref="B19:B22"/>
    <mergeCell ref="A12:U12"/>
    <mergeCell ref="S15:S18"/>
    <mergeCell ref="T15:T18"/>
    <mergeCell ref="U15:U18"/>
    <mergeCell ref="A13:K13"/>
    <mergeCell ref="L13:U13"/>
    <mergeCell ref="A47:A50"/>
    <mergeCell ref="B47:B50"/>
    <mergeCell ref="A27:A30"/>
    <mergeCell ref="B27:B30"/>
    <mergeCell ref="A31:A34"/>
    <mergeCell ref="B31:B34"/>
    <mergeCell ref="A51:A54"/>
    <mergeCell ref="B51:B54"/>
    <mergeCell ref="A1:U1"/>
    <mergeCell ref="A2:U2"/>
    <mergeCell ref="A3:U3"/>
    <mergeCell ref="A4:U4"/>
    <mergeCell ref="A6:U6"/>
    <mergeCell ref="A35:A38"/>
    <mergeCell ref="B35:B38"/>
    <mergeCell ref="A39:A42"/>
    <mergeCell ref="B39:B42"/>
    <mergeCell ref="A43:A46"/>
    <mergeCell ref="B43:B46"/>
    <mergeCell ref="A23:A26"/>
    <mergeCell ref="B23:B26"/>
    <mergeCell ref="D7:U7"/>
    <mergeCell ref="D9:U9"/>
    <mergeCell ref="D11:U11"/>
    <mergeCell ref="A5:B5"/>
    <mergeCell ref="A10:U10"/>
    <mergeCell ref="A11:B11"/>
    <mergeCell ref="A7:B7"/>
    <mergeCell ref="A9:B9"/>
    <mergeCell ref="A8:U8"/>
    <mergeCell ref="C5:K5"/>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zoomScaleNormal="100" workbookViewId="0">
      <selection activeCell="D5" sqref="D5"/>
    </sheetView>
  </sheetViews>
  <sheetFormatPr defaultRowHeight="12.75" x14ac:dyDescent="0.2"/>
  <cols>
    <col min="1" max="1" width="6.7109375" style="17" customWidth="1"/>
    <col min="2" max="2" width="19.42578125" style="17" customWidth="1"/>
    <col min="3" max="3" width="34.42578125" style="17" customWidth="1"/>
    <col min="4" max="4" width="165.7109375" style="18" customWidth="1"/>
    <col min="5" max="5" width="6.7109375" style="17" customWidth="1"/>
    <col min="6" max="11" width="6.5703125" style="17" customWidth="1"/>
    <col min="12" max="16384" width="9.140625" style="17"/>
  </cols>
  <sheetData>
    <row r="1" spans="1:5" ht="35.25" customHeight="1" x14ac:dyDescent="0.2">
      <c r="A1" s="19"/>
      <c r="B1" s="19"/>
      <c r="C1" s="19"/>
      <c r="D1" s="20"/>
      <c r="E1" s="19"/>
    </row>
    <row r="2" spans="1:5" s="16" customFormat="1" ht="48.75" customHeight="1" x14ac:dyDescent="0.2">
      <c r="A2" s="22"/>
      <c r="B2" s="67" t="s">
        <v>171</v>
      </c>
      <c r="C2" s="67" t="s">
        <v>172</v>
      </c>
      <c r="D2" s="15" t="s">
        <v>173</v>
      </c>
      <c r="E2" s="22"/>
    </row>
    <row r="3" spans="1:5" ht="106.5" customHeight="1" x14ac:dyDescent="0.2">
      <c r="A3" s="19"/>
      <c r="B3" s="68">
        <v>1</v>
      </c>
      <c r="C3" s="68"/>
      <c r="D3" s="21" t="s">
        <v>174</v>
      </c>
      <c r="E3" s="19"/>
    </row>
    <row r="4" spans="1:5" ht="106.5" customHeight="1" x14ac:dyDescent="0.2">
      <c r="A4" s="19"/>
      <c r="B4" s="68">
        <v>2</v>
      </c>
      <c r="C4" s="68"/>
      <c r="D4" s="21" t="s">
        <v>175</v>
      </c>
      <c r="E4" s="19"/>
    </row>
    <row r="5" spans="1:5" ht="106.5" customHeight="1" x14ac:dyDescent="0.2">
      <c r="A5" s="19"/>
      <c r="B5" s="68">
        <v>3</v>
      </c>
      <c r="C5" s="68"/>
      <c r="D5" s="21" t="s">
        <v>176</v>
      </c>
      <c r="E5" s="19"/>
    </row>
    <row r="6" spans="1:5" ht="106.5" customHeight="1" x14ac:dyDescent="0.2">
      <c r="A6" s="19"/>
      <c r="B6" s="68">
        <v>4</v>
      </c>
      <c r="C6" s="68"/>
      <c r="D6" s="21" t="s">
        <v>177</v>
      </c>
      <c r="E6" s="19"/>
    </row>
    <row r="7" spans="1:5" ht="106.5" customHeight="1" x14ac:dyDescent="0.2">
      <c r="A7" s="19"/>
      <c r="B7" s="68">
        <v>5</v>
      </c>
      <c r="C7" s="68"/>
      <c r="D7" s="21" t="s">
        <v>178</v>
      </c>
      <c r="E7" s="19"/>
    </row>
    <row r="8" spans="1:5" ht="35.25" customHeight="1" x14ac:dyDescent="0.2">
      <c r="A8" s="19"/>
      <c r="B8" s="71"/>
      <c r="C8" s="71"/>
      <c r="D8" s="72"/>
      <c r="E8" s="19"/>
    </row>
    <row r="9" spans="1:5" x14ac:dyDescent="0.2">
      <c r="B9" s="70"/>
      <c r="C9" s="70"/>
      <c r="D9" s="69"/>
    </row>
  </sheetData>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b1542eebb89d61a4167078a191aa3c3a">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ccaad02b75e0b21e4921e03ee44f436"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17D791-3600-48B7-97E3-9A73021AC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D9EBD-714C-4EF7-A8A5-530FE1DFC289}">
  <ds:schemaRefs>
    <ds:schemaRef ds:uri="http://schemas.microsoft.com/sharepoint/v3/contenttype/forms"/>
  </ds:schemaRefs>
</ds:datastoreItem>
</file>

<file path=customXml/itemProps3.xml><?xml version="1.0" encoding="utf-8"?>
<ds:datastoreItem xmlns:ds="http://schemas.openxmlformats.org/officeDocument/2006/customXml" ds:itemID="{C71F52E5-3992-42FE-AD5E-B4B90A968819}">
  <ds:schemaRefs>
    <ds:schemaRef ds:uri="http://schemas.microsoft.com/office/2006/metadata/properties"/>
    <ds:schemaRef ds:uri="http://purl.org/dc/dcmitype/"/>
    <ds:schemaRef ds:uri="1262c583-ff64-4db5-95f7-0975d010bab7"/>
    <ds:schemaRef ds:uri="http://purl.org/dc/elements/1.1/"/>
    <ds:schemaRef ds:uri="http://www.w3.org/XML/1998/namespace"/>
    <ds:schemaRef ds:uri="http://schemas.microsoft.com/office/infopath/2007/PartnerControls"/>
    <ds:schemaRef ds:uri="http://schemas.microsoft.com/sharepoint/v3"/>
    <ds:schemaRef ds:uri="http://schemas.microsoft.com/office/2006/documentManagement/types"/>
    <ds:schemaRef ds:uri="http://schemas.openxmlformats.org/package/2006/metadata/core-properties"/>
    <ds:schemaRef ds:uri="d48891a3-fa21-4480-9dcb-202080cb6d5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LEGENDA</vt: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Tatiane Cristina Rech Fernandes</cp:lastModifiedBy>
  <cp:revision/>
  <dcterms:created xsi:type="dcterms:W3CDTF">2010-08-06T11:52:22Z</dcterms:created>
  <dcterms:modified xsi:type="dcterms:W3CDTF">2025-12-16T17:49:15Z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0x010100E8A9FA3EBFD826458AF5EFED1AD78E9F</vt:lpwstr>
  </property>
  <property fmtid="{D5CDD505-2E9C-101B-9397-08002B2CF9AE}" pid="4" name="MSIP_Label_3738d5ca-cd4e-433d-8f2a-eee77df5cad2_Enabled">
    <vt:lpwstr>true</vt:lpwstr>
  </property>
  <property fmtid="{D5CDD505-2E9C-101B-9397-08002B2CF9AE}" pid="5" name="MSIP_Label_3738d5ca-cd4e-433d-8f2a-eee77df5cad2_SetDate">
    <vt:lpwstr>2023-05-26T12:55:49Z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1815e64d-3540-45e5-ad4d-c6dafe52466b</vt:lpwstr>
  </property>
  <property fmtid="{D5CDD505-2E9C-101B-9397-08002B2CF9AE}" pid="10" name="MSIP_Label_3738d5ca-cd4e-433d-8f2a-eee77df5cad2_ContentBits">
    <vt:lpwstr>0</vt:lpwstr>
  </property>
  <property fmtid="{D5CDD505-2E9C-101B-9397-08002B2CF9AE}" pid="11" name="MediaServiceImageTags">
    <vt:lpwstr/>
  </property>
  <property fmtid="{D5CDD505-2E9C-101B-9397-08002B2CF9AE}" pid="12" name="Tags">
    <vt:lpwstr/>
  </property>
</Properties>
</file>